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slicers/slicer3.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wxchfpd1\CVIP_Intel\A Outward Reporting\Equity Reports\20220208\"/>
    </mc:Choice>
  </mc:AlternateContent>
  <xr:revisionPtr revIDLastSave="0" documentId="13_ncr:1_{67E19C8C-7815-45F4-B03F-F07B552EA576}" xr6:coauthVersionLast="46" xr6:coauthVersionMax="46" xr10:uidLastSave="{00000000-0000-0000-0000-000000000000}"/>
  <workbookProtection workbookAlgorithmName="SHA-512" workbookHashValue="HRV7a7FiYU607L4ndKcnhxvTeqW9h6B4Ml4m0fjGqzj3S+4MBjHuogny6pAp5aVr27WjEfjNjdDzOX4ON7+a3w==" workbookSaltValue="sXeqhOft2qBVQXUIVhBv0g==" workbookSpinCount="100000" lockStructure="1"/>
  <bookViews>
    <workbookView xWindow="28680" yWindow="-15" windowWidth="29040" windowHeight="15840" xr2:uid="{984C08F0-0082-4945-84B0-C35B20097A19}"/>
  </bookViews>
  <sheets>
    <sheet name="A3 Summary" sheetId="36" r:id="rId1"/>
    <sheet name="Uptake" sheetId="26" r:id="rId2"/>
    <sheet name="Rate Ratios" sheetId="16" r:id="rId3"/>
    <sheet name="Summary Pivot" sheetId="35" state="hidden" r:id="rId4"/>
    <sheet name="Green Pivot" sheetId="19" state="hidden" r:id="rId5"/>
    <sheet name="Orange Pivot" sheetId="32" state="hidden" r:id="rId6"/>
    <sheet name="Blue Pivot" sheetId="33" state="hidden" r:id="rId7"/>
    <sheet name="Data" sheetId="34" state="hidden" r:id="rId8"/>
  </sheets>
  <definedNames>
    <definedName name="_Toc491078557" localSheetId="0">'A3 Summary'!#REF!</definedName>
    <definedName name="_Toc491078557" localSheetId="1">Uptake!$C$200</definedName>
    <definedName name="_Toc69802768" localSheetId="0">'A3 Summary'!#REF!</definedName>
    <definedName name="_Toc69802768" localSheetId="1">Uptake!$C$191</definedName>
    <definedName name="_Toc69802769" localSheetId="0">'A3 Summary'!#REF!</definedName>
    <definedName name="_Toc69802769" localSheetId="1">Uptake!$C$201</definedName>
    <definedName name="ExternalData_1" localSheetId="7" hidden="1">Data!$A$1:$I$3156</definedName>
    <definedName name="_xlnm.Print_Area" localSheetId="0">'A3 Summary'!$B$1:$AV$61</definedName>
    <definedName name="_xlnm.Print_Area" localSheetId="2">'Rate Ratios'!$A$1:$AE$296</definedName>
    <definedName name="_xlnm.Print_Area" localSheetId="1">Uptake!$A$1:$AE$227</definedName>
    <definedName name="Slicer_DHB_of_residence2">#N/A</definedName>
    <definedName name="Slicer_Ethnic_group">#N/A</definedName>
    <definedName name="Slicer_Ethnic_group1">#N/A</definedName>
    <definedName name="Slicer_Ethnic_group2">#N/A</definedName>
    <definedName name="Slicer_Ethnicity_level_2">#N/A</definedName>
    <definedName name="Slicer_Ethnicity_level_21">#N/A</definedName>
    <definedName name="Slicer_Ethnicity_level_22">#N/A</definedName>
  </definedNames>
  <calcPr calcId="191028"/>
  <pivotCaches>
    <pivotCache cacheId="130"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253" i="16" l="1"/>
  <c r="Y253" i="16"/>
  <c r="X253" i="16"/>
  <c r="W253" i="16"/>
  <c r="Z252" i="16"/>
  <c r="Y252" i="16"/>
  <c r="X252" i="16"/>
  <c r="W252" i="16"/>
  <c r="AC251" i="16"/>
  <c r="AB251" i="16"/>
  <c r="AA251" i="16"/>
  <c r="Z251" i="16"/>
  <c r="Y251" i="16"/>
  <c r="X251" i="16"/>
  <c r="W251" i="16"/>
  <c r="AC250" i="16"/>
  <c r="AB250" i="16"/>
  <c r="AA250" i="16"/>
  <c r="Z250" i="16"/>
  <c r="Y250" i="16"/>
  <c r="X250" i="16"/>
  <c r="W250" i="16"/>
  <c r="AC249" i="16"/>
  <c r="AB249" i="16"/>
  <c r="AA249" i="16"/>
  <c r="Z249" i="16"/>
  <c r="Y249" i="16"/>
  <c r="X249" i="16"/>
  <c r="W249" i="16"/>
  <c r="AC248" i="16"/>
  <c r="AB248" i="16"/>
  <c r="AA248" i="16"/>
  <c r="Z248" i="16"/>
  <c r="Y248" i="16"/>
  <c r="X248" i="16"/>
  <c r="W248" i="16"/>
  <c r="AC247" i="16"/>
  <c r="AB247" i="16"/>
  <c r="AA247" i="16"/>
  <c r="Z247" i="16"/>
  <c r="Y247" i="16"/>
  <c r="X247" i="16"/>
  <c r="W247" i="16"/>
  <c r="AC246" i="16"/>
  <c r="AB246" i="16"/>
  <c r="AA246" i="16"/>
  <c r="Z246" i="16"/>
  <c r="Y246" i="16"/>
  <c r="X246" i="16"/>
  <c r="W246" i="16"/>
  <c r="Z241" i="16"/>
  <c r="Y241" i="16"/>
  <c r="X241" i="16"/>
  <c r="W241" i="16"/>
  <c r="Z240" i="16"/>
  <c r="Y240" i="16"/>
  <c r="X240" i="16"/>
  <c r="W240" i="16"/>
  <c r="AC239" i="16"/>
  <c r="AB239" i="16"/>
  <c r="AA239" i="16"/>
  <c r="Z239" i="16"/>
  <c r="Y239" i="16"/>
  <c r="X239" i="16"/>
  <c r="W239" i="16"/>
  <c r="AC238" i="16"/>
  <c r="AB238" i="16"/>
  <c r="AA238" i="16"/>
  <c r="Z238" i="16"/>
  <c r="Y238" i="16"/>
  <c r="X238" i="16"/>
  <c r="W238" i="16"/>
  <c r="AC237" i="16"/>
  <c r="AB237" i="16"/>
  <c r="AA237" i="16"/>
  <c r="Z237" i="16"/>
  <c r="Y237" i="16"/>
  <c r="X237" i="16"/>
  <c r="W237" i="16"/>
  <c r="AC236" i="16"/>
  <c r="AB236" i="16"/>
  <c r="AA236" i="16"/>
  <c r="Z236" i="16"/>
  <c r="Y236" i="16"/>
  <c r="X236" i="16"/>
  <c r="W236" i="16"/>
  <c r="AC235" i="16"/>
  <c r="AB235" i="16"/>
  <c r="AA235" i="16"/>
  <c r="Z235" i="16"/>
  <c r="Y235" i="16"/>
  <c r="X235" i="16"/>
  <c r="W235" i="16"/>
  <c r="AC234" i="16"/>
  <c r="AB234" i="16"/>
  <c r="AA234" i="16"/>
  <c r="Z234" i="16"/>
  <c r="Y234" i="16"/>
  <c r="X234" i="16"/>
  <c r="W234" i="16"/>
  <c r="Z229" i="16"/>
  <c r="Y229" i="16"/>
  <c r="X229" i="16"/>
  <c r="W229" i="16"/>
  <c r="Z228" i="16"/>
  <c r="Y228" i="16"/>
  <c r="X228" i="16"/>
  <c r="W228" i="16"/>
  <c r="AC227" i="16"/>
  <c r="AB227" i="16"/>
  <c r="AA227" i="16"/>
  <c r="Z227" i="16"/>
  <c r="Y227" i="16"/>
  <c r="X227" i="16"/>
  <c r="W227" i="16"/>
  <c r="AC226" i="16"/>
  <c r="AB226" i="16"/>
  <c r="AA226" i="16"/>
  <c r="Z226" i="16"/>
  <c r="Y226" i="16"/>
  <c r="X226" i="16"/>
  <c r="W226" i="16"/>
  <c r="AC225" i="16"/>
  <c r="AB225" i="16"/>
  <c r="AA225" i="16"/>
  <c r="Z225" i="16"/>
  <c r="Y225" i="16"/>
  <c r="X225" i="16"/>
  <c r="W225" i="16"/>
  <c r="AC224" i="16"/>
  <c r="AB224" i="16"/>
  <c r="AA224" i="16"/>
  <c r="Z224" i="16"/>
  <c r="Y224" i="16"/>
  <c r="X224" i="16"/>
  <c r="W224" i="16"/>
  <c r="AC223" i="16"/>
  <c r="AB223" i="16"/>
  <c r="AA223" i="16"/>
  <c r="Z223" i="16"/>
  <c r="Y223" i="16"/>
  <c r="X223" i="16"/>
  <c r="W223" i="16"/>
  <c r="AC222" i="16"/>
  <c r="AB222" i="16"/>
  <c r="AA222" i="16"/>
  <c r="Z222" i="16"/>
  <c r="Y222" i="16"/>
  <c r="X222" i="16"/>
  <c r="W222" i="16"/>
  <c r="Z217" i="16"/>
  <c r="Y217" i="16"/>
  <c r="X217" i="16"/>
  <c r="W217" i="16"/>
  <c r="Z216" i="16"/>
  <c r="Y216" i="16"/>
  <c r="X216" i="16"/>
  <c r="W216" i="16"/>
  <c r="AC215" i="16"/>
  <c r="AB215" i="16"/>
  <c r="AA215" i="16"/>
  <c r="Z215" i="16"/>
  <c r="Y215" i="16"/>
  <c r="X215" i="16"/>
  <c r="W215" i="16"/>
  <c r="AC214" i="16"/>
  <c r="AB214" i="16"/>
  <c r="AA214" i="16"/>
  <c r="Z214" i="16"/>
  <c r="Y214" i="16"/>
  <c r="X214" i="16"/>
  <c r="W214" i="16"/>
  <c r="AC213" i="16"/>
  <c r="AB213" i="16"/>
  <c r="AA213" i="16"/>
  <c r="Z213" i="16"/>
  <c r="Y213" i="16"/>
  <c r="X213" i="16"/>
  <c r="W213" i="16"/>
  <c r="AC212" i="16"/>
  <c r="AB212" i="16"/>
  <c r="AA212" i="16"/>
  <c r="Z212" i="16"/>
  <c r="Y212" i="16"/>
  <c r="X212" i="16"/>
  <c r="W212" i="16"/>
  <c r="AC211" i="16"/>
  <c r="AB211" i="16"/>
  <c r="AA211" i="16"/>
  <c r="Z211" i="16"/>
  <c r="Y211" i="16"/>
  <c r="X211" i="16"/>
  <c r="W211" i="16"/>
  <c r="AC210" i="16"/>
  <c r="AB210" i="16"/>
  <c r="AA210" i="16"/>
  <c r="Z210" i="16"/>
  <c r="Y210" i="16"/>
  <c r="X210" i="16"/>
  <c r="W210" i="16"/>
  <c r="Z205" i="16"/>
  <c r="Y205" i="16"/>
  <c r="X205" i="16"/>
  <c r="W205" i="16"/>
  <c r="Z204" i="16"/>
  <c r="Y204" i="16"/>
  <c r="X204" i="16"/>
  <c r="W204" i="16"/>
  <c r="AC203" i="16"/>
  <c r="AB203" i="16"/>
  <c r="AA203" i="16"/>
  <c r="Z203" i="16"/>
  <c r="Y203" i="16"/>
  <c r="X203" i="16"/>
  <c r="W203" i="16"/>
  <c r="AC202" i="16"/>
  <c r="AB202" i="16"/>
  <c r="AA202" i="16"/>
  <c r="Z202" i="16"/>
  <c r="Y202" i="16"/>
  <c r="X202" i="16"/>
  <c r="W202" i="16"/>
  <c r="AC201" i="16"/>
  <c r="AB201" i="16"/>
  <c r="AA201" i="16"/>
  <c r="Z201" i="16"/>
  <c r="Y201" i="16"/>
  <c r="X201" i="16"/>
  <c r="W201" i="16"/>
  <c r="AC200" i="16"/>
  <c r="AB200" i="16"/>
  <c r="AA200" i="16"/>
  <c r="Z200" i="16"/>
  <c r="Y200" i="16"/>
  <c r="X200" i="16"/>
  <c r="W200" i="16"/>
  <c r="AC199" i="16"/>
  <c r="AB199" i="16"/>
  <c r="AA199" i="16"/>
  <c r="Z199" i="16"/>
  <c r="Y199" i="16"/>
  <c r="X199" i="16"/>
  <c r="W199" i="16"/>
  <c r="AC198" i="16"/>
  <c r="AB198" i="16"/>
  <c r="AA198" i="16"/>
  <c r="Z198" i="16"/>
  <c r="Y198" i="16"/>
  <c r="X198" i="16"/>
  <c r="W198" i="16"/>
  <c r="Z193" i="16"/>
  <c r="Y193" i="16"/>
  <c r="X193" i="16"/>
  <c r="W193" i="16"/>
  <c r="Z192" i="16"/>
  <c r="Y192" i="16"/>
  <c r="X192" i="16"/>
  <c r="W192" i="16"/>
  <c r="AC191" i="16"/>
  <c r="AB191" i="16"/>
  <c r="AA191" i="16"/>
  <c r="Z191" i="16"/>
  <c r="Y191" i="16"/>
  <c r="X191" i="16"/>
  <c r="W191" i="16"/>
  <c r="AC190" i="16"/>
  <c r="AB190" i="16"/>
  <c r="AA190" i="16"/>
  <c r="Z190" i="16"/>
  <c r="Y190" i="16"/>
  <c r="X190" i="16"/>
  <c r="W190" i="16"/>
  <c r="AC189" i="16"/>
  <c r="AB189" i="16"/>
  <c r="AA189" i="16"/>
  <c r="Z189" i="16"/>
  <c r="Y189" i="16"/>
  <c r="X189" i="16"/>
  <c r="W189" i="16"/>
  <c r="AC188" i="16"/>
  <c r="AB188" i="16"/>
  <c r="AA188" i="16"/>
  <c r="Z188" i="16"/>
  <c r="Y188" i="16"/>
  <c r="X188" i="16"/>
  <c r="W188" i="16"/>
  <c r="AC187" i="16"/>
  <c r="AB187" i="16"/>
  <c r="AA187" i="16"/>
  <c r="Z187" i="16"/>
  <c r="Y187" i="16"/>
  <c r="X187" i="16"/>
  <c r="W187" i="16"/>
  <c r="AC186" i="16"/>
  <c r="AB186" i="16"/>
  <c r="AA186" i="16"/>
  <c r="Z186" i="16"/>
  <c r="Y186" i="16"/>
  <c r="X186" i="16"/>
  <c r="W186" i="16"/>
  <c r="Z181" i="16"/>
  <c r="Y181" i="16"/>
  <c r="X181" i="16"/>
  <c r="W181" i="16"/>
  <c r="Z180" i="16"/>
  <c r="Y180" i="16"/>
  <c r="X180" i="16"/>
  <c r="W180" i="16"/>
  <c r="AC179" i="16"/>
  <c r="AB179" i="16"/>
  <c r="AA179" i="16"/>
  <c r="Z179" i="16"/>
  <c r="Y179" i="16"/>
  <c r="X179" i="16"/>
  <c r="W179" i="16"/>
  <c r="AC178" i="16"/>
  <c r="AB178" i="16"/>
  <c r="AA178" i="16"/>
  <c r="Z178" i="16"/>
  <c r="Y178" i="16"/>
  <c r="X178" i="16"/>
  <c r="W178" i="16"/>
  <c r="AC177" i="16"/>
  <c r="AB177" i="16"/>
  <c r="AA177" i="16"/>
  <c r="Z177" i="16"/>
  <c r="Y177" i="16"/>
  <c r="X177" i="16"/>
  <c r="W177" i="16"/>
  <c r="AC176" i="16"/>
  <c r="AB176" i="16"/>
  <c r="AA176" i="16"/>
  <c r="Z176" i="16"/>
  <c r="Y176" i="16"/>
  <c r="X176" i="16"/>
  <c r="W176" i="16"/>
  <c r="AC175" i="16"/>
  <c r="AB175" i="16"/>
  <c r="AA175" i="16"/>
  <c r="Z175" i="16"/>
  <c r="Y175" i="16"/>
  <c r="X175" i="16"/>
  <c r="W175" i="16"/>
  <c r="AC174" i="16"/>
  <c r="AB174" i="16"/>
  <c r="AA174" i="16"/>
  <c r="Z174" i="16"/>
  <c r="Y174" i="16"/>
  <c r="X174" i="16"/>
  <c r="W174" i="16"/>
  <c r="Z169" i="16"/>
  <c r="Y169" i="16"/>
  <c r="X169" i="16"/>
  <c r="W169" i="16"/>
  <c r="Z168" i="16"/>
  <c r="Y168" i="16"/>
  <c r="X168" i="16"/>
  <c r="W168" i="16"/>
  <c r="AC167" i="16"/>
  <c r="AB167" i="16"/>
  <c r="AA167" i="16"/>
  <c r="Z167" i="16"/>
  <c r="Y167" i="16"/>
  <c r="X167" i="16"/>
  <c r="W167" i="16"/>
  <c r="AC166" i="16"/>
  <c r="AB166" i="16"/>
  <c r="AA166" i="16"/>
  <c r="Z166" i="16"/>
  <c r="Y166" i="16"/>
  <c r="X166" i="16"/>
  <c r="W166" i="16"/>
  <c r="AC165" i="16"/>
  <c r="AB165" i="16"/>
  <c r="AA165" i="16"/>
  <c r="Z165" i="16"/>
  <c r="Y165" i="16"/>
  <c r="X165" i="16"/>
  <c r="W165" i="16"/>
  <c r="AC164" i="16"/>
  <c r="AB164" i="16"/>
  <c r="AA164" i="16"/>
  <c r="Z164" i="16"/>
  <c r="Y164" i="16"/>
  <c r="X164" i="16"/>
  <c r="W164" i="16"/>
  <c r="AC163" i="16"/>
  <c r="AB163" i="16"/>
  <c r="AA163" i="16"/>
  <c r="Z163" i="16"/>
  <c r="Y163" i="16"/>
  <c r="X163" i="16"/>
  <c r="W163" i="16"/>
  <c r="AC162" i="16"/>
  <c r="AB162" i="16"/>
  <c r="AA162" i="16"/>
  <c r="Z162" i="16"/>
  <c r="Y162" i="16"/>
  <c r="X162" i="16"/>
  <c r="W162" i="16"/>
  <c r="Z157" i="16"/>
  <c r="Y157" i="16"/>
  <c r="X157" i="16"/>
  <c r="W157" i="16"/>
  <c r="Z156" i="16"/>
  <c r="Y156" i="16"/>
  <c r="X156" i="16"/>
  <c r="W156" i="16"/>
  <c r="AC155" i="16"/>
  <c r="AB155" i="16"/>
  <c r="AA155" i="16"/>
  <c r="Z155" i="16"/>
  <c r="Y155" i="16"/>
  <c r="X155" i="16"/>
  <c r="W155" i="16"/>
  <c r="AC154" i="16"/>
  <c r="AB154" i="16"/>
  <c r="AA154" i="16"/>
  <c r="Z154" i="16"/>
  <c r="Y154" i="16"/>
  <c r="X154" i="16"/>
  <c r="W154" i="16"/>
  <c r="AC153" i="16"/>
  <c r="AB153" i="16"/>
  <c r="AA153" i="16"/>
  <c r="Z153" i="16"/>
  <c r="Y153" i="16"/>
  <c r="X153" i="16"/>
  <c r="W153" i="16"/>
  <c r="AC152" i="16"/>
  <c r="AB152" i="16"/>
  <c r="AA152" i="16"/>
  <c r="Z152" i="16"/>
  <c r="Y152" i="16"/>
  <c r="X152" i="16"/>
  <c r="W152" i="16"/>
  <c r="AC151" i="16"/>
  <c r="AB151" i="16"/>
  <c r="AA151" i="16"/>
  <c r="Z151" i="16"/>
  <c r="Y151" i="16"/>
  <c r="X151" i="16"/>
  <c r="W151" i="16"/>
  <c r="AC150" i="16"/>
  <c r="AB150" i="16"/>
  <c r="AA150" i="16"/>
  <c r="Z150" i="16"/>
  <c r="Y150" i="16"/>
  <c r="X150" i="16"/>
  <c r="W150" i="16"/>
  <c r="Z145" i="16"/>
  <c r="Y145" i="16"/>
  <c r="X145" i="16"/>
  <c r="W145" i="16"/>
  <c r="Z144" i="16"/>
  <c r="Y144" i="16"/>
  <c r="X144" i="16"/>
  <c r="W144" i="16"/>
  <c r="AC143" i="16"/>
  <c r="AB143" i="16"/>
  <c r="AA143" i="16"/>
  <c r="Z143" i="16"/>
  <c r="Y143" i="16"/>
  <c r="X143" i="16"/>
  <c r="W143" i="16"/>
  <c r="AC142" i="16"/>
  <c r="AB142" i="16"/>
  <c r="AA142" i="16"/>
  <c r="Z142" i="16"/>
  <c r="Y142" i="16"/>
  <c r="X142" i="16"/>
  <c r="W142" i="16"/>
  <c r="AC141" i="16"/>
  <c r="AB141" i="16"/>
  <c r="AA141" i="16"/>
  <c r="Z141" i="16"/>
  <c r="Y141" i="16"/>
  <c r="X141" i="16"/>
  <c r="W141" i="16"/>
  <c r="AC140" i="16"/>
  <c r="AB140" i="16"/>
  <c r="AA140" i="16"/>
  <c r="Z140" i="16"/>
  <c r="Y140" i="16"/>
  <c r="X140" i="16"/>
  <c r="W140" i="16"/>
  <c r="AC139" i="16"/>
  <c r="AB139" i="16"/>
  <c r="AA139" i="16"/>
  <c r="Z139" i="16"/>
  <c r="Y139" i="16"/>
  <c r="X139" i="16"/>
  <c r="W139" i="16"/>
  <c r="AC138" i="16"/>
  <c r="AB138" i="16"/>
  <c r="AA138" i="16"/>
  <c r="Z138" i="16"/>
  <c r="Y138" i="16"/>
  <c r="X138" i="16"/>
  <c r="W138" i="16"/>
  <c r="Z133" i="16"/>
  <c r="Y133" i="16"/>
  <c r="X133" i="16"/>
  <c r="W133" i="16"/>
  <c r="Z132" i="16"/>
  <c r="Y132" i="16"/>
  <c r="X132" i="16"/>
  <c r="W132" i="16"/>
  <c r="AC131" i="16"/>
  <c r="AB131" i="16"/>
  <c r="AA131" i="16"/>
  <c r="Z131" i="16"/>
  <c r="Y131" i="16"/>
  <c r="X131" i="16"/>
  <c r="W131" i="16"/>
  <c r="AC130" i="16"/>
  <c r="AB130" i="16"/>
  <c r="AA130" i="16"/>
  <c r="Z130" i="16"/>
  <c r="Y130" i="16"/>
  <c r="X130" i="16"/>
  <c r="W130" i="16"/>
  <c r="AC129" i="16"/>
  <c r="AB129" i="16"/>
  <c r="AA129" i="16"/>
  <c r="Z129" i="16"/>
  <c r="Y129" i="16"/>
  <c r="X129" i="16"/>
  <c r="W129" i="16"/>
  <c r="AC128" i="16"/>
  <c r="AB128" i="16"/>
  <c r="AA128" i="16"/>
  <c r="Z128" i="16"/>
  <c r="Y128" i="16"/>
  <c r="X128" i="16"/>
  <c r="W128" i="16"/>
  <c r="AC127" i="16"/>
  <c r="AB127" i="16"/>
  <c r="AA127" i="16"/>
  <c r="Z127" i="16"/>
  <c r="Y127" i="16"/>
  <c r="X127" i="16"/>
  <c r="W127" i="16"/>
  <c r="AC126" i="16"/>
  <c r="AB126" i="16"/>
  <c r="AA126" i="16"/>
  <c r="Z126" i="16"/>
  <c r="Y126" i="16"/>
  <c r="X126" i="16"/>
  <c r="W126" i="16"/>
  <c r="Z121" i="16"/>
  <c r="Y121" i="16"/>
  <c r="X121" i="16"/>
  <c r="W121" i="16"/>
  <c r="Z120" i="16"/>
  <c r="Y120" i="16"/>
  <c r="X120" i="16"/>
  <c r="W120" i="16"/>
  <c r="AC119" i="16"/>
  <c r="AB119" i="16"/>
  <c r="AA119" i="16"/>
  <c r="Z119" i="16"/>
  <c r="Y119" i="16"/>
  <c r="X119" i="16"/>
  <c r="W119" i="16"/>
  <c r="AC118" i="16"/>
  <c r="AB118" i="16"/>
  <c r="AA118" i="16"/>
  <c r="Z118" i="16"/>
  <c r="Y118" i="16"/>
  <c r="X118" i="16"/>
  <c r="W118" i="16"/>
  <c r="AC117" i="16"/>
  <c r="AB117" i="16"/>
  <c r="AA117" i="16"/>
  <c r="Z117" i="16"/>
  <c r="Y117" i="16"/>
  <c r="X117" i="16"/>
  <c r="W117" i="16"/>
  <c r="AC116" i="16"/>
  <c r="AB116" i="16"/>
  <c r="AA116" i="16"/>
  <c r="Z116" i="16"/>
  <c r="Y116" i="16"/>
  <c r="X116" i="16"/>
  <c r="W116" i="16"/>
  <c r="AC115" i="16"/>
  <c r="AB115" i="16"/>
  <c r="AA115" i="16"/>
  <c r="Z115" i="16"/>
  <c r="Y115" i="16"/>
  <c r="X115" i="16"/>
  <c r="W115" i="16"/>
  <c r="AC114" i="16"/>
  <c r="AB114" i="16"/>
  <c r="AA114" i="16"/>
  <c r="Z114" i="16"/>
  <c r="Y114" i="16"/>
  <c r="X114" i="16"/>
  <c r="W114" i="16"/>
  <c r="Z109" i="16"/>
  <c r="Y109" i="16"/>
  <c r="X109" i="16"/>
  <c r="W109" i="16"/>
  <c r="Z108" i="16"/>
  <c r="Y108" i="16"/>
  <c r="X108" i="16"/>
  <c r="W108" i="16"/>
  <c r="AC107" i="16"/>
  <c r="AB107" i="16"/>
  <c r="AA107" i="16"/>
  <c r="Z107" i="16"/>
  <c r="Y107" i="16"/>
  <c r="X107" i="16"/>
  <c r="W107" i="16"/>
  <c r="AC106" i="16"/>
  <c r="AB106" i="16"/>
  <c r="AA106" i="16"/>
  <c r="Z106" i="16"/>
  <c r="Y106" i="16"/>
  <c r="X106" i="16"/>
  <c r="W106" i="16"/>
  <c r="AC105" i="16"/>
  <c r="AB105" i="16"/>
  <c r="AA105" i="16"/>
  <c r="Z105" i="16"/>
  <c r="Y105" i="16"/>
  <c r="X105" i="16"/>
  <c r="W105" i="16"/>
  <c r="AC104" i="16"/>
  <c r="AB104" i="16"/>
  <c r="AA104" i="16"/>
  <c r="Z104" i="16"/>
  <c r="Y104" i="16"/>
  <c r="X104" i="16"/>
  <c r="W104" i="16"/>
  <c r="AC103" i="16"/>
  <c r="AB103" i="16"/>
  <c r="AA103" i="16"/>
  <c r="Z103" i="16"/>
  <c r="Y103" i="16"/>
  <c r="X103" i="16"/>
  <c r="W103" i="16"/>
  <c r="AC102" i="16"/>
  <c r="AB102" i="16"/>
  <c r="AA102" i="16"/>
  <c r="Z102" i="16"/>
  <c r="Y102" i="16"/>
  <c r="X102" i="16"/>
  <c r="W102" i="16"/>
  <c r="Z97" i="16"/>
  <c r="Y97" i="16"/>
  <c r="X97" i="16"/>
  <c r="W97" i="16"/>
  <c r="Z96" i="16"/>
  <c r="Y96" i="16"/>
  <c r="X96" i="16"/>
  <c r="W96" i="16"/>
  <c r="AC95" i="16"/>
  <c r="AB95" i="16"/>
  <c r="AA95" i="16"/>
  <c r="Z95" i="16"/>
  <c r="Y95" i="16"/>
  <c r="X95" i="16"/>
  <c r="W95" i="16"/>
  <c r="AC94" i="16"/>
  <c r="AB94" i="16"/>
  <c r="AA94" i="16"/>
  <c r="Z94" i="16"/>
  <c r="Y94" i="16"/>
  <c r="X94" i="16"/>
  <c r="W94" i="16"/>
  <c r="AC93" i="16"/>
  <c r="AB93" i="16"/>
  <c r="AA93" i="16"/>
  <c r="Z93" i="16"/>
  <c r="Y93" i="16"/>
  <c r="X93" i="16"/>
  <c r="W93" i="16"/>
  <c r="AC92" i="16"/>
  <c r="AB92" i="16"/>
  <c r="AA92" i="16"/>
  <c r="Z92" i="16"/>
  <c r="Y92" i="16"/>
  <c r="X92" i="16"/>
  <c r="W92" i="16"/>
  <c r="AC91" i="16"/>
  <c r="AB91" i="16"/>
  <c r="AA91" i="16"/>
  <c r="Z91" i="16"/>
  <c r="Y91" i="16"/>
  <c r="X91" i="16"/>
  <c r="W91" i="16"/>
  <c r="AC90" i="16"/>
  <c r="AB90" i="16"/>
  <c r="AA90" i="16"/>
  <c r="Z90" i="16"/>
  <c r="Y90" i="16"/>
  <c r="X90" i="16"/>
  <c r="W90" i="16"/>
  <c r="Z85" i="16"/>
  <c r="Y85" i="16"/>
  <c r="X85" i="16"/>
  <c r="W85" i="16"/>
  <c r="Z84" i="16"/>
  <c r="Y84" i="16"/>
  <c r="X84" i="16"/>
  <c r="W84" i="16"/>
  <c r="AC83" i="16"/>
  <c r="AB83" i="16"/>
  <c r="AA83" i="16"/>
  <c r="Z83" i="16"/>
  <c r="Y83" i="16"/>
  <c r="X83" i="16"/>
  <c r="W83" i="16"/>
  <c r="AC82" i="16"/>
  <c r="AB82" i="16"/>
  <c r="AA82" i="16"/>
  <c r="Z82" i="16"/>
  <c r="Y82" i="16"/>
  <c r="X82" i="16"/>
  <c r="W82" i="16"/>
  <c r="AC81" i="16"/>
  <c r="AB81" i="16"/>
  <c r="AA81" i="16"/>
  <c r="Z81" i="16"/>
  <c r="Y81" i="16"/>
  <c r="X81" i="16"/>
  <c r="W81" i="16"/>
  <c r="AC80" i="16"/>
  <c r="AB80" i="16"/>
  <c r="AA80" i="16"/>
  <c r="Z80" i="16"/>
  <c r="Y80" i="16"/>
  <c r="X80" i="16"/>
  <c r="W80" i="16"/>
  <c r="AC79" i="16"/>
  <c r="AB79" i="16"/>
  <c r="AA79" i="16"/>
  <c r="Z79" i="16"/>
  <c r="Y79" i="16"/>
  <c r="X79" i="16"/>
  <c r="W79" i="16"/>
  <c r="AC78" i="16"/>
  <c r="AB78" i="16"/>
  <c r="AA78" i="16"/>
  <c r="Z78" i="16"/>
  <c r="Y78" i="16"/>
  <c r="X78" i="16"/>
  <c r="W78" i="16"/>
  <c r="Z73" i="16"/>
  <c r="Y73" i="16"/>
  <c r="X73" i="16"/>
  <c r="W73" i="16"/>
  <c r="Z72" i="16"/>
  <c r="Y72" i="16"/>
  <c r="X72" i="16"/>
  <c r="W72" i="16"/>
  <c r="AC71" i="16"/>
  <c r="AB71" i="16"/>
  <c r="AA71" i="16"/>
  <c r="Z71" i="16"/>
  <c r="Y71" i="16"/>
  <c r="X71" i="16"/>
  <c r="W71" i="16"/>
  <c r="AC70" i="16"/>
  <c r="AB70" i="16"/>
  <c r="AA70" i="16"/>
  <c r="Z70" i="16"/>
  <c r="Y70" i="16"/>
  <c r="X70" i="16"/>
  <c r="W70" i="16"/>
  <c r="AC69" i="16"/>
  <c r="AB69" i="16"/>
  <c r="AA69" i="16"/>
  <c r="Z69" i="16"/>
  <c r="Y69" i="16"/>
  <c r="X69" i="16"/>
  <c r="W69" i="16"/>
  <c r="AC68" i="16"/>
  <c r="AB68" i="16"/>
  <c r="AA68" i="16"/>
  <c r="Z68" i="16"/>
  <c r="Y68" i="16"/>
  <c r="X68" i="16"/>
  <c r="W68" i="16"/>
  <c r="AC67" i="16"/>
  <c r="AB67" i="16"/>
  <c r="AA67" i="16"/>
  <c r="Z67" i="16"/>
  <c r="Y67" i="16"/>
  <c r="X67" i="16"/>
  <c r="W67" i="16"/>
  <c r="AC66" i="16"/>
  <c r="AB66" i="16"/>
  <c r="AA66" i="16"/>
  <c r="Z66" i="16"/>
  <c r="Y66" i="16"/>
  <c r="X66" i="16"/>
  <c r="W66" i="16"/>
  <c r="Z61" i="16"/>
  <c r="Y61" i="16"/>
  <c r="X61" i="16"/>
  <c r="W61" i="16"/>
  <c r="Z60" i="16"/>
  <c r="Y60" i="16"/>
  <c r="X60" i="16"/>
  <c r="W60" i="16"/>
  <c r="AC59" i="16"/>
  <c r="AB59" i="16"/>
  <c r="AA59" i="16"/>
  <c r="Z59" i="16"/>
  <c r="Y59" i="16"/>
  <c r="X59" i="16"/>
  <c r="W59" i="16"/>
  <c r="AC58" i="16"/>
  <c r="AB58" i="16"/>
  <c r="AA58" i="16"/>
  <c r="Z58" i="16"/>
  <c r="Y58" i="16"/>
  <c r="X58" i="16"/>
  <c r="W58" i="16"/>
  <c r="AC57" i="16"/>
  <c r="AB57" i="16"/>
  <c r="AA57" i="16"/>
  <c r="Z57" i="16"/>
  <c r="Y57" i="16"/>
  <c r="X57" i="16"/>
  <c r="W57" i="16"/>
  <c r="AC56" i="16"/>
  <c r="AB56" i="16"/>
  <c r="AA56" i="16"/>
  <c r="Z56" i="16"/>
  <c r="Y56" i="16"/>
  <c r="X56" i="16"/>
  <c r="W56" i="16"/>
  <c r="AC55" i="16"/>
  <c r="AB55" i="16"/>
  <c r="AA55" i="16"/>
  <c r="Z55" i="16"/>
  <c r="Y55" i="16"/>
  <c r="X55" i="16"/>
  <c r="W55" i="16"/>
  <c r="AC54" i="16"/>
  <c r="AB54" i="16"/>
  <c r="AA54" i="16"/>
  <c r="Z54" i="16"/>
  <c r="Y54" i="16"/>
  <c r="X54" i="16"/>
  <c r="W54" i="16"/>
  <c r="Z49" i="16"/>
  <c r="Y49" i="16"/>
  <c r="X49" i="16"/>
  <c r="W49" i="16"/>
  <c r="Z48" i="16"/>
  <c r="Y48" i="16"/>
  <c r="X48" i="16"/>
  <c r="W48" i="16"/>
  <c r="AC47" i="16"/>
  <c r="AB47" i="16"/>
  <c r="AA47" i="16"/>
  <c r="Z47" i="16"/>
  <c r="Y47" i="16"/>
  <c r="X47" i="16"/>
  <c r="W47" i="16"/>
  <c r="AC46" i="16"/>
  <c r="AB46" i="16"/>
  <c r="AA46" i="16"/>
  <c r="Z46" i="16"/>
  <c r="Y46" i="16"/>
  <c r="X46" i="16"/>
  <c r="W46" i="16"/>
  <c r="AC45" i="16"/>
  <c r="AB45" i="16"/>
  <c r="AA45" i="16"/>
  <c r="Z45" i="16"/>
  <c r="Y45" i="16"/>
  <c r="X45" i="16"/>
  <c r="W45" i="16"/>
  <c r="AC44" i="16"/>
  <c r="AB44" i="16"/>
  <c r="AA44" i="16"/>
  <c r="Z44" i="16"/>
  <c r="Y44" i="16"/>
  <c r="X44" i="16"/>
  <c r="W44" i="16"/>
  <c r="AC43" i="16"/>
  <c r="AB43" i="16"/>
  <c r="AA43" i="16"/>
  <c r="Z43" i="16"/>
  <c r="Y43" i="16"/>
  <c r="X43" i="16"/>
  <c r="W43" i="16"/>
  <c r="AC42" i="16"/>
  <c r="AB42" i="16"/>
  <c r="AA42" i="16"/>
  <c r="Z42" i="16"/>
  <c r="Y42" i="16"/>
  <c r="X42" i="16"/>
  <c r="W42" i="16"/>
  <c r="Q253" i="16"/>
  <c r="P253" i="16"/>
  <c r="O253" i="16"/>
  <c r="N253" i="16"/>
  <c r="Q252" i="16"/>
  <c r="P252" i="16"/>
  <c r="O252" i="16"/>
  <c r="N252" i="16"/>
  <c r="T251" i="16"/>
  <c r="S251" i="16"/>
  <c r="R251" i="16"/>
  <c r="Q251" i="16"/>
  <c r="P251" i="16"/>
  <c r="O251" i="16"/>
  <c r="N251" i="16"/>
  <c r="T250" i="16"/>
  <c r="S250" i="16"/>
  <c r="R250" i="16"/>
  <c r="Q250" i="16"/>
  <c r="P250" i="16"/>
  <c r="O250" i="16"/>
  <c r="N250" i="16"/>
  <c r="T249" i="16"/>
  <c r="S249" i="16"/>
  <c r="R249" i="16"/>
  <c r="Q249" i="16"/>
  <c r="P249" i="16"/>
  <c r="O249" i="16"/>
  <c r="N249" i="16"/>
  <c r="T248" i="16"/>
  <c r="S248" i="16"/>
  <c r="R248" i="16"/>
  <c r="Q248" i="16"/>
  <c r="P248" i="16"/>
  <c r="O248" i="16"/>
  <c r="N248" i="16"/>
  <c r="T247" i="16"/>
  <c r="S247" i="16"/>
  <c r="R247" i="16"/>
  <c r="Q247" i="16"/>
  <c r="P247" i="16"/>
  <c r="O247" i="16"/>
  <c r="N247" i="16"/>
  <c r="T246" i="16"/>
  <c r="S246" i="16"/>
  <c r="R246" i="16"/>
  <c r="Q246" i="16"/>
  <c r="P246" i="16"/>
  <c r="O246" i="16"/>
  <c r="N246" i="16"/>
  <c r="Q241" i="16"/>
  <c r="P241" i="16"/>
  <c r="O241" i="16"/>
  <c r="N241" i="16"/>
  <c r="Q240" i="16"/>
  <c r="P240" i="16"/>
  <c r="O240" i="16"/>
  <c r="N240" i="16"/>
  <c r="T239" i="16"/>
  <c r="S239" i="16"/>
  <c r="R239" i="16"/>
  <c r="Q239" i="16"/>
  <c r="P239" i="16"/>
  <c r="O239" i="16"/>
  <c r="N239" i="16"/>
  <c r="T238" i="16"/>
  <c r="S238" i="16"/>
  <c r="R238" i="16"/>
  <c r="Q238" i="16"/>
  <c r="P238" i="16"/>
  <c r="O238" i="16"/>
  <c r="N238" i="16"/>
  <c r="T237" i="16"/>
  <c r="S237" i="16"/>
  <c r="R237" i="16"/>
  <c r="Q237" i="16"/>
  <c r="P237" i="16"/>
  <c r="O237" i="16"/>
  <c r="N237" i="16"/>
  <c r="T236" i="16"/>
  <c r="S236" i="16"/>
  <c r="R236" i="16"/>
  <c r="Q236" i="16"/>
  <c r="P236" i="16"/>
  <c r="O236" i="16"/>
  <c r="N236" i="16"/>
  <c r="T235" i="16"/>
  <c r="S235" i="16"/>
  <c r="R235" i="16"/>
  <c r="Q235" i="16"/>
  <c r="P235" i="16"/>
  <c r="O235" i="16"/>
  <c r="N235" i="16"/>
  <c r="T234" i="16"/>
  <c r="S234" i="16"/>
  <c r="R234" i="16"/>
  <c r="Q234" i="16"/>
  <c r="P234" i="16"/>
  <c r="O234" i="16"/>
  <c r="N234" i="16"/>
  <c r="Q229" i="16"/>
  <c r="P229" i="16"/>
  <c r="O229" i="16"/>
  <c r="N229" i="16"/>
  <c r="Q228" i="16"/>
  <c r="P228" i="16"/>
  <c r="O228" i="16"/>
  <c r="N228" i="16"/>
  <c r="T227" i="16"/>
  <c r="S227" i="16"/>
  <c r="R227" i="16"/>
  <c r="Q227" i="16"/>
  <c r="P227" i="16"/>
  <c r="O227" i="16"/>
  <c r="N227" i="16"/>
  <c r="T226" i="16"/>
  <c r="S226" i="16"/>
  <c r="R226" i="16"/>
  <c r="Q226" i="16"/>
  <c r="P226" i="16"/>
  <c r="O226" i="16"/>
  <c r="N226" i="16"/>
  <c r="T225" i="16"/>
  <c r="S225" i="16"/>
  <c r="R225" i="16"/>
  <c r="Q225" i="16"/>
  <c r="P225" i="16"/>
  <c r="O225" i="16"/>
  <c r="N225" i="16"/>
  <c r="T224" i="16"/>
  <c r="S224" i="16"/>
  <c r="R224" i="16"/>
  <c r="Q224" i="16"/>
  <c r="P224" i="16"/>
  <c r="O224" i="16"/>
  <c r="N224" i="16"/>
  <c r="T223" i="16"/>
  <c r="S223" i="16"/>
  <c r="R223" i="16"/>
  <c r="Q223" i="16"/>
  <c r="P223" i="16"/>
  <c r="O223" i="16"/>
  <c r="N223" i="16"/>
  <c r="T222" i="16"/>
  <c r="S222" i="16"/>
  <c r="R222" i="16"/>
  <c r="Q222" i="16"/>
  <c r="P222" i="16"/>
  <c r="O222" i="16"/>
  <c r="N222" i="16"/>
  <c r="Q217" i="16"/>
  <c r="P217" i="16"/>
  <c r="O217" i="16"/>
  <c r="N217" i="16"/>
  <c r="Q216" i="16"/>
  <c r="P216" i="16"/>
  <c r="O216" i="16"/>
  <c r="N216" i="16"/>
  <c r="T215" i="16"/>
  <c r="S215" i="16"/>
  <c r="R215" i="16"/>
  <c r="Q215" i="16"/>
  <c r="P215" i="16"/>
  <c r="O215" i="16"/>
  <c r="N215" i="16"/>
  <c r="T214" i="16"/>
  <c r="S214" i="16"/>
  <c r="R214" i="16"/>
  <c r="Q214" i="16"/>
  <c r="P214" i="16"/>
  <c r="O214" i="16"/>
  <c r="N214" i="16"/>
  <c r="T213" i="16"/>
  <c r="S213" i="16"/>
  <c r="R213" i="16"/>
  <c r="Q213" i="16"/>
  <c r="P213" i="16"/>
  <c r="O213" i="16"/>
  <c r="N213" i="16"/>
  <c r="T212" i="16"/>
  <c r="S212" i="16"/>
  <c r="R212" i="16"/>
  <c r="Q212" i="16"/>
  <c r="P212" i="16"/>
  <c r="O212" i="16"/>
  <c r="N212" i="16"/>
  <c r="T211" i="16"/>
  <c r="S211" i="16"/>
  <c r="R211" i="16"/>
  <c r="Q211" i="16"/>
  <c r="P211" i="16"/>
  <c r="O211" i="16"/>
  <c r="N211" i="16"/>
  <c r="T210" i="16"/>
  <c r="S210" i="16"/>
  <c r="R210" i="16"/>
  <c r="Q210" i="16"/>
  <c r="P210" i="16"/>
  <c r="O210" i="16"/>
  <c r="N210" i="16"/>
  <c r="Q205" i="16"/>
  <c r="P205" i="16"/>
  <c r="O205" i="16"/>
  <c r="N205" i="16"/>
  <c r="Q204" i="16"/>
  <c r="P204" i="16"/>
  <c r="O204" i="16"/>
  <c r="N204" i="16"/>
  <c r="T203" i="16"/>
  <c r="S203" i="16"/>
  <c r="R203" i="16"/>
  <c r="Q203" i="16"/>
  <c r="P203" i="16"/>
  <c r="O203" i="16"/>
  <c r="N203" i="16"/>
  <c r="T202" i="16"/>
  <c r="S202" i="16"/>
  <c r="R202" i="16"/>
  <c r="Q202" i="16"/>
  <c r="P202" i="16"/>
  <c r="O202" i="16"/>
  <c r="N202" i="16"/>
  <c r="T201" i="16"/>
  <c r="S201" i="16"/>
  <c r="R201" i="16"/>
  <c r="Q201" i="16"/>
  <c r="P201" i="16"/>
  <c r="O201" i="16"/>
  <c r="N201" i="16"/>
  <c r="T200" i="16"/>
  <c r="S200" i="16"/>
  <c r="R200" i="16"/>
  <c r="Q200" i="16"/>
  <c r="P200" i="16"/>
  <c r="O200" i="16"/>
  <c r="N200" i="16"/>
  <c r="T199" i="16"/>
  <c r="S199" i="16"/>
  <c r="R199" i="16"/>
  <c r="Q199" i="16"/>
  <c r="P199" i="16"/>
  <c r="O199" i="16"/>
  <c r="N199" i="16"/>
  <c r="T198" i="16"/>
  <c r="S198" i="16"/>
  <c r="R198" i="16"/>
  <c r="Q198" i="16"/>
  <c r="P198" i="16"/>
  <c r="O198" i="16"/>
  <c r="N198" i="16"/>
  <c r="Q193" i="16"/>
  <c r="P193" i="16"/>
  <c r="O193" i="16"/>
  <c r="N193" i="16"/>
  <c r="Q192" i="16"/>
  <c r="P192" i="16"/>
  <c r="O192" i="16"/>
  <c r="N192" i="16"/>
  <c r="T191" i="16"/>
  <c r="S191" i="16"/>
  <c r="R191" i="16"/>
  <c r="Q191" i="16"/>
  <c r="P191" i="16"/>
  <c r="O191" i="16"/>
  <c r="N191" i="16"/>
  <c r="T190" i="16"/>
  <c r="S190" i="16"/>
  <c r="R190" i="16"/>
  <c r="Q190" i="16"/>
  <c r="P190" i="16"/>
  <c r="O190" i="16"/>
  <c r="N190" i="16"/>
  <c r="T189" i="16"/>
  <c r="S189" i="16"/>
  <c r="R189" i="16"/>
  <c r="Q189" i="16"/>
  <c r="P189" i="16"/>
  <c r="O189" i="16"/>
  <c r="N189" i="16"/>
  <c r="T188" i="16"/>
  <c r="S188" i="16"/>
  <c r="R188" i="16"/>
  <c r="Q188" i="16"/>
  <c r="P188" i="16"/>
  <c r="O188" i="16"/>
  <c r="N188" i="16"/>
  <c r="T187" i="16"/>
  <c r="S187" i="16"/>
  <c r="R187" i="16"/>
  <c r="Q187" i="16"/>
  <c r="P187" i="16"/>
  <c r="O187" i="16"/>
  <c r="N187" i="16"/>
  <c r="T186" i="16"/>
  <c r="S186" i="16"/>
  <c r="R186" i="16"/>
  <c r="Q186" i="16"/>
  <c r="P186" i="16"/>
  <c r="O186" i="16"/>
  <c r="N186" i="16"/>
  <c r="Q181" i="16"/>
  <c r="P181" i="16"/>
  <c r="O181" i="16"/>
  <c r="N181" i="16"/>
  <c r="Q180" i="16"/>
  <c r="P180" i="16"/>
  <c r="O180" i="16"/>
  <c r="N180" i="16"/>
  <c r="T179" i="16"/>
  <c r="S179" i="16"/>
  <c r="R179" i="16"/>
  <c r="Q179" i="16"/>
  <c r="P179" i="16"/>
  <c r="O179" i="16"/>
  <c r="N179" i="16"/>
  <c r="T178" i="16"/>
  <c r="S178" i="16"/>
  <c r="R178" i="16"/>
  <c r="Q178" i="16"/>
  <c r="P178" i="16"/>
  <c r="O178" i="16"/>
  <c r="N178" i="16"/>
  <c r="T177" i="16"/>
  <c r="S177" i="16"/>
  <c r="R177" i="16"/>
  <c r="Q177" i="16"/>
  <c r="P177" i="16"/>
  <c r="O177" i="16"/>
  <c r="N177" i="16"/>
  <c r="T176" i="16"/>
  <c r="S176" i="16"/>
  <c r="R176" i="16"/>
  <c r="Q176" i="16"/>
  <c r="P176" i="16"/>
  <c r="O176" i="16"/>
  <c r="N176" i="16"/>
  <c r="T175" i="16"/>
  <c r="S175" i="16"/>
  <c r="R175" i="16"/>
  <c r="Q175" i="16"/>
  <c r="P175" i="16"/>
  <c r="O175" i="16"/>
  <c r="N175" i="16"/>
  <c r="T174" i="16"/>
  <c r="S174" i="16"/>
  <c r="R174" i="16"/>
  <c r="Q174" i="16"/>
  <c r="P174" i="16"/>
  <c r="O174" i="16"/>
  <c r="N174" i="16"/>
  <c r="Q169" i="16"/>
  <c r="P169" i="16"/>
  <c r="O169" i="16"/>
  <c r="N169" i="16"/>
  <c r="Q168" i="16"/>
  <c r="P168" i="16"/>
  <c r="O168" i="16"/>
  <c r="N168" i="16"/>
  <c r="T167" i="16"/>
  <c r="S167" i="16"/>
  <c r="R167" i="16"/>
  <c r="Q167" i="16"/>
  <c r="P167" i="16"/>
  <c r="O167" i="16"/>
  <c r="N167" i="16"/>
  <c r="T166" i="16"/>
  <c r="S166" i="16"/>
  <c r="R166" i="16"/>
  <c r="Q166" i="16"/>
  <c r="P166" i="16"/>
  <c r="O166" i="16"/>
  <c r="N166" i="16"/>
  <c r="T165" i="16"/>
  <c r="S165" i="16"/>
  <c r="R165" i="16"/>
  <c r="Q165" i="16"/>
  <c r="P165" i="16"/>
  <c r="O165" i="16"/>
  <c r="N165" i="16"/>
  <c r="T164" i="16"/>
  <c r="S164" i="16"/>
  <c r="R164" i="16"/>
  <c r="Q164" i="16"/>
  <c r="P164" i="16"/>
  <c r="O164" i="16"/>
  <c r="N164" i="16"/>
  <c r="T163" i="16"/>
  <c r="S163" i="16"/>
  <c r="R163" i="16"/>
  <c r="Q163" i="16"/>
  <c r="P163" i="16"/>
  <c r="O163" i="16"/>
  <c r="N163" i="16"/>
  <c r="T162" i="16"/>
  <c r="S162" i="16"/>
  <c r="R162" i="16"/>
  <c r="Q162" i="16"/>
  <c r="P162" i="16"/>
  <c r="O162" i="16"/>
  <c r="N162" i="16"/>
  <c r="Q157" i="16"/>
  <c r="P157" i="16"/>
  <c r="O157" i="16"/>
  <c r="N157" i="16"/>
  <c r="Q156" i="16"/>
  <c r="P156" i="16"/>
  <c r="O156" i="16"/>
  <c r="N156" i="16"/>
  <c r="T155" i="16"/>
  <c r="S155" i="16"/>
  <c r="R155" i="16"/>
  <c r="Q155" i="16"/>
  <c r="P155" i="16"/>
  <c r="O155" i="16"/>
  <c r="N155" i="16"/>
  <c r="T154" i="16"/>
  <c r="S154" i="16"/>
  <c r="R154" i="16"/>
  <c r="Q154" i="16"/>
  <c r="P154" i="16"/>
  <c r="O154" i="16"/>
  <c r="N154" i="16"/>
  <c r="T153" i="16"/>
  <c r="S153" i="16"/>
  <c r="R153" i="16"/>
  <c r="Q153" i="16"/>
  <c r="P153" i="16"/>
  <c r="O153" i="16"/>
  <c r="N153" i="16"/>
  <c r="T152" i="16"/>
  <c r="S152" i="16"/>
  <c r="R152" i="16"/>
  <c r="Q152" i="16"/>
  <c r="P152" i="16"/>
  <c r="O152" i="16"/>
  <c r="N152" i="16"/>
  <c r="T151" i="16"/>
  <c r="S151" i="16"/>
  <c r="R151" i="16"/>
  <c r="Q151" i="16"/>
  <c r="P151" i="16"/>
  <c r="O151" i="16"/>
  <c r="N151" i="16"/>
  <c r="T150" i="16"/>
  <c r="S150" i="16"/>
  <c r="R150" i="16"/>
  <c r="Q150" i="16"/>
  <c r="P150" i="16"/>
  <c r="O150" i="16"/>
  <c r="N150" i="16"/>
  <c r="Q145" i="16"/>
  <c r="P145" i="16"/>
  <c r="O145" i="16"/>
  <c r="N145" i="16"/>
  <c r="Q144" i="16"/>
  <c r="P144" i="16"/>
  <c r="O144" i="16"/>
  <c r="N144" i="16"/>
  <c r="T143" i="16"/>
  <c r="S143" i="16"/>
  <c r="R143" i="16"/>
  <c r="Q143" i="16"/>
  <c r="P143" i="16"/>
  <c r="O143" i="16"/>
  <c r="N143" i="16"/>
  <c r="T142" i="16"/>
  <c r="S142" i="16"/>
  <c r="R142" i="16"/>
  <c r="Q142" i="16"/>
  <c r="P142" i="16"/>
  <c r="O142" i="16"/>
  <c r="N142" i="16"/>
  <c r="T141" i="16"/>
  <c r="S141" i="16"/>
  <c r="R141" i="16"/>
  <c r="Q141" i="16"/>
  <c r="P141" i="16"/>
  <c r="O141" i="16"/>
  <c r="N141" i="16"/>
  <c r="T140" i="16"/>
  <c r="S140" i="16"/>
  <c r="R140" i="16"/>
  <c r="Q140" i="16"/>
  <c r="P140" i="16"/>
  <c r="O140" i="16"/>
  <c r="N140" i="16"/>
  <c r="T139" i="16"/>
  <c r="S139" i="16"/>
  <c r="R139" i="16"/>
  <c r="Q139" i="16"/>
  <c r="P139" i="16"/>
  <c r="O139" i="16"/>
  <c r="N139" i="16"/>
  <c r="T138" i="16"/>
  <c r="S138" i="16"/>
  <c r="R138" i="16"/>
  <c r="Q138" i="16"/>
  <c r="P138" i="16"/>
  <c r="O138" i="16"/>
  <c r="N138" i="16"/>
  <c r="Q133" i="16"/>
  <c r="P133" i="16"/>
  <c r="O133" i="16"/>
  <c r="N133" i="16"/>
  <c r="Q132" i="16"/>
  <c r="P132" i="16"/>
  <c r="O132" i="16"/>
  <c r="N132" i="16"/>
  <c r="T131" i="16"/>
  <c r="S131" i="16"/>
  <c r="R131" i="16"/>
  <c r="Q131" i="16"/>
  <c r="P131" i="16"/>
  <c r="O131" i="16"/>
  <c r="N131" i="16"/>
  <c r="T130" i="16"/>
  <c r="S130" i="16"/>
  <c r="R130" i="16"/>
  <c r="Q130" i="16"/>
  <c r="P130" i="16"/>
  <c r="O130" i="16"/>
  <c r="N130" i="16"/>
  <c r="T129" i="16"/>
  <c r="S129" i="16"/>
  <c r="R129" i="16"/>
  <c r="Q129" i="16"/>
  <c r="P129" i="16"/>
  <c r="O129" i="16"/>
  <c r="N129" i="16"/>
  <c r="T128" i="16"/>
  <c r="S128" i="16"/>
  <c r="R128" i="16"/>
  <c r="Q128" i="16"/>
  <c r="P128" i="16"/>
  <c r="O128" i="16"/>
  <c r="N128" i="16"/>
  <c r="T127" i="16"/>
  <c r="S127" i="16"/>
  <c r="R127" i="16"/>
  <c r="Q127" i="16"/>
  <c r="P127" i="16"/>
  <c r="O127" i="16"/>
  <c r="N127" i="16"/>
  <c r="T126" i="16"/>
  <c r="S126" i="16"/>
  <c r="R126" i="16"/>
  <c r="Q126" i="16"/>
  <c r="P126" i="16"/>
  <c r="O126" i="16"/>
  <c r="N126" i="16"/>
  <c r="Q121" i="16"/>
  <c r="P121" i="16"/>
  <c r="O121" i="16"/>
  <c r="N121" i="16"/>
  <c r="Q120" i="16"/>
  <c r="P120" i="16"/>
  <c r="O120" i="16"/>
  <c r="N120" i="16"/>
  <c r="T119" i="16"/>
  <c r="S119" i="16"/>
  <c r="R119" i="16"/>
  <c r="Q119" i="16"/>
  <c r="P119" i="16"/>
  <c r="O119" i="16"/>
  <c r="N119" i="16"/>
  <c r="T118" i="16"/>
  <c r="S118" i="16"/>
  <c r="R118" i="16"/>
  <c r="Q118" i="16"/>
  <c r="P118" i="16"/>
  <c r="O118" i="16"/>
  <c r="N118" i="16"/>
  <c r="T117" i="16"/>
  <c r="S117" i="16"/>
  <c r="R117" i="16"/>
  <c r="Q117" i="16"/>
  <c r="P117" i="16"/>
  <c r="O117" i="16"/>
  <c r="N117" i="16"/>
  <c r="T116" i="16"/>
  <c r="S116" i="16"/>
  <c r="R116" i="16"/>
  <c r="Q116" i="16"/>
  <c r="P116" i="16"/>
  <c r="O116" i="16"/>
  <c r="N116" i="16"/>
  <c r="T115" i="16"/>
  <c r="S115" i="16"/>
  <c r="R115" i="16"/>
  <c r="Q115" i="16"/>
  <c r="P115" i="16"/>
  <c r="O115" i="16"/>
  <c r="N115" i="16"/>
  <c r="T114" i="16"/>
  <c r="S114" i="16"/>
  <c r="R114" i="16"/>
  <c r="Q114" i="16"/>
  <c r="P114" i="16"/>
  <c r="O114" i="16"/>
  <c r="N114" i="16"/>
  <c r="Q109" i="16"/>
  <c r="P109" i="16"/>
  <c r="O109" i="16"/>
  <c r="N109" i="16"/>
  <c r="Q108" i="16"/>
  <c r="P108" i="16"/>
  <c r="O108" i="16"/>
  <c r="N108" i="16"/>
  <c r="T107" i="16"/>
  <c r="S107" i="16"/>
  <c r="R107" i="16"/>
  <c r="Q107" i="16"/>
  <c r="P107" i="16"/>
  <c r="O107" i="16"/>
  <c r="N107" i="16"/>
  <c r="T106" i="16"/>
  <c r="S106" i="16"/>
  <c r="R106" i="16"/>
  <c r="Q106" i="16"/>
  <c r="P106" i="16"/>
  <c r="O106" i="16"/>
  <c r="N106" i="16"/>
  <c r="T105" i="16"/>
  <c r="S105" i="16"/>
  <c r="R105" i="16"/>
  <c r="Q105" i="16"/>
  <c r="P105" i="16"/>
  <c r="O105" i="16"/>
  <c r="N105" i="16"/>
  <c r="T104" i="16"/>
  <c r="S104" i="16"/>
  <c r="R104" i="16"/>
  <c r="Q104" i="16"/>
  <c r="P104" i="16"/>
  <c r="O104" i="16"/>
  <c r="N104" i="16"/>
  <c r="T103" i="16"/>
  <c r="S103" i="16"/>
  <c r="R103" i="16"/>
  <c r="Q103" i="16"/>
  <c r="P103" i="16"/>
  <c r="O103" i="16"/>
  <c r="N103" i="16"/>
  <c r="T102" i="16"/>
  <c r="S102" i="16"/>
  <c r="R102" i="16"/>
  <c r="Q102" i="16"/>
  <c r="P102" i="16"/>
  <c r="O102" i="16"/>
  <c r="N102" i="16"/>
  <c r="Q97" i="16"/>
  <c r="P97" i="16"/>
  <c r="O97" i="16"/>
  <c r="N97" i="16"/>
  <c r="Q96" i="16"/>
  <c r="P96" i="16"/>
  <c r="O96" i="16"/>
  <c r="N96" i="16"/>
  <c r="T95" i="16"/>
  <c r="S95" i="16"/>
  <c r="R95" i="16"/>
  <c r="Q95" i="16"/>
  <c r="P95" i="16"/>
  <c r="O95" i="16"/>
  <c r="N95" i="16"/>
  <c r="T94" i="16"/>
  <c r="S94" i="16"/>
  <c r="R94" i="16"/>
  <c r="Q94" i="16"/>
  <c r="P94" i="16"/>
  <c r="O94" i="16"/>
  <c r="N94" i="16"/>
  <c r="T93" i="16"/>
  <c r="S93" i="16"/>
  <c r="R93" i="16"/>
  <c r="Q93" i="16"/>
  <c r="P93" i="16"/>
  <c r="O93" i="16"/>
  <c r="N93" i="16"/>
  <c r="T92" i="16"/>
  <c r="S92" i="16"/>
  <c r="R92" i="16"/>
  <c r="Q92" i="16"/>
  <c r="P92" i="16"/>
  <c r="O92" i="16"/>
  <c r="N92" i="16"/>
  <c r="T91" i="16"/>
  <c r="S91" i="16"/>
  <c r="R91" i="16"/>
  <c r="Q91" i="16"/>
  <c r="P91" i="16"/>
  <c r="O91" i="16"/>
  <c r="N91" i="16"/>
  <c r="T90" i="16"/>
  <c r="S90" i="16"/>
  <c r="R90" i="16"/>
  <c r="Q90" i="16"/>
  <c r="P90" i="16"/>
  <c r="O90" i="16"/>
  <c r="N90" i="16"/>
  <c r="Q85" i="16"/>
  <c r="P85" i="16"/>
  <c r="O85" i="16"/>
  <c r="N85" i="16"/>
  <c r="Q84" i="16"/>
  <c r="P84" i="16"/>
  <c r="O84" i="16"/>
  <c r="N84" i="16"/>
  <c r="T83" i="16"/>
  <c r="S83" i="16"/>
  <c r="R83" i="16"/>
  <c r="Q83" i="16"/>
  <c r="P83" i="16"/>
  <c r="O83" i="16"/>
  <c r="N83" i="16"/>
  <c r="T82" i="16"/>
  <c r="S82" i="16"/>
  <c r="R82" i="16"/>
  <c r="Q82" i="16"/>
  <c r="P82" i="16"/>
  <c r="O82" i="16"/>
  <c r="N82" i="16"/>
  <c r="T81" i="16"/>
  <c r="S81" i="16"/>
  <c r="R81" i="16"/>
  <c r="Q81" i="16"/>
  <c r="P81" i="16"/>
  <c r="O81" i="16"/>
  <c r="N81" i="16"/>
  <c r="T80" i="16"/>
  <c r="S80" i="16"/>
  <c r="R80" i="16"/>
  <c r="Q80" i="16"/>
  <c r="P80" i="16"/>
  <c r="O80" i="16"/>
  <c r="N80" i="16"/>
  <c r="T79" i="16"/>
  <c r="S79" i="16"/>
  <c r="R79" i="16"/>
  <c r="Q79" i="16"/>
  <c r="P79" i="16"/>
  <c r="O79" i="16"/>
  <c r="N79" i="16"/>
  <c r="T78" i="16"/>
  <c r="S78" i="16"/>
  <c r="R78" i="16"/>
  <c r="Q78" i="16"/>
  <c r="P78" i="16"/>
  <c r="O78" i="16"/>
  <c r="N78" i="16"/>
  <c r="Q73" i="16"/>
  <c r="P73" i="16"/>
  <c r="O73" i="16"/>
  <c r="N73" i="16"/>
  <c r="Q72" i="16"/>
  <c r="P72" i="16"/>
  <c r="O72" i="16"/>
  <c r="N72" i="16"/>
  <c r="T71" i="16"/>
  <c r="S71" i="16"/>
  <c r="R71" i="16"/>
  <c r="Q71" i="16"/>
  <c r="P71" i="16"/>
  <c r="O71" i="16"/>
  <c r="N71" i="16"/>
  <c r="T70" i="16"/>
  <c r="S70" i="16"/>
  <c r="R70" i="16"/>
  <c r="Q70" i="16"/>
  <c r="P70" i="16"/>
  <c r="O70" i="16"/>
  <c r="N70" i="16"/>
  <c r="T69" i="16"/>
  <c r="S69" i="16"/>
  <c r="R69" i="16"/>
  <c r="Q69" i="16"/>
  <c r="P69" i="16"/>
  <c r="O69" i="16"/>
  <c r="N69" i="16"/>
  <c r="T68" i="16"/>
  <c r="S68" i="16"/>
  <c r="R68" i="16"/>
  <c r="Q68" i="16"/>
  <c r="P68" i="16"/>
  <c r="O68" i="16"/>
  <c r="N68" i="16"/>
  <c r="T67" i="16"/>
  <c r="S67" i="16"/>
  <c r="R67" i="16"/>
  <c r="Q67" i="16"/>
  <c r="P67" i="16"/>
  <c r="O67" i="16"/>
  <c r="N67" i="16"/>
  <c r="T66" i="16"/>
  <c r="S66" i="16"/>
  <c r="R66" i="16"/>
  <c r="Q66" i="16"/>
  <c r="P66" i="16"/>
  <c r="O66" i="16"/>
  <c r="N66" i="16"/>
  <c r="Q61" i="16"/>
  <c r="P61" i="16"/>
  <c r="O61" i="16"/>
  <c r="N61" i="16"/>
  <c r="Q60" i="16"/>
  <c r="P60" i="16"/>
  <c r="O60" i="16"/>
  <c r="N60" i="16"/>
  <c r="T59" i="16"/>
  <c r="S59" i="16"/>
  <c r="R59" i="16"/>
  <c r="Q59" i="16"/>
  <c r="P59" i="16"/>
  <c r="O59" i="16"/>
  <c r="N59" i="16"/>
  <c r="T58" i="16"/>
  <c r="S58" i="16"/>
  <c r="R58" i="16"/>
  <c r="Q58" i="16"/>
  <c r="P58" i="16"/>
  <c r="O58" i="16"/>
  <c r="N58" i="16"/>
  <c r="T57" i="16"/>
  <c r="S57" i="16"/>
  <c r="R57" i="16"/>
  <c r="Q57" i="16"/>
  <c r="P57" i="16"/>
  <c r="O57" i="16"/>
  <c r="N57" i="16"/>
  <c r="T56" i="16"/>
  <c r="S56" i="16"/>
  <c r="R56" i="16"/>
  <c r="Q56" i="16"/>
  <c r="P56" i="16"/>
  <c r="O56" i="16"/>
  <c r="N56" i="16"/>
  <c r="T55" i="16"/>
  <c r="S55" i="16"/>
  <c r="R55" i="16"/>
  <c r="Q55" i="16"/>
  <c r="P55" i="16"/>
  <c r="O55" i="16"/>
  <c r="N55" i="16"/>
  <c r="T54" i="16"/>
  <c r="S54" i="16"/>
  <c r="R54" i="16"/>
  <c r="Q54" i="16"/>
  <c r="P54" i="16"/>
  <c r="O54" i="16"/>
  <c r="N54" i="16"/>
  <c r="Q49" i="16"/>
  <c r="P49" i="16"/>
  <c r="O49" i="16"/>
  <c r="N49" i="16"/>
  <c r="Q48" i="16"/>
  <c r="P48" i="16"/>
  <c r="O48" i="16"/>
  <c r="N48" i="16"/>
  <c r="T47" i="16"/>
  <c r="S47" i="16"/>
  <c r="R47" i="16"/>
  <c r="Q47" i="16"/>
  <c r="P47" i="16"/>
  <c r="O47" i="16"/>
  <c r="N47" i="16"/>
  <c r="T46" i="16"/>
  <c r="S46" i="16"/>
  <c r="R46" i="16"/>
  <c r="Q46" i="16"/>
  <c r="P46" i="16"/>
  <c r="O46" i="16"/>
  <c r="N46" i="16"/>
  <c r="T45" i="16"/>
  <c r="S45" i="16"/>
  <c r="R45" i="16"/>
  <c r="Q45" i="16"/>
  <c r="P45" i="16"/>
  <c r="O45" i="16"/>
  <c r="N45" i="16"/>
  <c r="T44" i="16"/>
  <c r="S44" i="16"/>
  <c r="R44" i="16"/>
  <c r="Q44" i="16"/>
  <c r="P44" i="16"/>
  <c r="O44" i="16"/>
  <c r="N44" i="16"/>
  <c r="T43" i="16"/>
  <c r="S43" i="16"/>
  <c r="R43" i="16"/>
  <c r="Q43" i="16"/>
  <c r="P43" i="16"/>
  <c r="O43" i="16"/>
  <c r="N43" i="16"/>
  <c r="T42" i="16"/>
  <c r="S42" i="16"/>
  <c r="R42" i="16"/>
  <c r="Q42" i="16"/>
  <c r="P42" i="16"/>
  <c r="O42" i="16"/>
  <c r="N42" i="16"/>
  <c r="Q37" i="16"/>
  <c r="P37" i="16"/>
  <c r="O37" i="16"/>
  <c r="N37" i="16"/>
  <c r="Q36" i="16"/>
  <c r="P36" i="16"/>
  <c r="O36" i="16"/>
  <c r="N36" i="16"/>
  <c r="T35" i="16"/>
  <c r="S35" i="16"/>
  <c r="R35" i="16"/>
  <c r="Q35" i="16"/>
  <c r="P35" i="16"/>
  <c r="O35" i="16"/>
  <c r="N35" i="16"/>
  <c r="T34" i="16"/>
  <c r="S34" i="16"/>
  <c r="R34" i="16"/>
  <c r="Q34" i="16"/>
  <c r="P34" i="16"/>
  <c r="O34" i="16"/>
  <c r="N34" i="16"/>
  <c r="T33" i="16"/>
  <c r="S33" i="16"/>
  <c r="R33" i="16"/>
  <c r="Q33" i="16"/>
  <c r="P33" i="16"/>
  <c r="O33" i="16"/>
  <c r="N33" i="16"/>
  <c r="T32" i="16"/>
  <c r="S32" i="16"/>
  <c r="R32" i="16"/>
  <c r="Q32" i="16"/>
  <c r="P32" i="16"/>
  <c r="O32" i="16"/>
  <c r="N32" i="16"/>
  <c r="T31" i="16"/>
  <c r="S31" i="16"/>
  <c r="R31" i="16"/>
  <c r="Q31" i="16"/>
  <c r="P31" i="16"/>
  <c r="O31" i="16"/>
  <c r="N31" i="16"/>
  <c r="T30" i="16"/>
  <c r="S30" i="16"/>
  <c r="R30" i="16"/>
  <c r="Q30" i="16"/>
  <c r="P30" i="16"/>
  <c r="O30" i="16"/>
  <c r="N30" i="16"/>
  <c r="Q25" i="16"/>
  <c r="P25" i="16"/>
  <c r="O25" i="16"/>
  <c r="N25" i="16"/>
  <c r="Q24" i="16"/>
  <c r="P24" i="16"/>
  <c r="O24" i="16"/>
  <c r="N24" i="16"/>
  <c r="T23" i="16"/>
  <c r="S23" i="16"/>
  <c r="R23" i="16"/>
  <c r="Q23" i="16"/>
  <c r="P23" i="16"/>
  <c r="O23" i="16"/>
  <c r="N23" i="16"/>
  <c r="T22" i="16"/>
  <c r="S22" i="16"/>
  <c r="R22" i="16"/>
  <c r="Q22" i="16"/>
  <c r="P22" i="16"/>
  <c r="O22" i="16"/>
  <c r="N22" i="16"/>
  <c r="T21" i="16"/>
  <c r="S21" i="16"/>
  <c r="R21" i="16"/>
  <c r="Q21" i="16"/>
  <c r="P21" i="16"/>
  <c r="O21" i="16"/>
  <c r="N21" i="16"/>
  <c r="T20" i="16"/>
  <c r="S20" i="16"/>
  <c r="R20" i="16"/>
  <c r="Q20" i="16"/>
  <c r="P20" i="16"/>
  <c r="O20" i="16"/>
  <c r="N20" i="16"/>
  <c r="T19" i="16"/>
  <c r="S19" i="16"/>
  <c r="R19" i="16"/>
  <c r="Q19" i="16"/>
  <c r="P19" i="16"/>
  <c r="O19" i="16"/>
  <c r="N19" i="16"/>
  <c r="T18" i="16"/>
  <c r="S18" i="16"/>
  <c r="R18" i="16"/>
  <c r="Q18" i="16"/>
  <c r="P18" i="16"/>
  <c r="O18" i="16"/>
  <c r="N18" i="16"/>
  <c r="Q12" i="16"/>
  <c r="P12" i="16"/>
  <c r="O12" i="16"/>
  <c r="N12" i="16"/>
  <c r="Q11" i="16"/>
  <c r="P11" i="16"/>
  <c r="O11" i="16"/>
  <c r="N11" i="16"/>
  <c r="T10" i="16"/>
  <c r="S10" i="16"/>
  <c r="R10" i="16"/>
  <c r="Q10" i="16"/>
  <c r="P10" i="16"/>
  <c r="O10" i="16"/>
  <c r="N10" i="16"/>
  <c r="T9" i="16"/>
  <c r="S9" i="16"/>
  <c r="R9" i="16"/>
  <c r="Q9" i="16"/>
  <c r="P9" i="16"/>
  <c r="O9" i="16"/>
  <c r="N9" i="16"/>
  <c r="T8" i="16"/>
  <c r="S8" i="16"/>
  <c r="R8" i="16"/>
  <c r="Q8" i="16"/>
  <c r="P8" i="16"/>
  <c r="O8" i="16"/>
  <c r="N8" i="16"/>
  <c r="T7" i="16"/>
  <c r="S7" i="16"/>
  <c r="R7" i="16"/>
  <c r="Q7" i="16"/>
  <c r="P7" i="16"/>
  <c r="O7" i="16"/>
  <c r="N7" i="16"/>
  <c r="T6" i="16"/>
  <c r="S6" i="16"/>
  <c r="R6" i="16"/>
  <c r="Q6" i="16"/>
  <c r="P6" i="16"/>
  <c r="O6" i="16"/>
  <c r="N6" i="16"/>
  <c r="T5" i="16"/>
  <c r="S5" i="16"/>
  <c r="R5" i="16"/>
  <c r="Q5" i="16"/>
  <c r="P5" i="16"/>
  <c r="O5" i="16"/>
  <c r="N5" i="16"/>
  <c r="Z37" i="16"/>
  <c r="Y37" i="16"/>
  <c r="X37" i="16"/>
  <c r="W37" i="16"/>
  <c r="Z36" i="16"/>
  <c r="Y36" i="16"/>
  <c r="X36" i="16"/>
  <c r="W36" i="16"/>
  <c r="AC35" i="16"/>
  <c r="AB35" i="16"/>
  <c r="AA35" i="16"/>
  <c r="Z35" i="16"/>
  <c r="Y35" i="16"/>
  <c r="X35" i="16"/>
  <c r="W35" i="16"/>
  <c r="AC34" i="16"/>
  <c r="AB34" i="16"/>
  <c r="AA34" i="16"/>
  <c r="Z34" i="16"/>
  <c r="Y34" i="16"/>
  <c r="X34" i="16"/>
  <c r="W34" i="16"/>
  <c r="AC33" i="16"/>
  <c r="AB33" i="16"/>
  <c r="AA33" i="16"/>
  <c r="Z33" i="16"/>
  <c r="Y33" i="16"/>
  <c r="X33" i="16"/>
  <c r="W33" i="16"/>
  <c r="AC32" i="16"/>
  <c r="AB32" i="16"/>
  <c r="AA32" i="16"/>
  <c r="Z32" i="16"/>
  <c r="Y32" i="16"/>
  <c r="X32" i="16"/>
  <c r="W32" i="16"/>
  <c r="AC31" i="16"/>
  <c r="AB31" i="16"/>
  <c r="AA31" i="16"/>
  <c r="Z31" i="16"/>
  <c r="Y31" i="16"/>
  <c r="X31" i="16"/>
  <c r="W31" i="16"/>
  <c r="AC30" i="16"/>
  <c r="AB30" i="16"/>
  <c r="AA30" i="16"/>
  <c r="Z30" i="16"/>
  <c r="Y30" i="16"/>
  <c r="X30" i="16"/>
  <c r="W30" i="16"/>
  <c r="Z25" i="16"/>
  <c r="Y25" i="16"/>
  <c r="X25" i="16"/>
  <c r="W25" i="16"/>
  <c r="Z24" i="16"/>
  <c r="Y24" i="16"/>
  <c r="X24" i="16"/>
  <c r="W24" i="16"/>
  <c r="AC23" i="16"/>
  <c r="AB23" i="16"/>
  <c r="AA23" i="16"/>
  <c r="Z23" i="16"/>
  <c r="Y23" i="16"/>
  <c r="X23" i="16"/>
  <c r="W23" i="16"/>
  <c r="AC22" i="16"/>
  <c r="AB22" i="16"/>
  <c r="AA22" i="16"/>
  <c r="Z22" i="16"/>
  <c r="Y22" i="16"/>
  <c r="X22" i="16"/>
  <c r="W22" i="16"/>
  <c r="AC21" i="16"/>
  <c r="AB21" i="16"/>
  <c r="AA21" i="16"/>
  <c r="Z21" i="16"/>
  <c r="Y21" i="16"/>
  <c r="X21" i="16"/>
  <c r="W21" i="16"/>
  <c r="AC20" i="16"/>
  <c r="AB20" i="16"/>
  <c r="AA20" i="16"/>
  <c r="Z20" i="16"/>
  <c r="Y20" i="16"/>
  <c r="X20" i="16"/>
  <c r="W20" i="16"/>
  <c r="AC19" i="16"/>
  <c r="AB19" i="16"/>
  <c r="AA19" i="16"/>
  <c r="Z19" i="16"/>
  <c r="Y19" i="16"/>
  <c r="X19" i="16"/>
  <c r="W19" i="16"/>
  <c r="AC18" i="16"/>
  <c r="AB18" i="16"/>
  <c r="AA18" i="16"/>
  <c r="Z18" i="16"/>
  <c r="Y18" i="16"/>
  <c r="X18" i="16"/>
  <c r="W18" i="16"/>
  <c r="H253" i="16"/>
  <c r="G253" i="16"/>
  <c r="F253" i="16"/>
  <c r="E253" i="16"/>
  <c r="H252" i="16"/>
  <c r="G252" i="16"/>
  <c r="F252" i="16"/>
  <c r="E252" i="16"/>
  <c r="K251" i="16"/>
  <c r="J251" i="16"/>
  <c r="I251" i="16"/>
  <c r="H251" i="16"/>
  <c r="G251" i="16"/>
  <c r="F251" i="16"/>
  <c r="E251" i="16"/>
  <c r="K250" i="16"/>
  <c r="J250" i="16"/>
  <c r="I250" i="16"/>
  <c r="H250" i="16"/>
  <c r="G250" i="16"/>
  <c r="F250" i="16"/>
  <c r="E250" i="16"/>
  <c r="K249" i="16"/>
  <c r="J249" i="16"/>
  <c r="I249" i="16"/>
  <c r="H249" i="16"/>
  <c r="G249" i="16"/>
  <c r="F249" i="16"/>
  <c r="E249" i="16"/>
  <c r="K248" i="16"/>
  <c r="J248" i="16"/>
  <c r="I248" i="16"/>
  <c r="H248" i="16"/>
  <c r="G248" i="16"/>
  <c r="F248" i="16"/>
  <c r="E248" i="16"/>
  <c r="K247" i="16"/>
  <c r="J247" i="16"/>
  <c r="I247" i="16"/>
  <c r="H247" i="16"/>
  <c r="G247" i="16"/>
  <c r="F247" i="16"/>
  <c r="E247" i="16"/>
  <c r="K246" i="16"/>
  <c r="J246" i="16"/>
  <c r="I246" i="16"/>
  <c r="H246" i="16"/>
  <c r="G246" i="16"/>
  <c r="F246" i="16"/>
  <c r="E246" i="16"/>
  <c r="H241" i="16"/>
  <c r="G241" i="16"/>
  <c r="F241" i="16"/>
  <c r="E241" i="16"/>
  <c r="H240" i="16"/>
  <c r="G240" i="16"/>
  <c r="F240" i="16"/>
  <c r="E240" i="16"/>
  <c r="K239" i="16"/>
  <c r="J239" i="16"/>
  <c r="I239" i="16"/>
  <c r="H239" i="16"/>
  <c r="G239" i="16"/>
  <c r="F239" i="16"/>
  <c r="E239" i="16"/>
  <c r="K238" i="16"/>
  <c r="J238" i="16"/>
  <c r="I238" i="16"/>
  <c r="H238" i="16"/>
  <c r="G238" i="16"/>
  <c r="F238" i="16"/>
  <c r="E238" i="16"/>
  <c r="K237" i="16"/>
  <c r="J237" i="16"/>
  <c r="I237" i="16"/>
  <c r="H237" i="16"/>
  <c r="G237" i="16"/>
  <c r="F237" i="16"/>
  <c r="E237" i="16"/>
  <c r="K236" i="16"/>
  <c r="J236" i="16"/>
  <c r="I236" i="16"/>
  <c r="H236" i="16"/>
  <c r="G236" i="16"/>
  <c r="F236" i="16"/>
  <c r="E236" i="16"/>
  <c r="K235" i="16"/>
  <c r="J235" i="16"/>
  <c r="I235" i="16"/>
  <c r="H235" i="16"/>
  <c r="G235" i="16"/>
  <c r="F235" i="16"/>
  <c r="E235" i="16"/>
  <c r="K234" i="16"/>
  <c r="J234" i="16"/>
  <c r="I234" i="16"/>
  <c r="H234" i="16"/>
  <c r="G234" i="16"/>
  <c r="F234" i="16"/>
  <c r="E234" i="16"/>
  <c r="H229" i="16"/>
  <c r="G229" i="16"/>
  <c r="F229" i="16"/>
  <c r="F233" i="16" s="1"/>
  <c r="E229" i="16"/>
  <c r="H228" i="16"/>
  <c r="G228" i="16"/>
  <c r="F228" i="16"/>
  <c r="E228" i="16"/>
  <c r="K227" i="16"/>
  <c r="J227" i="16"/>
  <c r="I227" i="16"/>
  <c r="H227" i="16"/>
  <c r="G227" i="16"/>
  <c r="F227" i="16"/>
  <c r="E227" i="16"/>
  <c r="K226" i="16"/>
  <c r="J226" i="16"/>
  <c r="I226" i="16"/>
  <c r="H226" i="16"/>
  <c r="G226" i="16"/>
  <c r="F226" i="16"/>
  <c r="E226" i="16"/>
  <c r="K225" i="16"/>
  <c r="J225" i="16"/>
  <c r="I225" i="16"/>
  <c r="H225" i="16"/>
  <c r="G225" i="16"/>
  <c r="F225" i="16"/>
  <c r="E225" i="16"/>
  <c r="K224" i="16"/>
  <c r="J224" i="16"/>
  <c r="I224" i="16"/>
  <c r="H224" i="16"/>
  <c r="G224" i="16"/>
  <c r="F224" i="16"/>
  <c r="E224" i="16"/>
  <c r="K223" i="16"/>
  <c r="J223" i="16"/>
  <c r="I223" i="16"/>
  <c r="H223" i="16"/>
  <c r="G223" i="16"/>
  <c r="F223" i="16"/>
  <c r="E223" i="16"/>
  <c r="K222" i="16"/>
  <c r="J222" i="16"/>
  <c r="I222" i="16"/>
  <c r="H222" i="16"/>
  <c r="G222" i="16"/>
  <c r="F222" i="16"/>
  <c r="E222" i="16"/>
  <c r="H217" i="16"/>
  <c r="H221" i="16" s="1"/>
  <c r="G217" i="16"/>
  <c r="F217" i="16"/>
  <c r="E217" i="16"/>
  <c r="H216" i="16"/>
  <c r="G216" i="16"/>
  <c r="F216" i="16"/>
  <c r="E216" i="16"/>
  <c r="K215" i="16"/>
  <c r="K219" i="16" s="1"/>
  <c r="J215" i="16"/>
  <c r="I215" i="16"/>
  <c r="H215" i="16"/>
  <c r="G215" i="16"/>
  <c r="F215" i="16"/>
  <c r="E215" i="16"/>
  <c r="K214" i="16"/>
  <c r="J214" i="16"/>
  <c r="I214" i="16"/>
  <c r="H214" i="16"/>
  <c r="G214" i="16"/>
  <c r="F214" i="16"/>
  <c r="E214" i="16"/>
  <c r="K213" i="16"/>
  <c r="J213" i="16"/>
  <c r="I213" i="16"/>
  <c r="H213" i="16"/>
  <c r="G213" i="16"/>
  <c r="F213" i="16"/>
  <c r="E213" i="16"/>
  <c r="K212" i="16"/>
  <c r="J212" i="16"/>
  <c r="I212" i="16"/>
  <c r="H212" i="16"/>
  <c r="G212" i="16"/>
  <c r="F212" i="16"/>
  <c r="E212" i="16"/>
  <c r="K211" i="16"/>
  <c r="J211" i="16"/>
  <c r="I211" i="16"/>
  <c r="H211" i="16"/>
  <c r="G211" i="16"/>
  <c r="F211" i="16"/>
  <c r="E211" i="16"/>
  <c r="K210" i="16"/>
  <c r="J210" i="16"/>
  <c r="I210" i="16"/>
  <c r="H210" i="16"/>
  <c r="G210" i="16"/>
  <c r="F210" i="16"/>
  <c r="E210" i="16"/>
  <c r="K205" i="16"/>
  <c r="J205" i="16"/>
  <c r="I205" i="16"/>
  <c r="H205" i="16"/>
  <c r="H209" i="16" s="1"/>
  <c r="G205" i="16"/>
  <c r="F205" i="16"/>
  <c r="E205" i="16"/>
  <c r="K204" i="16"/>
  <c r="J204" i="16"/>
  <c r="I204" i="16"/>
  <c r="H204" i="16"/>
  <c r="G204" i="16"/>
  <c r="F204" i="16"/>
  <c r="E204" i="16"/>
  <c r="E208" i="16" s="1"/>
  <c r="K203" i="16"/>
  <c r="J203" i="16"/>
  <c r="I203" i="16"/>
  <c r="H203" i="16"/>
  <c r="G203" i="16"/>
  <c r="F203" i="16"/>
  <c r="E203" i="16"/>
  <c r="K202" i="16"/>
  <c r="J202" i="16"/>
  <c r="I202" i="16"/>
  <c r="H202" i="16"/>
  <c r="G202" i="16"/>
  <c r="F202" i="16"/>
  <c r="E202" i="16"/>
  <c r="K201" i="16"/>
  <c r="J201" i="16"/>
  <c r="I201" i="16"/>
  <c r="H201" i="16"/>
  <c r="G201" i="16"/>
  <c r="F201" i="16"/>
  <c r="E201" i="16"/>
  <c r="K200" i="16"/>
  <c r="J200" i="16"/>
  <c r="I200" i="16"/>
  <c r="H200" i="16"/>
  <c r="G200" i="16"/>
  <c r="F200" i="16"/>
  <c r="E200" i="16"/>
  <c r="K199" i="16"/>
  <c r="J199" i="16"/>
  <c r="I199" i="16"/>
  <c r="H199" i="16"/>
  <c r="G199" i="16"/>
  <c r="F199" i="16"/>
  <c r="E199" i="16"/>
  <c r="K198" i="16"/>
  <c r="J198" i="16"/>
  <c r="I198" i="16"/>
  <c r="H198" i="16"/>
  <c r="G198" i="16"/>
  <c r="F198" i="16"/>
  <c r="E198" i="16"/>
  <c r="H193" i="16"/>
  <c r="G193" i="16"/>
  <c r="F193" i="16"/>
  <c r="E193" i="16"/>
  <c r="H192" i="16"/>
  <c r="G192" i="16"/>
  <c r="F192" i="16"/>
  <c r="E192" i="16"/>
  <c r="K191" i="16"/>
  <c r="J191" i="16"/>
  <c r="I191" i="16"/>
  <c r="H191" i="16"/>
  <c r="G191" i="16"/>
  <c r="F191" i="16"/>
  <c r="E191" i="16"/>
  <c r="K190" i="16"/>
  <c r="J190" i="16"/>
  <c r="I190" i="16"/>
  <c r="H190" i="16"/>
  <c r="G190" i="16"/>
  <c r="F190" i="16"/>
  <c r="E190" i="16"/>
  <c r="K189" i="16"/>
  <c r="J189" i="16"/>
  <c r="I189" i="16"/>
  <c r="H189" i="16"/>
  <c r="G189" i="16"/>
  <c r="F189" i="16"/>
  <c r="E189" i="16"/>
  <c r="K188" i="16"/>
  <c r="J188" i="16"/>
  <c r="I188" i="16"/>
  <c r="H188" i="16"/>
  <c r="G188" i="16"/>
  <c r="F188" i="16"/>
  <c r="E188" i="16"/>
  <c r="K187" i="16"/>
  <c r="J187" i="16"/>
  <c r="I187" i="16"/>
  <c r="H187" i="16"/>
  <c r="G187" i="16"/>
  <c r="F187" i="16"/>
  <c r="E187" i="16"/>
  <c r="K186" i="16"/>
  <c r="J186" i="16"/>
  <c r="I186" i="16"/>
  <c r="H186" i="16"/>
  <c r="G186" i="16"/>
  <c r="F186" i="16"/>
  <c r="E186" i="16"/>
  <c r="H181" i="16"/>
  <c r="G181" i="16"/>
  <c r="F181" i="16"/>
  <c r="E181" i="16"/>
  <c r="E185" i="16" s="1"/>
  <c r="H180" i="16"/>
  <c r="G180" i="16"/>
  <c r="F180" i="16"/>
  <c r="E180" i="16"/>
  <c r="K179" i="16"/>
  <c r="J179" i="16"/>
  <c r="I179" i="16"/>
  <c r="H179" i="16"/>
  <c r="G179" i="16"/>
  <c r="F179" i="16"/>
  <c r="E179" i="16"/>
  <c r="K178" i="16"/>
  <c r="J178" i="16"/>
  <c r="I178" i="16"/>
  <c r="H178" i="16"/>
  <c r="G178" i="16"/>
  <c r="F178" i="16"/>
  <c r="E178" i="16"/>
  <c r="K177" i="16"/>
  <c r="J177" i="16"/>
  <c r="I177" i="16"/>
  <c r="H177" i="16"/>
  <c r="G177" i="16"/>
  <c r="F177" i="16"/>
  <c r="E177" i="16"/>
  <c r="K176" i="16"/>
  <c r="J176" i="16"/>
  <c r="I176" i="16"/>
  <c r="H176" i="16"/>
  <c r="G176" i="16"/>
  <c r="F176" i="16"/>
  <c r="E176" i="16"/>
  <c r="K175" i="16"/>
  <c r="J175" i="16"/>
  <c r="I175" i="16"/>
  <c r="H175" i="16"/>
  <c r="G175" i="16"/>
  <c r="F175" i="16"/>
  <c r="E175" i="16"/>
  <c r="K174" i="16"/>
  <c r="J174" i="16"/>
  <c r="I174" i="16"/>
  <c r="H174" i="16"/>
  <c r="G174" i="16"/>
  <c r="F174" i="16"/>
  <c r="E174" i="16"/>
  <c r="H169" i="16"/>
  <c r="G169" i="16"/>
  <c r="F169" i="16"/>
  <c r="E169" i="16"/>
  <c r="H168" i="16"/>
  <c r="G168" i="16"/>
  <c r="F168" i="16"/>
  <c r="E168" i="16"/>
  <c r="K167" i="16"/>
  <c r="J167" i="16"/>
  <c r="I167" i="16"/>
  <c r="H167" i="16"/>
  <c r="G167" i="16"/>
  <c r="F167" i="16"/>
  <c r="E167" i="16"/>
  <c r="K166" i="16"/>
  <c r="J166" i="16"/>
  <c r="I166" i="16"/>
  <c r="H166" i="16"/>
  <c r="G166" i="16"/>
  <c r="F166" i="16"/>
  <c r="E166" i="16"/>
  <c r="K165" i="16"/>
  <c r="J165" i="16"/>
  <c r="I165" i="16"/>
  <c r="H165" i="16"/>
  <c r="G165" i="16"/>
  <c r="F165" i="16"/>
  <c r="E165" i="16"/>
  <c r="K164" i="16"/>
  <c r="J164" i="16"/>
  <c r="I164" i="16"/>
  <c r="H164" i="16"/>
  <c r="G164" i="16"/>
  <c r="F164" i="16"/>
  <c r="E164" i="16"/>
  <c r="K163" i="16"/>
  <c r="J163" i="16"/>
  <c r="I163" i="16"/>
  <c r="H163" i="16"/>
  <c r="G163" i="16"/>
  <c r="F163" i="16"/>
  <c r="E163" i="16"/>
  <c r="K162" i="16"/>
  <c r="J162" i="16"/>
  <c r="I162" i="16"/>
  <c r="H162" i="16"/>
  <c r="G162" i="16"/>
  <c r="F162" i="16"/>
  <c r="E162" i="16"/>
  <c r="H157" i="16"/>
  <c r="G157" i="16"/>
  <c r="F157" i="16"/>
  <c r="E157" i="16"/>
  <c r="H156" i="16"/>
  <c r="G156" i="16"/>
  <c r="F156" i="16"/>
  <c r="E156" i="16"/>
  <c r="E160" i="16" s="1"/>
  <c r="K155" i="16"/>
  <c r="J155" i="16"/>
  <c r="I155" i="16"/>
  <c r="H155" i="16"/>
  <c r="G155" i="16"/>
  <c r="F155" i="16"/>
  <c r="E155" i="16"/>
  <c r="K154" i="16"/>
  <c r="K158" i="16" s="1"/>
  <c r="J154" i="16"/>
  <c r="I154" i="16"/>
  <c r="H154" i="16"/>
  <c r="G154" i="16"/>
  <c r="F154" i="16"/>
  <c r="E154" i="16"/>
  <c r="K153" i="16"/>
  <c r="J153" i="16"/>
  <c r="I153" i="16"/>
  <c r="H153" i="16"/>
  <c r="G153" i="16"/>
  <c r="F153" i="16"/>
  <c r="E153" i="16"/>
  <c r="K152" i="16"/>
  <c r="J152" i="16"/>
  <c r="I152" i="16"/>
  <c r="H152" i="16"/>
  <c r="G152" i="16"/>
  <c r="F152" i="16"/>
  <c r="E152" i="16"/>
  <c r="K151" i="16"/>
  <c r="J151" i="16"/>
  <c r="I151" i="16"/>
  <c r="H151" i="16"/>
  <c r="G151" i="16"/>
  <c r="F151" i="16"/>
  <c r="E151" i="16"/>
  <c r="K150" i="16"/>
  <c r="J150" i="16"/>
  <c r="I150" i="16"/>
  <c r="H150" i="16"/>
  <c r="G150" i="16"/>
  <c r="F150" i="16"/>
  <c r="E150" i="16"/>
  <c r="H145" i="16"/>
  <c r="G145" i="16"/>
  <c r="F145" i="16"/>
  <c r="E145" i="16"/>
  <c r="H144" i="16"/>
  <c r="G144" i="16"/>
  <c r="G148" i="16" s="1"/>
  <c r="F144" i="16"/>
  <c r="E144" i="16"/>
  <c r="K143" i="16"/>
  <c r="J143" i="16"/>
  <c r="I143" i="16"/>
  <c r="H143" i="16"/>
  <c r="G143" i="16"/>
  <c r="F143" i="16"/>
  <c r="F147" i="16" s="1"/>
  <c r="E143" i="16"/>
  <c r="K142" i="16"/>
  <c r="J142" i="16"/>
  <c r="I142" i="16"/>
  <c r="H142" i="16"/>
  <c r="G142" i="16"/>
  <c r="F142" i="16"/>
  <c r="E142" i="16"/>
  <c r="E146" i="16" s="1"/>
  <c r="K141" i="16"/>
  <c r="J141" i="16"/>
  <c r="I141" i="16"/>
  <c r="H141" i="16"/>
  <c r="G141" i="16"/>
  <c r="F141" i="16"/>
  <c r="E141" i="16"/>
  <c r="K140" i="16"/>
  <c r="J140" i="16"/>
  <c r="I140" i="16"/>
  <c r="H140" i="16"/>
  <c r="G140" i="16"/>
  <c r="F140" i="16"/>
  <c r="E140" i="16"/>
  <c r="K139" i="16"/>
  <c r="J139" i="16"/>
  <c r="I139" i="16"/>
  <c r="H139" i="16"/>
  <c r="G139" i="16"/>
  <c r="F139" i="16"/>
  <c r="E139" i="16"/>
  <c r="K138" i="16"/>
  <c r="J138" i="16"/>
  <c r="I138" i="16"/>
  <c r="H138" i="16"/>
  <c r="G138" i="16"/>
  <c r="F138" i="16"/>
  <c r="E138" i="16"/>
  <c r="H133" i="16"/>
  <c r="G133" i="16"/>
  <c r="F133" i="16"/>
  <c r="E133" i="16"/>
  <c r="H132" i="16"/>
  <c r="G132" i="16"/>
  <c r="F132" i="16"/>
  <c r="E132" i="16"/>
  <c r="K131" i="16"/>
  <c r="J131" i="16"/>
  <c r="I131" i="16"/>
  <c r="H131" i="16"/>
  <c r="H135" i="16" s="1"/>
  <c r="G131" i="16"/>
  <c r="F131" i="16"/>
  <c r="E131" i="16"/>
  <c r="K130" i="16"/>
  <c r="J130" i="16"/>
  <c r="I130" i="16"/>
  <c r="H130" i="16"/>
  <c r="G130" i="16"/>
  <c r="G134" i="16" s="1"/>
  <c r="F130" i="16"/>
  <c r="E130" i="16"/>
  <c r="K129" i="16"/>
  <c r="J129" i="16"/>
  <c r="I129" i="16"/>
  <c r="H129" i="16"/>
  <c r="G129" i="16"/>
  <c r="F129" i="16"/>
  <c r="E129" i="16"/>
  <c r="K128" i="16"/>
  <c r="J128" i="16"/>
  <c r="I128" i="16"/>
  <c r="H128" i="16"/>
  <c r="G128" i="16"/>
  <c r="F128" i="16"/>
  <c r="E128" i="16"/>
  <c r="K127" i="16"/>
  <c r="J127" i="16"/>
  <c r="I127" i="16"/>
  <c r="H127" i="16"/>
  <c r="G127" i="16"/>
  <c r="F127" i="16"/>
  <c r="E127" i="16"/>
  <c r="K126" i="16"/>
  <c r="J126" i="16"/>
  <c r="I126" i="16"/>
  <c r="H126" i="16"/>
  <c r="G126" i="16"/>
  <c r="F126" i="16"/>
  <c r="E126" i="16"/>
  <c r="H121" i="16"/>
  <c r="G121" i="16"/>
  <c r="F121" i="16"/>
  <c r="E121" i="16"/>
  <c r="H120" i="16"/>
  <c r="G120" i="16"/>
  <c r="F120" i="16"/>
  <c r="E120" i="16"/>
  <c r="K119" i="16"/>
  <c r="J119" i="16"/>
  <c r="I119" i="16"/>
  <c r="H119" i="16"/>
  <c r="G119" i="16"/>
  <c r="F119" i="16"/>
  <c r="E119" i="16"/>
  <c r="K118" i="16"/>
  <c r="J118" i="16"/>
  <c r="I118" i="16"/>
  <c r="I122" i="16" s="1"/>
  <c r="H118" i="16"/>
  <c r="G118" i="16"/>
  <c r="F118" i="16"/>
  <c r="E118" i="16"/>
  <c r="K117" i="16"/>
  <c r="J117" i="16"/>
  <c r="I117" i="16"/>
  <c r="H117" i="16"/>
  <c r="G117" i="16"/>
  <c r="F117" i="16"/>
  <c r="E117" i="16"/>
  <c r="K116" i="16"/>
  <c r="J116" i="16"/>
  <c r="I116" i="16"/>
  <c r="H116" i="16"/>
  <c r="G116" i="16"/>
  <c r="F116" i="16"/>
  <c r="E116" i="16"/>
  <c r="K115" i="16"/>
  <c r="J115" i="16"/>
  <c r="I115" i="16"/>
  <c r="H115" i="16"/>
  <c r="G115" i="16"/>
  <c r="F115" i="16"/>
  <c r="E115" i="16"/>
  <c r="K114" i="16"/>
  <c r="J114" i="16"/>
  <c r="I114" i="16"/>
  <c r="H114" i="16"/>
  <c r="G114" i="16"/>
  <c r="F114" i="16"/>
  <c r="E114" i="16"/>
  <c r="H109" i="16"/>
  <c r="G109" i="16"/>
  <c r="F109" i="16"/>
  <c r="E109" i="16"/>
  <c r="H108" i="16"/>
  <c r="G108" i="16"/>
  <c r="F108" i="16"/>
  <c r="E108" i="16"/>
  <c r="E112" i="16" s="1"/>
  <c r="K107" i="16"/>
  <c r="J107" i="16"/>
  <c r="I107" i="16"/>
  <c r="H107" i="16"/>
  <c r="G107" i="16"/>
  <c r="F107" i="16"/>
  <c r="E107" i="16"/>
  <c r="K106" i="16"/>
  <c r="K110" i="16" s="1"/>
  <c r="J106" i="16"/>
  <c r="I106" i="16"/>
  <c r="H106" i="16"/>
  <c r="G106" i="16"/>
  <c r="F106" i="16"/>
  <c r="E106" i="16"/>
  <c r="K105" i="16"/>
  <c r="J105" i="16"/>
  <c r="I105" i="16"/>
  <c r="H105" i="16"/>
  <c r="G105" i="16"/>
  <c r="F105" i="16"/>
  <c r="E105" i="16"/>
  <c r="K104" i="16"/>
  <c r="J104" i="16"/>
  <c r="I104" i="16"/>
  <c r="H104" i="16"/>
  <c r="G104" i="16"/>
  <c r="F104" i="16"/>
  <c r="E104" i="16"/>
  <c r="K103" i="16"/>
  <c r="J103" i="16"/>
  <c r="I103" i="16"/>
  <c r="H103" i="16"/>
  <c r="G103" i="16"/>
  <c r="F103" i="16"/>
  <c r="E103" i="16"/>
  <c r="K102" i="16"/>
  <c r="J102" i="16"/>
  <c r="I102" i="16"/>
  <c r="H102" i="16"/>
  <c r="G102" i="16"/>
  <c r="F102" i="16"/>
  <c r="E102" i="16"/>
  <c r="H97" i="16"/>
  <c r="G97" i="16"/>
  <c r="F97" i="16"/>
  <c r="E97" i="16"/>
  <c r="H96" i="16"/>
  <c r="G96" i="16"/>
  <c r="G100" i="16" s="1"/>
  <c r="F96" i="16"/>
  <c r="E96" i="16"/>
  <c r="K95" i="16"/>
  <c r="J95" i="16"/>
  <c r="I95" i="16"/>
  <c r="H95" i="16"/>
  <c r="G95" i="16"/>
  <c r="F95" i="16"/>
  <c r="F99" i="16" s="1"/>
  <c r="E95" i="16"/>
  <c r="K94" i="16"/>
  <c r="J94" i="16"/>
  <c r="I94" i="16"/>
  <c r="H94" i="16"/>
  <c r="G94" i="16"/>
  <c r="F94" i="16"/>
  <c r="E94" i="16"/>
  <c r="E98" i="16" s="1"/>
  <c r="K93" i="16"/>
  <c r="J93" i="16"/>
  <c r="I93" i="16"/>
  <c r="H93" i="16"/>
  <c r="G93" i="16"/>
  <c r="F93" i="16"/>
  <c r="E93" i="16"/>
  <c r="K92" i="16"/>
  <c r="J92" i="16"/>
  <c r="I92" i="16"/>
  <c r="H92" i="16"/>
  <c r="G92" i="16"/>
  <c r="F92" i="16"/>
  <c r="E92" i="16"/>
  <c r="K91" i="16"/>
  <c r="J91" i="16"/>
  <c r="I91" i="16"/>
  <c r="H91" i="16"/>
  <c r="G91" i="16"/>
  <c r="F91" i="16"/>
  <c r="E91" i="16"/>
  <c r="K90" i="16"/>
  <c r="J90" i="16"/>
  <c r="I90" i="16"/>
  <c r="H90" i="16"/>
  <c r="G90" i="16"/>
  <c r="F90" i="16"/>
  <c r="E90" i="16"/>
  <c r="H85" i="16"/>
  <c r="G85" i="16"/>
  <c r="F85" i="16"/>
  <c r="E85" i="16"/>
  <c r="E89" i="16" s="1"/>
  <c r="H84" i="16"/>
  <c r="G84" i="16"/>
  <c r="F84" i="16"/>
  <c r="E84" i="16"/>
  <c r="K83" i="16"/>
  <c r="J83" i="16"/>
  <c r="I83" i="16"/>
  <c r="H83" i="16"/>
  <c r="H87" i="16" s="1"/>
  <c r="G83" i="16"/>
  <c r="F83" i="16"/>
  <c r="E83" i="16"/>
  <c r="K82" i="16"/>
  <c r="J82" i="16"/>
  <c r="I82" i="16"/>
  <c r="H82" i="16"/>
  <c r="G82" i="16"/>
  <c r="G86" i="16" s="1"/>
  <c r="F82" i="16"/>
  <c r="E82" i="16"/>
  <c r="K81" i="16"/>
  <c r="J81" i="16"/>
  <c r="I81" i="16"/>
  <c r="H81" i="16"/>
  <c r="G81" i="16"/>
  <c r="F81" i="16"/>
  <c r="E81" i="16"/>
  <c r="K80" i="16"/>
  <c r="J80" i="16"/>
  <c r="I80" i="16"/>
  <c r="H80" i="16"/>
  <c r="G80" i="16"/>
  <c r="F80" i="16"/>
  <c r="E80" i="16"/>
  <c r="K79" i="16"/>
  <c r="J79" i="16"/>
  <c r="I79" i="16"/>
  <c r="H79" i="16"/>
  <c r="G79" i="16"/>
  <c r="F79" i="16"/>
  <c r="E79" i="16"/>
  <c r="K78" i="16"/>
  <c r="J78" i="16"/>
  <c r="I78" i="16"/>
  <c r="H78" i="16"/>
  <c r="G78" i="16"/>
  <c r="F78" i="16"/>
  <c r="E78" i="16"/>
  <c r="H73" i="16"/>
  <c r="G73" i="16"/>
  <c r="G77" i="16" s="1"/>
  <c r="F73" i="16"/>
  <c r="E73" i="16"/>
  <c r="H72" i="16"/>
  <c r="G72" i="16"/>
  <c r="F72" i="16"/>
  <c r="E72" i="16"/>
  <c r="K71" i="16"/>
  <c r="J71" i="16"/>
  <c r="I71" i="16"/>
  <c r="H71" i="16"/>
  <c r="G71" i="16"/>
  <c r="F71" i="16"/>
  <c r="E71" i="16"/>
  <c r="K70" i="16"/>
  <c r="J70" i="16"/>
  <c r="I70" i="16"/>
  <c r="I74" i="16" s="1"/>
  <c r="H70" i="16"/>
  <c r="G70" i="16"/>
  <c r="F70" i="16"/>
  <c r="E70" i="16"/>
  <c r="K69" i="16"/>
  <c r="J69" i="16"/>
  <c r="I69" i="16"/>
  <c r="H69" i="16"/>
  <c r="G69" i="16"/>
  <c r="F69" i="16"/>
  <c r="E69" i="16"/>
  <c r="K68" i="16"/>
  <c r="J68" i="16"/>
  <c r="I68" i="16"/>
  <c r="H68" i="16"/>
  <c r="G68" i="16"/>
  <c r="F68" i="16"/>
  <c r="E68" i="16"/>
  <c r="K67" i="16"/>
  <c r="J67" i="16"/>
  <c r="I67" i="16"/>
  <c r="H67" i="16"/>
  <c r="G67" i="16"/>
  <c r="F67" i="16"/>
  <c r="E67" i="16"/>
  <c r="K66" i="16"/>
  <c r="J66" i="16"/>
  <c r="I66" i="16"/>
  <c r="H66" i="16"/>
  <c r="G66" i="16"/>
  <c r="F66" i="16"/>
  <c r="E66" i="16"/>
  <c r="H61" i="16"/>
  <c r="G61" i="16"/>
  <c r="F61" i="16"/>
  <c r="E61" i="16"/>
  <c r="H60" i="16"/>
  <c r="G60" i="16"/>
  <c r="F60" i="16"/>
  <c r="E60" i="16"/>
  <c r="E64" i="16" s="1"/>
  <c r="K59" i="16"/>
  <c r="J59" i="16"/>
  <c r="I59" i="16"/>
  <c r="H59" i="16"/>
  <c r="G59" i="16"/>
  <c r="F59" i="16"/>
  <c r="E59" i="16"/>
  <c r="K58" i="16"/>
  <c r="K62" i="16" s="1"/>
  <c r="J58" i="16"/>
  <c r="I58" i="16"/>
  <c r="H58" i="16"/>
  <c r="G58" i="16"/>
  <c r="F58" i="16"/>
  <c r="E58" i="16"/>
  <c r="K57" i="16"/>
  <c r="J57" i="16"/>
  <c r="I57" i="16"/>
  <c r="H57" i="16"/>
  <c r="G57" i="16"/>
  <c r="F57" i="16"/>
  <c r="E57" i="16"/>
  <c r="K56" i="16"/>
  <c r="J56" i="16"/>
  <c r="I56" i="16"/>
  <c r="H56" i="16"/>
  <c r="G56" i="16"/>
  <c r="F56" i="16"/>
  <c r="E56" i="16"/>
  <c r="K55" i="16"/>
  <c r="J55" i="16"/>
  <c r="I55" i="16"/>
  <c r="H55" i="16"/>
  <c r="G55" i="16"/>
  <c r="F55" i="16"/>
  <c r="E55" i="16"/>
  <c r="K54" i="16"/>
  <c r="J54" i="16"/>
  <c r="I54" i="16"/>
  <c r="H54" i="16"/>
  <c r="G54" i="16"/>
  <c r="F54" i="16"/>
  <c r="E54" i="16"/>
  <c r="H49" i="16"/>
  <c r="G49" i="16"/>
  <c r="F49" i="16"/>
  <c r="E49" i="16"/>
  <c r="H48" i="16"/>
  <c r="G48" i="16"/>
  <c r="G52" i="16" s="1"/>
  <c r="F48" i="16"/>
  <c r="E48" i="16"/>
  <c r="K47" i="16"/>
  <c r="J47" i="16"/>
  <c r="I47" i="16"/>
  <c r="H47" i="16"/>
  <c r="G47" i="16"/>
  <c r="F47" i="16"/>
  <c r="F51" i="16" s="1"/>
  <c r="E47" i="16"/>
  <c r="K46" i="16"/>
  <c r="J46" i="16"/>
  <c r="I46" i="16"/>
  <c r="H46" i="16"/>
  <c r="G46" i="16"/>
  <c r="F46" i="16"/>
  <c r="E46" i="16"/>
  <c r="E50" i="16" s="1"/>
  <c r="K45" i="16"/>
  <c r="J45" i="16"/>
  <c r="I45" i="16"/>
  <c r="H45" i="16"/>
  <c r="G45" i="16"/>
  <c r="F45" i="16"/>
  <c r="E45" i="16"/>
  <c r="K44" i="16"/>
  <c r="J44" i="16"/>
  <c r="I44" i="16"/>
  <c r="H44" i="16"/>
  <c r="G44" i="16"/>
  <c r="F44" i="16"/>
  <c r="E44" i="16"/>
  <c r="K43" i="16"/>
  <c r="J43" i="16"/>
  <c r="I43" i="16"/>
  <c r="H43" i="16"/>
  <c r="G43" i="16"/>
  <c r="F43" i="16"/>
  <c r="E43" i="16"/>
  <c r="K42" i="16"/>
  <c r="J42" i="16"/>
  <c r="I42" i="16"/>
  <c r="H42" i="16"/>
  <c r="G42" i="16"/>
  <c r="F42" i="16"/>
  <c r="E42" i="16"/>
  <c r="H37" i="16"/>
  <c r="G37" i="16"/>
  <c r="F37" i="16"/>
  <c r="E37" i="16"/>
  <c r="E41" i="16" s="1"/>
  <c r="H36" i="16"/>
  <c r="G36" i="16"/>
  <c r="F36" i="16"/>
  <c r="E36" i="16"/>
  <c r="K35" i="16"/>
  <c r="J35" i="16"/>
  <c r="I35" i="16"/>
  <c r="H35" i="16"/>
  <c r="G35" i="16"/>
  <c r="F35" i="16"/>
  <c r="E35" i="16"/>
  <c r="K34" i="16"/>
  <c r="J34" i="16"/>
  <c r="I34" i="16"/>
  <c r="H34" i="16"/>
  <c r="G34" i="16"/>
  <c r="F34" i="16"/>
  <c r="E34" i="16"/>
  <c r="K33" i="16"/>
  <c r="J33" i="16"/>
  <c r="I33" i="16"/>
  <c r="H33" i="16"/>
  <c r="G33" i="16"/>
  <c r="F33" i="16"/>
  <c r="E33" i="16"/>
  <c r="K32" i="16"/>
  <c r="J32" i="16"/>
  <c r="I32" i="16"/>
  <c r="H32" i="16"/>
  <c r="G32" i="16"/>
  <c r="F32" i="16"/>
  <c r="E32" i="16"/>
  <c r="K31" i="16"/>
  <c r="J31" i="16"/>
  <c r="I31" i="16"/>
  <c r="H31" i="16"/>
  <c r="G31" i="16"/>
  <c r="F31" i="16"/>
  <c r="E31" i="16"/>
  <c r="K30" i="16"/>
  <c r="J30" i="16"/>
  <c r="I30" i="16"/>
  <c r="H30" i="16"/>
  <c r="G30" i="16"/>
  <c r="F30" i="16"/>
  <c r="E30" i="16"/>
  <c r="H25" i="16"/>
  <c r="G25" i="16"/>
  <c r="F25" i="16"/>
  <c r="E25" i="16"/>
  <c r="H24" i="16"/>
  <c r="G24" i="16"/>
  <c r="F24" i="16"/>
  <c r="E24" i="16"/>
  <c r="K23" i="16"/>
  <c r="J23" i="16"/>
  <c r="I23" i="16"/>
  <c r="H23" i="16"/>
  <c r="G23" i="16"/>
  <c r="F23" i="16"/>
  <c r="E23" i="16"/>
  <c r="K22" i="16"/>
  <c r="J22" i="16"/>
  <c r="I22" i="16"/>
  <c r="H22" i="16"/>
  <c r="G22" i="16"/>
  <c r="F22" i="16"/>
  <c r="E22" i="16"/>
  <c r="K21" i="16"/>
  <c r="J21" i="16"/>
  <c r="I21" i="16"/>
  <c r="H21" i="16"/>
  <c r="G21" i="16"/>
  <c r="F21" i="16"/>
  <c r="E21" i="16"/>
  <c r="K20" i="16"/>
  <c r="J20" i="16"/>
  <c r="I20" i="16"/>
  <c r="H20" i="16"/>
  <c r="G20" i="16"/>
  <c r="F20" i="16"/>
  <c r="E20" i="16"/>
  <c r="K19" i="16"/>
  <c r="J19" i="16"/>
  <c r="I19" i="16"/>
  <c r="H19" i="16"/>
  <c r="G19" i="16"/>
  <c r="F19" i="16"/>
  <c r="E19" i="16"/>
  <c r="K18" i="16"/>
  <c r="J18" i="16"/>
  <c r="I18" i="16"/>
  <c r="H18" i="16"/>
  <c r="G18" i="16"/>
  <c r="F18" i="16"/>
  <c r="E18" i="16"/>
  <c r="AQ57" i="36"/>
  <c r="AP57" i="36"/>
  <c r="AO57" i="36"/>
  <c r="AN57" i="36"/>
  <c r="AQ56" i="36"/>
  <c r="AP56" i="36"/>
  <c r="AO56" i="36"/>
  <c r="AN56" i="36"/>
  <c r="AS55" i="36"/>
  <c r="AR55" i="36"/>
  <c r="AQ55" i="36"/>
  <c r="AP55" i="36"/>
  <c r="AO55" i="36"/>
  <c r="AN55" i="36"/>
  <c r="AS54" i="36"/>
  <c r="AR54" i="36"/>
  <c r="AQ54" i="36"/>
  <c r="AP54" i="36"/>
  <c r="AO54" i="36"/>
  <c r="AN54" i="36"/>
  <c r="AT53" i="36"/>
  <c r="AS53" i="36"/>
  <c r="AR53" i="36"/>
  <c r="AQ53" i="36"/>
  <c r="AP53" i="36"/>
  <c r="AO53" i="36"/>
  <c r="AN53" i="36"/>
  <c r="AT52" i="36"/>
  <c r="AS52" i="36"/>
  <c r="AR52" i="36"/>
  <c r="AQ52" i="36"/>
  <c r="AP52" i="36"/>
  <c r="AO52" i="36"/>
  <c r="AN52" i="36"/>
  <c r="AT51" i="36"/>
  <c r="AS51" i="36"/>
  <c r="AR51" i="36"/>
  <c r="AQ51" i="36"/>
  <c r="AP51" i="36"/>
  <c r="AO51" i="36"/>
  <c r="AN51" i="36"/>
  <c r="AT50" i="36"/>
  <c r="AS50" i="36"/>
  <c r="AR50" i="36"/>
  <c r="AQ50" i="36"/>
  <c r="AP50" i="36"/>
  <c r="AO50" i="36"/>
  <c r="AN50" i="36"/>
  <c r="AH57" i="36"/>
  <c r="AG57" i="36"/>
  <c r="AF57" i="36"/>
  <c r="AE57" i="36"/>
  <c r="AH56" i="36"/>
  <c r="AG56" i="36"/>
  <c r="AF56" i="36"/>
  <c r="AE56" i="36"/>
  <c r="AJ55" i="36"/>
  <c r="AI55" i="36"/>
  <c r="AH55" i="36"/>
  <c r="AG55" i="36"/>
  <c r="AF55" i="36"/>
  <c r="AE55" i="36"/>
  <c r="AJ54" i="36"/>
  <c r="AI54" i="36"/>
  <c r="AH54" i="36"/>
  <c r="AG54" i="36"/>
  <c r="AF54" i="36"/>
  <c r="AE54" i="36"/>
  <c r="AK53" i="36"/>
  <c r="AJ53" i="36"/>
  <c r="AI53" i="36"/>
  <c r="AH53" i="36"/>
  <c r="AG53" i="36"/>
  <c r="AF53" i="36"/>
  <c r="AE53" i="36"/>
  <c r="AK52" i="36"/>
  <c r="AJ52" i="36"/>
  <c r="AI52" i="36"/>
  <c r="AH52" i="36"/>
  <c r="AG52" i="36"/>
  <c r="AF52" i="36"/>
  <c r="AE52" i="36"/>
  <c r="AK51" i="36"/>
  <c r="AJ51" i="36"/>
  <c r="AI51" i="36"/>
  <c r="AH51" i="36"/>
  <c r="AG51" i="36"/>
  <c r="AF51" i="36"/>
  <c r="AE51" i="36"/>
  <c r="AK50" i="36"/>
  <c r="AJ50" i="36"/>
  <c r="AI50" i="36"/>
  <c r="AH50" i="36"/>
  <c r="AG50" i="36"/>
  <c r="AF50" i="36"/>
  <c r="AE50" i="36"/>
  <c r="Y57" i="36"/>
  <c r="X57" i="36"/>
  <c r="W57" i="36"/>
  <c r="V57" i="36"/>
  <c r="Y56" i="36"/>
  <c r="X56" i="36"/>
  <c r="W56" i="36"/>
  <c r="V56" i="36"/>
  <c r="AA55" i="36"/>
  <c r="Z55" i="36"/>
  <c r="Y55" i="36"/>
  <c r="X55" i="36"/>
  <c r="W55" i="36"/>
  <c r="V55" i="36"/>
  <c r="AA54" i="36"/>
  <c r="Z54" i="36"/>
  <c r="Y54" i="36"/>
  <c r="X54" i="36"/>
  <c r="W54" i="36"/>
  <c r="V54" i="36"/>
  <c r="AB53" i="36"/>
  <c r="AA53" i="36"/>
  <c r="Z53" i="36"/>
  <c r="Y53" i="36"/>
  <c r="X53" i="36"/>
  <c r="W53" i="36"/>
  <c r="V53" i="36"/>
  <c r="AB52" i="36"/>
  <c r="AA52" i="36"/>
  <c r="Z52" i="36"/>
  <c r="Y52" i="36"/>
  <c r="X52" i="36"/>
  <c r="W52" i="36"/>
  <c r="V52" i="36"/>
  <c r="AB51" i="36"/>
  <c r="AA51" i="36"/>
  <c r="Z51" i="36"/>
  <c r="Y51" i="36"/>
  <c r="X51" i="36"/>
  <c r="W51" i="36"/>
  <c r="V51" i="36"/>
  <c r="AB50" i="36"/>
  <c r="AA50" i="36"/>
  <c r="Z50" i="36"/>
  <c r="Y50" i="36"/>
  <c r="X50" i="36"/>
  <c r="W50" i="36"/>
  <c r="V50" i="36"/>
  <c r="P57" i="36"/>
  <c r="O57" i="36"/>
  <c r="N57" i="36"/>
  <c r="M57" i="36"/>
  <c r="P56" i="36"/>
  <c r="O56" i="36"/>
  <c r="N56" i="36"/>
  <c r="M56" i="36"/>
  <c r="R55" i="36"/>
  <c r="Q55" i="36"/>
  <c r="P55" i="36"/>
  <c r="O55" i="36"/>
  <c r="N55" i="36"/>
  <c r="M55" i="36"/>
  <c r="R54" i="36"/>
  <c r="Q54" i="36"/>
  <c r="P54" i="36"/>
  <c r="O54" i="36"/>
  <c r="N54" i="36"/>
  <c r="M54" i="36"/>
  <c r="S53" i="36"/>
  <c r="R53" i="36"/>
  <c r="Q53" i="36"/>
  <c r="P53" i="36"/>
  <c r="O53" i="36"/>
  <c r="N53" i="36"/>
  <c r="M53" i="36"/>
  <c r="S52" i="36"/>
  <c r="R52" i="36"/>
  <c r="Q52" i="36"/>
  <c r="P52" i="36"/>
  <c r="O52" i="36"/>
  <c r="N52" i="36"/>
  <c r="M52" i="36"/>
  <c r="S51" i="36"/>
  <c r="R51" i="36"/>
  <c r="Q51" i="36"/>
  <c r="P51" i="36"/>
  <c r="O51" i="36"/>
  <c r="N51" i="36"/>
  <c r="M51" i="36"/>
  <c r="S50" i="36"/>
  <c r="R50" i="36"/>
  <c r="Q50" i="36"/>
  <c r="P50" i="36"/>
  <c r="O50" i="36"/>
  <c r="N50" i="36"/>
  <c r="M50" i="36"/>
  <c r="G57" i="36"/>
  <c r="F57" i="36"/>
  <c r="E57" i="36"/>
  <c r="D57" i="36"/>
  <c r="G56" i="36"/>
  <c r="F56" i="36"/>
  <c r="E56" i="36"/>
  <c r="D56" i="36"/>
  <c r="I55" i="36"/>
  <c r="H55" i="36"/>
  <c r="G55" i="36"/>
  <c r="F55" i="36"/>
  <c r="E55" i="36"/>
  <c r="D55" i="36"/>
  <c r="I54" i="36"/>
  <c r="H54" i="36"/>
  <c r="G54" i="36"/>
  <c r="F54" i="36"/>
  <c r="E54" i="36"/>
  <c r="D54" i="36"/>
  <c r="J53" i="36"/>
  <c r="I53" i="36"/>
  <c r="H53" i="36"/>
  <c r="G53" i="36"/>
  <c r="F53" i="36"/>
  <c r="E53" i="36"/>
  <c r="D53" i="36"/>
  <c r="J52" i="36"/>
  <c r="I52" i="36"/>
  <c r="H52" i="36"/>
  <c r="G52" i="36"/>
  <c r="F52" i="36"/>
  <c r="E52" i="36"/>
  <c r="D52" i="36"/>
  <c r="J51" i="36"/>
  <c r="I51" i="36"/>
  <c r="H51" i="36"/>
  <c r="G51" i="36"/>
  <c r="F51" i="36"/>
  <c r="E51" i="36"/>
  <c r="D51" i="36"/>
  <c r="J50" i="36"/>
  <c r="I50" i="36"/>
  <c r="H50" i="36"/>
  <c r="G50" i="36"/>
  <c r="F50" i="36"/>
  <c r="E50" i="36"/>
  <c r="D50" i="36"/>
  <c r="AQ46" i="36"/>
  <c r="AP46" i="36"/>
  <c r="AO46" i="36"/>
  <c r="AN46" i="36"/>
  <c r="AQ45" i="36"/>
  <c r="AP45" i="36"/>
  <c r="AO45" i="36"/>
  <c r="AN45" i="36"/>
  <c r="AS44" i="36"/>
  <c r="AR44" i="36"/>
  <c r="AQ44" i="36"/>
  <c r="AP44" i="36"/>
  <c r="AO44" i="36"/>
  <c r="AN44" i="36"/>
  <c r="AS43" i="36"/>
  <c r="AR43" i="36"/>
  <c r="AQ43" i="36"/>
  <c r="AP43" i="36"/>
  <c r="AO43" i="36"/>
  <c r="AN43" i="36"/>
  <c r="AT42" i="36"/>
  <c r="AS42" i="36"/>
  <c r="AR42" i="36"/>
  <c r="AQ42" i="36"/>
  <c r="AP42" i="36"/>
  <c r="AO42" i="36"/>
  <c r="AN42" i="36"/>
  <c r="AT41" i="36"/>
  <c r="AS41" i="36"/>
  <c r="AR41" i="36"/>
  <c r="AQ41" i="36"/>
  <c r="AP41" i="36"/>
  <c r="AO41" i="36"/>
  <c r="AN41" i="36"/>
  <c r="AT40" i="36"/>
  <c r="AS40" i="36"/>
  <c r="AR40" i="36"/>
  <c r="AQ40" i="36"/>
  <c r="AP40" i="36"/>
  <c r="AO40" i="36"/>
  <c r="AN40" i="36"/>
  <c r="AT39" i="36"/>
  <c r="AS39" i="36"/>
  <c r="AR39" i="36"/>
  <c r="AQ39" i="36"/>
  <c r="AP39" i="36"/>
  <c r="AO39" i="36"/>
  <c r="AN39" i="36"/>
  <c r="AH46" i="36"/>
  <c r="AG46" i="36"/>
  <c r="AF46" i="36"/>
  <c r="AE46" i="36"/>
  <c r="AH45" i="36"/>
  <c r="AG45" i="36"/>
  <c r="AF45" i="36"/>
  <c r="AE45" i="36"/>
  <c r="AJ44" i="36"/>
  <c r="AI44" i="36"/>
  <c r="AH44" i="36"/>
  <c r="AG44" i="36"/>
  <c r="AF44" i="36"/>
  <c r="AE44" i="36"/>
  <c r="AJ43" i="36"/>
  <c r="AI43" i="36"/>
  <c r="AH43" i="36"/>
  <c r="AG43" i="36"/>
  <c r="AF43" i="36"/>
  <c r="AE43" i="36"/>
  <c r="AK42" i="36"/>
  <c r="AJ42" i="36"/>
  <c r="AI42" i="36"/>
  <c r="AH42" i="36"/>
  <c r="AG42" i="36"/>
  <c r="AF42" i="36"/>
  <c r="AE42" i="36"/>
  <c r="AK41" i="36"/>
  <c r="AJ41" i="36"/>
  <c r="AI41" i="36"/>
  <c r="AH41" i="36"/>
  <c r="AG41" i="36"/>
  <c r="AF41" i="36"/>
  <c r="AE41" i="36"/>
  <c r="AK40" i="36"/>
  <c r="AJ40" i="36"/>
  <c r="AI40" i="36"/>
  <c r="AH40" i="36"/>
  <c r="AG40" i="36"/>
  <c r="AF40" i="36"/>
  <c r="AE40" i="36"/>
  <c r="AK39" i="36"/>
  <c r="AJ39" i="36"/>
  <c r="AI39" i="36"/>
  <c r="AH39" i="36"/>
  <c r="AG39" i="36"/>
  <c r="AF39" i="36"/>
  <c r="AE39" i="36"/>
  <c r="Y46" i="36"/>
  <c r="X46" i="36"/>
  <c r="W46" i="36"/>
  <c r="V46" i="36"/>
  <c r="Y45" i="36"/>
  <c r="X45" i="36"/>
  <c r="W45" i="36"/>
  <c r="V45" i="36"/>
  <c r="AA44" i="36"/>
  <c r="Z44" i="36"/>
  <c r="Y44" i="36"/>
  <c r="X44" i="36"/>
  <c r="W44" i="36"/>
  <c r="V44" i="36"/>
  <c r="AA43" i="36"/>
  <c r="Z43" i="36"/>
  <c r="Y43" i="36"/>
  <c r="X43" i="36"/>
  <c r="W43" i="36"/>
  <c r="V43" i="36"/>
  <c r="AB42" i="36"/>
  <c r="AA42" i="36"/>
  <c r="Z42" i="36"/>
  <c r="Y42" i="36"/>
  <c r="X42" i="36"/>
  <c r="W42" i="36"/>
  <c r="V42" i="36"/>
  <c r="AB41" i="36"/>
  <c r="AA41" i="36"/>
  <c r="Z41" i="36"/>
  <c r="Y41" i="36"/>
  <c r="X41" i="36"/>
  <c r="W41" i="36"/>
  <c r="V41" i="36"/>
  <c r="AB40" i="36"/>
  <c r="AA40" i="36"/>
  <c r="Z40" i="36"/>
  <c r="Y40" i="36"/>
  <c r="X40" i="36"/>
  <c r="W40" i="36"/>
  <c r="V40" i="36"/>
  <c r="AB39" i="36"/>
  <c r="AA39" i="36"/>
  <c r="Z39" i="36"/>
  <c r="Y39" i="36"/>
  <c r="X39" i="36"/>
  <c r="W39" i="36"/>
  <c r="V39" i="36"/>
  <c r="P46" i="36"/>
  <c r="O46" i="36"/>
  <c r="N46" i="36"/>
  <c r="M46" i="36"/>
  <c r="P45" i="36"/>
  <c r="O45" i="36"/>
  <c r="N45" i="36"/>
  <c r="M45" i="36"/>
  <c r="R44" i="36"/>
  <c r="Q44" i="36"/>
  <c r="P44" i="36"/>
  <c r="O44" i="36"/>
  <c r="N44" i="36"/>
  <c r="M44" i="36"/>
  <c r="R43" i="36"/>
  <c r="Q43" i="36"/>
  <c r="P43" i="36"/>
  <c r="O43" i="36"/>
  <c r="N43" i="36"/>
  <c r="M43" i="36"/>
  <c r="S42" i="36"/>
  <c r="R42" i="36"/>
  <c r="Q42" i="36"/>
  <c r="P42" i="36"/>
  <c r="O42" i="36"/>
  <c r="N42" i="36"/>
  <c r="M42" i="36"/>
  <c r="S41" i="36"/>
  <c r="R41" i="36"/>
  <c r="Q41" i="36"/>
  <c r="P41" i="36"/>
  <c r="O41" i="36"/>
  <c r="N41" i="36"/>
  <c r="M41" i="36"/>
  <c r="S40" i="36"/>
  <c r="R40" i="36"/>
  <c r="Q40" i="36"/>
  <c r="P40" i="36"/>
  <c r="O40" i="36"/>
  <c r="N40" i="36"/>
  <c r="M40" i="36"/>
  <c r="S39" i="36"/>
  <c r="R39" i="36"/>
  <c r="Q39" i="36"/>
  <c r="P39" i="36"/>
  <c r="O39" i="36"/>
  <c r="N39" i="36"/>
  <c r="M39" i="36"/>
  <c r="G46" i="36"/>
  <c r="F46" i="36"/>
  <c r="E46" i="36"/>
  <c r="D46" i="36"/>
  <c r="G45" i="36"/>
  <c r="F45" i="36"/>
  <c r="E45" i="36"/>
  <c r="D45" i="36"/>
  <c r="I44" i="36"/>
  <c r="H44" i="36"/>
  <c r="G44" i="36"/>
  <c r="F44" i="36"/>
  <c r="E44" i="36"/>
  <c r="D44" i="36"/>
  <c r="I43" i="36"/>
  <c r="H43" i="36"/>
  <c r="G43" i="36"/>
  <c r="F43" i="36"/>
  <c r="E43" i="36"/>
  <c r="D43" i="36"/>
  <c r="J42" i="36"/>
  <c r="I42" i="36"/>
  <c r="H42" i="36"/>
  <c r="G42" i="36"/>
  <c r="F42" i="36"/>
  <c r="E42" i="36"/>
  <c r="D42" i="36"/>
  <c r="J41" i="36"/>
  <c r="I41" i="36"/>
  <c r="H41" i="36"/>
  <c r="G41" i="36"/>
  <c r="F41" i="36"/>
  <c r="E41" i="36"/>
  <c r="D41" i="36"/>
  <c r="J40" i="36"/>
  <c r="I40" i="36"/>
  <c r="H40" i="36"/>
  <c r="G40" i="36"/>
  <c r="F40" i="36"/>
  <c r="E40" i="36"/>
  <c r="D40" i="36"/>
  <c r="J39" i="36"/>
  <c r="I39" i="36"/>
  <c r="H39" i="36"/>
  <c r="G39" i="36"/>
  <c r="F39" i="36"/>
  <c r="E39" i="36"/>
  <c r="D39" i="36"/>
  <c r="AQ35" i="36"/>
  <c r="AP35" i="36"/>
  <c r="AO35" i="36"/>
  <c r="AN35" i="36"/>
  <c r="AQ34" i="36"/>
  <c r="AP34" i="36"/>
  <c r="AO34" i="36"/>
  <c r="AN34" i="36"/>
  <c r="AS33" i="36"/>
  <c r="AR33" i="36"/>
  <c r="AQ33" i="36"/>
  <c r="AP33" i="36"/>
  <c r="AO33" i="36"/>
  <c r="AN33" i="36"/>
  <c r="AS32" i="36"/>
  <c r="AR32" i="36"/>
  <c r="AQ32" i="36"/>
  <c r="AP32" i="36"/>
  <c r="AO32" i="36"/>
  <c r="AN32" i="36"/>
  <c r="AT31" i="36"/>
  <c r="AS31" i="36"/>
  <c r="AR31" i="36"/>
  <c r="AQ31" i="36"/>
  <c r="AP31" i="36"/>
  <c r="AO31" i="36"/>
  <c r="AN31" i="36"/>
  <c r="AT30" i="36"/>
  <c r="AS30" i="36"/>
  <c r="AR30" i="36"/>
  <c r="AQ30" i="36"/>
  <c r="AP30" i="36"/>
  <c r="AO30" i="36"/>
  <c r="AN30" i="36"/>
  <c r="AT29" i="36"/>
  <c r="AS29" i="36"/>
  <c r="AR29" i="36"/>
  <c r="AQ29" i="36"/>
  <c r="AP29" i="36"/>
  <c r="AO29" i="36"/>
  <c r="AN29" i="36"/>
  <c r="AT28" i="36"/>
  <c r="AS28" i="36"/>
  <c r="AR28" i="36"/>
  <c r="AQ28" i="36"/>
  <c r="AP28" i="36"/>
  <c r="AO28" i="36"/>
  <c r="AN28" i="36"/>
  <c r="AH35" i="36"/>
  <c r="AG35" i="36"/>
  <c r="AF35" i="36"/>
  <c r="AE35" i="36"/>
  <c r="AH34" i="36"/>
  <c r="AG34" i="36"/>
  <c r="AF34" i="36"/>
  <c r="AE34" i="36"/>
  <c r="AJ33" i="36"/>
  <c r="AI33" i="36"/>
  <c r="AH33" i="36"/>
  <c r="AG33" i="36"/>
  <c r="AF33" i="36"/>
  <c r="AE33" i="36"/>
  <c r="AJ32" i="36"/>
  <c r="AI32" i="36"/>
  <c r="AH32" i="36"/>
  <c r="AG32" i="36"/>
  <c r="AF32" i="36"/>
  <c r="AE32" i="36"/>
  <c r="AK31" i="36"/>
  <c r="AJ31" i="36"/>
  <c r="AI31" i="36"/>
  <c r="AH31" i="36"/>
  <c r="AG31" i="36"/>
  <c r="AF31" i="36"/>
  <c r="AE31" i="36"/>
  <c r="AK30" i="36"/>
  <c r="AJ30" i="36"/>
  <c r="AI30" i="36"/>
  <c r="AH30" i="36"/>
  <c r="AG30" i="36"/>
  <c r="AF30" i="36"/>
  <c r="AE30" i="36"/>
  <c r="AK29" i="36"/>
  <c r="AJ29" i="36"/>
  <c r="AI29" i="36"/>
  <c r="AH29" i="36"/>
  <c r="AG29" i="36"/>
  <c r="AF29" i="36"/>
  <c r="AE29" i="36"/>
  <c r="AK28" i="36"/>
  <c r="AJ28" i="36"/>
  <c r="AI28" i="36"/>
  <c r="AH28" i="36"/>
  <c r="AG28" i="36"/>
  <c r="AF28" i="36"/>
  <c r="AE28" i="36"/>
  <c r="Y35" i="36"/>
  <c r="X35" i="36"/>
  <c r="W35" i="36"/>
  <c r="V35" i="36"/>
  <c r="Y34" i="36"/>
  <c r="X34" i="36"/>
  <c r="W34" i="36"/>
  <c r="V34" i="36"/>
  <c r="AA33" i="36"/>
  <c r="Z33" i="36"/>
  <c r="Y33" i="36"/>
  <c r="X33" i="36"/>
  <c r="W33" i="36"/>
  <c r="V33" i="36"/>
  <c r="AA32" i="36"/>
  <c r="Z32" i="36"/>
  <c r="Y32" i="36"/>
  <c r="X32" i="36"/>
  <c r="W32" i="36"/>
  <c r="V32" i="36"/>
  <c r="AB31" i="36"/>
  <c r="AA31" i="36"/>
  <c r="Z31" i="36"/>
  <c r="Y31" i="36"/>
  <c r="X31" i="36"/>
  <c r="W31" i="36"/>
  <c r="V31" i="36"/>
  <c r="AB30" i="36"/>
  <c r="AA30" i="36"/>
  <c r="Z30" i="36"/>
  <c r="Y30" i="36"/>
  <c r="X30" i="36"/>
  <c r="W30" i="36"/>
  <c r="V30" i="36"/>
  <c r="AB29" i="36"/>
  <c r="AA29" i="36"/>
  <c r="Z29" i="36"/>
  <c r="Y29" i="36"/>
  <c r="X29" i="36"/>
  <c r="W29" i="36"/>
  <c r="V29" i="36"/>
  <c r="AB28" i="36"/>
  <c r="AA28" i="36"/>
  <c r="Z28" i="36"/>
  <c r="Y28" i="36"/>
  <c r="X28" i="36"/>
  <c r="W28" i="36"/>
  <c r="V28" i="36"/>
  <c r="P35" i="36"/>
  <c r="O35" i="36"/>
  <c r="N35" i="36"/>
  <c r="M35" i="36"/>
  <c r="P34" i="36"/>
  <c r="O34" i="36"/>
  <c r="N34" i="36"/>
  <c r="M34" i="36"/>
  <c r="R33" i="36"/>
  <c r="Q33" i="36"/>
  <c r="P33" i="36"/>
  <c r="O33" i="36"/>
  <c r="N33" i="36"/>
  <c r="M33" i="36"/>
  <c r="R32" i="36"/>
  <c r="Q32" i="36"/>
  <c r="P32" i="36"/>
  <c r="O32" i="36"/>
  <c r="N32" i="36"/>
  <c r="M32" i="36"/>
  <c r="S31" i="36"/>
  <c r="R31" i="36"/>
  <c r="Q31" i="36"/>
  <c r="P31" i="36"/>
  <c r="O31" i="36"/>
  <c r="N31" i="36"/>
  <c r="M31" i="36"/>
  <c r="S30" i="36"/>
  <c r="R30" i="36"/>
  <c r="Q30" i="36"/>
  <c r="P30" i="36"/>
  <c r="O30" i="36"/>
  <c r="N30" i="36"/>
  <c r="M30" i="36"/>
  <c r="S29" i="36"/>
  <c r="R29" i="36"/>
  <c r="Q29" i="36"/>
  <c r="P29" i="36"/>
  <c r="O29" i="36"/>
  <c r="N29" i="36"/>
  <c r="M29" i="36"/>
  <c r="S28" i="36"/>
  <c r="R28" i="36"/>
  <c r="Q28" i="36"/>
  <c r="P28" i="36"/>
  <c r="O28" i="36"/>
  <c r="N28" i="36"/>
  <c r="M28" i="36"/>
  <c r="G35" i="36"/>
  <c r="F35" i="36"/>
  <c r="E35" i="36"/>
  <c r="D35" i="36"/>
  <c r="G34" i="36"/>
  <c r="F34" i="36"/>
  <c r="E34" i="36"/>
  <c r="D34" i="36"/>
  <c r="I33" i="36"/>
  <c r="H33" i="36"/>
  <c r="G33" i="36"/>
  <c r="F33" i="36"/>
  <c r="E33" i="36"/>
  <c r="D33" i="36"/>
  <c r="I32" i="36"/>
  <c r="H32" i="36"/>
  <c r="G32" i="36"/>
  <c r="F32" i="36"/>
  <c r="E32" i="36"/>
  <c r="D32" i="36"/>
  <c r="I31" i="36"/>
  <c r="H31" i="36"/>
  <c r="G31" i="36"/>
  <c r="F31" i="36"/>
  <c r="E31" i="36"/>
  <c r="D31" i="36"/>
  <c r="I30" i="36"/>
  <c r="H30" i="36"/>
  <c r="G30" i="36"/>
  <c r="F30" i="36"/>
  <c r="E30" i="36"/>
  <c r="D30" i="36"/>
  <c r="I29" i="36"/>
  <c r="H29" i="36"/>
  <c r="G29" i="36"/>
  <c r="F29" i="36"/>
  <c r="E29" i="36"/>
  <c r="D29" i="36"/>
  <c r="I28" i="36"/>
  <c r="H28" i="36"/>
  <c r="G28" i="36"/>
  <c r="F28" i="36"/>
  <c r="E28" i="36"/>
  <c r="D28" i="36"/>
  <c r="AQ24" i="36"/>
  <c r="AP24" i="36"/>
  <c r="AO24" i="36"/>
  <c r="AN24" i="36"/>
  <c r="AQ23" i="36"/>
  <c r="AP23" i="36"/>
  <c r="AO23" i="36"/>
  <c r="AN23" i="36"/>
  <c r="AS22" i="36"/>
  <c r="AR22" i="36"/>
  <c r="AQ22" i="36"/>
  <c r="AP22" i="36"/>
  <c r="AO22" i="36"/>
  <c r="AN22" i="36"/>
  <c r="AS21" i="36"/>
  <c r="AR21" i="36"/>
  <c r="AQ21" i="36"/>
  <c r="AP21" i="36"/>
  <c r="AO21" i="36"/>
  <c r="AN21" i="36"/>
  <c r="AT20" i="36"/>
  <c r="AS20" i="36"/>
  <c r="AR20" i="36"/>
  <c r="AQ20" i="36"/>
  <c r="AP20" i="36"/>
  <c r="AO20" i="36"/>
  <c r="AN20" i="36"/>
  <c r="AT19" i="36"/>
  <c r="AS19" i="36"/>
  <c r="AR19" i="36"/>
  <c r="AQ19" i="36"/>
  <c r="AP19" i="36"/>
  <c r="AO19" i="36"/>
  <c r="AN19" i="36"/>
  <c r="AT18" i="36"/>
  <c r="AS18" i="36"/>
  <c r="AR18" i="36"/>
  <c r="AQ18" i="36"/>
  <c r="AP18" i="36"/>
  <c r="AO18" i="36"/>
  <c r="AN18" i="36"/>
  <c r="AT17" i="36"/>
  <c r="AS17" i="36"/>
  <c r="AR17" i="36"/>
  <c r="AQ17" i="36"/>
  <c r="AP17" i="36"/>
  <c r="AO17" i="36"/>
  <c r="AN17" i="36"/>
  <c r="AH24" i="36"/>
  <c r="AG24" i="36"/>
  <c r="AF24" i="36"/>
  <c r="AE24" i="36"/>
  <c r="AH23" i="36"/>
  <c r="AG23" i="36"/>
  <c r="AF23" i="36"/>
  <c r="AE23" i="36"/>
  <c r="AJ22" i="36"/>
  <c r="AI22" i="36"/>
  <c r="AH22" i="36"/>
  <c r="AG22" i="36"/>
  <c r="AF22" i="36"/>
  <c r="AE22" i="36"/>
  <c r="AJ21" i="36"/>
  <c r="AI21" i="36"/>
  <c r="AH21" i="36"/>
  <c r="AG21" i="36"/>
  <c r="AF21" i="36"/>
  <c r="AE21" i="36"/>
  <c r="AK20" i="36"/>
  <c r="AJ20" i="36"/>
  <c r="AI20" i="36"/>
  <c r="AH20" i="36"/>
  <c r="AG20" i="36"/>
  <c r="AF20" i="36"/>
  <c r="AE20" i="36"/>
  <c r="AK19" i="36"/>
  <c r="AJ19" i="36"/>
  <c r="AI19" i="36"/>
  <c r="AH19" i="36"/>
  <c r="AG19" i="36"/>
  <c r="AF19" i="36"/>
  <c r="AE19" i="36"/>
  <c r="AK18" i="36"/>
  <c r="AJ18" i="36"/>
  <c r="AI18" i="36"/>
  <c r="AH18" i="36"/>
  <c r="AG18" i="36"/>
  <c r="AF18" i="36"/>
  <c r="AE18" i="36"/>
  <c r="AK17" i="36"/>
  <c r="AJ17" i="36"/>
  <c r="AI17" i="36"/>
  <c r="AH17" i="36"/>
  <c r="AG17" i="36"/>
  <c r="AF17" i="36"/>
  <c r="AE17" i="36"/>
  <c r="Y24" i="36"/>
  <c r="X24" i="36"/>
  <c r="W24" i="36"/>
  <c r="V24" i="36"/>
  <c r="Y23" i="36"/>
  <c r="X23" i="36"/>
  <c r="W23" i="36"/>
  <c r="V23" i="36"/>
  <c r="AA22" i="36"/>
  <c r="Z22" i="36"/>
  <c r="Y22" i="36"/>
  <c r="X22" i="36"/>
  <c r="W22" i="36"/>
  <c r="V22" i="36"/>
  <c r="AA21" i="36"/>
  <c r="Z21" i="36"/>
  <c r="Y21" i="36"/>
  <c r="X21" i="36"/>
  <c r="W21" i="36"/>
  <c r="V21" i="36"/>
  <c r="AB20" i="36"/>
  <c r="AA20" i="36"/>
  <c r="Z20" i="36"/>
  <c r="Y20" i="36"/>
  <c r="X20" i="36"/>
  <c r="W20" i="36"/>
  <c r="V20" i="36"/>
  <c r="AB19" i="36"/>
  <c r="AA19" i="36"/>
  <c r="Z19" i="36"/>
  <c r="Y19" i="36"/>
  <c r="X19" i="36"/>
  <c r="W19" i="36"/>
  <c r="V19" i="36"/>
  <c r="AB18" i="36"/>
  <c r="AA18" i="36"/>
  <c r="Z18" i="36"/>
  <c r="Y18" i="36"/>
  <c r="X18" i="36"/>
  <c r="W18" i="36"/>
  <c r="V18" i="36"/>
  <c r="AB17" i="36"/>
  <c r="AA17" i="36"/>
  <c r="Z17" i="36"/>
  <c r="Y17" i="36"/>
  <c r="X17" i="36"/>
  <c r="W17" i="36"/>
  <c r="V17" i="36"/>
  <c r="P24" i="36"/>
  <c r="O24" i="36"/>
  <c r="N24" i="36"/>
  <c r="M24" i="36"/>
  <c r="P23" i="36"/>
  <c r="O23" i="36"/>
  <c r="N23" i="36"/>
  <c r="M23" i="36"/>
  <c r="R22" i="36"/>
  <c r="Q22" i="36"/>
  <c r="P22" i="36"/>
  <c r="O22" i="36"/>
  <c r="N22" i="36"/>
  <c r="M22" i="36"/>
  <c r="R21" i="36"/>
  <c r="Q21" i="36"/>
  <c r="P21" i="36"/>
  <c r="O21" i="36"/>
  <c r="N21" i="36"/>
  <c r="M21" i="36"/>
  <c r="S20" i="36"/>
  <c r="R20" i="36"/>
  <c r="Q20" i="36"/>
  <c r="P20" i="36"/>
  <c r="O20" i="36"/>
  <c r="N20" i="36"/>
  <c r="M20" i="36"/>
  <c r="S19" i="36"/>
  <c r="R19" i="36"/>
  <c r="Q19" i="36"/>
  <c r="P19" i="36"/>
  <c r="O19" i="36"/>
  <c r="N19" i="36"/>
  <c r="M19" i="36"/>
  <c r="S18" i="36"/>
  <c r="R18" i="36"/>
  <c r="Q18" i="36"/>
  <c r="P18" i="36"/>
  <c r="O18" i="36"/>
  <c r="N18" i="36"/>
  <c r="M18" i="36"/>
  <c r="S17" i="36"/>
  <c r="R17" i="36"/>
  <c r="Q17" i="36"/>
  <c r="P17" i="36"/>
  <c r="O17" i="36"/>
  <c r="N17" i="36"/>
  <c r="M17" i="36"/>
  <c r="AQ13" i="36"/>
  <c r="AP13" i="36"/>
  <c r="AO13" i="36"/>
  <c r="AN13" i="36"/>
  <c r="AQ12" i="36"/>
  <c r="AP12" i="36"/>
  <c r="AO12" i="36"/>
  <c r="AN12" i="36"/>
  <c r="AS11" i="36"/>
  <c r="AR11" i="36"/>
  <c r="AQ11" i="36"/>
  <c r="AP11" i="36"/>
  <c r="AO11" i="36"/>
  <c r="AN11" i="36"/>
  <c r="AS10" i="36"/>
  <c r="AR10" i="36"/>
  <c r="AQ10" i="36"/>
  <c r="AP10" i="36"/>
  <c r="AO10" i="36"/>
  <c r="AN10" i="36"/>
  <c r="AT9" i="36"/>
  <c r="AS9" i="36"/>
  <c r="AR9" i="36"/>
  <c r="AQ9" i="36"/>
  <c r="AP9" i="36"/>
  <c r="AO9" i="36"/>
  <c r="AN9" i="36"/>
  <c r="AT8" i="36"/>
  <c r="AS8" i="36"/>
  <c r="AR8" i="36"/>
  <c r="AQ8" i="36"/>
  <c r="AP8" i="36"/>
  <c r="AO8" i="36"/>
  <c r="AN8" i="36"/>
  <c r="AT7" i="36"/>
  <c r="AS7" i="36"/>
  <c r="AR7" i="36"/>
  <c r="AQ7" i="36"/>
  <c r="AP7" i="36"/>
  <c r="AO7" i="36"/>
  <c r="AN7" i="36"/>
  <c r="AT6" i="36"/>
  <c r="AS6" i="36"/>
  <c r="AR6" i="36"/>
  <c r="AQ6" i="36"/>
  <c r="AP6" i="36"/>
  <c r="AO6" i="36"/>
  <c r="AN6" i="36"/>
  <c r="AH13" i="36"/>
  <c r="AG13" i="36"/>
  <c r="AF13" i="36"/>
  <c r="AE13" i="36"/>
  <c r="AH12" i="36"/>
  <c r="AG12" i="36"/>
  <c r="AF12" i="36"/>
  <c r="AE12" i="36"/>
  <c r="AJ11" i="36"/>
  <c r="AI11" i="36"/>
  <c r="AH11" i="36"/>
  <c r="AG11" i="36"/>
  <c r="AF11" i="36"/>
  <c r="AE11" i="36"/>
  <c r="AJ10" i="36"/>
  <c r="AI10" i="36"/>
  <c r="AH10" i="36"/>
  <c r="AG10" i="36"/>
  <c r="AF10" i="36"/>
  <c r="AE10" i="36"/>
  <c r="AK9" i="36"/>
  <c r="AJ9" i="36"/>
  <c r="AI9" i="36"/>
  <c r="AH9" i="36"/>
  <c r="AG9" i="36"/>
  <c r="AF9" i="36"/>
  <c r="AE9" i="36"/>
  <c r="AK8" i="36"/>
  <c r="AJ8" i="36"/>
  <c r="AI8" i="36"/>
  <c r="AH8" i="36"/>
  <c r="AG8" i="36"/>
  <c r="AF8" i="36"/>
  <c r="AE8" i="36"/>
  <c r="AK7" i="36"/>
  <c r="AJ7" i="36"/>
  <c r="AI7" i="36"/>
  <c r="AH7" i="36"/>
  <c r="AG7" i="36"/>
  <c r="AF7" i="36"/>
  <c r="AE7" i="36"/>
  <c r="AK6" i="36"/>
  <c r="AJ6" i="36"/>
  <c r="AI6" i="36"/>
  <c r="AH6" i="36"/>
  <c r="AG6" i="36"/>
  <c r="AF6" i="36"/>
  <c r="AE6" i="36"/>
  <c r="Y13" i="36"/>
  <c r="X13" i="36"/>
  <c r="W13" i="36"/>
  <c r="V13" i="36"/>
  <c r="Y12" i="36"/>
  <c r="X12" i="36"/>
  <c r="W12" i="36"/>
  <c r="V12" i="36"/>
  <c r="AA11" i="36"/>
  <c r="Z11" i="36"/>
  <c r="Y11" i="36"/>
  <c r="X11" i="36"/>
  <c r="W11" i="36"/>
  <c r="V11" i="36"/>
  <c r="AA10" i="36"/>
  <c r="Z10" i="36"/>
  <c r="Y10" i="36"/>
  <c r="X10" i="36"/>
  <c r="W10" i="36"/>
  <c r="V10" i="36"/>
  <c r="AB9" i="36"/>
  <c r="AA9" i="36"/>
  <c r="Z9" i="36"/>
  <c r="Y9" i="36"/>
  <c r="X9" i="36"/>
  <c r="W9" i="36"/>
  <c r="V9" i="36"/>
  <c r="AB8" i="36"/>
  <c r="AA8" i="36"/>
  <c r="Z8" i="36"/>
  <c r="Y8" i="36"/>
  <c r="X8" i="36"/>
  <c r="W8" i="36"/>
  <c r="V8" i="36"/>
  <c r="AB7" i="36"/>
  <c r="AA7" i="36"/>
  <c r="Z7" i="36"/>
  <c r="Y7" i="36"/>
  <c r="X7" i="36"/>
  <c r="W7" i="36"/>
  <c r="V7" i="36"/>
  <c r="AB6" i="36"/>
  <c r="AA6" i="36"/>
  <c r="Z6" i="36"/>
  <c r="Y6" i="36"/>
  <c r="X6" i="36"/>
  <c r="W6" i="36"/>
  <c r="V6" i="36"/>
  <c r="P13" i="36"/>
  <c r="O13" i="36"/>
  <c r="N13" i="36"/>
  <c r="M13" i="36"/>
  <c r="P12" i="36"/>
  <c r="O12" i="36"/>
  <c r="N12" i="36"/>
  <c r="M12" i="36"/>
  <c r="R11" i="36"/>
  <c r="Q11" i="36"/>
  <c r="P11" i="36"/>
  <c r="O11" i="36"/>
  <c r="N11" i="36"/>
  <c r="M11" i="36"/>
  <c r="R10" i="36"/>
  <c r="Q10" i="36"/>
  <c r="P10" i="36"/>
  <c r="O10" i="36"/>
  <c r="N10" i="36"/>
  <c r="M10" i="36"/>
  <c r="S9" i="36"/>
  <c r="R9" i="36"/>
  <c r="Q9" i="36"/>
  <c r="P9" i="36"/>
  <c r="O9" i="36"/>
  <c r="N9" i="36"/>
  <c r="M9" i="36"/>
  <c r="S8" i="36"/>
  <c r="R8" i="36"/>
  <c r="Q8" i="36"/>
  <c r="P8" i="36"/>
  <c r="O8" i="36"/>
  <c r="N8" i="36"/>
  <c r="M8" i="36"/>
  <c r="S7" i="36"/>
  <c r="R7" i="36"/>
  <c r="Q7" i="36"/>
  <c r="P7" i="36"/>
  <c r="O7" i="36"/>
  <c r="N7" i="36"/>
  <c r="M7" i="36"/>
  <c r="S6" i="36"/>
  <c r="R6" i="36"/>
  <c r="Q6" i="36"/>
  <c r="P6" i="36"/>
  <c r="O6" i="36"/>
  <c r="N6" i="36"/>
  <c r="M6" i="36"/>
  <c r="E219" i="16" l="1"/>
  <c r="F220" i="16"/>
  <c r="J230" i="16"/>
  <c r="K231" i="16"/>
  <c r="H233" i="16"/>
  <c r="H242" i="16"/>
  <c r="I243" i="16"/>
  <c r="F245" i="16"/>
  <c r="F254" i="16"/>
  <c r="G255" i="16"/>
  <c r="H256" i="16"/>
  <c r="E27" i="16"/>
  <c r="F28" i="16"/>
  <c r="J38" i="16"/>
  <c r="K39" i="16"/>
  <c r="H41" i="16"/>
  <c r="H50" i="16"/>
  <c r="I51" i="16"/>
  <c r="F53" i="16"/>
  <c r="F62" i="16"/>
  <c r="G63" i="16"/>
  <c r="H64" i="16"/>
  <c r="E75" i="16"/>
  <c r="F76" i="16"/>
  <c r="J86" i="16"/>
  <c r="K87" i="16"/>
  <c r="H89" i="16"/>
  <c r="H98" i="16"/>
  <c r="I99" i="16"/>
  <c r="F101" i="16"/>
  <c r="F158" i="16"/>
  <c r="G159" i="16"/>
  <c r="H160" i="16"/>
  <c r="E171" i="16"/>
  <c r="F172" i="16"/>
  <c r="J182" i="16"/>
  <c r="K183" i="16"/>
  <c r="H185" i="16"/>
  <c r="H194" i="16"/>
  <c r="I195" i="16"/>
  <c r="F197" i="16"/>
  <c r="F206" i="16"/>
  <c r="G207" i="16"/>
  <c r="H208" i="16"/>
  <c r="Y87" i="16"/>
  <c r="Y135" i="16"/>
  <c r="Y183" i="16"/>
  <c r="S32" i="36"/>
  <c r="AB32" i="36"/>
  <c r="AK32" i="36"/>
  <c r="AT32" i="36"/>
  <c r="J43" i="36"/>
  <c r="S43" i="36"/>
  <c r="AB43" i="36"/>
  <c r="AK43" i="36"/>
  <c r="AT43" i="36"/>
  <c r="J54" i="36"/>
  <c r="S54" i="36"/>
  <c r="AB54" i="36"/>
  <c r="AK54" i="36"/>
  <c r="S44" i="36"/>
  <c r="AB44" i="36"/>
  <c r="K29" i="36"/>
  <c r="E218" i="16"/>
  <c r="F219" i="16"/>
  <c r="G220" i="16"/>
  <c r="K230" i="16"/>
  <c r="E232" i="16"/>
  <c r="I242" i="16"/>
  <c r="G245" i="16"/>
  <c r="G254" i="16"/>
  <c r="H255" i="16"/>
  <c r="E257" i="16"/>
  <c r="Y26" i="16"/>
  <c r="F110" i="16"/>
  <c r="G111" i="16"/>
  <c r="H112" i="16"/>
  <c r="E123" i="16"/>
  <c r="F124" i="16"/>
  <c r="J134" i="16"/>
  <c r="K135" i="16"/>
  <c r="H137" i="16"/>
  <c r="H146" i="16"/>
  <c r="I147" i="16"/>
  <c r="F149" i="16"/>
  <c r="K28" i="36"/>
  <c r="AK44" i="36"/>
  <c r="AT44" i="36"/>
  <c r="J55" i="36"/>
  <c r="S55" i="36"/>
  <c r="AB55" i="36"/>
  <c r="AK55" i="36"/>
  <c r="AT55" i="36"/>
  <c r="K30" i="36"/>
  <c r="K33" i="36" s="1"/>
  <c r="W27" i="16"/>
  <c r="X28" i="16"/>
  <c r="AB38" i="16"/>
  <c r="AC39" i="16"/>
  <c r="Z41" i="16"/>
  <c r="Y52" i="16"/>
  <c r="Y86" i="16"/>
  <c r="Y100" i="16"/>
  <c r="Y134" i="16"/>
  <c r="Y148" i="16"/>
  <c r="Y196" i="16"/>
  <c r="F221" i="16"/>
  <c r="E243" i="16"/>
  <c r="J254" i="16"/>
  <c r="K31" i="36"/>
  <c r="H26" i="16"/>
  <c r="I27" i="16"/>
  <c r="F29" i="16"/>
  <c r="F38" i="16"/>
  <c r="G39" i="16"/>
  <c r="H40" i="16"/>
  <c r="E51" i="16"/>
  <c r="J62" i="16"/>
  <c r="K63" i="16"/>
  <c r="H74" i="16"/>
  <c r="I75" i="16"/>
  <c r="F77" i="16"/>
  <c r="F86" i="16"/>
  <c r="G87" i="16"/>
  <c r="H88" i="16"/>
  <c r="E99" i="16"/>
  <c r="F100" i="16"/>
  <c r="J110" i="16"/>
  <c r="K111" i="16"/>
  <c r="H122" i="16"/>
  <c r="I123" i="16"/>
  <c r="F134" i="16"/>
  <c r="G135" i="16"/>
  <c r="E147" i="16"/>
  <c r="J158" i="16"/>
  <c r="K159" i="16"/>
  <c r="H161" i="16"/>
  <c r="H170" i="16"/>
  <c r="I171" i="16"/>
  <c r="F173" i="16"/>
  <c r="F182" i="16"/>
  <c r="G183" i="16"/>
  <c r="H184" i="16"/>
  <c r="E195" i="16"/>
  <c r="F196" i="16"/>
  <c r="J206" i="16"/>
  <c r="K207" i="16"/>
  <c r="S11" i="36"/>
  <c r="AB11" i="36"/>
  <c r="F209" i="16"/>
  <c r="K218" i="16"/>
  <c r="I230" i="16"/>
  <c r="L45" i="16"/>
  <c r="F50" i="16"/>
  <c r="G51" i="16"/>
  <c r="H52" i="16"/>
  <c r="E63" i="16"/>
  <c r="F64" i="16"/>
  <c r="J74" i="16"/>
  <c r="K75" i="16"/>
  <c r="H77" i="16"/>
  <c r="H86" i="16"/>
  <c r="I87" i="16"/>
  <c r="F89" i="16"/>
  <c r="F98" i="16"/>
  <c r="G99" i="16"/>
  <c r="H100" i="16"/>
  <c r="E111" i="16"/>
  <c r="F112" i="16"/>
  <c r="J122" i="16"/>
  <c r="K123" i="16"/>
  <c r="H125" i="16"/>
  <c r="H134" i="16"/>
  <c r="I135" i="16"/>
  <c r="F137" i="16"/>
  <c r="F146" i="16"/>
  <c r="G147" i="16"/>
  <c r="H148" i="16"/>
  <c r="E159" i="16"/>
  <c r="F160" i="16"/>
  <c r="E207" i="16"/>
  <c r="U187" i="16"/>
  <c r="Y230" i="16"/>
  <c r="K26" i="16"/>
  <c r="E28" i="16"/>
  <c r="I38" i="16"/>
  <c r="G41" i="16"/>
  <c r="G50" i="16"/>
  <c r="H51" i="16"/>
  <c r="E53" i="16"/>
  <c r="E62" i="16"/>
  <c r="F63" i="16"/>
  <c r="G64" i="16"/>
  <c r="K74" i="16"/>
  <c r="E76" i="16"/>
  <c r="I86" i="16"/>
  <c r="G89" i="16"/>
  <c r="G98" i="16"/>
  <c r="H99" i="16"/>
  <c r="E101" i="16"/>
  <c r="E110" i="16"/>
  <c r="F111" i="16"/>
  <c r="G112" i="16"/>
  <c r="K122" i="16"/>
  <c r="E124" i="16"/>
  <c r="I134" i="16"/>
  <c r="G137" i="16"/>
  <c r="G146" i="16"/>
  <c r="H147" i="16"/>
  <c r="E149" i="16"/>
  <c r="E158" i="16"/>
  <c r="F159" i="16"/>
  <c r="G160" i="16"/>
  <c r="K170" i="16"/>
  <c r="E172" i="16"/>
  <c r="I182" i="16"/>
  <c r="G185" i="16"/>
  <c r="G194" i="16"/>
  <c r="H195" i="16"/>
  <c r="E197" i="16"/>
  <c r="E206" i="16"/>
  <c r="F207" i="16"/>
  <c r="G208" i="16"/>
  <c r="Y74" i="16"/>
  <c r="Y88" i="16"/>
  <c r="S10" i="36"/>
  <c r="AB10" i="36"/>
  <c r="AK10" i="36"/>
  <c r="AT10" i="36"/>
  <c r="S21" i="36"/>
  <c r="AB21" i="36"/>
  <c r="AK21" i="36"/>
  <c r="AT21" i="36"/>
  <c r="S33" i="36"/>
  <c r="AB33" i="36"/>
  <c r="AK33" i="36"/>
  <c r="AT33" i="36"/>
  <c r="J44" i="36"/>
  <c r="AT54" i="36"/>
  <c r="AK11" i="36"/>
  <c r="AT11" i="36"/>
  <c r="S22" i="36"/>
  <c r="AB22" i="36"/>
  <c r="AK22" i="36"/>
  <c r="AT22" i="36"/>
  <c r="E26" i="16"/>
  <c r="F27" i="16"/>
  <c r="G28" i="16"/>
  <c r="K38" i="16"/>
  <c r="E40" i="16"/>
  <c r="G53" i="16"/>
  <c r="H63" i="16"/>
  <c r="E65" i="16"/>
  <c r="F75" i="16"/>
  <c r="G76" i="16"/>
  <c r="E88" i="16"/>
  <c r="G101" i="16"/>
  <c r="H111" i="16"/>
  <c r="E113" i="16"/>
  <c r="F123" i="16"/>
  <c r="G124" i="16"/>
  <c r="E136" i="16"/>
  <c r="G149" i="16"/>
  <c r="H159" i="16"/>
  <c r="E161" i="16"/>
  <c r="E170" i="16"/>
  <c r="F171" i="16"/>
  <c r="G172" i="16"/>
  <c r="K182" i="16"/>
  <c r="E184" i="16"/>
  <c r="I194" i="16"/>
  <c r="J195" i="16"/>
  <c r="G197" i="16"/>
  <c r="G206" i="16"/>
  <c r="H207" i="16"/>
  <c r="W26" i="16"/>
  <c r="AC38" i="16"/>
  <c r="W40" i="16"/>
  <c r="U8" i="16"/>
  <c r="U43" i="16"/>
  <c r="U56" i="16"/>
  <c r="U91" i="16"/>
  <c r="U152" i="16"/>
  <c r="Y50" i="16"/>
  <c r="Y194" i="16"/>
  <c r="Y208" i="16"/>
  <c r="Y242" i="16"/>
  <c r="Y256" i="16"/>
  <c r="Y111" i="16"/>
  <c r="Y207" i="16"/>
  <c r="Y255" i="16"/>
  <c r="Y172" i="16"/>
  <c r="Y206" i="16"/>
  <c r="Y220" i="16"/>
  <c r="Y254" i="16"/>
  <c r="E209" i="16"/>
  <c r="U104" i="16"/>
  <c r="U126" i="16"/>
  <c r="U139" i="16"/>
  <c r="U201" i="16"/>
  <c r="U235" i="16"/>
  <c r="U249" i="16"/>
  <c r="H197" i="16"/>
  <c r="L129" i="16"/>
  <c r="G209" i="16"/>
  <c r="AD21" i="16"/>
  <c r="X26" i="16"/>
  <c r="Y27" i="16"/>
  <c r="Z28" i="16"/>
  <c r="W39" i="16"/>
  <c r="X40" i="16"/>
  <c r="L33" i="16"/>
  <c r="L81" i="16"/>
  <c r="L115" i="16"/>
  <c r="L162" i="16"/>
  <c r="U186" i="16"/>
  <c r="U248" i="16"/>
  <c r="F218" i="16"/>
  <c r="G219" i="16"/>
  <c r="H220" i="16"/>
  <c r="E231" i="16"/>
  <c r="F232" i="16"/>
  <c r="J242" i="16"/>
  <c r="K243" i="16"/>
  <c r="H245" i="16"/>
  <c r="H254" i="16"/>
  <c r="I255" i="16"/>
  <c r="F257" i="16"/>
  <c r="Z26" i="16"/>
  <c r="AA27" i="16"/>
  <c r="X29" i="16"/>
  <c r="X38" i="16"/>
  <c r="Y39" i="16"/>
  <c r="Z40" i="16"/>
  <c r="Y51" i="16"/>
  <c r="Y99" i="16"/>
  <c r="U103" i="16"/>
  <c r="U117" i="16"/>
  <c r="Y147" i="16"/>
  <c r="U151" i="16"/>
  <c r="U165" i="16"/>
  <c r="G218" i="16"/>
  <c r="H219" i="16"/>
  <c r="E221" i="16"/>
  <c r="E230" i="16"/>
  <c r="F231" i="16"/>
  <c r="G232" i="16"/>
  <c r="K242" i="16"/>
  <c r="E244" i="16"/>
  <c r="I254" i="16"/>
  <c r="G257" i="16"/>
  <c r="Y38" i="16"/>
  <c r="Z39" i="16"/>
  <c r="W41" i="16"/>
  <c r="U30" i="16"/>
  <c r="Y64" i="16"/>
  <c r="U78" i="16"/>
  <c r="U92" i="16"/>
  <c r="Y98" i="16"/>
  <c r="Y112" i="16"/>
  <c r="U140" i="16"/>
  <c r="Y146" i="16"/>
  <c r="Y160" i="16"/>
  <c r="U174" i="16"/>
  <c r="U188" i="16"/>
  <c r="U222" i="16"/>
  <c r="U236" i="16"/>
  <c r="AD54" i="16"/>
  <c r="AD68" i="16"/>
  <c r="AD102" i="16"/>
  <c r="AD116" i="16"/>
  <c r="AD150" i="16"/>
  <c r="AD164" i="16"/>
  <c r="AC194" i="16"/>
  <c r="W196" i="16"/>
  <c r="AD198" i="16"/>
  <c r="AA206" i="16"/>
  <c r="Y209" i="16"/>
  <c r="AD212" i="16"/>
  <c r="Y218" i="16"/>
  <c r="Z219" i="16"/>
  <c r="W221" i="16"/>
  <c r="W230" i="16"/>
  <c r="X231" i="16"/>
  <c r="Y232" i="16"/>
  <c r="AC242" i="16"/>
  <c r="W244" i="16"/>
  <c r="AD246" i="16"/>
  <c r="AA254" i="16"/>
  <c r="Y257" i="16"/>
  <c r="F26" i="16"/>
  <c r="G27" i="16"/>
  <c r="H28" i="16"/>
  <c r="E39" i="16"/>
  <c r="F40" i="16"/>
  <c r="H53" i="16"/>
  <c r="F65" i="16"/>
  <c r="H76" i="16"/>
  <c r="F88" i="16"/>
  <c r="J98" i="16"/>
  <c r="H101" i="16"/>
  <c r="I111" i="16"/>
  <c r="F113" i="16"/>
  <c r="H124" i="16"/>
  <c r="F136" i="16"/>
  <c r="H149" i="16"/>
  <c r="F161" i="16"/>
  <c r="F170" i="16"/>
  <c r="G171" i="16"/>
  <c r="H172" i="16"/>
  <c r="E183" i="16"/>
  <c r="F184" i="16"/>
  <c r="J194" i="16"/>
  <c r="K195" i="16"/>
  <c r="H206" i="16"/>
  <c r="I207" i="16"/>
  <c r="H218" i="16"/>
  <c r="I219" i="16"/>
  <c r="F230" i="16"/>
  <c r="G231" i="16"/>
  <c r="H232" i="16"/>
  <c r="F244" i="16"/>
  <c r="K255" i="16"/>
  <c r="H257" i="16"/>
  <c r="AD31" i="16"/>
  <c r="Z38" i="16"/>
  <c r="AA39" i="16"/>
  <c r="X41" i="16"/>
  <c r="Y63" i="16"/>
  <c r="U153" i="16"/>
  <c r="Y159" i="16"/>
  <c r="AD67" i="16"/>
  <c r="AD81" i="16"/>
  <c r="AD115" i="16"/>
  <c r="Y231" i="16"/>
  <c r="L20" i="16"/>
  <c r="L21" i="16"/>
  <c r="G26" i="16"/>
  <c r="H27" i="16"/>
  <c r="E29" i="16"/>
  <c r="E38" i="16"/>
  <c r="F39" i="16"/>
  <c r="G40" i="16"/>
  <c r="K50" i="16"/>
  <c r="L54" i="16"/>
  <c r="L57" i="16"/>
  <c r="I62" i="16"/>
  <c r="G65" i="16"/>
  <c r="L68" i="16"/>
  <c r="L69" i="16"/>
  <c r="G74" i="16"/>
  <c r="E77" i="16"/>
  <c r="E86" i="16"/>
  <c r="F87" i="16"/>
  <c r="K98" i="16"/>
  <c r="L102" i="16"/>
  <c r="I110" i="16"/>
  <c r="G113" i="16"/>
  <c r="L116" i="16"/>
  <c r="G122" i="16"/>
  <c r="E125" i="16"/>
  <c r="E134" i="16"/>
  <c r="K146" i="16"/>
  <c r="E148" i="16"/>
  <c r="L150" i="16"/>
  <c r="I158" i="16"/>
  <c r="G161" i="16"/>
  <c r="L164" i="16"/>
  <c r="G170" i="16"/>
  <c r="H171" i="16"/>
  <c r="E173" i="16"/>
  <c r="E182" i="16"/>
  <c r="F183" i="16"/>
  <c r="G184" i="16"/>
  <c r="K194" i="16"/>
  <c r="E196" i="16"/>
  <c r="L198" i="16"/>
  <c r="L200" i="16"/>
  <c r="I206" i="16"/>
  <c r="L210" i="16"/>
  <c r="L224" i="16"/>
  <c r="L225" i="16"/>
  <c r="G244" i="16"/>
  <c r="U57" i="16"/>
  <c r="Y110" i="16"/>
  <c r="Y124" i="16"/>
  <c r="AD66" i="16"/>
  <c r="AD80" i="16"/>
  <c r="AD114" i="16"/>
  <c r="AD128" i="16"/>
  <c r="Y244" i="16"/>
  <c r="L19" i="16"/>
  <c r="L67" i="16"/>
  <c r="L177" i="16"/>
  <c r="Z27" i="16"/>
  <c r="W29" i="16"/>
  <c r="AD30" i="16"/>
  <c r="AA38" i="16"/>
  <c r="Y41" i="16"/>
  <c r="L18" i="16"/>
  <c r="L32" i="16"/>
  <c r="L66" i="16"/>
  <c r="L80" i="16"/>
  <c r="L114" i="16"/>
  <c r="L128" i="16"/>
  <c r="L176" i="16"/>
  <c r="E220" i="16"/>
  <c r="G233" i="16"/>
  <c r="G242" i="16"/>
  <c r="H243" i="16"/>
  <c r="E245" i="16"/>
  <c r="E254" i="16"/>
  <c r="F255" i="16"/>
  <c r="G256" i="16"/>
  <c r="U7" i="16"/>
  <c r="U42" i="16"/>
  <c r="U90" i="16"/>
  <c r="Y76" i="16"/>
  <c r="L31" i="16"/>
  <c r="L79" i="16"/>
  <c r="L93" i="16"/>
  <c r="L249" i="16"/>
  <c r="AB26" i="16"/>
  <c r="K27" i="16"/>
  <c r="H29" i="16"/>
  <c r="U31" i="16"/>
  <c r="H38" i="16"/>
  <c r="I39" i="16"/>
  <c r="F41" i="16"/>
  <c r="U55" i="16"/>
  <c r="U67" i="16"/>
  <c r="U69" i="16"/>
  <c r="U79" i="16"/>
  <c r="U115" i="16"/>
  <c r="U127" i="16"/>
  <c r="U129" i="16"/>
  <c r="J170" i="16"/>
  <c r="K171" i="16"/>
  <c r="L30" i="16"/>
  <c r="L44" i="16"/>
  <c r="L78" i="16"/>
  <c r="L126" i="16"/>
  <c r="L234" i="16"/>
  <c r="L248" i="16"/>
  <c r="U44" i="16"/>
  <c r="L43" i="16"/>
  <c r="L91" i="16"/>
  <c r="L105" i="16"/>
  <c r="L153" i="16"/>
  <c r="L201" i="16"/>
  <c r="AC26" i="16"/>
  <c r="W28" i="16"/>
  <c r="W38" i="16"/>
  <c r="X39" i="16"/>
  <c r="Y40" i="16"/>
  <c r="L42" i="16"/>
  <c r="L56" i="16"/>
  <c r="L90" i="16"/>
  <c r="L104" i="16"/>
  <c r="L138" i="16"/>
  <c r="L152" i="16"/>
  <c r="L186" i="16"/>
  <c r="L55" i="16"/>
  <c r="L117" i="16"/>
  <c r="X27" i="16"/>
  <c r="Y28" i="16"/>
  <c r="U105" i="16"/>
  <c r="AD129" i="16"/>
  <c r="AD163" i="16"/>
  <c r="AD177" i="16"/>
  <c r="W195" i="16"/>
  <c r="X196" i="16"/>
  <c r="AB206" i="16"/>
  <c r="AC207" i="16"/>
  <c r="Z209" i="16"/>
  <c r="AD211" i="16"/>
  <c r="Z218" i="16"/>
  <c r="AA219" i="16"/>
  <c r="X221" i="16"/>
  <c r="AD225" i="16"/>
  <c r="X230" i="16"/>
  <c r="Z232" i="16"/>
  <c r="W243" i="16"/>
  <c r="X244" i="16"/>
  <c r="AB254" i="16"/>
  <c r="AC255" i="16"/>
  <c r="Z257" i="16"/>
  <c r="AD162" i="16"/>
  <c r="AD176" i="16"/>
  <c r="AD210" i="16"/>
  <c r="AA218" i="16"/>
  <c r="Y221" i="16"/>
  <c r="AD224" i="16"/>
  <c r="Z231" i="16"/>
  <c r="W233" i="16"/>
  <c r="W242" i="16"/>
  <c r="X243" i="16"/>
  <c r="AC254" i="16"/>
  <c r="W256" i="16"/>
  <c r="Y122" i="16"/>
  <c r="Y136" i="16"/>
  <c r="Y170" i="16"/>
  <c r="Y184" i="16"/>
  <c r="Z195" i="16"/>
  <c r="W197" i="16"/>
  <c r="W206" i="16"/>
  <c r="X207" i="16"/>
  <c r="AC218" i="16"/>
  <c r="W220" i="16"/>
  <c r="AA230" i="16"/>
  <c r="Y233" i="16"/>
  <c r="Z243" i="16"/>
  <c r="W245" i="16"/>
  <c r="W254" i="16"/>
  <c r="X255" i="16"/>
  <c r="Z194" i="16"/>
  <c r="AA195" i="16"/>
  <c r="X197" i="16"/>
  <c r="X206" i="16"/>
  <c r="Z208" i="16"/>
  <c r="W219" i="16"/>
  <c r="X220" i="16"/>
  <c r="AB230" i="16"/>
  <c r="AC231" i="16"/>
  <c r="Z233" i="16"/>
  <c r="Z242" i="16"/>
  <c r="AA243" i="16"/>
  <c r="X245" i="16"/>
  <c r="X254" i="16"/>
  <c r="Z256" i="16"/>
  <c r="U138" i="16"/>
  <c r="U200" i="16"/>
  <c r="U234" i="16"/>
  <c r="AA194" i="16"/>
  <c r="AB195" i="16"/>
  <c r="Y197" i="16"/>
  <c r="Z207" i="16"/>
  <c r="W209" i="16"/>
  <c r="W218" i="16"/>
  <c r="X219" i="16"/>
  <c r="AC230" i="16"/>
  <c r="W232" i="16"/>
  <c r="AA242" i="16"/>
  <c r="Y245" i="16"/>
  <c r="Z255" i="16"/>
  <c r="W257" i="16"/>
  <c r="H173" i="16"/>
  <c r="U175" i="16"/>
  <c r="H182" i="16"/>
  <c r="I183" i="16"/>
  <c r="F185" i="16"/>
  <c r="U189" i="16"/>
  <c r="F194" i="16"/>
  <c r="H196" i="16"/>
  <c r="F208" i="16"/>
  <c r="J218" i="16"/>
  <c r="U223" i="16"/>
  <c r="U224" i="16"/>
  <c r="H230" i="16"/>
  <c r="I231" i="16"/>
  <c r="U237" i="16"/>
  <c r="F242" i="16"/>
  <c r="H244" i="16"/>
  <c r="E255" i="16"/>
  <c r="F256" i="16"/>
  <c r="AD43" i="16"/>
  <c r="AB50" i="16"/>
  <c r="AC51" i="16"/>
  <c r="Z53" i="16"/>
  <c r="AD55" i="16"/>
  <c r="Z62" i="16"/>
  <c r="AA63" i="16"/>
  <c r="X65" i="16"/>
  <c r="AD69" i="16"/>
  <c r="X74" i="16"/>
  <c r="Y75" i="16"/>
  <c r="Z76" i="16"/>
  <c r="W87" i="16"/>
  <c r="X88" i="16"/>
  <c r="AB98" i="16"/>
  <c r="AC99" i="16"/>
  <c r="Z101" i="16"/>
  <c r="AD103" i="16"/>
  <c r="AD105" i="16"/>
  <c r="Z110" i="16"/>
  <c r="AA111" i="16"/>
  <c r="X113" i="16"/>
  <c r="AD117" i="16"/>
  <c r="X122" i="16"/>
  <c r="Y123" i="16"/>
  <c r="Z124" i="16"/>
  <c r="W135" i="16"/>
  <c r="X136" i="16"/>
  <c r="AB146" i="16"/>
  <c r="AC147" i="16"/>
  <c r="Z149" i="16"/>
  <c r="AD151" i="16"/>
  <c r="Z158" i="16"/>
  <c r="AA159" i="16"/>
  <c r="X161" i="16"/>
  <c r="AD165" i="16"/>
  <c r="X170" i="16"/>
  <c r="Y171" i="16"/>
  <c r="Z172" i="16"/>
  <c r="AD174" i="16"/>
  <c r="W183" i="16"/>
  <c r="X184" i="16"/>
  <c r="AB194" i="16"/>
  <c r="AC195" i="16"/>
  <c r="Z197" i="16"/>
  <c r="AD199" i="16"/>
  <c r="Z206" i="16"/>
  <c r="AA207" i="16"/>
  <c r="X209" i="16"/>
  <c r="AD213" i="16"/>
  <c r="X218" i="16"/>
  <c r="Y219" i="16"/>
  <c r="Z220" i="16"/>
  <c r="W231" i="16"/>
  <c r="X232" i="16"/>
  <c r="AD237" i="16"/>
  <c r="AB242" i="16"/>
  <c r="AC243" i="16"/>
  <c r="Z245" i="16"/>
  <c r="AD247" i="16"/>
  <c r="Z254" i="16"/>
  <c r="AA255" i="16"/>
  <c r="X257" i="16"/>
  <c r="L212" i="16"/>
  <c r="L246" i="16"/>
  <c r="L103" i="16"/>
  <c r="L151" i="16"/>
  <c r="L165" i="16"/>
  <c r="L199" i="16"/>
  <c r="L211" i="16"/>
  <c r="L163" i="16"/>
  <c r="L223" i="16"/>
  <c r="L237" i="16"/>
  <c r="AD19" i="16"/>
  <c r="L222" i="16"/>
  <c r="L236" i="16"/>
  <c r="AD18" i="16"/>
  <c r="L127" i="16"/>
  <c r="L141" i="16"/>
  <c r="L175" i="16"/>
  <c r="L189" i="16"/>
  <c r="L235" i="16"/>
  <c r="AD20" i="16"/>
  <c r="U6" i="16"/>
  <c r="L92" i="16"/>
  <c r="L140" i="16"/>
  <c r="L174" i="16"/>
  <c r="L188" i="16"/>
  <c r="G195" i="16"/>
  <c r="Y195" i="16"/>
  <c r="G243" i="16"/>
  <c r="Y243" i="16"/>
  <c r="L139" i="16"/>
  <c r="L187" i="16"/>
  <c r="L213" i="16"/>
  <c r="L247" i="16"/>
  <c r="AD33" i="16"/>
  <c r="F52" i="16"/>
  <c r="H65" i="16"/>
  <c r="H113" i="16"/>
  <c r="F125" i="16"/>
  <c r="H136" i="16"/>
  <c r="F148" i="16"/>
  <c r="Z50" i="16"/>
  <c r="AA51" i="16"/>
  <c r="X53" i="16"/>
  <c r="AD57" i="16"/>
  <c r="X62" i="16"/>
  <c r="Z64" i="16"/>
  <c r="W75" i="16"/>
  <c r="X76" i="16"/>
  <c r="AB86" i="16"/>
  <c r="AC87" i="16"/>
  <c r="Z89" i="16"/>
  <c r="AD91" i="16"/>
  <c r="Z98" i="16"/>
  <c r="AA99" i="16"/>
  <c r="X101" i="16"/>
  <c r="X110" i="16"/>
  <c r="Z112" i="16"/>
  <c r="W123" i="16"/>
  <c r="X124" i="16"/>
  <c r="AB134" i="16"/>
  <c r="AC135" i="16"/>
  <c r="Z137" i="16"/>
  <c r="AD139" i="16"/>
  <c r="Z146" i="16"/>
  <c r="AA147" i="16"/>
  <c r="X149" i="16"/>
  <c r="AD153" i="16"/>
  <c r="X158" i="16"/>
  <c r="Z160" i="16"/>
  <c r="W171" i="16"/>
  <c r="X172" i="16"/>
  <c r="AB182" i="16"/>
  <c r="AC183" i="16"/>
  <c r="Z185" i="16"/>
  <c r="AD187" i="16"/>
  <c r="AD201" i="16"/>
  <c r="AD235" i="16"/>
  <c r="AD249" i="16"/>
  <c r="AD32" i="16"/>
  <c r="U5" i="16"/>
  <c r="U18" i="16"/>
  <c r="U19" i="16"/>
  <c r="U20" i="16"/>
  <c r="U21" i="16"/>
  <c r="AA26" i="16"/>
  <c r="Y29" i="16"/>
  <c r="U32" i="16"/>
  <c r="U33" i="16"/>
  <c r="G38" i="16"/>
  <c r="H39" i="16"/>
  <c r="U54" i="16"/>
  <c r="U66" i="16"/>
  <c r="U102" i="16"/>
  <c r="U114" i="16"/>
  <c r="G125" i="16"/>
  <c r="E137" i="16"/>
  <c r="U150" i="16"/>
  <c r="U162" i="16"/>
  <c r="U163" i="16"/>
  <c r="U164" i="16"/>
  <c r="I170" i="16"/>
  <c r="G173" i="16"/>
  <c r="U176" i="16"/>
  <c r="U177" i="16"/>
  <c r="G182" i="16"/>
  <c r="H183" i="16"/>
  <c r="E194" i="16"/>
  <c r="F195" i="16"/>
  <c r="G196" i="16"/>
  <c r="U198" i="16"/>
  <c r="U199" i="16"/>
  <c r="K206" i="16"/>
  <c r="AD42" i="16"/>
  <c r="AA50" i="16"/>
  <c r="Y53" i="16"/>
  <c r="AD56" i="16"/>
  <c r="AD59" i="16" s="1"/>
  <c r="Z63" i="16"/>
  <c r="W65" i="16"/>
  <c r="W74" i="16"/>
  <c r="X75" i="16"/>
  <c r="AC86" i="16"/>
  <c r="W88" i="16"/>
  <c r="AD90" i="16"/>
  <c r="AA98" i="16"/>
  <c r="Y101" i="16"/>
  <c r="AD104" i="16"/>
  <c r="AD107" i="16" s="1"/>
  <c r="Z111" i="16"/>
  <c r="W113" i="16"/>
  <c r="W122" i="16"/>
  <c r="X123" i="16"/>
  <c r="AC134" i="16"/>
  <c r="W136" i="16"/>
  <c r="AD138" i="16"/>
  <c r="AA146" i="16"/>
  <c r="Y149" i="16"/>
  <c r="AD152" i="16"/>
  <c r="Z159" i="16"/>
  <c r="W161" i="16"/>
  <c r="W170" i="16"/>
  <c r="X171" i="16"/>
  <c r="AC182" i="16"/>
  <c r="W184" i="16"/>
  <c r="AD186" i="16"/>
  <c r="AD200" i="16"/>
  <c r="AD234" i="16"/>
  <c r="AD248" i="16"/>
  <c r="U68" i="16"/>
  <c r="U80" i="16"/>
  <c r="U116" i="16"/>
  <c r="U128" i="16"/>
  <c r="AC50" i="16"/>
  <c r="W52" i="16"/>
  <c r="AA62" i="16"/>
  <c r="AB63" i="16"/>
  <c r="Y65" i="16"/>
  <c r="Z75" i="16"/>
  <c r="W77" i="16"/>
  <c r="W86" i="16"/>
  <c r="X87" i="16"/>
  <c r="AC98" i="16"/>
  <c r="W100" i="16"/>
  <c r="AA110" i="16"/>
  <c r="Y113" i="16"/>
  <c r="Z123" i="16"/>
  <c r="W125" i="16"/>
  <c r="W134" i="16"/>
  <c r="X135" i="16"/>
  <c r="AC146" i="16"/>
  <c r="W148" i="16"/>
  <c r="AA158" i="16"/>
  <c r="Y161" i="16"/>
  <c r="Z171" i="16"/>
  <c r="W173" i="16"/>
  <c r="W182" i="16"/>
  <c r="X183" i="16"/>
  <c r="Y182" i="16"/>
  <c r="U45" i="16"/>
  <c r="U81" i="16"/>
  <c r="U93" i="16"/>
  <c r="U141" i="16"/>
  <c r="W51" i="16"/>
  <c r="X52" i="16"/>
  <c r="AB62" i="16"/>
  <c r="AC63" i="16"/>
  <c r="Z65" i="16"/>
  <c r="Z74" i="16"/>
  <c r="AA75" i="16"/>
  <c r="X77" i="16"/>
  <c r="X86" i="16"/>
  <c r="Z88" i="16"/>
  <c r="W99" i="16"/>
  <c r="X100" i="16"/>
  <c r="AB110" i="16"/>
  <c r="AC111" i="16"/>
  <c r="Z113" i="16"/>
  <c r="Z122" i="16"/>
  <c r="AA123" i="16"/>
  <c r="X125" i="16"/>
  <c r="X134" i="16"/>
  <c r="Z136" i="16"/>
  <c r="W147" i="16"/>
  <c r="X148" i="16"/>
  <c r="AB158" i="16"/>
  <c r="AC159" i="16"/>
  <c r="Z161" i="16"/>
  <c r="Z170" i="16"/>
  <c r="AA171" i="16"/>
  <c r="X173" i="16"/>
  <c r="X182" i="16"/>
  <c r="Z184" i="16"/>
  <c r="I50" i="16"/>
  <c r="G62" i="16"/>
  <c r="E74" i="16"/>
  <c r="K86" i="16"/>
  <c r="I98" i="16"/>
  <c r="G110" i="16"/>
  <c r="E122" i="16"/>
  <c r="K134" i="16"/>
  <c r="I146" i="16"/>
  <c r="G158" i="16"/>
  <c r="W50" i="16"/>
  <c r="X51" i="16"/>
  <c r="AC62" i="16"/>
  <c r="W64" i="16"/>
  <c r="AA74" i="16"/>
  <c r="Y77" i="16"/>
  <c r="Z87" i="16"/>
  <c r="W89" i="16"/>
  <c r="W98" i="16"/>
  <c r="X99" i="16"/>
  <c r="AC110" i="16"/>
  <c r="W112" i="16"/>
  <c r="AA122" i="16"/>
  <c r="Y125" i="16"/>
  <c r="Z135" i="16"/>
  <c r="W137" i="16"/>
  <c r="W146" i="16"/>
  <c r="X147" i="16"/>
  <c r="AC158" i="16"/>
  <c r="W160" i="16"/>
  <c r="AA170" i="16"/>
  <c r="Y173" i="16"/>
  <c r="Z183" i="16"/>
  <c r="W185" i="16"/>
  <c r="W194" i="16"/>
  <c r="X195" i="16"/>
  <c r="AC206" i="16"/>
  <c r="W208" i="16"/>
  <c r="Y62" i="16"/>
  <c r="Y158" i="16"/>
  <c r="J50" i="16"/>
  <c r="K51" i="16"/>
  <c r="H62" i="16"/>
  <c r="I63" i="16"/>
  <c r="F74" i="16"/>
  <c r="G75" i="16"/>
  <c r="E87" i="16"/>
  <c r="K99" i="16"/>
  <c r="H110" i="16"/>
  <c r="F122" i="16"/>
  <c r="G123" i="16"/>
  <c r="E135" i="16"/>
  <c r="J146" i="16"/>
  <c r="K147" i="16"/>
  <c r="H158" i="16"/>
  <c r="I159" i="16"/>
  <c r="AD45" i="16"/>
  <c r="X50" i="16"/>
  <c r="Z52" i="16"/>
  <c r="W63" i="16"/>
  <c r="X64" i="16"/>
  <c r="AB74" i="16"/>
  <c r="AC75" i="16"/>
  <c r="Z77" i="16"/>
  <c r="AD79" i="16"/>
  <c r="Z86" i="16"/>
  <c r="AA87" i="16"/>
  <c r="X89" i="16"/>
  <c r="AD93" i="16"/>
  <c r="X98" i="16"/>
  <c r="Z100" i="16"/>
  <c r="W111" i="16"/>
  <c r="X112" i="16"/>
  <c r="AB122" i="16"/>
  <c r="AC123" i="16"/>
  <c r="Z125" i="16"/>
  <c r="AD127" i="16"/>
  <c r="Z134" i="16"/>
  <c r="AA135" i="16"/>
  <c r="X137" i="16"/>
  <c r="AD141" i="16"/>
  <c r="X146" i="16"/>
  <c r="Z148" i="16"/>
  <c r="W159" i="16"/>
  <c r="X160" i="16"/>
  <c r="AB170" i="16"/>
  <c r="AC171" i="16"/>
  <c r="Z173" i="16"/>
  <c r="AD175" i="16"/>
  <c r="Z182" i="16"/>
  <c r="AA183" i="16"/>
  <c r="X185" i="16"/>
  <c r="AD189" i="16"/>
  <c r="X194" i="16"/>
  <c r="Z196" i="16"/>
  <c r="W207" i="16"/>
  <c r="X208" i="16"/>
  <c r="AB218" i="16"/>
  <c r="AC219" i="16"/>
  <c r="Z221" i="16"/>
  <c r="AD223" i="16"/>
  <c r="Z230" i="16"/>
  <c r="AA231" i="16"/>
  <c r="X233" i="16"/>
  <c r="X242" i="16"/>
  <c r="Z244" i="16"/>
  <c r="W255" i="16"/>
  <c r="X256" i="16"/>
  <c r="E52" i="16"/>
  <c r="J63" i="16"/>
  <c r="H75" i="16"/>
  <c r="G88" i="16"/>
  <c r="E100" i="16"/>
  <c r="H123" i="16"/>
  <c r="F135" i="16"/>
  <c r="G136" i="16"/>
  <c r="AD44" i="16"/>
  <c r="Z51" i="16"/>
  <c r="W53" i="16"/>
  <c r="W62" i="16"/>
  <c r="X63" i="16"/>
  <c r="AC74" i="16"/>
  <c r="W76" i="16"/>
  <c r="AD78" i="16"/>
  <c r="AA86" i="16"/>
  <c r="Y89" i="16"/>
  <c r="AD92" i="16"/>
  <c r="Z99" i="16"/>
  <c r="W101" i="16"/>
  <c r="W110" i="16"/>
  <c r="X111" i="16"/>
  <c r="AC122" i="16"/>
  <c r="W124" i="16"/>
  <c r="AD126" i="16"/>
  <c r="AA134" i="16"/>
  <c r="Y137" i="16"/>
  <c r="AD140" i="16"/>
  <c r="Z147" i="16"/>
  <c r="W149" i="16"/>
  <c r="W158" i="16"/>
  <c r="X159" i="16"/>
  <c r="AC170" i="16"/>
  <c r="W172" i="16"/>
  <c r="AA182" i="16"/>
  <c r="Y185" i="16"/>
  <c r="AD188" i="16"/>
  <c r="AD222" i="16"/>
  <c r="AD236" i="16"/>
  <c r="U210" i="16"/>
  <c r="U211" i="16"/>
  <c r="U212" i="16"/>
  <c r="U213" i="16"/>
  <c r="I218" i="16"/>
  <c r="G221" i="16"/>
  <c r="U225" i="16"/>
  <c r="G230" i="16"/>
  <c r="H231" i="16"/>
  <c r="E233" i="16"/>
  <c r="E242" i="16"/>
  <c r="F243" i="16"/>
  <c r="U246" i="16"/>
  <c r="U247" i="16"/>
  <c r="K254" i="16"/>
  <c r="E256" i="16"/>
  <c r="Z29" i="16"/>
  <c r="AC27" i="16"/>
  <c r="J26" i="16"/>
  <c r="I26" i="16"/>
  <c r="G29" i="16"/>
  <c r="T30" i="36"/>
  <c r="AU28" i="36"/>
  <c r="K41" i="36"/>
  <c r="AL39" i="36"/>
  <c r="AU41" i="36"/>
  <c r="AC50" i="36"/>
  <c r="K40" i="36"/>
  <c r="T42" i="36"/>
  <c r="AU40" i="36"/>
  <c r="K53" i="36"/>
  <c r="AL51" i="36"/>
  <c r="AU53" i="36"/>
  <c r="T28" i="36"/>
  <c r="AC30" i="36"/>
  <c r="K39" i="36"/>
  <c r="T41" i="36"/>
  <c r="AU39" i="36"/>
  <c r="T9" i="36"/>
  <c r="AU6" i="36"/>
  <c r="T19" i="36"/>
  <c r="AU17" i="36"/>
  <c r="AC9" i="36"/>
  <c r="T18" i="36"/>
  <c r="AC20" i="36"/>
  <c r="T6" i="36"/>
  <c r="AC8" i="36"/>
  <c r="T17" i="36"/>
  <c r="AC19" i="36"/>
  <c r="AL28" i="36"/>
  <c r="AU30" i="36"/>
  <c r="AC39" i="36"/>
  <c r="AL41" i="36"/>
  <c r="T50" i="36"/>
  <c r="AC52" i="36"/>
  <c r="T8" i="36"/>
  <c r="T7" i="36"/>
  <c r="AC7" i="36"/>
  <c r="AL9" i="36"/>
  <c r="AC18" i="36"/>
  <c r="AL20" i="36"/>
  <c r="T31" i="36"/>
  <c r="AU29" i="36"/>
  <c r="K42" i="36"/>
  <c r="AL40" i="36"/>
  <c r="AL43" i="36" s="1"/>
  <c r="AU42" i="36"/>
  <c r="AC51" i="36"/>
  <c r="AL53" i="36"/>
  <c r="AC6" i="36"/>
  <c r="AL8" i="36"/>
  <c r="AC17" i="36"/>
  <c r="AL19" i="36"/>
  <c r="AL7" i="36"/>
  <c r="AU9" i="36"/>
  <c r="AL18" i="36"/>
  <c r="AU20" i="36"/>
  <c r="T29" i="36"/>
  <c r="AC31" i="36"/>
  <c r="AL52" i="36"/>
  <c r="AL6" i="36"/>
  <c r="AU8" i="36"/>
  <c r="AL17" i="36"/>
  <c r="AU19" i="36"/>
  <c r="K52" i="36"/>
  <c r="AL50" i="36"/>
  <c r="AU52" i="36"/>
  <c r="AU7" i="36"/>
  <c r="T20" i="36"/>
  <c r="AU18" i="36"/>
  <c r="AC29" i="36"/>
  <c r="AL31" i="36"/>
  <c r="T40" i="36"/>
  <c r="AC42" i="36"/>
  <c r="K51" i="36"/>
  <c r="T53" i="36"/>
  <c r="AU51" i="36"/>
  <c r="AC28" i="36"/>
  <c r="AL30" i="36"/>
  <c r="T39" i="36"/>
  <c r="AC41" i="36"/>
  <c r="K50" i="36"/>
  <c r="T52" i="36"/>
  <c r="AU50" i="36"/>
  <c r="AL29" i="36"/>
  <c r="AU31" i="36"/>
  <c r="AC40" i="36"/>
  <c r="AL42" i="36"/>
  <c r="T51" i="36"/>
  <c r="AC53" i="36"/>
  <c r="U59" i="16" l="1"/>
  <c r="U34" i="16"/>
  <c r="K32" i="36"/>
  <c r="L179" i="16"/>
  <c r="U239" i="16"/>
  <c r="U95" i="16"/>
  <c r="AD202" i="16"/>
  <c r="U179" i="16"/>
  <c r="AD70" i="16"/>
  <c r="L250" i="16"/>
  <c r="L166" i="16"/>
  <c r="L107" i="16"/>
  <c r="L106" i="16"/>
  <c r="AD106" i="16"/>
  <c r="L83" i="16"/>
  <c r="L155" i="16"/>
  <c r="L71" i="16"/>
  <c r="U190" i="16"/>
  <c r="AD178" i="16"/>
  <c r="U166" i="16"/>
  <c r="AD34" i="16"/>
  <c r="U154" i="16"/>
  <c r="U23" i="16"/>
  <c r="L215" i="16"/>
  <c r="L130" i="16"/>
  <c r="L95" i="16"/>
  <c r="L214" i="16"/>
  <c r="AD179" i="16"/>
  <c r="AD83" i="16"/>
  <c r="AD46" i="16"/>
  <c r="L154" i="16"/>
  <c r="U142" i="16"/>
  <c r="L167" i="16"/>
  <c r="AD214" i="16"/>
  <c r="U191" i="16"/>
  <c r="U131" i="16"/>
  <c r="L131" i="16"/>
  <c r="AD215" i="16"/>
  <c r="AD35" i="16"/>
  <c r="AD154" i="16"/>
  <c r="U251" i="16"/>
  <c r="AD155" i="16"/>
  <c r="U178" i="16"/>
  <c r="U10" i="16"/>
  <c r="L70" i="16"/>
  <c r="L227" i="16"/>
  <c r="AD143" i="16"/>
  <c r="U22" i="16"/>
  <c r="AD131" i="16"/>
  <c r="AD251" i="16"/>
  <c r="U47" i="16"/>
  <c r="U155" i="16"/>
  <c r="U250" i="16"/>
  <c r="U167" i="16"/>
  <c r="AD227" i="16"/>
  <c r="AD203" i="16"/>
  <c r="U107" i="16"/>
  <c r="L142" i="16"/>
  <c r="U227" i="16"/>
  <c r="L239" i="16"/>
  <c r="U226" i="16"/>
  <c r="AD167" i="16"/>
  <c r="U82" i="16"/>
  <c r="U143" i="16"/>
  <c r="L118" i="16"/>
  <c r="U94" i="16"/>
  <c r="L238" i="16"/>
  <c r="U83" i="16"/>
  <c r="AD58" i="16"/>
  <c r="L203" i="16"/>
  <c r="AD250" i="16"/>
  <c r="AC54" i="36"/>
  <c r="U106" i="16"/>
  <c r="U238" i="16"/>
  <c r="U215" i="16"/>
  <c r="U58" i="16"/>
  <c r="U46" i="16"/>
  <c r="U35" i="16"/>
  <c r="U130" i="16"/>
  <c r="L202" i="16"/>
  <c r="L59" i="16"/>
  <c r="L63" i="16" s="1"/>
  <c r="L34" i="16"/>
  <c r="L38" i="16" s="1"/>
  <c r="L119" i="16"/>
  <c r="L58" i="16"/>
  <c r="L94" i="16"/>
  <c r="L191" i="16"/>
  <c r="L251" i="16"/>
  <c r="L143" i="16"/>
  <c r="L23" i="16"/>
  <c r="U118" i="16"/>
  <c r="L46" i="16"/>
  <c r="AD118" i="16"/>
  <c r="L47" i="16"/>
  <c r="L35" i="16"/>
  <c r="AD119" i="16"/>
  <c r="AD239" i="16"/>
  <c r="U119" i="16"/>
  <c r="AD142" i="16"/>
  <c r="AD71" i="16"/>
  <c r="U214" i="16"/>
  <c r="AD23" i="16"/>
  <c r="L82" i="16"/>
  <c r="AD226" i="16"/>
  <c r="AD130" i="16"/>
  <c r="U71" i="16"/>
  <c r="L178" i="16"/>
  <c r="AD166" i="16"/>
  <c r="U202" i="16"/>
  <c r="U9" i="16"/>
  <c r="L22" i="16"/>
  <c r="U203" i="16"/>
  <c r="L190" i="16"/>
  <c r="AU44" i="36"/>
  <c r="AD63" i="16"/>
  <c r="AD22" i="16"/>
  <c r="AD94" i="16"/>
  <c r="AD190" i="16"/>
  <c r="L226" i="16"/>
  <c r="AD95" i="16"/>
  <c r="U70" i="16"/>
  <c r="AD82" i="16"/>
  <c r="AD238" i="16"/>
  <c r="AD191" i="16"/>
  <c r="AD47" i="16"/>
  <c r="T44" i="36"/>
  <c r="AC55" i="36"/>
  <c r="AU11" i="36"/>
  <c r="AU32" i="36"/>
  <c r="T21" i="36"/>
  <c r="K44" i="36"/>
  <c r="AU55" i="36"/>
  <c r="AU10" i="36"/>
  <c r="K55" i="36"/>
  <c r="AC11" i="36"/>
  <c r="AL44" i="36"/>
  <c r="K43" i="36"/>
  <c r="AU33" i="36"/>
  <c r="AC33" i="36"/>
  <c r="AC43" i="36"/>
  <c r="T33" i="36"/>
  <c r="AC22" i="36"/>
  <c r="T22" i="36"/>
  <c r="AC10" i="36"/>
  <c r="AC44" i="36"/>
  <c r="AL54" i="36"/>
  <c r="AU43" i="36"/>
  <c r="AL22" i="36"/>
  <c r="T11" i="36"/>
  <c r="AL33" i="36"/>
  <c r="AU22" i="36"/>
  <c r="T32" i="36"/>
  <c r="AU21" i="36"/>
  <c r="AL21" i="36"/>
  <c r="T55" i="36"/>
  <c r="AL32" i="36"/>
  <c r="AC32" i="36"/>
  <c r="AC21" i="36"/>
  <c r="AU54" i="36"/>
  <c r="AL55" i="36"/>
  <c r="T54" i="36"/>
  <c r="K54" i="36"/>
  <c r="AL10" i="36"/>
  <c r="T10" i="36"/>
  <c r="T43" i="36"/>
  <c r="AL11" i="36"/>
  <c r="L183" i="16" l="1"/>
  <c r="AD38" i="16"/>
  <c r="L194" i="16"/>
  <c r="AD171" i="16"/>
  <c r="AD243" i="16"/>
  <c r="L243" i="16"/>
  <c r="L99" i="16"/>
  <c r="AD99" i="16"/>
  <c r="AD27" i="16"/>
  <c r="AD183" i="16"/>
  <c r="AD74" i="16"/>
  <c r="AD86" i="16"/>
  <c r="L170" i="16"/>
  <c r="L27" i="16"/>
  <c r="AD110" i="16"/>
  <c r="AD182" i="16"/>
  <c r="AD194" i="16"/>
  <c r="AD158" i="16"/>
  <c r="AD254" i="16"/>
  <c r="L158" i="16"/>
  <c r="L254" i="16"/>
  <c r="L242" i="16"/>
  <c r="L218" i="16"/>
  <c r="L135" i="16"/>
  <c r="AD146" i="16"/>
  <c r="L219" i="16"/>
  <c r="L87" i="16"/>
  <c r="L159" i="16"/>
  <c r="AD26" i="16"/>
  <c r="L146" i="16"/>
  <c r="L26" i="16"/>
  <c r="AD255" i="16"/>
  <c r="AD170" i="16"/>
  <c r="AD159" i="16"/>
  <c r="AD135" i="16"/>
  <c r="AD195" i="16"/>
  <c r="L195" i="16"/>
  <c r="L134" i="16"/>
  <c r="L111" i="16"/>
  <c r="AD231" i="16"/>
  <c r="AD147" i="16"/>
  <c r="L171" i="16"/>
  <c r="L231" i="16"/>
  <c r="L147" i="16"/>
  <c r="L255" i="16"/>
  <c r="AD50" i="16"/>
  <c r="L62" i="16"/>
  <c r="AD39" i="16"/>
  <c r="AD219" i="16"/>
  <c r="L182" i="16"/>
  <c r="L39" i="16"/>
  <c r="L230" i="16"/>
  <c r="AD75" i="16"/>
  <c r="AD87" i="16"/>
  <c r="L207" i="16"/>
  <c r="AD51" i="16"/>
  <c r="AD111" i="16"/>
  <c r="AD230" i="16"/>
  <c r="L51" i="16"/>
  <c r="AD62" i="16"/>
  <c r="L98" i="16"/>
  <c r="AD98" i="16"/>
  <c r="L86" i="16"/>
  <c r="L50" i="16"/>
  <c r="AD242" i="16"/>
  <c r="L123" i="16"/>
  <c r="L110" i="16"/>
  <c r="AD134" i="16"/>
  <c r="L206" i="16"/>
  <c r="AD122" i="16"/>
  <c r="AD123" i="16"/>
  <c r="AD218" i="16"/>
  <c r="AD206" i="16"/>
  <c r="L122" i="16"/>
  <c r="AD207" i="16"/>
  <c r="L75" i="16"/>
  <c r="L74" i="16"/>
  <c r="J31" i="36"/>
  <c r="J30" i="36"/>
  <c r="J29" i="36"/>
  <c r="J28" i="36"/>
  <c r="G24" i="36"/>
  <c r="F24" i="36"/>
  <c r="E24" i="36"/>
  <c r="D24" i="36"/>
  <c r="G23" i="36"/>
  <c r="F23" i="36"/>
  <c r="E23" i="36"/>
  <c r="D23" i="36"/>
  <c r="I22" i="36"/>
  <c r="H22" i="36"/>
  <c r="G22" i="36"/>
  <c r="F22" i="36"/>
  <c r="E22" i="36"/>
  <c r="D22" i="36"/>
  <c r="I21" i="36"/>
  <c r="H21" i="36"/>
  <c r="G21" i="36"/>
  <c r="F21" i="36"/>
  <c r="E21" i="36"/>
  <c r="D21" i="36"/>
  <c r="J20" i="36"/>
  <c r="I20" i="36"/>
  <c r="H20" i="36"/>
  <c r="G20" i="36"/>
  <c r="F20" i="36"/>
  <c r="E20" i="36"/>
  <c r="D20" i="36"/>
  <c r="J19" i="36"/>
  <c r="I19" i="36"/>
  <c r="H19" i="36"/>
  <c r="G19" i="36"/>
  <c r="F19" i="36"/>
  <c r="E19" i="36"/>
  <c r="D19" i="36"/>
  <c r="J18" i="36"/>
  <c r="I18" i="36"/>
  <c r="H18" i="36"/>
  <c r="G18" i="36"/>
  <c r="F18" i="36"/>
  <c r="E18" i="36"/>
  <c r="D18" i="36"/>
  <c r="J17" i="36"/>
  <c r="I17" i="36"/>
  <c r="H17" i="36"/>
  <c r="G17" i="36"/>
  <c r="F17" i="36"/>
  <c r="E17" i="36"/>
  <c r="D17" i="36"/>
  <c r="D6" i="36"/>
  <c r="G13" i="36"/>
  <c r="F13" i="36"/>
  <c r="E13" i="36"/>
  <c r="D13" i="36"/>
  <c r="G12" i="36"/>
  <c r="F12" i="36"/>
  <c r="E12" i="36"/>
  <c r="D12" i="36"/>
  <c r="I11" i="36"/>
  <c r="H11" i="36"/>
  <c r="G11" i="36"/>
  <c r="F11" i="36"/>
  <c r="E11" i="36"/>
  <c r="D11" i="36"/>
  <c r="I10" i="36"/>
  <c r="H10" i="36"/>
  <c r="G10" i="36"/>
  <c r="F10" i="36"/>
  <c r="E10" i="36"/>
  <c r="D10" i="36"/>
  <c r="J9" i="36"/>
  <c r="I9" i="36"/>
  <c r="H9" i="36"/>
  <c r="G9" i="36"/>
  <c r="F9" i="36"/>
  <c r="E9" i="36"/>
  <c r="D9" i="36"/>
  <c r="J8" i="36"/>
  <c r="I8" i="36"/>
  <c r="H8" i="36"/>
  <c r="G8" i="36"/>
  <c r="F8" i="36"/>
  <c r="E8" i="36"/>
  <c r="D8" i="36"/>
  <c r="J7" i="36"/>
  <c r="I7" i="36"/>
  <c r="H7" i="36"/>
  <c r="G7" i="36"/>
  <c r="F7" i="36"/>
  <c r="E7" i="36"/>
  <c r="D7" i="36"/>
  <c r="J6" i="36"/>
  <c r="I6" i="36"/>
  <c r="H6" i="36"/>
  <c r="G6" i="36"/>
  <c r="F6" i="36"/>
  <c r="E6" i="36"/>
  <c r="J33" i="36" l="1"/>
  <c r="J32" i="36"/>
  <c r="J11" i="36"/>
  <c r="J10" i="36"/>
  <c r="J22" i="36"/>
  <c r="J21" i="36"/>
  <c r="K7" i="36"/>
  <c r="K9" i="36"/>
  <c r="K8" i="36"/>
  <c r="K20" i="36"/>
  <c r="K19" i="36"/>
  <c r="K6" i="36"/>
  <c r="K18" i="36"/>
  <c r="K17" i="36"/>
  <c r="Z12" i="16"/>
  <c r="Y12" i="16"/>
  <c r="X12" i="16"/>
  <c r="W12" i="16"/>
  <c r="Z11" i="16"/>
  <c r="Y11" i="16"/>
  <c r="X11" i="16"/>
  <c r="W11" i="16"/>
  <c r="AC10" i="16"/>
  <c r="AB10" i="16"/>
  <c r="AA10" i="16"/>
  <c r="Z10" i="16"/>
  <c r="Y10" i="16"/>
  <c r="X10" i="16"/>
  <c r="W10" i="16"/>
  <c r="AC9" i="16"/>
  <c r="AB9" i="16"/>
  <c r="AA9" i="16"/>
  <c r="Z9" i="16"/>
  <c r="Y9" i="16"/>
  <c r="X9" i="16"/>
  <c r="W9" i="16"/>
  <c r="AC8" i="16"/>
  <c r="AB8" i="16"/>
  <c r="AA8" i="16"/>
  <c r="Z8" i="16"/>
  <c r="Y8" i="16"/>
  <c r="X8" i="16"/>
  <c r="W8" i="16"/>
  <c r="AC7" i="16"/>
  <c r="AB7" i="16"/>
  <c r="AA7" i="16"/>
  <c r="Z7" i="16"/>
  <c r="Y7" i="16"/>
  <c r="X7" i="16"/>
  <c r="W7" i="16"/>
  <c r="AC6" i="16"/>
  <c r="AB6" i="16"/>
  <c r="AA6" i="16"/>
  <c r="Z6" i="16"/>
  <c r="Y6" i="16"/>
  <c r="X6" i="16"/>
  <c r="W6" i="16"/>
  <c r="AC5" i="16"/>
  <c r="AB5" i="16"/>
  <c r="AA5" i="16"/>
  <c r="Z5" i="16"/>
  <c r="Y5" i="16"/>
  <c r="X5" i="16"/>
  <c r="W5" i="16"/>
  <c r="H12" i="16"/>
  <c r="G12" i="16"/>
  <c r="F12" i="16"/>
  <c r="E12" i="16"/>
  <c r="H11" i="16"/>
  <c r="G11" i="16"/>
  <c r="F11" i="16"/>
  <c r="E11" i="16"/>
  <c r="K10" i="16"/>
  <c r="J10" i="16"/>
  <c r="I10" i="16"/>
  <c r="H10" i="16"/>
  <c r="G10" i="16"/>
  <c r="F10" i="16"/>
  <c r="E10" i="16"/>
  <c r="K9" i="16"/>
  <c r="J9" i="16"/>
  <c r="I9" i="16"/>
  <c r="H9" i="16"/>
  <c r="G9" i="16"/>
  <c r="F9" i="16"/>
  <c r="E9" i="16"/>
  <c r="K8" i="16"/>
  <c r="J8" i="16"/>
  <c r="I8" i="16"/>
  <c r="H8" i="16"/>
  <c r="G8" i="16"/>
  <c r="F8" i="16"/>
  <c r="E8" i="16"/>
  <c r="K7" i="16"/>
  <c r="J7" i="16"/>
  <c r="I7" i="16"/>
  <c r="H7" i="16"/>
  <c r="G7" i="16"/>
  <c r="F7" i="16"/>
  <c r="E7" i="16"/>
  <c r="K6" i="16"/>
  <c r="J6" i="16"/>
  <c r="I6" i="16"/>
  <c r="H6" i="16"/>
  <c r="G6" i="16"/>
  <c r="F6" i="16"/>
  <c r="E6" i="16"/>
  <c r="K5" i="16"/>
  <c r="J5" i="16"/>
  <c r="I5" i="16"/>
  <c r="H5" i="16"/>
  <c r="G5" i="16"/>
  <c r="F5" i="16"/>
  <c r="E5" i="16"/>
  <c r="Z180" i="26"/>
  <c r="Y180" i="26"/>
  <c r="X180" i="26"/>
  <c r="W180" i="26"/>
  <c r="Z179" i="26"/>
  <c r="Y179" i="26"/>
  <c r="X179" i="26"/>
  <c r="W179" i="26"/>
  <c r="Q180" i="26"/>
  <c r="P180" i="26"/>
  <c r="O180" i="26"/>
  <c r="N180" i="26"/>
  <c r="Q179" i="26"/>
  <c r="P179" i="26"/>
  <c r="O179" i="26"/>
  <c r="N179" i="26"/>
  <c r="H180" i="26"/>
  <c r="G180" i="26"/>
  <c r="F180" i="26"/>
  <c r="E180" i="26"/>
  <c r="H179" i="26"/>
  <c r="G179" i="26"/>
  <c r="F179" i="26"/>
  <c r="E179" i="26"/>
  <c r="E184" i="26"/>
  <c r="AC178" i="26"/>
  <c r="AB178" i="26"/>
  <c r="AA178" i="26"/>
  <c r="Z178" i="26"/>
  <c r="Y178" i="26"/>
  <c r="X178" i="26"/>
  <c r="W178" i="26"/>
  <c r="AC177" i="26"/>
  <c r="AB177" i="26"/>
  <c r="AA177" i="26"/>
  <c r="Z177" i="26"/>
  <c r="Y177" i="26"/>
  <c r="X177" i="26"/>
  <c r="W177" i="26"/>
  <c r="AC176" i="26"/>
  <c r="AB176" i="26"/>
  <c r="AA176" i="26"/>
  <c r="Z176" i="26"/>
  <c r="Y176" i="26"/>
  <c r="X176" i="26"/>
  <c r="W176" i="26"/>
  <c r="AC175" i="26"/>
  <c r="AB175" i="26"/>
  <c r="AA175" i="26"/>
  <c r="Z175" i="26"/>
  <c r="Y175" i="26"/>
  <c r="X175" i="26"/>
  <c r="W175" i="26"/>
  <c r="AC174" i="26"/>
  <c r="AB174" i="26"/>
  <c r="AA174" i="26"/>
  <c r="Z174" i="26"/>
  <c r="Y174" i="26"/>
  <c r="X174" i="26"/>
  <c r="W174" i="26"/>
  <c r="AC173" i="26"/>
  <c r="AB173" i="26"/>
  <c r="AA173" i="26"/>
  <c r="Z173" i="26"/>
  <c r="Y173" i="26"/>
  <c r="X173" i="26"/>
  <c r="W173" i="26"/>
  <c r="Z172" i="26"/>
  <c r="Y172" i="26"/>
  <c r="X172" i="26"/>
  <c r="W172" i="26"/>
  <c r="Z171" i="26"/>
  <c r="Y171" i="26"/>
  <c r="X171" i="26"/>
  <c r="W171" i="26"/>
  <c r="AC170" i="26"/>
  <c r="AB170" i="26"/>
  <c r="AA170" i="26"/>
  <c r="Z170" i="26"/>
  <c r="Y170" i="26"/>
  <c r="X170" i="26"/>
  <c r="W170" i="26"/>
  <c r="AC169" i="26"/>
  <c r="AB169" i="26"/>
  <c r="AA169" i="26"/>
  <c r="Z169" i="26"/>
  <c r="Y169" i="26"/>
  <c r="X169" i="26"/>
  <c r="W169" i="26"/>
  <c r="AC168" i="26"/>
  <c r="AB168" i="26"/>
  <c r="AA168" i="26"/>
  <c r="Z168" i="26"/>
  <c r="Y168" i="26"/>
  <c r="X168" i="26"/>
  <c r="W168" i="26"/>
  <c r="AC167" i="26"/>
  <c r="AB167" i="26"/>
  <c r="AA167" i="26"/>
  <c r="Z167" i="26"/>
  <c r="Y167" i="26"/>
  <c r="X167" i="26"/>
  <c r="W167" i="26"/>
  <c r="AC166" i="26"/>
  <c r="AB166" i="26"/>
  <c r="AA166" i="26"/>
  <c r="Z166" i="26"/>
  <c r="Y166" i="26"/>
  <c r="X166" i="26"/>
  <c r="W166" i="26"/>
  <c r="AC165" i="26"/>
  <c r="AB165" i="26"/>
  <c r="AA165" i="26"/>
  <c r="Z165" i="26"/>
  <c r="Y165" i="26"/>
  <c r="X165" i="26"/>
  <c r="W165" i="26"/>
  <c r="Z164" i="26"/>
  <c r="Y164" i="26"/>
  <c r="X164" i="26"/>
  <c r="W164" i="26"/>
  <c r="Z163" i="26"/>
  <c r="Y163" i="26"/>
  <c r="X163" i="26"/>
  <c r="W163" i="26"/>
  <c r="AC162" i="26"/>
  <c r="AB162" i="26"/>
  <c r="AA162" i="26"/>
  <c r="Z162" i="26"/>
  <c r="Y162" i="26"/>
  <c r="X162" i="26"/>
  <c r="W162" i="26"/>
  <c r="AC161" i="26"/>
  <c r="AB161" i="26"/>
  <c r="AA161" i="26"/>
  <c r="Z161" i="26"/>
  <c r="Y161" i="26"/>
  <c r="X161" i="26"/>
  <c r="W161" i="26"/>
  <c r="AC160" i="26"/>
  <c r="AB160" i="26"/>
  <c r="AA160" i="26"/>
  <c r="Z160" i="26"/>
  <c r="Y160" i="26"/>
  <c r="X160" i="26"/>
  <c r="W160" i="26"/>
  <c r="AC159" i="26"/>
  <c r="AB159" i="26"/>
  <c r="AA159" i="26"/>
  <c r="Z159" i="26"/>
  <c r="Y159" i="26"/>
  <c r="X159" i="26"/>
  <c r="W159" i="26"/>
  <c r="AC158" i="26"/>
  <c r="AB158" i="26"/>
  <c r="AA158" i="26"/>
  <c r="Z158" i="26"/>
  <c r="Y158" i="26"/>
  <c r="X158" i="26"/>
  <c r="W158" i="26"/>
  <c r="AC157" i="26"/>
  <c r="AB157" i="26"/>
  <c r="AA157" i="26"/>
  <c r="Z157" i="26"/>
  <c r="Y157" i="26"/>
  <c r="X157" i="26"/>
  <c r="W157" i="26"/>
  <c r="Z156" i="26"/>
  <c r="Y156" i="26"/>
  <c r="X156" i="26"/>
  <c r="W156" i="26"/>
  <c r="Z155" i="26"/>
  <c r="Y155" i="26"/>
  <c r="X155" i="26"/>
  <c r="W155" i="26"/>
  <c r="AC154" i="26"/>
  <c r="AB154" i="26"/>
  <c r="AA154" i="26"/>
  <c r="Z154" i="26"/>
  <c r="Y154" i="26"/>
  <c r="X154" i="26"/>
  <c r="W154" i="26"/>
  <c r="AC153" i="26"/>
  <c r="AB153" i="26"/>
  <c r="AA153" i="26"/>
  <c r="Z153" i="26"/>
  <c r="Y153" i="26"/>
  <c r="X153" i="26"/>
  <c r="W153" i="26"/>
  <c r="AC152" i="26"/>
  <c r="AB152" i="26"/>
  <c r="AA152" i="26"/>
  <c r="Z152" i="26"/>
  <c r="Y152" i="26"/>
  <c r="X152" i="26"/>
  <c r="W152" i="26"/>
  <c r="AC151" i="26"/>
  <c r="AB151" i="26"/>
  <c r="AA151" i="26"/>
  <c r="Z151" i="26"/>
  <c r="Y151" i="26"/>
  <c r="X151" i="26"/>
  <c r="W151" i="26"/>
  <c r="AC150" i="26"/>
  <c r="AB150" i="26"/>
  <c r="AA150" i="26"/>
  <c r="Z150" i="26"/>
  <c r="Y150" i="26"/>
  <c r="X150" i="26"/>
  <c r="W150" i="26"/>
  <c r="AC149" i="26"/>
  <c r="AB149" i="26"/>
  <c r="AA149" i="26"/>
  <c r="Z149" i="26"/>
  <c r="Y149" i="26"/>
  <c r="X149" i="26"/>
  <c r="W149" i="26"/>
  <c r="Z148" i="26"/>
  <c r="Y148" i="26"/>
  <c r="X148" i="26"/>
  <c r="W148" i="26"/>
  <c r="Z147" i="26"/>
  <c r="Y147" i="26"/>
  <c r="X147" i="26"/>
  <c r="W147" i="26"/>
  <c r="AC146" i="26"/>
  <c r="AB146" i="26"/>
  <c r="AA146" i="26"/>
  <c r="Z146" i="26"/>
  <c r="Y146" i="26"/>
  <c r="X146" i="26"/>
  <c r="W146" i="26"/>
  <c r="AC145" i="26"/>
  <c r="AB145" i="26"/>
  <c r="AA145" i="26"/>
  <c r="Z145" i="26"/>
  <c r="Y145" i="26"/>
  <c r="X145" i="26"/>
  <c r="W145" i="26"/>
  <c r="AC144" i="26"/>
  <c r="AB144" i="26"/>
  <c r="AA144" i="26"/>
  <c r="Z144" i="26"/>
  <c r="Y144" i="26"/>
  <c r="X144" i="26"/>
  <c r="W144" i="26"/>
  <c r="AC143" i="26"/>
  <c r="AB143" i="26"/>
  <c r="AA143" i="26"/>
  <c r="Z143" i="26"/>
  <c r="Y143" i="26"/>
  <c r="X143" i="26"/>
  <c r="W143" i="26"/>
  <c r="AC142" i="26"/>
  <c r="AB142" i="26"/>
  <c r="AA142" i="26"/>
  <c r="Z142" i="26"/>
  <c r="Y142" i="26"/>
  <c r="X142" i="26"/>
  <c r="W142" i="26"/>
  <c r="AC141" i="26"/>
  <c r="AB141" i="26"/>
  <c r="AA141" i="26"/>
  <c r="Z141" i="26"/>
  <c r="Y141" i="26"/>
  <c r="X141" i="26"/>
  <c r="W141" i="26"/>
  <c r="Z140" i="26"/>
  <c r="Y140" i="26"/>
  <c r="X140" i="26"/>
  <c r="W140" i="26"/>
  <c r="Z139" i="26"/>
  <c r="Y139" i="26"/>
  <c r="X139" i="26"/>
  <c r="W139" i="26"/>
  <c r="AC138" i="26"/>
  <c r="AB138" i="26"/>
  <c r="AA138" i="26"/>
  <c r="Z138" i="26"/>
  <c r="Y138" i="26"/>
  <c r="X138" i="26"/>
  <c r="W138" i="26"/>
  <c r="AC137" i="26"/>
  <c r="AB137" i="26"/>
  <c r="AA137" i="26"/>
  <c r="Z137" i="26"/>
  <c r="Y137" i="26"/>
  <c r="X137" i="26"/>
  <c r="W137" i="26"/>
  <c r="AC136" i="26"/>
  <c r="AB136" i="26"/>
  <c r="AA136" i="26"/>
  <c r="Z136" i="26"/>
  <c r="Y136" i="26"/>
  <c r="X136" i="26"/>
  <c r="W136" i="26"/>
  <c r="AC135" i="26"/>
  <c r="AB135" i="26"/>
  <c r="AA135" i="26"/>
  <c r="Z135" i="26"/>
  <c r="Y135" i="26"/>
  <c r="X135" i="26"/>
  <c r="W135" i="26"/>
  <c r="AC134" i="26"/>
  <c r="AB134" i="26"/>
  <c r="AA134" i="26"/>
  <c r="Z134" i="26"/>
  <c r="Y134" i="26"/>
  <c r="X134" i="26"/>
  <c r="W134" i="26"/>
  <c r="AC133" i="26"/>
  <c r="AB133" i="26"/>
  <c r="AA133" i="26"/>
  <c r="Z133" i="26"/>
  <c r="Y133" i="26"/>
  <c r="X133" i="26"/>
  <c r="W133" i="26"/>
  <c r="Z132" i="26"/>
  <c r="Y132" i="26"/>
  <c r="X132" i="26"/>
  <c r="W132" i="26"/>
  <c r="Z131" i="26"/>
  <c r="Y131" i="26"/>
  <c r="X131" i="26"/>
  <c r="W131" i="26"/>
  <c r="AC130" i="26"/>
  <c r="AB130" i="26"/>
  <c r="AA130" i="26"/>
  <c r="Z130" i="26"/>
  <c r="Y130" i="26"/>
  <c r="X130" i="26"/>
  <c r="W130" i="26"/>
  <c r="AC129" i="26"/>
  <c r="AB129" i="26"/>
  <c r="AA129" i="26"/>
  <c r="Z129" i="26"/>
  <c r="Y129" i="26"/>
  <c r="X129" i="26"/>
  <c r="W129" i="26"/>
  <c r="AC128" i="26"/>
  <c r="AB128" i="26"/>
  <c r="AA128" i="26"/>
  <c r="Z128" i="26"/>
  <c r="Y128" i="26"/>
  <c r="X128" i="26"/>
  <c r="W128" i="26"/>
  <c r="AC127" i="26"/>
  <c r="AB127" i="26"/>
  <c r="AA127" i="26"/>
  <c r="Z127" i="26"/>
  <c r="Y127" i="26"/>
  <c r="X127" i="26"/>
  <c r="W127" i="26"/>
  <c r="AC126" i="26"/>
  <c r="AB126" i="26"/>
  <c r="AA126" i="26"/>
  <c r="Z126" i="26"/>
  <c r="Y126" i="26"/>
  <c r="X126" i="26"/>
  <c r="W126" i="26"/>
  <c r="AC125" i="26"/>
  <c r="AB125" i="26"/>
  <c r="AA125" i="26"/>
  <c r="Z125" i="26"/>
  <c r="Y125" i="26"/>
  <c r="X125" i="26"/>
  <c r="W125" i="26"/>
  <c r="Z124" i="26"/>
  <c r="Y124" i="26"/>
  <c r="X124" i="26"/>
  <c r="W124" i="26"/>
  <c r="Z123" i="26"/>
  <c r="Y123" i="26"/>
  <c r="X123" i="26"/>
  <c r="W123" i="26"/>
  <c r="AC122" i="26"/>
  <c r="AB122" i="26"/>
  <c r="AA122" i="26"/>
  <c r="Z122" i="26"/>
  <c r="Y122" i="26"/>
  <c r="X122" i="26"/>
  <c r="W122" i="26"/>
  <c r="AC121" i="26"/>
  <c r="AB121" i="26"/>
  <c r="AA121" i="26"/>
  <c r="Z121" i="26"/>
  <c r="Y121" i="26"/>
  <c r="X121" i="26"/>
  <c r="W121" i="26"/>
  <c r="AC120" i="26"/>
  <c r="AB120" i="26"/>
  <c r="AA120" i="26"/>
  <c r="Z120" i="26"/>
  <c r="Y120" i="26"/>
  <c r="X120" i="26"/>
  <c r="W120" i="26"/>
  <c r="AC119" i="26"/>
  <c r="AB119" i="26"/>
  <c r="AA119" i="26"/>
  <c r="Z119" i="26"/>
  <c r="Y119" i="26"/>
  <c r="X119" i="26"/>
  <c r="W119" i="26"/>
  <c r="AC118" i="26"/>
  <c r="AB118" i="26"/>
  <c r="AA118" i="26"/>
  <c r="Z118" i="26"/>
  <c r="Y118" i="26"/>
  <c r="X118" i="26"/>
  <c r="W118" i="26"/>
  <c r="AC117" i="26"/>
  <c r="AB117" i="26"/>
  <c r="AA117" i="26"/>
  <c r="Z117" i="26"/>
  <c r="Y117" i="26"/>
  <c r="X117" i="26"/>
  <c r="W117" i="26"/>
  <c r="Z116" i="26"/>
  <c r="Y116" i="26"/>
  <c r="X116" i="26"/>
  <c r="W116" i="26"/>
  <c r="Z115" i="26"/>
  <c r="Y115" i="26"/>
  <c r="X115" i="26"/>
  <c r="W115" i="26"/>
  <c r="AC114" i="26"/>
  <c r="AB114" i="26"/>
  <c r="AA114" i="26"/>
  <c r="Z114" i="26"/>
  <c r="Y114" i="26"/>
  <c r="X114" i="26"/>
  <c r="W114" i="26"/>
  <c r="AC113" i="26"/>
  <c r="AB113" i="26"/>
  <c r="AA113" i="26"/>
  <c r="Z113" i="26"/>
  <c r="Y113" i="26"/>
  <c r="X113" i="26"/>
  <c r="W113" i="26"/>
  <c r="AC112" i="26"/>
  <c r="AB112" i="26"/>
  <c r="AA112" i="26"/>
  <c r="Z112" i="26"/>
  <c r="Y112" i="26"/>
  <c r="X112" i="26"/>
  <c r="W112" i="26"/>
  <c r="AC111" i="26"/>
  <c r="AB111" i="26"/>
  <c r="AA111" i="26"/>
  <c r="Z111" i="26"/>
  <c r="Y111" i="26"/>
  <c r="X111" i="26"/>
  <c r="W111" i="26"/>
  <c r="AC110" i="26"/>
  <c r="AB110" i="26"/>
  <c r="AA110" i="26"/>
  <c r="Z110" i="26"/>
  <c r="Y110" i="26"/>
  <c r="X110" i="26"/>
  <c r="W110" i="26"/>
  <c r="AC109" i="26"/>
  <c r="AB109" i="26"/>
  <c r="AA109" i="26"/>
  <c r="Z109" i="26"/>
  <c r="Y109" i="26"/>
  <c r="X109" i="26"/>
  <c r="W109" i="26"/>
  <c r="Z108" i="26"/>
  <c r="Y108" i="26"/>
  <c r="X108" i="26"/>
  <c r="W108" i="26"/>
  <c r="Z107" i="26"/>
  <c r="Y107" i="26"/>
  <c r="X107" i="26"/>
  <c r="W107" i="26"/>
  <c r="AC106" i="26"/>
  <c r="AB106" i="26"/>
  <c r="AA106" i="26"/>
  <c r="Z106" i="26"/>
  <c r="Y106" i="26"/>
  <c r="X106" i="26"/>
  <c r="W106" i="26"/>
  <c r="AC105" i="26"/>
  <c r="AB105" i="26"/>
  <c r="AA105" i="26"/>
  <c r="Z105" i="26"/>
  <c r="Y105" i="26"/>
  <c r="X105" i="26"/>
  <c r="W105" i="26"/>
  <c r="AC104" i="26"/>
  <c r="AB104" i="26"/>
  <c r="AA104" i="26"/>
  <c r="Z104" i="26"/>
  <c r="Y104" i="26"/>
  <c r="X104" i="26"/>
  <c r="W104" i="26"/>
  <c r="AC103" i="26"/>
  <c r="AB103" i="26"/>
  <c r="AA103" i="26"/>
  <c r="Z103" i="26"/>
  <c r="Y103" i="26"/>
  <c r="X103" i="26"/>
  <c r="W103" i="26"/>
  <c r="AC102" i="26"/>
  <c r="AB102" i="26"/>
  <c r="AA102" i="26"/>
  <c r="Z102" i="26"/>
  <c r="Y102" i="26"/>
  <c r="X102" i="26"/>
  <c r="W102" i="26"/>
  <c r="AC101" i="26"/>
  <c r="AB101" i="26"/>
  <c r="AA101" i="26"/>
  <c r="Z101" i="26"/>
  <c r="Y101" i="26"/>
  <c r="X101" i="26"/>
  <c r="W101" i="26"/>
  <c r="Z100" i="26"/>
  <c r="Y100" i="26"/>
  <c r="X100" i="26"/>
  <c r="W100" i="26"/>
  <c r="Z99" i="26"/>
  <c r="Y99" i="26"/>
  <c r="X99" i="26"/>
  <c r="W99" i="26"/>
  <c r="AC98" i="26"/>
  <c r="AB98" i="26"/>
  <c r="AA98" i="26"/>
  <c r="Z98" i="26"/>
  <c r="Y98" i="26"/>
  <c r="X98" i="26"/>
  <c r="W98" i="26"/>
  <c r="AC97" i="26"/>
  <c r="AB97" i="26"/>
  <c r="AA97" i="26"/>
  <c r="Z97" i="26"/>
  <c r="Y97" i="26"/>
  <c r="X97" i="26"/>
  <c r="W97" i="26"/>
  <c r="AC96" i="26"/>
  <c r="AB96" i="26"/>
  <c r="AA96" i="26"/>
  <c r="Z96" i="26"/>
  <c r="Y96" i="26"/>
  <c r="X96" i="26"/>
  <c r="W96" i="26"/>
  <c r="AC95" i="26"/>
  <c r="AB95" i="26"/>
  <c r="AA95" i="26"/>
  <c r="Z95" i="26"/>
  <c r="Y95" i="26"/>
  <c r="X95" i="26"/>
  <c r="W95" i="26"/>
  <c r="AC94" i="26"/>
  <c r="AB94" i="26"/>
  <c r="AA94" i="26"/>
  <c r="Z94" i="26"/>
  <c r="Y94" i="26"/>
  <c r="X94" i="26"/>
  <c r="W94" i="26"/>
  <c r="AC93" i="26"/>
  <c r="AB93" i="26"/>
  <c r="AA93" i="26"/>
  <c r="Z93" i="26"/>
  <c r="Y93" i="26"/>
  <c r="X93" i="26"/>
  <c r="W93" i="26"/>
  <c r="Z92" i="26"/>
  <c r="Y92" i="26"/>
  <c r="X92" i="26"/>
  <c r="W92" i="26"/>
  <c r="Z91" i="26"/>
  <c r="Y91" i="26"/>
  <c r="X91" i="26"/>
  <c r="W91" i="26"/>
  <c r="AC90" i="26"/>
  <c r="AB90" i="26"/>
  <c r="AA90" i="26"/>
  <c r="Z90" i="26"/>
  <c r="Y90" i="26"/>
  <c r="X90" i="26"/>
  <c r="W90" i="26"/>
  <c r="AC89" i="26"/>
  <c r="AB89" i="26"/>
  <c r="AA89" i="26"/>
  <c r="Z89" i="26"/>
  <c r="Y89" i="26"/>
  <c r="X89" i="26"/>
  <c r="W89" i="26"/>
  <c r="AC88" i="26"/>
  <c r="AB88" i="26"/>
  <c r="AA88" i="26"/>
  <c r="Z88" i="26"/>
  <c r="Y88" i="26"/>
  <c r="X88" i="26"/>
  <c r="W88" i="26"/>
  <c r="AC87" i="26"/>
  <c r="AB87" i="26"/>
  <c r="AA87" i="26"/>
  <c r="Z87" i="26"/>
  <c r="Y87" i="26"/>
  <c r="X87" i="26"/>
  <c r="W87" i="26"/>
  <c r="AC86" i="26"/>
  <c r="AB86" i="26"/>
  <c r="AA86" i="26"/>
  <c r="Z86" i="26"/>
  <c r="Y86" i="26"/>
  <c r="X86" i="26"/>
  <c r="W86" i="26"/>
  <c r="AC85" i="26"/>
  <c r="AB85" i="26"/>
  <c r="AA85" i="26"/>
  <c r="Z85" i="26"/>
  <c r="Y85" i="26"/>
  <c r="X85" i="26"/>
  <c r="W85" i="26"/>
  <c r="Z84" i="26"/>
  <c r="Y84" i="26"/>
  <c r="X84" i="26"/>
  <c r="W84" i="26"/>
  <c r="Z83" i="26"/>
  <c r="Y83" i="26"/>
  <c r="X83" i="26"/>
  <c r="W83" i="26"/>
  <c r="AC82" i="26"/>
  <c r="AB82" i="26"/>
  <c r="AA82" i="26"/>
  <c r="Z82" i="26"/>
  <c r="Y82" i="26"/>
  <c r="X82" i="26"/>
  <c r="W82" i="26"/>
  <c r="AC81" i="26"/>
  <c r="AB81" i="26"/>
  <c r="AA81" i="26"/>
  <c r="Z81" i="26"/>
  <c r="Y81" i="26"/>
  <c r="X81" i="26"/>
  <c r="W81" i="26"/>
  <c r="AC80" i="26"/>
  <c r="AB80" i="26"/>
  <c r="AA80" i="26"/>
  <c r="Z80" i="26"/>
  <c r="Y80" i="26"/>
  <c r="X80" i="26"/>
  <c r="W80" i="26"/>
  <c r="AC79" i="26"/>
  <c r="AB79" i="26"/>
  <c r="AA79" i="26"/>
  <c r="Z79" i="26"/>
  <c r="Y79" i="26"/>
  <c r="X79" i="26"/>
  <c r="W79" i="26"/>
  <c r="AC78" i="26"/>
  <c r="AB78" i="26"/>
  <c r="AA78" i="26"/>
  <c r="Z78" i="26"/>
  <c r="Y78" i="26"/>
  <c r="X78" i="26"/>
  <c r="W78" i="26"/>
  <c r="AC77" i="26"/>
  <c r="AB77" i="26"/>
  <c r="AA77" i="26"/>
  <c r="Z77" i="26"/>
  <c r="Y77" i="26"/>
  <c r="X77" i="26"/>
  <c r="W77" i="26"/>
  <c r="Z76" i="26"/>
  <c r="Y76" i="26"/>
  <c r="X76" i="26"/>
  <c r="W76" i="26"/>
  <c r="Z75" i="26"/>
  <c r="Y75" i="26"/>
  <c r="X75" i="26"/>
  <c r="W75" i="26"/>
  <c r="AC74" i="26"/>
  <c r="AB74" i="26"/>
  <c r="AA74" i="26"/>
  <c r="Z74" i="26"/>
  <c r="Y74" i="26"/>
  <c r="X74" i="26"/>
  <c r="W74" i="26"/>
  <c r="AC73" i="26"/>
  <c r="AB73" i="26"/>
  <c r="AA73" i="26"/>
  <c r="Z73" i="26"/>
  <c r="Y73" i="26"/>
  <c r="X73" i="26"/>
  <c r="W73" i="26"/>
  <c r="AC72" i="26"/>
  <c r="AB72" i="26"/>
  <c r="AA72" i="26"/>
  <c r="Z72" i="26"/>
  <c r="Y72" i="26"/>
  <c r="X72" i="26"/>
  <c r="W72" i="26"/>
  <c r="AC71" i="26"/>
  <c r="AB71" i="26"/>
  <c r="AA71" i="26"/>
  <c r="Z71" i="26"/>
  <c r="Y71" i="26"/>
  <c r="X71" i="26"/>
  <c r="W71" i="26"/>
  <c r="AC70" i="26"/>
  <c r="AB70" i="26"/>
  <c r="AA70" i="26"/>
  <c r="Z70" i="26"/>
  <c r="Y70" i="26"/>
  <c r="X70" i="26"/>
  <c r="W70" i="26"/>
  <c r="AC69" i="26"/>
  <c r="AB69" i="26"/>
  <c r="AA69" i="26"/>
  <c r="Z69" i="26"/>
  <c r="Y69" i="26"/>
  <c r="X69" i="26"/>
  <c r="W69" i="26"/>
  <c r="Z68" i="26"/>
  <c r="Y68" i="26"/>
  <c r="X68" i="26"/>
  <c r="W68" i="26"/>
  <c r="Z67" i="26"/>
  <c r="Y67" i="26"/>
  <c r="X67" i="26"/>
  <c r="W67" i="26"/>
  <c r="AC66" i="26"/>
  <c r="AB66" i="26"/>
  <c r="AA66" i="26"/>
  <c r="Z66" i="26"/>
  <c r="Y66" i="26"/>
  <c r="X66" i="26"/>
  <c r="W66" i="26"/>
  <c r="AC65" i="26"/>
  <c r="AB65" i="26"/>
  <c r="AA65" i="26"/>
  <c r="Z65" i="26"/>
  <c r="Y65" i="26"/>
  <c r="X65" i="26"/>
  <c r="W65" i="26"/>
  <c r="AC64" i="26"/>
  <c r="AB64" i="26"/>
  <c r="AA64" i="26"/>
  <c r="Z64" i="26"/>
  <c r="Y64" i="26"/>
  <c r="X64" i="26"/>
  <c r="W64" i="26"/>
  <c r="AC63" i="26"/>
  <c r="AB63" i="26"/>
  <c r="AA63" i="26"/>
  <c r="Z63" i="26"/>
  <c r="Y63" i="26"/>
  <c r="X63" i="26"/>
  <c r="W63" i="26"/>
  <c r="AC62" i="26"/>
  <c r="AB62" i="26"/>
  <c r="AA62" i="26"/>
  <c r="Z62" i="26"/>
  <c r="Y62" i="26"/>
  <c r="X62" i="26"/>
  <c r="W62" i="26"/>
  <c r="AC61" i="26"/>
  <c r="AB61" i="26"/>
  <c r="AA61" i="26"/>
  <c r="Z61" i="26"/>
  <c r="Y61" i="26"/>
  <c r="X61" i="26"/>
  <c r="W61" i="26"/>
  <c r="T178" i="26"/>
  <c r="S178" i="26"/>
  <c r="R178" i="26"/>
  <c r="Q178" i="26"/>
  <c r="P178" i="26"/>
  <c r="O178" i="26"/>
  <c r="N178" i="26"/>
  <c r="T177" i="26"/>
  <c r="S177" i="26"/>
  <c r="R177" i="26"/>
  <c r="Q177" i="26"/>
  <c r="P177" i="26"/>
  <c r="O177" i="26"/>
  <c r="N177" i="26"/>
  <c r="T176" i="26"/>
  <c r="S176" i="26"/>
  <c r="R176" i="26"/>
  <c r="Q176" i="26"/>
  <c r="P176" i="26"/>
  <c r="O176" i="26"/>
  <c r="N176" i="26"/>
  <c r="T175" i="26"/>
  <c r="S175" i="26"/>
  <c r="R175" i="26"/>
  <c r="Q175" i="26"/>
  <c r="P175" i="26"/>
  <c r="O175" i="26"/>
  <c r="N175" i="26"/>
  <c r="T174" i="26"/>
  <c r="S174" i="26"/>
  <c r="R174" i="26"/>
  <c r="Q174" i="26"/>
  <c r="P174" i="26"/>
  <c r="O174" i="26"/>
  <c r="N174" i="26"/>
  <c r="T173" i="26"/>
  <c r="S173" i="26"/>
  <c r="R173" i="26"/>
  <c r="Q173" i="26"/>
  <c r="P173" i="26"/>
  <c r="O173" i="26"/>
  <c r="N173" i="26"/>
  <c r="Q172" i="26"/>
  <c r="P172" i="26"/>
  <c r="O172" i="26"/>
  <c r="N172" i="26"/>
  <c r="Q171" i="26"/>
  <c r="P171" i="26"/>
  <c r="O171" i="26"/>
  <c r="N171" i="26"/>
  <c r="T170" i="26"/>
  <c r="S170" i="26"/>
  <c r="R170" i="26"/>
  <c r="Q170" i="26"/>
  <c r="P170" i="26"/>
  <c r="O170" i="26"/>
  <c r="N170" i="26"/>
  <c r="T169" i="26"/>
  <c r="S169" i="26"/>
  <c r="R169" i="26"/>
  <c r="Q169" i="26"/>
  <c r="P169" i="26"/>
  <c r="O169" i="26"/>
  <c r="N169" i="26"/>
  <c r="T168" i="26"/>
  <c r="S168" i="26"/>
  <c r="R168" i="26"/>
  <c r="Q168" i="26"/>
  <c r="P168" i="26"/>
  <c r="O168" i="26"/>
  <c r="N168" i="26"/>
  <c r="T167" i="26"/>
  <c r="S167" i="26"/>
  <c r="R167" i="26"/>
  <c r="Q167" i="26"/>
  <c r="P167" i="26"/>
  <c r="O167" i="26"/>
  <c r="N167" i="26"/>
  <c r="T166" i="26"/>
  <c r="S166" i="26"/>
  <c r="R166" i="26"/>
  <c r="Q166" i="26"/>
  <c r="P166" i="26"/>
  <c r="O166" i="26"/>
  <c r="N166" i="26"/>
  <c r="T165" i="26"/>
  <c r="S165" i="26"/>
  <c r="R165" i="26"/>
  <c r="Q165" i="26"/>
  <c r="P165" i="26"/>
  <c r="O165" i="26"/>
  <c r="N165" i="26"/>
  <c r="Q164" i="26"/>
  <c r="P164" i="26"/>
  <c r="O164" i="26"/>
  <c r="N164" i="26"/>
  <c r="Q163" i="26"/>
  <c r="P163" i="26"/>
  <c r="O163" i="26"/>
  <c r="N163" i="26"/>
  <c r="T162" i="26"/>
  <c r="S162" i="26"/>
  <c r="R162" i="26"/>
  <c r="Q162" i="26"/>
  <c r="P162" i="26"/>
  <c r="O162" i="26"/>
  <c r="N162" i="26"/>
  <c r="T161" i="26"/>
  <c r="S161" i="26"/>
  <c r="R161" i="26"/>
  <c r="Q161" i="26"/>
  <c r="P161" i="26"/>
  <c r="O161" i="26"/>
  <c r="N161" i="26"/>
  <c r="T160" i="26"/>
  <c r="S160" i="26"/>
  <c r="R160" i="26"/>
  <c r="Q160" i="26"/>
  <c r="P160" i="26"/>
  <c r="O160" i="26"/>
  <c r="N160" i="26"/>
  <c r="T159" i="26"/>
  <c r="S159" i="26"/>
  <c r="R159" i="26"/>
  <c r="Q159" i="26"/>
  <c r="P159" i="26"/>
  <c r="O159" i="26"/>
  <c r="N159" i="26"/>
  <c r="T158" i="26"/>
  <c r="S158" i="26"/>
  <c r="R158" i="26"/>
  <c r="Q158" i="26"/>
  <c r="P158" i="26"/>
  <c r="O158" i="26"/>
  <c r="N158" i="26"/>
  <c r="T157" i="26"/>
  <c r="S157" i="26"/>
  <c r="R157" i="26"/>
  <c r="Q157" i="26"/>
  <c r="P157" i="26"/>
  <c r="O157" i="26"/>
  <c r="N157" i="26"/>
  <c r="Q156" i="26"/>
  <c r="P156" i="26"/>
  <c r="O156" i="26"/>
  <c r="N156" i="26"/>
  <c r="Q155" i="26"/>
  <c r="P155" i="26"/>
  <c r="O155" i="26"/>
  <c r="N155" i="26"/>
  <c r="T154" i="26"/>
  <c r="S154" i="26"/>
  <c r="R154" i="26"/>
  <c r="Q154" i="26"/>
  <c r="P154" i="26"/>
  <c r="O154" i="26"/>
  <c r="N154" i="26"/>
  <c r="T153" i="26"/>
  <c r="S153" i="26"/>
  <c r="R153" i="26"/>
  <c r="Q153" i="26"/>
  <c r="P153" i="26"/>
  <c r="O153" i="26"/>
  <c r="N153" i="26"/>
  <c r="T152" i="26"/>
  <c r="S152" i="26"/>
  <c r="R152" i="26"/>
  <c r="Q152" i="26"/>
  <c r="P152" i="26"/>
  <c r="O152" i="26"/>
  <c r="N152" i="26"/>
  <c r="T151" i="26"/>
  <c r="S151" i="26"/>
  <c r="R151" i="26"/>
  <c r="Q151" i="26"/>
  <c r="P151" i="26"/>
  <c r="O151" i="26"/>
  <c r="N151" i="26"/>
  <c r="T150" i="26"/>
  <c r="S150" i="26"/>
  <c r="R150" i="26"/>
  <c r="Q150" i="26"/>
  <c r="P150" i="26"/>
  <c r="O150" i="26"/>
  <c r="N150" i="26"/>
  <c r="T149" i="26"/>
  <c r="S149" i="26"/>
  <c r="R149" i="26"/>
  <c r="Q149" i="26"/>
  <c r="P149" i="26"/>
  <c r="O149" i="26"/>
  <c r="N149" i="26"/>
  <c r="Q148" i="26"/>
  <c r="P148" i="26"/>
  <c r="O148" i="26"/>
  <c r="N148" i="26"/>
  <c r="Q147" i="26"/>
  <c r="P147" i="26"/>
  <c r="O147" i="26"/>
  <c r="N147" i="26"/>
  <c r="T146" i="26"/>
  <c r="S146" i="26"/>
  <c r="R146" i="26"/>
  <c r="Q146" i="26"/>
  <c r="P146" i="26"/>
  <c r="O146" i="26"/>
  <c r="N146" i="26"/>
  <c r="T145" i="26"/>
  <c r="S145" i="26"/>
  <c r="R145" i="26"/>
  <c r="Q145" i="26"/>
  <c r="P145" i="26"/>
  <c r="O145" i="26"/>
  <c r="N145" i="26"/>
  <c r="T144" i="26"/>
  <c r="S144" i="26"/>
  <c r="R144" i="26"/>
  <c r="Q144" i="26"/>
  <c r="P144" i="26"/>
  <c r="O144" i="26"/>
  <c r="N144" i="26"/>
  <c r="T143" i="26"/>
  <c r="S143" i="26"/>
  <c r="R143" i="26"/>
  <c r="Q143" i="26"/>
  <c r="P143" i="26"/>
  <c r="O143" i="26"/>
  <c r="N143" i="26"/>
  <c r="T142" i="26"/>
  <c r="S142" i="26"/>
  <c r="R142" i="26"/>
  <c r="Q142" i="26"/>
  <c r="P142" i="26"/>
  <c r="O142" i="26"/>
  <c r="N142" i="26"/>
  <c r="T141" i="26"/>
  <c r="S141" i="26"/>
  <c r="R141" i="26"/>
  <c r="Q141" i="26"/>
  <c r="P141" i="26"/>
  <c r="O141" i="26"/>
  <c r="N141" i="26"/>
  <c r="Q140" i="26"/>
  <c r="P140" i="26"/>
  <c r="O140" i="26"/>
  <c r="N140" i="26"/>
  <c r="Q139" i="26"/>
  <c r="P139" i="26"/>
  <c r="O139" i="26"/>
  <c r="N139" i="26"/>
  <c r="T138" i="26"/>
  <c r="S138" i="26"/>
  <c r="R138" i="26"/>
  <c r="Q138" i="26"/>
  <c r="P138" i="26"/>
  <c r="O138" i="26"/>
  <c r="N138" i="26"/>
  <c r="T137" i="26"/>
  <c r="S137" i="26"/>
  <c r="R137" i="26"/>
  <c r="Q137" i="26"/>
  <c r="P137" i="26"/>
  <c r="O137" i="26"/>
  <c r="N137" i="26"/>
  <c r="T136" i="26"/>
  <c r="S136" i="26"/>
  <c r="R136" i="26"/>
  <c r="Q136" i="26"/>
  <c r="P136" i="26"/>
  <c r="O136" i="26"/>
  <c r="N136" i="26"/>
  <c r="T135" i="26"/>
  <c r="S135" i="26"/>
  <c r="R135" i="26"/>
  <c r="Q135" i="26"/>
  <c r="P135" i="26"/>
  <c r="O135" i="26"/>
  <c r="N135" i="26"/>
  <c r="T134" i="26"/>
  <c r="S134" i="26"/>
  <c r="R134" i="26"/>
  <c r="Q134" i="26"/>
  <c r="P134" i="26"/>
  <c r="O134" i="26"/>
  <c r="N134" i="26"/>
  <c r="T133" i="26"/>
  <c r="S133" i="26"/>
  <c r="R133" i="26"/>
  <c r="Q133" i="26"/>
  <c r="P133" i="26"/>
  <c r="O133" i="26"/>
  <c r="N133" i="26"/>
  <c r="Q132" i="26"/>
  <c r="P132" i="26"/>
  <c r="O132" i="26"/>
  <c r="N132" i="26"/>
  <c r="Q131" i="26"/>
  <c r="P131" i="26"/>
  <c r="O131" i="26"/>
  <c r="N131" i="26"/>
  <c r="T130" i="26"/>
  <c r="S130" i="26"/>
  <c r="R130" i="26"/>
  <c r="Q130" i="26"/>
  <c r="P130" i="26"/>
  <c r="O130" i="26"/>
  <c r="N130" i="26"/>
  <c r="T129" i="26"/>
  <c r="S129" i="26"/>
  <c r="R129" i="26"/>
  <c r="Q129" i="26"/>
  <c r="P129" i="26"/>
  <c r="O129" i="26"/>
  <c r="N129" i="26"/>
  <c r="T128" i="26"/>
  <c r="S128" i="26"/>
  <c r="R128" i="26"/>
  <c r="Q128" i="26"/>
  <c r="P128" i="26"/>
  <c r="O128" i="26"/>
  <c r="N128" i="26"/>
  <c r="T127" i="26"/>
  <c r="S127" i="26"/>
  <c r="R127" i="26"/>
  <c r="Q127" i="26"/>
  <c r="P127" i="26"/>
  <c r="O127" i="26"/>
  <c r="N127" i="26"/>
  <c r="T126" i="26"/>
  <c r="S126" i="26"/>
  <c r="R126" i="26"/>
  <c r="Q126" i="26"/>
  <c r="P126" i="26"/>
  <c r="O126" i="26"/>
  <c r="N126" i="26"/>
  <c r="T125" i="26"/>
  <c r="S125" i="26"/>
  <c r="R125" i="26"/>
  <c r="Q125" i="26"/>
  <c r="P125" i="26"/>
  <c r="O125" i="26"/>
  <c r="N125" i="26"/>
  <c r="Q124" i="26"/>
  <c r="P124" i="26"/>
  <c r="O124" i="26"/>
  <c r="N124" i="26"/>
  <c r="Q123" i="26"/>
  <c r="P123" i="26"/>
  <c r="O123" i="26"/>
  <c r="N123" i="26"/>
  <c r="T122" i="26"/>
  <c r="S122" i="26"/>
  <c r="R122" i="26"/>
  <c r="Q122" i="26"/>
  <c r="P122" i="26"/>
  <c r="O122" i="26"/>
  <c r="N122" i="26"/>
  <c r="T121" i="26"/>
  <c r="S121" i="26"/>
  <c r="R121" i="26"/>
  <c r="Q121" i="26"/>
  <c r="P121" i="26"/>
  <c r="O121" i="26"/>
  <c r="N121" i="26"/>
  <c r="T120" i="26"/>
  <c r="S120" i="26"/>
  <c r="R120" i="26"/>
  <c r="Q120" i="26"/>
  <c r="P120" i="26"/>
  <c r="O120" i="26"/>
  <c r="N120" i="26"/>
  <c r="T119" i="26"/>
  <c r="S119" i="26"/>
  <c r="R119" i="26"/>
  <c r="Q119" i="26"/>
  <c r="P119" i="26"/>
  <c r="O119" i="26"/>
  <c r="N119" i="26"/>
  <c r="T118" i="26"/>
  <c r="S118" i="26"/>
  <c r="R118" i="26"/>
  <c r="Q118" i="26"/>
  <c r="P118" i="26"/>
  <c r="O118" i="26"/>
  <c r="N118" i="26"/>
  <c r="T117" i="26"/>
  <c r="S117" i="26"/>
  <c r="R117" i="26"/>
  <c r="Q117" i="26"/>
  <c r="P117" i="26"/>
  <c r="O117" i="26"/>
  <c r="N117" i="26"/>
  <c r="Q116" i="26"/>
  <c r="P116" i="26"/>
  <c r="O116" i="26"/>
  <c r="N116" i="26"/>
  <c r="Q115" i="26"/>
  <c r="P115" i="26"/>
  <c r="O115" i="26"/>
  <c r="N115" i="26"/>
  <c r="T114" i="26"/>
  <c r="S114" i="26"/>
  <c r="R114" i="26"/>
  <c r="Q114" i="26"/>
  <c r="P114" i="26"/>
  <c r="O114" i="26"/>
  <c r="N114" i="26"/>
  <c r="T113" i="26"/>
  <c r="S113" i="26"/>
  <c r="R113" i="26"/>
  <c r="Q113" i="26"/>
  <c r="P113" i="26"/>
  <c r="O113" i="26"/>
  <c r="N113" i="26"/>
  <c r="T112" i="26"/>
  <c r="S112" i="26"/>
  <c r="R112" i="26"/>
  <c r="Q112" i="26"/>
  <c r="P112" i="26"/>
  <c r="O112" i="26"/>
  <c r="N112" i="26"/>
  <c r="T111" i="26"/>
  <c r="S111" i="26"/>
  <c r="R111" i="26"/>
  <c r="Q111" i="26"/>
  <c r="P111" i="26"/>
  <c r="O111" i="26"/>
  <c r="N111" i="26"/>
  <c r="T110" i="26"/>
  <c r="S110" i="26"/>
  <c r="R110" i="26"/>
  <c r="Q110" i="26"/>
  <c r="P110" i="26"/>
  <c r="O110" i="26"/>
  <c r="N110" i="26"/>
  <c r="T109" i="26"/>
  <c r="S109" i="26"/>
  <c r="R109" i="26"/>
  <c r="Q109" i="26"/>
  <c r="P109" i="26"/>
  <c r="O109" i="26"/>
  <c r="N109" i="26"/>
  <c r="Q108" i="26"/>
  <c r="P108" i="26"/>
  <c r="O108" i="26"/>
  <c r="N108" i="26"/>
  <c r="Q107" i="26"/>
  <c r="P107" i="26"/>
  <c r="O107" i="26"/>
  <c r="N107" i="26"/>
  <c r="T106" i="26"/>
  <c r="S106" i="26"/>
  <c r="R106" i="26"/>
  <c r="Q106" i="26"/>
  <c r="P106" i="26"/>
  <c r="O106" i="26"/>
  <c r="N106" i="26"/>
  <c r="T105" i="26"/>
  <c r="S105" i="26"/>
  <c r="R105" i="26"/>
  <c r="Q105" i="26"/>
  <c r="P105" i="26"/>
  <c r="O105" i="26"/>
  <c r="N105" i="26"/>
  <c r="T104" i="26"/>
  <c r="S104" i="26"/>
  <c r="R104" i="26"/>
  <c r="Q104" i="26"/>
  <c r="P104" i="26"/>
  <c r="O104" i="26"/>
  <c r="N104" i="26"/>
  <c r="T103" i="26"/>
  <c r="S103" i="26"/>
  <c r="R103" i="26"/>
  <c r="Q103" i="26"/>
  <c r="P103" i="26"/>
  <c r="O103" i="26"/>
  <c r="N103" i="26"/>
  <c r="T102" i="26"/>
  <c r="S102" i="26"/>
  <c r="R102" i="26"/>
  <c r="Q102" i="26"/>
  <c r="P102" i="26"/>
  <c r="O102" i="26"/>
  <c r="N102" i="26"/>
  <c r="T101" i="26"/>
  <c r="S101" i="26"/>
  <c r="R101" i="26"/>
  <c r="Q101" i="26"/>
  <c r="P101" i="26"/>
  <c r="O101" i="26"/>
  <c r="N101" i="26"/>
  <c r="Q100" i="26"/>
  <c r="P100" i="26"/>
  <c r="O100" i="26"/>
  <c r="N100" i="26"/>
  <c r="Q99" i="26"/>
  <c r="P99" i="26"/>
  <c r="O99" i="26"/>
  <c r="N99" i="26"/>
  <c r="T98" i="26"/>
  <c r="S98" i="26"/>
  <c r="R98" i="26"/>
  <c r="Q98" i="26"/>
  <c r="P98" i="26"/>
  <c r="O98" i="26"/>
  <c r="N98" i="26"/>
  <c r="T97" i="26"/>
  <c r="S97" i="26"/>
  <c r="R97" i="26"/>
  <c r="Q97" i="26"/>
  <c r="P97" i="26"/>
  <c r="O97" i="26"/>
  <c r="N97" i="26"/>
  <c r="T96" i="26"/>
  <c r="S96" i="26"/>
  <c r="R96" i="26"/>
  <c r="Q96" i="26"/>
  <c r="P96" i="26"/>
  <c r="O96" i="26"/>
  <c r="N96" i="26"/>
  <c r="T95" i="26"/>
  <c r="S95" i="26"/>
  <c r="R95" i="26"/>
  <c r="Q95" i="26"/>
  <c r="P95" i="26"/>
  <c r="O95" i="26"/>
  <c r="N95" i="26"/>
  <c r="T94" i="26"/>
  <c r="S94" i="26"/>
  <c r="R94" i="26"/>
  <c r="Q94" i="26"/>
  <c r="P94" i="26"/>
  <c r="O94" i="26"/>
  <c r="N94" i="26"/>
  <c r="T93" i="26"/>
  <c r="S93" i="26"/>
  <c r="R93" i="26"/>
  <c r="Q93" i="26"/>
  <c r="P93" i="26"/>
  <c r="O93" i="26"/>
  <c r="N93" i="26"/>
  <c r="Q92" i="26"/>
  <c r="P92" i="26"/>
  <c r="O92" i="26"/>
  <c r="N92" i="26"/>
  <c r="Q91" i="26"/>
  <c r="P91" i="26"/>
  <c r="O91" i="26"/>
  <c r="N91" i="26"/>
  <c r="T90" i="26"/>
  <c r="S90" i="26"/>
  <c r="R90" i="26"/>
  <c r="Q90" i="26"/>
  <c r="P90" i="26"/>
  <c r="O90" i="26"/>
  <c r="N90" i="26"/>
  <c r="T89" i="26"/>
  <c r="S89" i="26"/>
  <c r="R89" i="26"/>
  <c r="Q89" i="26"/>
  <c r="P89" i="26"/>
  <c r="O89" i="26"/>
  <c r="N89" i="26"/>
  <c r="T88" i="26"/>
  <c r="S88" i="26"/>
  <c r="R88" i="26"/>
  <c r="Q88" i="26"/>
  <c r="P88" i="26"/>
  <c r="O88" i="26"/>
  <c r="N88" i="26"/>
  <c r="T87" i="26"/>
  <c r="S87" i="26"/>
  <c r="R87" i="26"/>
  <c r="Q87" i="26"/>
  <c r="P87" i="26"/>
  <c r="O87" i="26"/>
  <c r="N87" i="26"/>
  <c r="T86" i="26"/>
  <c r="S86" i="26"/>
  <c r="R86" i="26"/>
  <c r="Q86" i="26"/>
  <c r="P86" i="26"/>
  <c r="O86" i="26"/>
  <c r="N86" i="26"/>
  <c r="T85" i="26"/>
  <c r="S85" i="26"/>
  <c r="R85" i="26"/>
  <c r="Q85" i="26"/>
  <c r="P85" i="26"/>
  <c r="O85" i="26"/>
  <c r="N85" i="26"/>
  <c r="Q84" i="26"/>
  <c r="P84" i="26"/>
  <c r="O84" i="26"/>
  <c r="N84" i="26"/>
  <c r="Q83" i="26"/>
  <c r="P83" i="26"/>
  <c r="O83" i="26"/>
  <c r="N83" i="26"/>
  <c r="T82" i="26"/>
  <c r="S82" i="26"/>
  <c r="R82" i="26"/>
  <c r="Q82" i="26"/>
  <c r="P82" i="26"/>
  <c r="O82" i="26"/>
  <c r="N82" i="26"/>
  <c r="T81" i="26"/>
  <c r="S81" i="26"/>
  <c r="R81" i="26"/>
  <c r="Q81" i="26"/>
  <c r="P81" i="26"/>
  <c r="O81" i="26"/>
  <c r="N81" i="26"/>
  <c r="T80" i="26"/>
  <c r="S80" i="26"/>
  <c r="R80" i="26"/>
  <c r="Q80" i="26"/>
  <c r="P80" i="26"/>
  <c r="O80" i="26"/>
  <c r="N80" i="26"/>
  <c r="T79" i="26"/>
  <c r="S79" i="26"/>
  <c r="R79" i="26"/>
  <c r="Q79" i="26"/>
  <c r="P79" i="26"/>
  <c r="O79" i="26"/>
  <c r="N79" i="26"/>
  <c r="T78" i="26"/>
  <c r="S78" i="26"/>
  <c r="R78" i="26"/>
  <c r="Q78" i="26"/>
  <c r="P78" i="26"/>
  <c r="O78" i="26"/>
  <c r="N78" i="26"/>
  <c r="T77" i="26"/>
  <c r="S77" i="26"/>
  <c r="R77" i="26"/>
  <c r="Q77" i="26"/>
  <c r="P77" i="26"/>
  <c r="O77" i="26"/>
  <c r="N77" i="26"/>
  <c r="Q76" i="26"/>
  <c r="P76" i="26"/>
  <c r="O76" i="26"/>
  <c r="N76" i="26"/>
  <c r="Q75" i="26"/>
  <c r="P75" i="26"/>
  <c r="O75" i="26"/>
  <c r="N75" i="26"/>
  <c r="T74" i="26"/>
  <c r="S74" i="26"/>
  <c r="R74" i="26"/>
  <c r="Q74" i="26"/>
  <c r="P74" i="26"/>
  <c r="O74" i="26"/>
  <c r="N74" i="26"/>
  <c r="T73" i="26"/>
  <c r="S73" i="26"/>
  <c r="R73" i="26"/>
  <c r="Q73" i="26"/>
  <c r="P73" i="26"/>
  <c r="O73" i="26"/>
  <c r="N73" i="26"/>
  <c r="T72" i="26"/>
  <c r="S72" i="26"/>
  <c r="R72" i="26"/>
  <c r="Q72" i="26"/>
  <c r="P72" i="26"/>
  <c r="O72" i="26"/>
  <c r="N72" i="26"/>
  <c r="T71" i="26"/>
  <c r="S71" i="26"/>
  <c r="R71" i="26"/>
  <c r="Q71" i="26"/>
  <c r="P71" i="26"/>
  <c r="O71" i="26"/>
  <c r="N71" i="26"/>
  <c r="T70" i="26"/>
  <c r="S70" i="26"/>
  <c r="R70" i="26"/>
  <c r="Q70" i="26"/>
  <c r="P70" i="26"/>
  <c r="O70" i="26"/>
  <c r="N70" i="26"/>
  <c r="T69" i="26"/>
  <c r="S69" i="26"/>
  <c r="R69" i="26"/>
  <c r="Q69" i="26"/>
  <c r="P69" i="26"/>
  <c r="O69" i="26"/>
  <c r="N69" i="26"/>
  <c r="Q68" i="26"/>
  <c r="P68" i="26"/>
  <c r="O68" i="26"/>
  <c r="N68" i="26"/>
  <c r="Q67" i="26"/>
  <c r="P67" i="26"/>
  <c r="O67" i="26"/>
  <c r="N67" i="26"/>
  <c r="T66" i="26"/>
  <c r="S66" i="26"/>
  <c r="R66" i="26"/>
  <c r="Q66" i="26"/>
  <c r="P66" i="26"/>
  <c r="O66" i="26"/>
  <c r="N66" i="26"/>
  <c r="T65" i="26"/>
  <c r="S65" i="26"/>
  <c r="R65" i="26"/>
  <c r="Q65" i="26"/>
  <c r="P65" i="26"/>
  <c r="O65" i="26"/>
  <c r="N65" i="26"/>
  <c r="T64" i="26"/>
  <c r="S64" i="26"/>
  <c r="R64" i="26"/>
  <c r="Q64" i="26"/>
  <c r="P64" i="26"/>
  <c r="O64" i="26"/>
  <c r="N64" i="26"/>
  <c r="T63" i="26"/>
  <c r="S63" i="26"/>
  <c r="R63" i="26"/>
  <c r="Q63" i="26"/>
  <c r="P63" i="26"/>
  <c r="O63" i="26"/>
  <c r="N63" i="26"/>
  <c r="T62" i="26"/>
  <c r="S62" i="26"/>
  <c r="R62" i="26"/>
  <c r="Q62" i="26"/>
  <c r="P62" i="26"/>
  <c r="O62" i="26"/>
  <c r="N62" i="26"/>
  <c r="T61" i="26"/>
  <c r="S61" i="26"/>
  <c r="R61" i="26"/>
  <c r="Q61" i="26"/>
  <c r="P61" i="26"/>
  <c r="O61" i="26"/>
  <c r="N61" i="26"/>
  <c r="K178" i="26"/>
  <c r="J178" i="26"/>
  <c r="I178" i="26"/>
  <c r="H178" i="26"/>
  <c r="G178" i="26"/>
  <c r="F178" i="26"/>
  <c r="E178" i="26"/>
  <c r="K177" i="26"/>
  <c r="J177" i="26"/>
  <c r="I177" i="26"/>
  <c r="H177" i="26"/>
  <c r="G177" i="26"/>
  <c r="F177" i="26"/>
  <c r="E177" i="26"/>
  <c r="K176" i="26"/>
  <c r="J176" i="26"/>
  <c r="I176" i="26"/>
  <c r="H176" i="26"/>
  <c r="G176" i="26"/>
  <c r="F176" i="26"/>
  <c r="E176" i="26"/>
  <c r="K175" i="26"/>
  <c r="J175" i="26"/>
  <c r="I175" i="26"/>
  <c r="H175" i="26"/>
  <c r="G175" i="26"/>
  <c r="F175" i="26"/>
  <c r="E175" i="26"/>
  <c r="K174" i="26"/>
  <c r="J174" i="26"/>
  <c r="I174" i="26"/>
  <c r="H174" i="26"/>
  <c r="G174" i="26"/>
  <c r="F174" i="26"/>
  <c r="E174" i="26"/>
  <c r="K173" i="26"/>
  <c r="J173" i="26"/>
  <c r="I173" i="26"/>
  <c r="H173" i="26"/>
  <c r="G173" i="26"/>
  <c r="F173" i="26"/>
  <c r="E173" i="26"/>
  <c r="H172" i="26"/>
  <c r="G172" i="26"/>
  <c r="F172" i="26"/>
  <c r="E172" i="26"/>
  <c r="H171" i="26"/>
  <c r="G171" i="26"/>
  <c r="F171" i="26"/>
  <c r="E171" i="26"/>
  <c r="K170" i="26"/>
  <c r="J170" i="26"/>
  <c r="I170" i="26"/>
  <c r="H170" i="26"/>
  <c r="G170" i="26"/>
  <c r="F170" i="26"/>
  <c r="E170" i="26"/>
  <c r="K169" i="26"/>
  <c r="J169" i="26"/>
  <c r="I169" i="26"/>
  <c r="H169" i="26"/>
  <c r="G169" i="26"/>
  <c r="F169" i="26"/>
  <c r="E169" i="26"/>
  <c r="K168" i="26"/>
  <c r="J168" i="26"/>
  <c r="I168" i="26"/>
  <c r="H168" i="26"/>
  <c r="G168" i="26"/>
  <c r="F168" i="26"/>
  <c r="E168" i="26"/>
  <c r="K167" i="26"/>
  <c r="J167" i="26"/>
  <c r="I167" i="26"/>
  <c r="H167" i="26"/>
  <c r="G167" i="26"/>
  <c r="F167" i="26"/>
  <c r="E167" i="26"/>
  <c r="K166" i="26"/>
  <c r="J166" i="26"/>
  <c r="I166" i="26"/>
  <c r="H166" i="26"/>
  <c r="G166" i="26"/>
  <c r="F166" i="26"/>
  <c r="E166" i="26"/>
  <c r="K165" i="26"/>
  <c r="J165" i="26"/>
  <c r="I165" i="26"/>
  <c r="H165" i="26"/>
  <c r="G165" i="26"/>
  <c r="F165" i="26"/>
  <c r="E165" i="26"/>
  <c r="H164" i="26"/>
  <c r="G164" i="26"/>
  <c r="F164" i="26"/>
  <c r="E164" i="26"/>
  <c r="H163" i="26"/>
  <c r="G163" i="26"/>
  <c r="F163" i="26"/>
  <c r="E163" i="26"/>
  <c r="K162" i="26"/>
  <c r="J162" i="26"/>
  <c r="I162" i="26"/>
  <c r="H162" i="26"/>
  <c r="G162" i="26"/>
  <c r="F162" i="26"/>
  <c r="E162" i="26"/>
  <c r="K161" i="26"/>
  <c r="J161" i="26"/>
  <c r="I161" i="26"/>
  <c r="H161" i="26"/>
  <c r="G161" i="26"/>
  <c r="F161" i="26"/>
  <c r="E161" i="26"/>
  <c r="K160" i="26"/>
  <c r="J160" i="26"/>
  <c r="I160" i="26"/>
  <c r="H160" i="26"/>
  <c r="G160" i="26"/>
  <c r="F160" i="26"/>
  <c r="E160" i="26"/>
  <c r="K159" i="26"/>
  <c r="J159" i="26"/>
  <c r="I159" i="26"/>
  <c r="H159" i="26"/>
  <c r="G159" i="26"/>
  <c r="F159" i="26"/>
  <c r="E159" i="26"/>
  <c r="K158" i="26"/>
  <c r="J158" i="26"/>
  <c r="I158" i="26"/>
  <c r="H158" i="26"/>
  <c r="G158" i="26"/>
  <c r="F158" i="26"/>
  <c r="E158" i="26"/>
  <c r="K157" i="26"/>
  <c r="J157" i="26"/>
  <c r="I157" i="26"/>
  <c r="H157" i="26"/>
  <c r="G157" i="26"/>
  <c r="F157" i="26"/>
  <c r="E157" i="26"/>
  <c r="H156" i="26"/>
  <c r="G156" i="26"/>
  <c r="F156" i="26"/>
  <c r="E156" i="26"/>
  <c r="H155" i="26"/>
  <c r="G155" i="26"/>
  <c r="F155" i="26"/>
  <c r="E155" i="26"/>
  <c r="K154" i="26"/>
  <c r="J154" i="26"/>
  <c r="I154" i="26"/>
  <c r="H154" i="26"/>
  <c r="G154" i="26"/>
  <c r="F154" i="26"/>
  <c r="E154" i="26"/>
  <c r="K153" i="26"/>
  <c r="J153" i="26"/>
  <c r="I153" i="26"/>
  <c r="H153" i="26"/>
  <c r="G153" i="26"/>
  <c r="F153" i="26"/>
  <c r="E153" i="26"/>
  <c r="K152" i="26"/>
  <c r="J152" i="26"/>
  <c r="I152" i="26"/>
  <c r="H152" i="26"/>
  <c r="G152" i="26"/>
  <c r="F152" i="26"/>
  <c r="E152" i="26"/>
  <c r="K151" i="26"/>
  <c r="J151" i="26"/>
  <c r="I151" i="26"/>
  <c r="H151" i="26"/>
  <c r="G151" i="26"/>
  <c r="F151" i="26"/>
  <c r="E151" i="26"/>
  <c r="K150" i="26"/>
  <c r="J150" i="26"/>
  <c r="I150" i="26"/>
  <c r="H150" i="26"/>
  <c r="G150" i="26"/>
  <c r="F150" i="26"/>
  <c r="E150" i="26"/>
  <c r="K149" i="26"/>
  <c r="J149" i="26"/>
  <c r="I149" i="26"/>
  <c r="H149" i="26"/>
  <c r="G149" i="26"/>
  <c r="F149" i="26"/>
  <c r="E149" i="26"/>
  <c r="H148" i="26"/>
  <c r="G148" i="26"/>
  <c r="F148" i="26"/>
  <c r="E148" i="26"/>
  <c r="H147" i="26"/>
  <c r="G147" i="26"/>
  <c r="F147" i="26"/>
  <c r="E147" i="26"/>
  <c r="K146" i="26"/>
  <c r="J146" i="26"/>
  <c r="I146" i="26"/>
  <c r="H146" i="26"/>
  <c r="G146" i="26"/>
  <c r="F146" i="26"/>
  <c r="E146" i="26"/>
  <c r="K145" i="26"/>
  <c r="J145" i="26"/>
  <c r="I145" i="26"/>
  <c r="H145" i="26"/>
  <c r="G145" i="26"/>
  <c r="F145" i="26"/>
  <c r="E145" i="26"/>
  <c r="K144" i="26"/>
  <c r="J144" i="26"/>
  <c r="I144" i="26"/>
  <c r="H144" i="26"/>
  <c r="G144" i="26"/>
  <c r="F144" i="26"/>
  <c r="E144" i="26"/>
  <c r="K143" i="26"/>
  <c r="J143" i="26"/>
  <c r="I143" i="26"/>
  <c r="H143" i="26"/>
  <c r="G143" i="26"/>
  <c r="F143" i="26"/>
  <c r="E143" i="26"/>
  <c r="K142" i="26"/>
  <c r="J142" i="26"/>
  <c r="I142" i="26"/>
  <c r="H142" i="26"/>
  <c r="G142" i="26"/>
  <c r="F142" i="26"/>
  <c r="E142" i="26"/>
  <c r="K141" i="26"/>
  <c r="J141" i="26"/>
  <c r="I141" i="26"/>
  <c r="H141" i="26"/>
  <c r="G141" i="26"/>
  <c r="F141" i="26"/>
  <c r="E141" i="26"/>
  <c r="H140" i="26"/>
  <c r="G140" i="26"/>
  <c r="F140" i="26"/>
  <c r="E140" i="26"/>
  <c r="H139" i="26"/>
  <c r="G139" i="26"/>
  <c r="F139" i="26"/>
  <c r="E139" i="26"/>
  <c r="K138" i="26"/>
  <c r="J138" i="26"/>
  <c r="I138" i="26"/>
  <c r="H138" i="26"/>
  <c r="G138" i="26"/>
  <c r="F138" i="26"/>
  <c r="E138" i="26"/>
  <c r="K137" i="26"/>
  <c r="J137" i="26"/>
  <c r="I137" i="26"/>
  <c r="H137" i="26"/>
  <c r="G137" i="26"/>
  <c r="F137" i="26"/>
  <c r="E137" i="26"/>
  <c r="K136" i="26"/>
  <c r="J136" i="26"/>
  <c r="I136" i="26"/>
  <c r="H136" i="26"/>
  <c r="G136" i="26"/>
  <c r="F136" i="26"/>
  <c r="E136" i="26"/>
  <c r="K135" i="26"/>
  <c r="J135" i="26"/>
  <c r="I135" i="26"/>
  <c r="H135" i="26"/>
  <c r="G135" i="26"/>
  <c r="F135" i="26"/>
  <c r="E135" i="26"/>
  <c r="K134" i="26"/>
  <c r="J134" i="26"/>
  <c r="I134" i="26"/>
  <c r="H134" i="26"/>
  <c r="G134" i="26"/>
  <c r="F134" i="26"/>
  <c r="E134" i="26"/>
  <c r="K133" i="26"/>
  <c r="J133" i="26"/>
  <c r="I133" i="26"/>
  <c r="H133" i="26"/>
  <c r="G133" i="26"/>
  <c r="F133" i="26"/>
  <c r="E133" i="26"/>
  <c r="H132" i="26"/>
  <c r="G132" i="26"/>
  <c r="F132" i="26"/>
  <c r="E132" i="26"/>
  <c r="H131" i="26"/>
  <c r="G131" i="26"/>
  <c r="F131" i="26"/>
  <c r="E131" i="26"/>
  <c r="K130" i="26"/>
  <c r="J130" i="26"/>
  <c r="I130" i="26"/>
  <c r="H130" i="26"/>
  <c r="G130" i="26"/>
  <c r="F130" i="26"/>
  <c r="E130" i="26"/>
  <c r="K129" i="26"/>
  <c r="J129" i="26"/>
  <c r="I129" i="26"/>
  <c r="H129" i="26"/>
  <c r="G129" i="26"/>
  <c r="F129" i="26"/>
  <c r="E129" i="26"/>
  <c r="K128" i="26"/>
  <c r="J128" i="26"/>
  <c r="I128" i="26"/>
  <c r="H128" i="26"/>
  <c r="G128" i="26"/>
  <c r="F128" i="26"/>
  <c r="E128" i="26"/>
  <c r="K127" i="26"/>
  <c r="J127" i="26"/>
  <c r="I127" i="26"/>
  <c r="H127" i="26"/>
  <c r="G127" i="26"/>
  <c r="F127" i="26"/>
  <c r="E127" i="26"/>
  <c r="K126" i="26"/>
  <c r="J126" i="26"/>
  <c r="I126" i="26"/>
  <c r="H126" i="26"/>
  <c r="G126" i="26"/>
  <c r="F126" i="26"/>
  <c r="E126" i="26"/>
  <c r="K125" i="26"/>
  <c r="J125" i="26"/>
  <c r="I125" i="26"/>
  <c r="H125" i="26"/>
  <c r="G125" i="26"/>
  <c r="F125" i="26"/>
  <c r="E125" i="26"/>
  <c r="H124" i="26"/>
  <c r="G124" i="26"/>
  <c r="F124" i="26"/>
  <c r="E124" i="26"/>
  <c r="H123" i="26"/>
  <c r="G123" i="26"/>
  <c r="F123" i="26"/>
  <c r="E123" i="26"/>
  <c r="K122" i="26"/>
  <c r="J122" i="26"/>
  <c r="I122" i="26"/>
  <c r="H122" i="26"/>
  <c r="G122" i="26"/>
  <c r="F122" i="26"/>
  <c r="E122" i="26"/>
  <c r="K121" i="26"/>
  <c r="J121" i="26"/>
  <c r="I121" i="26"/>
  <c r="H121" i="26"/>
  <c r="G121" i="26"/>
  <c r="F121" i="26"/>
  <c r="E121" i="26"/>
  <c r="K120" i="26"/>
  <c r="J120" i="26"/>
  <c r="I120" i="26"/>
  <c r="H120" i="26"/>
  <c r="G120" i="26"/>
  <c r="F120" i="26"/>
  <c r="E120" i="26"/>
  <c r="K119" i="26"/>
  <c r="J119" i="26"/>
  <c r="I119" i="26"/>
  <c r="H119" i="26"/>
  <c r="G119" i="26"/>
  <c r="F119" i="26"/>
  <c r="E119" i="26"/>
  <c r="K118" i="26"/>
  <c r="J118" i="26"/>
  <c r="I118" i="26"/>
  <c r="H118" i="26"/>
  <c r="G118" i="26"/>
  <c r="F118" i="26"/>
  <c r="E118" i="26"/>
  <c r="K117" i="26"/>
  <c r="J117" i="26"/>
  <c r="I117" i="26"/>
  <c r="H117" i="26"/>
  <c r="G117" i="26"/>
  <c r="F117" i="26"/>
  <c r="E117" i="26"/>
  <c r="H116" i="26"/>
  <c r="G116" i="26"/>
  <c r="F116" i="26"/>
  <c r="E116" i="26"/>
  <c r="H115" i="26"/>
  <c r="G115" i="26"/>
  <c r="F115" i="26"/>
  <c r="E115" i="26"/>
  <c r="K114" i="26"/>
  <c r="J114" i="26"/>
  <c r="I114" i="26"/>
  <c r="H114" i="26"/>
  <c r="G114" i="26"/>
  <c r="F114" i="26"/>
  <c r="E114" i="26"/>
  <c r="K113" i="26"/>
  <c r="J113" i="26"/>
  <c r="I113" i="26"/>
  <c r="H113" i="26"/>
  <c r="G113" i="26"/>
  <c r="F113" i="26"/>
  <c r="E113" i="26"/>
  <c r="K112" i="26"/>
  <c r="J112" i="26"/>
  <c r="I112" i="26"/>
  <c r="H112" i="26"/>
  <c r="G112" i="26"/>
  <c r="F112" i="26"/>
  <c r="E112" i="26"/>
  <c r="K111" i="26"/>
  <c r="J111" i="26"/>
  <c r="I111" i="26"/>
  <c r="H111" i="26"/>
  <c r="G111" i="26"/>
  <c r="F111" i="26"/>
  <c r="E111" i="26"/>
  <c r="K110" i="26"/>
  <c r="J110" i="26"/>
  <c r="I110" i="26"/>
  <c r="H110" i="26"/>
  <c r="G110" i="26"/>
  <c r="F110" i="26"/>
  <c r="E110" i="26"/>
  <c r="K109" i="26"/>
  <c r="J109" i="26"/>
  <c r="I109" i="26"/>
  <c r="H109" i="26"/>
  <c r="G109" i="26"/>
  <c r="F109" i="26"/>
  <c r="E109" i="26"/>
  <c r="H108" i="26"/>
  <c r="G108" i="26"/>
  <c r="F108" i="26"/>
  <c r="E108" i="26"/>
  <c r="H107" i="26"/>
  <c r="G107" i="26"/>
  <c r="F107" i="26"/>
  <c r="E107" i="26"/>
  <c r="K106" i="26"/>
  <c r="J106" i="26"/>
  <c r="I106" i="26"/>
  <c r="H106" i="26"/>
  <c r="G106" i="26"/>
  <c r="F106" i="26"/>
  <c r="E106" i="26"/>
  <c r="K105" i="26"/>
  <c r="J105" i="26"/>
  <c r="I105" i="26"/>
  <c r="H105" i="26"/>
  <c r="G105" i="26"/>
  <c r="F105" i="26"/>
  <c r="E105" i="26"/>
  <c r="K104" i="26"/>
  <c r="J104" i="26"/>
  <c r="I104" i="26"/>
  <c r="H104" i="26"/>
  <c r="G104" i="26"/>
  <c r="F104" i="26"/>
  <c r="E104" i="26"/>
  <c r="K103" i="26"/>
  <c r="J103" i="26"/>
  <c r="I103" i="26"/>
  <c r="H103" i="26"/>
  <c r="G103" i="26"/>
  <c r="F103" i="26"/>
  <c r="E103" i="26"/>
  <c r="K102" i="26"/>
  <c r="J102" i="26"/>
  <c r="I102" i="26"/>
  <c r="H102" i="26"/>
  <c r="G102" i="26"/>
  <c r="F102" i="26"/>
  <c r="E102" i="26"/>
  <c r="K101" i="26"/>
  <c r="J101" i="26"/>
  <c r="I101" i="26"/>
  <c r="H101" i="26"/>
  <c r="G101" i="26"/>
  <c r="F101" i="26"/>
  <c r="E101" i="26"/>
  <c r="H100" i="26"/>
  <c r="G100" i="26"/>
  <c r="F100" i="26"/>
  <c r="E100" i="26"/>
  <c r="H99" i="26"/>
  <c r="G99" i="26"/>
  <c r="F99" i="26"/>
  <c r="E99" i="26"/>
  <c r="K98" i="26"/>
  <c r="J98" i="26"/>
  <c r="I98" i="26"/>
  <c r="H98" i="26"/>
  <c r="G98" i="26"/>
  <c r="F98" i="26"/>
  <c r="E98" i="26"/>
  <c r="K97" i="26"/>
  <c r="J97" i="26"/>
  <c r="I97" i="26"/>
  <c r="H97" i="26"/>
  <c r="G97" i="26"/>
  <c r="F97" i="26"/>
  <c r="E97" i="26"/>
  <c r="K96" i="26"/>
  <c r="J96" i="26"/>
  <c r="I96" i="26"/>
  <c r="H96" i="26"/>
  <c r="G96" i="26"/>
  <c r="F96" i="26"/>
  <c r="E96" i="26"/>
  <c r="K95" i="26"/>
  <c r="J95" i="26"/>
  <c r="I95" i="26"/>
  <c r="H95" i="26"/>
  <c r="G95" i="26"/>
  <c r="F95" i="26"/>
  <c r="E95" i="26"/>
  <c r="K94" i="26"/>
  <c r="J94" i="26"/>
  <c r="I94" i="26"/>
  <c r="H94" i="26"/>
  <c r="G94" i="26"/>
  <c r="F94" i="26"/>
  <c r="E94" i="26"/>
  <c r="K93" i="26"/>
  <c r="J93" i="26"/>
  <c r="I93" i="26"/>
  <c r="H93" i="26"/>
  <c r="G93" i="26"/>
  <c r="F93" i="26"/>
  <c r="E93" i="26"/>
  <c r="H92" i="26"/>
  <c r="G92" i="26"/>
  <c r="F92" i="26"/>
  <c r="E92" i="26"/>
  <c r="H91" i="26"/>
  <c r="G91" i="26"/>
  <c r="F91" i="26"/>
  <c r="E91" i="26"/>
  <c r="K90" i="26"/>
  <c r="J90" i="26"/>
  <c r="I90" i="26"/>
  <c r="H90" i="26"/>
  <c r="G90" i="26"/>
  <c r="F90" i="26"/>
  <c r="E90" i="26"/>
  <c r="K89" i="26"/>
  <c r="J89" i="26"/>
  <c r="I89" i="26"/>
  <c r="H89" i="26"/>
  <c r="G89" i="26"/>
  <c r="F89" i="26"/>
  <c r="E89" i="26"/>
  <c r="K88" i="26"/>
  <c r="J88" i="26"/>
  <c r="I88" i="26"/>
  <c r="H88" i="26"/>
  <c r="G88" i="26"/>
  <c r="F88" i="26"/>
  <c r="E88" i="26"/>
  <c r="K87" i="26"/>
  <c r="J87" i="26"/>
  <c r="I87" i="26"/>
  <c r="H87" i="26"/>
  <c r="G87" i="26"/>
  <c r="F87" i="26"/>
  <c r="E87" i="26"/>
  <c r="K86" i="26"/>
  <c r="J86" i="26"/>
  <c r="I86" i="26"/>
  <c r="H86" i="26"/>
  <c r="G86" i="26"/>
  <c r="F86" i="26"/>
  <c r="E86" i="26"/>
  <c r="K85" i="26"/>
  <c r="J85" i="26"/>
  <c r="I85" i="26"/>
  <c r="H85" i="26"/>
  <c r="G85" i="26"/>
  <c r="F85" i="26"/>
  <c r="E85" i="26"/>
  <c r="H84" i="26"/>
  <c r="G84" i="26"/>
  <c r="F84" i="26"/>
  <c r="E84" i="26"/>
  <c r="H83" i="26"/>
  <c r="G83" i="26"/>
  <c r="F83" i="26"/>
  <c r="E83" i="26"/>
  <c r="K82" i="26"/>
  <c r="J82" i="26"/>
  <c r="I82" i="26"/>
  <c r="H82" i="26"/>
  <c r="G82" i="26"/>
  <c r="F82" i="26"/>
  <c r="E82" i="26"/>
  <c r="K81" i="26"/>
  <c r="J81" i="26"/>
  <c r="I81" i="26"/>
  <c r="H81" i="26"/>
  <c r="G81" i="26"/>
  <c r="F81" i="26"/>
  <c r="E81" i="26"/>
  <c r="K80" i="26"/>
  <c r="J80" i="26"/>
  <c r="I80" i="26"/>
  <c r="H80" i="26"/>
  <c r="G80" i="26"/>
  <c r="F80" i="26"/>
  <c r="E80" i="26"/>
  <c r="K79" i="26"/>
  <c r="J79" i="26"/>
  <c r="I79" i="26"/>
  <c r="H79" i="26"/>
  <c r="G79" i="26"/>
  <c r="F79" i="26"/>
  <c r="E79" i="26"/>
  <c r="K78" i="26"/>
  <c r="J78" i="26"/>
  <c r="I78" i="26"/>
  <c r="H78" i="26"/>
  <c r="G78" i="26"/>
  <c r="F78" i="26"/>
  <c r="E78" i="26"/>
  <c r="K77" i="26"/>
  <c r="J77" i="26"/>
  <c r="I77" i="26"/>
  <c r="H77" i="26"/>
  <c r="G77" i="26"/>
  <c r="F77" i="26"/>
  <c r="E77" i="26"/>
  <c r="H76" i="26"/>
  <c r="G76" i="26"/>
  <c r="F76" i="26"/>
  <c r="E76" i="26"/>
  <c r="H75" i="26"/>
  <c r="G75" i="26"/>
  <c r="F75" i="26"/>
  <c r="E75" i="26"/>
  <c r="K74" i="26"/>
  <c r="J74" i="26"/>
  <c r="I74" i="26"/>
  <c r="H74" i="26"/>
  <c r="G74" i="26"/>
  <c r="F74" i="26"/>
  <c r="E74" i="26"/>
  <c r="K73" i="26"/>
  <c r="J73" i="26"/>
  <c r="I73" i="26"/>
  <c r="H73" i="26"/>
  <c r="G73" i="26"/>
  <c r="F73" i="26"/>
  <c r="E73" i="26"/>
  <c r="K72" i="26"/>
  <c r="J72" i="26"/>
  <c r="I72" i="26"/>
  <c r="H72" i="26"/>
  <c r="G72" i="26"/>
  <c r="F72" i="26"/>
  <c r="E72" i="26"/>
  <c r="K71" i="26"/>
  <c r="J71" i="26"/>
  <c r="I71" i="26"/>
  <c r="H71" i="26"/>
  <c r="G71" i="26"/>
  <c r="F71" i="26"/>
  <c r="E71" i="26"/>
  <c r="K70" i="26"/>
  <c r="J70" i="26"/>
  <c r="I70" i="26"/>
  <c r="H70" i="26"/>
  <c r="G70" i="26"/>
  <c r="F70" i="26"/>
  <c r="E70" i="26"/>
  <c r="K69" i="26"/>
  <c r="J69" i="26"/>
  <c r="I69" i="26"/>
  <c r="H69" i="26"/>
  <c r="G69" i="26"/>
  <c r="F69" i="26"/>
  <c r="E69" i="26"/>
  <c r="H68" i="26"/>
  <c r="G68" i="26"/>
  <c r="F68" i="26"/>
  <c r="E68" i="26"/>
  <c r="H67" i="26"/>
  <c r="G67" i="26"/>
  <c r="F67" i="26"/>
  <c r="E67" i="26"/>
  <c r="K66" i="26"/>
  <c r="J66" i="26"/>
  <c r="I66" i="26"/>
  <c r="H66" i="26"/>
  <c r="G66" i="26"/>
  <c r="F66" i="26"/>
  <c r="E66" i="26"/>
  <c r="K65" i="26"/>
  <c r="J65" i="26"/>
  <c r="I65" i="26"/>
  <c r="H65" i="26"/>
  <c r="G65" i="26"/>
  <c r="F65" i="26"/>
  <c r="E65" i="26"/>
  <c r="K64" i="26"/>
  <c r="J64" i="26"/>
  <c r="I64" i="26"/>
  <c r="H64" i="26"/>
  <c r="G64" i="26"/>
  <c r="F64" i="26"/>
  <c r="E64" i="26"/>
  <c r="K63" i="26"/>
  <c r="J63" i="26"/>
  <c r="I63" i="26"/>
  <c r="H63" i="26"/>
  <c r="G63" i="26"/>
  <c r="F63" i="26"/>
  <c r="E63" i="26"/>
  <c r="K62" i="26"/>
  <c r="J62" i="26"/>
  <c r="I62" i="26"/>
  <c r="H62" i="26"/>
  <c r="G62" i="26"/>
  <c r="F62" i="26"/>
  <c r="E62" i="26"/>
  <c r="K61" i="26"/>
  <c r="J61" i="26"/>
  <c r="I61" i="26"/>
  <c r="H61" i="26"/>
  <c r="G61" i="26"/>
  <c r="F61" i="26"/>
  <c r="E61" i="26"/>
  <c r="Z12" i="26"/>
  <c r="Y12" i="26"/>
  <c r="X12" i="26"/>
  <c r="W12" i="26"/>
  <c r="Z11" i="26"/>
  <c r="Y11" i="26"/>
  <c r="X11" i="26"/>
  <c r="W11" i="26"/>
  <c r="AC10" i="26"/>
  <c r="AB10" i="26"/>
  <c r="AA10" i="26"/>
  <c r="Z10" i="26"/>
  <c r="Y10" i="26"/>
  <c r="X10" i="26"/>
  <c r="W10" i="26"/>
  <c r="AC9" i="26"/>
  <c r="AB9" i="26"/>
  <c r="AA9" i="26"/>
  <c r="Z9" i="26"/>
  <c r="Y9" i="26"/>
  <c r="X9" i="26"/>
  <c r="W9" i="26"/>
  <c r="AC8" i="26"/>
  <c r="AB8" i="26"/>
  <c r="AA8" i="26"/>
  <c r="Z8" i="26"/>
  <c r="Y8" i="26"/>
  <c r="X8" i="26"/>
  <c r="W8" i="26"/>
  <c r="AC7" i="26"/>
  <c r="AB7" i="26"/>
  <c r="AA7" i="26"/>
  <c r="Z7" i="26"/>
  <c r="Y7" i="26"/>
  <c r="X7" i="26"/>
  <c r="W7" i="26"/>
  <c r="AC6" i="26"/>
  <c r="AB6" i="26"/>
  <c r="AA6" i="26"/>
  <c r="Z6" i="26"/>
  <c r="Y6" i="26"/>
  <c r="X6" i="26"/>
  <c r="W6" i="26"/>
  <c r="AC5" i="26"/>
  <c r="AB5" i="26"/>
  <c r="AA5" i="26"/>
  <c r="Z5" i="26"/>
  <c r="Y5" i="26"/>
  <c r="X5" i="26"/>
  <c r="W5" i="26"/>
  <c r="Z60" i="26"/>
  <c r="Y60" i="26"/>
  <c r="X60" i="26"/>
  <c r="W60" i="26"/>
  <c r="Z59" i="26"/>
  <c r="Y59" i="26"/>
  <c r="X59" i="26"/>
  <c r="W59" i="26"/>
  <c r="AC58" i="26"/>
  <c r="AB58" i="26"/>
  <c r="AA58" i="26"/>
  <c r="Z58" i="26"/>
  <c r="Y58" i="26"/>
  <c r="X58" i="26"/>
  <c r="W58" i="26"/>
  <c r="AC57" i="26"/>
  <c r="AB57" i="26"/>
  <c r="AA57" i="26"/>
  <c r="Z57" i="26"/>
  <c r="Y57" i="26"/>
  <c r="X57" i="26"/>
  <c r="W57" i="26"/>
  <c r="AC56" i="26"/>
  <c r="AB56" i="26"/>
  <c r="AA56" i="26"/>
  <c r="Z56" i="26"/>
  <c r="Y56" i="26"/>
  <c r="X56" i="26"/>
  <c r="W56" i="26"/>
  <c r="AC55" i="26"/>
  <c r="AB55" i="26"/>
  <c r="AA55" i="26"/>
  <c r="Z55" i="26"/>
  <c r="Y55" i="26"/>
  <c r="X55" i="26"/>
  <c r="W55" i="26"/>
  <c r="AC54" i="26"/>
  <c r="AB54" i="26"/>
  <c r="AA54" i="26"/>
  <c r="Z54" i="26"/>
  <c r="Y54" i="26"/>
  <c r="X54" i="26"/>
  <c r="W54" i="26"/>
  <c r="AC53" i="26"/>
  <c r="AB53" i="26"/>
  <c r="AA53" i="26"/>
  <c r="Z53" i="26"/>
  <c r="Y53" i="26"/>
  <c r="X53" i="26"/>
  <c r="W53" i="26"/>
  <c r="Z52" i="26"/>
  <c r="Y52" i="26"/>
  <c r="X52" i="26"/>
  <c r="W52" i="26"/>
  <c r="Z51" i="26"/>
  <c r="Y51" i="26"/>
  <c r="X51" i="26"/>
  <c r="W51" i="26"/>
  <c r="AC50" i="26"/>
  <c r="AB50" i="26"/>
  <c r="AA50" i="26"/>
  <c r="Z50" i="26"/>
  <c r="Y50" i="26"/>
  <c r="X50" i="26"/>
  <c r="W50" i="26"/>
  <c r="AC49" i="26"/>
  <c r="AB49" i="26"/>
  <c r="AA49" i="26"/>
  <c r="Z49" i="26"/>
  <c r="Y49" i="26"/>
  <c r="X49" i="26"/>
  <c r="W49" i="26"/>
  <c r="AC48" i="26"/>
  <c r="AB48" i="26"/>
  <c r="AA48" i="26"/>
  <c r="Z48" i="26"/>
  <c r="Y48" i="26"/>
  <c r="X48" i="26"/>
  <c r="W48" i="26"/>
  <c r="AC47" i="26"/>
  <c r="AB47" i="26"/>
  <c r="AA47" i="26"/>
  <c r="Z47" i="26"/>
  <c r="Y47" i="26"/>
  <c r="X47" i="26"/>
  <c r="W47" i="26"/>
  <c r="AC46" i="26"/>
  <c r="AB46" i="26"/>
  <c r="AA46" i="26"/>
  <c r="Z46" i="26"/>
  <c r="Y46" i="26"/>
  <c r="X46" i="26"/>
  <c r="W46" i="26"/>
  <c r="AC45" i="26"/>
  <c r="AB45" i="26"/>
  <c r="AA45" i="26"/>
  <c r="Z45" i="26"/>
  <c r="Y45" i="26"/>
  <c r="X45" i="26"/>
  <c r="W45" i="26"/>
  <c r="Z44" i="26"/>
  <c r="Y44" i="26"/>
  <c r="X44" i="26"/>
  <c r="W44" i="26"/>
  <c r="Z43" i="26"/>
  <c r="Y43" i="26"/>
  <c r="X43" i="26"/>
  <c r="W43" i="26"/>
  <c r="AC42" i="26"/>
  <c r="AB42" i="26"/>
  <c r="AA42" i="26"/>
  <c r="Z42" i="26"/>
  <c r="Y42" i="26"/>
  <c r="X42" i="26"/>
  <c r="W42" i="26"/>
  <c r="AC41" i="26"/>
  <c r="AB41" i="26"/>
  <c r="AA41" i="26"/>
  <c r="Z41" i="26"/>
  <c r="Y41" i="26"/>
  <c r="X41" i="26"/>
  <c r="W41" i="26"/>
  <c r="AC40" i="26"/>
  <c r="AB40" i="26"/>
  <c r="AA40" i="26"/>
  <c r="Z40" i="26"/>
  <c r="Y40" i="26"/>
  <c r="X40" i="26"/>
  <c r="W40" i="26"/>
  <c r="AC39" i="26"/>
  <c r="AB39" i="26"/>
  <c r="AA39" i="26"/>
  <c r="Z39" i="26"/>
  <c r="Y39" i="26"/>
  <c r="X39" i="26"/>
  <c r="W39" i="26"/>
  <c r="AC38" i="26"/>
  <c r="AB38" i="26"/>
  <c r="AA38" i="26"/>
  <c r="Z38" i="26"/>
  <c r="Y38" i="26"/>
  <c r="X38" i="26"/>
  <c r="W38" i="26"/>
  <c r="AC37" i="26"/>
  <c r="AB37" i="26"/>
  <c r="AA37" i="26"/>
  <c r="Z37" i="26"/>
  <c r="Y37" i="26"/>
  <c r="X37" i="26"/>
  <c r="W37" i="26"/>
  <c r="Z36" i="26"/>
  <c r="Y36" i="26"/>
  <c r="X36" i="26"/>
  <c r="W36" i="26"/>
  <c r="Z35" i="26"/>
  <c r="Y35" i="26"/>
  <c r="X35" i="26"/>
  <c r="W35" i="26"/>
  <c r="AC34" i="26"/>
  <c r="AB34" i="26"/>
  <c r="AA34" i="26"/>
  <c r="Z34" i="26"/>
  <c r="Y34" i="26"/>
  <c r="X34" i="26"/>
  <c r="W34" i="26"/>
  <c r="AC33" i="26"/>
  <c r="AB33" i="26"/>
  <c r="AA33" i="26"/>
  <c r="Z33" i="26"/>
  <c r="Y33" i="26"/>
  <c r="X33" i="26"/>
  <c r="W33" i="26"/>
  <c r="AC32" i="26"/>
  <c r="AB32" i="26"/>
  <c r="AA32" i="26"/>
  <c r="Z32" i="26"/>
  <c r="Y32" i="26"/>
  <c r="X32" i="26"/>
  <c r="W32" i="26"/>
  <c r="AC31" i="26"/>
  <c r="AB31" i="26"/>
  <c r="AA31" i="26"/>
  <c r="Z31" i="26"/>
  <c r="Y31" i="26"/>
  <c r="X31" i="26"/>
  <c r="W31" i="26"/>
  <c r="AC30" i="26"/>
  <c r="AB30" i="26"/>
  <c r="AA30" i="26"/>
  <c r="Z30" i="26"/>
  <c r="Y30" i="26"/>
  <c r="X30" i="26"/>
  <c r="W30" i="26"/>
  <c r="AC29" i="26"/>
  <c r="AB29" i="26"/>
  <c r="AA29" i="26"/>
  <c r="Z29" i="26"/>
  <c r="Y29" i="26"/>
  <c r="X29" i="26"/>
  <c r="W29" i="26"/>
  <c r="Z28" i="26"/>
  <c r="Y28" i="26"/>
  <c r="X28" i="26"/>
  <c r="W28" i="26"/>
  <c r="Z27" i="26"/>
  <c r="Y27" i="26"/>
  <c r="X27" i="26"/>
  <c r="W27" i="26"/>
  <c r="AC26" i="26"/>
  <c r="AB26" i="26"/>
  <c r="AA26" i="26"/>
  <c r="Z26" i="26"/>
  <c r="Y26" i="26"/>
  <c r="X26" i="26"/>
  <c r="W26" i="26"/>
  <c r="AC25" i="26"/>
  <c r="AB25" i="26"/>
  <c r="AA25" i="26"/>
  <c r="Z25" i="26"/>
  <c r="Y25" i="26"/>
  <c r="X25" i="26"/>
  <c r="W25" i="26"/>
  <c r="AC24" i="26"/>
  <c r="AB24" i="26"/>
  <c r="AA24" i="26"/>
  <c r="Z24" i="26"/>
  <c r="Y24" i="26"/>
  <c r="X24" i="26"/>
  <c r="W24" i="26"/>
  <c r="AC23" i="26"/>
  <c r="AB23" i="26"/>
  <c r="AA23" i="26"/>
  <c r="Z23" i="26"/>
  <c r="Y23" i="26"/>
  <c r="X23" i="26"/>
  <c r="W23" i="26"/>
  <c r="AC22" i="26"/>
  <c r="AB22" i="26"/>
  <c r="AA22" i="26"/>
  <c r="Z22" i="26"/>
  <c r="Y22" i="26"/>
  <c r="X22" i="26"/>
  <c r="W22" i="26"/>
  <c r="AC21" i="26"/>
  <c r="AB21" i="26"/>
  <c r="AA21" i="26"/>
  <c r="Z21" i="26"/>
  <c r="Y21" i="26"/>
  <c r="X21" i="26"/>
  <c r="W21" i="26"/>
  <c r="Z20" i="26"/>
  <c r="Y20" i="26"/>
  <c r="X20" i="26"/>
  <c r="W20" i="26"/>
  <c r="Z19" i="26"/>
  <c r="Y19" i="26"/>
  <c r="X19" i="26"/>
  <c r="W19" i="26"/>
  <c r="AC18" i="26"/>
  <c r="AB18" i="26"/>
  <c r="AA18" i="26"/>
  <c r="Z18" i="26"/>
  <c r="Y18" i="26"/>
  <c r="X18" i="26"/>
  <c r="W18" i="26"/>
  <c r="AC17" i="26"/>
  <c r="AB17" i="26"/>
  <c r="AA17" i="26"/>
  <c r="Z17" i="26"/>
  <c r="Y17" i="26"/>
  <c r="X17" i="26"/>
  <c r="W17" i="26"/>
  <c r="AC16" i="26"/>
  <c r="AB16" i="26"/>
  <c r="AA16" i="26"/>
  <c r="Z16" i="26"/>
  <c r="Y16" i="26"/>
  <c r="X16" i="26"/>
  <c r="W16" i="26"/>
  <c r="AC15" i="26"/>
  <c r="AB15" i="26"/>
  <c r="AA15" i="26"/>
  <c r="Z15" i="26"/>
  <c r="Y15" i="26"/>
  <c r="X15" i="26"/>
  <c r="W15" i="26"/>
  <c r="AC14" i="26"/>
  <c r="AB14" i="26"/>
  <c r="AA14" i="26"/>
  <c r="Z14" i="26"/>
  <c r="Y14" i="26"/>
  <c r="X14" i="26"/>
  <c r="W14" i="26"/>
  <c r="AC13" i="26"/>
  <c r="AB13" i="26"/>
  <c r="AA13" i="26"/>
  <c r="Z13" i="26"/>
  <c r="Y13" i="26"/>
  <c r="X13" i="26"/>
  <c r="W13" i="26"/>
  <c r="Q60" i="26"/>
  <c r="P60" i="26"/>
  <c r="O60" i="26"/>
  <c r="N60" i="26"/>
  <c r="Q59" i="26"/>
  <c r="P59" i="26"/>
  <c r="O59" i="26"/>
  <c r="N59" i="26"/>
  <c r="T58" i="26"/>
  <c r="S58" i="26"/>
  <c r="R58" i="26"/>
  <c r="Q58" i="26"/>
  <c r="P58" i="26"/>
  <c r="O58" i="26"/>
  <c r="N58" i="26"/>
  <c r="T57" i="26"/>
  <c r="S57" i="26"/>
  <c r="R57" i="26"/>
  <c r="Q57" i="26"/>
  <c r="P57" i="26"/>
  <c r="O57" i="26"/>
  <c r="N57" i="26"/>
  <c r="T56" i="26"/>
  <c r="S56" i="26"/>
  <c r="R56" i="26"/>
  <c r="Q56" i="26"/>
  <c r="P56" i="26"/>
  <c r="O56" i="26"/>
  <c r="N56" i="26"/>
  <c r="T55" i="26"/>
  <c r="S55" i="26"/>
  <c r="R55" i="26"/>
  <c r="Q55" i="26"/>
  <c r="P55" i="26"/>
  <c r="O55" i="26"/>
  <c r="N55" i="26"/>
  <c r="T54" i="26"/>
  <c r="S54" i="26"/>
  <c r="R54" i="26"/>
  <c r="Q54" i="26"/>
  <c r="P54" i="26"/>
  <c r="O54" i="26"/>
  <c r="N54" i="26"/>
  <c r="T53" i="26"/>
  <c r="S53" i="26"/>
  <c r="R53" i="26"/>
  <c r="Q53" i="26"/>
  <c r="P53" i="26"/>
  <c r="O53" i="26"/>
  <c r="N53" i="26"/>
  <c r="Q52" i="26"/>
  <c r="P52" i="26"/>
  <c r="O52" i="26"/>
  <c r="N52" i="26"/>
  <c r="Q51" i="26"/>
  <c r="P51" i="26"/>
  <c r="O51" i="26"/>
  <c r="N51" i="26"/>
  <c r="T50" i="26"/>
  <c r="S50" i="26"/>
  <c r="R50" i="26"/>
  <c r="Q50" i="26"/>
  <c r="P50" i="26"/>
  <c r="O50" i="26"/>
  <c r="N50" i="26"/>
  <c r="T49" i="26"/>
  <c r="S49" i="26"/>
  <c r="R49" i="26"/>
  <c r="Q49" i="26"/>
  <c r="P49" i="26"/>
  <c r="O49" i="26"/>
  <c r="N49" i="26"/>
  <c r="T48" i="26"/>
  <c r="S48" i="26"/>
  <c r="R48" i="26"/>
  <c r="Q48" i="26"/>
  <c r="P48" i="26"/>
  <c r="O48" i="26"/>
  <c r="N48" i="26"/>
  <c r="T47" i="26"/>
  <c r="S47" i="26"/>
  <c r="R47" i="26"/>
  <c r="Q47" i="26"/>
  <c r="P47" i="26"/>
  <c r="O47" i="26"/>
  <c r="N47" i="26"/>
  <c r="T46" i="26"/>
  <c r="S46" i="26"/>
  <c r="R46" i="26"/>
  <c r="Q46" i="26"/>
  <c r="P46" i="26"/>
  <c r="O46" i="26"/>
  <c r="N46" i="26"/>
  <c r="T45" i="26"/>
  <c r="S45" i="26"/>
  <c r="R45" i="26"/>
  <c r="Q45" i="26"/>
  <c r="P45" i="26"/>
  <c r="O45" i="26"/>
  <c r="N45" i="26"/>
  <c r="Q44" i="26"/>
  <c r="P44" i="26"/>
  <c r="O44" i="26"/>
  <c r="N44" i="26"/>
  <c r="Q43" i="26"/>
  <c r="P43" i="26"/>
  <c r="O43" i="26"/>
  <c r="N43" i="26"/>
  <c r="T42" i="26"/>
  <c r="S42" i="26"/>
  <c r="R42" i="26"/>
  <c r="Q42" i="26"/>
  <c r="P42" i="26"/>
  <c r="O42" i="26"/>
  <c r="N42" i="26"/>
  <c r="T41" i="26"/>
  <c r="S41" i="26"/>
  <c r="R41" i="26"/>
  <c r="Q41" i="26"/>
  <c r="P41" i="26"/>
  <c r="O41" i="26"/>
  <c r="N41" i="26"/>
  <c r="T40" i="26"/>
  <c r="S40" i="26"/>
  <c r="R40" i="26"/>
  <c r="Q40" i="26"/>
  <c r="P40" i="26"/>
  <c r="O40" i="26"/>
  <c r="N40" i="26"/>
  <c r="T39" i="26"/>
  <c r="S39" i="26"/>
  <c r="R39" i="26"/>
  <c r="Q39" i="26"/>
  <c r="P39" i="26"/>
  <c r="O39" i="26"/>
  <c r="N39" i="26"/>
  <c r="T38" i="26"/>
  <c r="S38" i="26"/>
  <c r="R38" i="26"/>
  <c r="Q38" i="26"/>
  <c r="P38" i="26"/>
  <c r="O38" i="26"/>
  <c r="N38" i="26"/>
  <c r="T37" i="26"/>
  <c r="S37" i="26"/>
  <c r="R37" i="26"/>
  <c r="Q37" i="26"/>
  <c r="P37" i="26"/>
  <c r="O37" i="26"/>
  <c r="N37" i="26"/>
  <c r="Q36" i="26"/>
  <c r="P36" i="26"/>
  <c r="O36" i="26"/>
  <c r="N36" i="26"/>
  <c r="Q35" i="26"/>
  <c r="P35" i="26"/>
  <c r="O35" i="26"/>
  <c r="N35" i="26"/>
  <c r="T34" i="26"/>
  <c r="S34" i="26"/>
  <c r="R34" i="26"/>
  <c r="Q34" i="26"/>
  <c r="P34" i="26"/>
  <c r="O34" i="26"/>
  <c r="N34" i="26"/>
  <c r="T33" i="26"/>
  <c r="S33" i="26"/>
  <c r="R33" i="26"/>
  <c r="Q33" i="26"/>
  <c r="P33" i="26"/>
  <c r="O33" i="26"/>
  <c r="N33" i="26"/>
  <c r="T32" i="26"/>
  <c r="S32" i="26"/>
  <c r="R32" i="26"/>
  <c r="Q32" i="26"/>
  <c r="P32" i="26"/>
  <c r="O32" i="26"/>
  <c r="N32" i="26"/>
  <c r="T31" i="26"/>
  <c r="S31" i="26"/>
  <c r="R31" i="26"/>
  <c r="Q31" i="26"/>
  <c r="P31" i="26"/>
  <c r="O31" i="26"/>
  <c r="N31" i="26"/>
  <c r="T30" i="26"/>
  <c r="S30" i="26"/>
  <c r="R30" i="26"/>
  <c r="Q30" i="26"/>
  <c r="P30" i="26"/>
  <c r="O30" i="26"/>
  <c r="N30" i="26"/>
  <c r="T29" i="26"/>
  <c r="S29" i="26"/>
  <c r="R29" i="26"/>
  <c r="Q29" i="26"/>
  <c r="P29" i="26"/>
  <c r="O29" i="26"/>
  <c r="N29" i="26"/>
  <c r="Q28" i="26"/>
  <c r="P28" i="26"/>
  <c r="O28" i="26"/>
  <c r="N28" i="26"/>
  <c r="Q27" i="26"/>
  <c r="P27" i="26"/>
  <c r="O27" i="26"/>
  <c r="N27" i="26"/>
  <c r="T26" i="26"/>
  <c r="S26" i="26"/>
  <c r="R26" i="26"/>
  <c r="Q26" i="26"/>
  <c r="P26" i="26"/>
  <c r="O26" i="26"/>
  <c r="N26" i="26"/>
  <c r="T25" i="26"/>
  <c r="S25" i="26"/>
  <c r="R25" i="26"/>
  <c r="Q25" i="26"/>
  <c r="P25" i="26"/>
  <c r="O25" i="26"/>
  <c r="N25" i="26"/>
  <c r="T24" i="26"/>
  <c r="S24" i="26"/>
  <c r="R24" i="26"/>
  <c r="Q24" i="26"/>
  <c r="P24" i="26"/>
  <c r="O24" i="26"/>
  <c r="N24" i="26"/>
  <c r="T23" i="26"/>
  <c r="S23" i="26"/>
  <c r="R23" i="26"/>
  <c r="Q23" i="26"/>
  <c r="P23" i="26"/>
  <c r="O23" i="26"/>
  <c r="N23" i="26"/>
  <c r="T22" i="26"/>
  <c r="S22" i="26"/>
  <c r="R22" i="26"/>
  <c r="Q22" i="26"/>
  <c r="P22" i="26"/>
  <c r="O22" i="26"/>
  <c r="N22" i="26"/>
  <c r="T21" i="26"/>
  <c r="S21" i="26"/>
  <c r="R21" i="26"/>
  <c r="Q21" i="26"/>
  <c r="P21" i="26"/>
  <c r="O21" i="26"/>
  <c r="N21" i="26"/>
  <c r="Q20" i="26"/>
  <c r="P20" i="26"/>
  <c r="O20" i="26"/>
  <c r="N20" i="26"/>
  <c r="Q19" i="26"/>
  <c r="P19" i="26"/>
  <c r="O19" i="26"/>
  <c r="N19" i="26"/>
  <c r="T18" i="26"/>
  <c r="S18" i="26"/>
  <c r="R18" i="26"/>
  <c r="Q18" i="26"/>
  <c r="P18" i="26"/>
  <c r="O18" i="26"/>
  <c r="N18" i="26"/>
  <c r="T17" i="26"/>
  <c r="S17" i="26"/>
  <c r="R17" i="26"/>
  <c r="Q17" i="26"/>
  <c r="P17" i="26"/>
  <c r="O17" i="26"/>
  <c r="N17" i="26"/>
  <c r="T16" i="26"/>
  <c r="S16" i="26"/>
  <c r="R16" i="26"/>
  <c r="Q16" i="26"/>
  <c r="P16" i="26"/>
  <c r="O16" i="26"/>
  <c r="N16" i="26"/>
  <c r="T15" i="26"/>
  <c r="S15" i="26"/>
  <c r="R15" i="26"/>
  <c r="Q15" i="26"/>
  <c r="P15" i="26"/>
  <c r="O15" i="26"/>
  <c r="N15" i="26"/>
  <c r="T14" i="26"/>
  <c r="S14" i="26"/>
  <c r="R14" i="26"/>
  <c r="Q14" i="26"/>
  <c r="P14" i="26"/>
  <c r="O14" i="26"/>
  <c r="N14" i="26"/>
  <c r="T13" i="26"/>
  <c r="S13" i="26"/>
  <c r="R13" i="26"/>
  <c r="Q13" i="26"/>
  <c r="P13" i="26"/>
  <c r="O13" i="26"/>
  <c r="N13" i="26"/>
  <c r="Q12" i="26"/>
  <c r="P12" i="26"/>
  <c r="O12" i="26"/>
  <c r="N12" i="26"/>
  <c r="Q11" i="26"/>
  <c r="P11" i="26"/>
  <c r="O11" i="26"/>
  <c r="N11" i="26"/>
  <c r="T10" i="26"/>
  <c r="S10" i="26"/>
  <c r="R10" i="26"/>
  <c r="Q10" i="26"/>
  <c r="P10" i="26"/>
  <c r="O10" i="26"/>
  <c r="N10" i="26"/>
  <c r="T9" i="26"/>
  <c r="S9" i="26"/>
  <c r="R9" i="26"/>
  <c r="Q9" i="26"/>
  <c r="P9" i="26"/>
  <c r="O9" i="26"/>
  <c r="N9" i="26"/>
  <c r="T8" i="26"/>
  <c r="S8" i="26"/>
  <c r="R8" i="26"/>
  <c r="Q8" i="26"/>
  <c r="P8" i="26"/>
  <c r="O8" i="26"/>
  <c r="N8" i="26"/>
  <c r="T7" i="26"/>
  <c r="S7" i="26"/>
  <c r="R7" i="26"/>
  <c r="Q7" i="26"/>
  <c r="P7" i="26"/>
  <c r="O7" i="26"/>
  <c r="N7" i="26"/>
  <c r="T6" i="26"/>
  <c r="S6" i="26"/>
  <c r="R6" i="26"/>
  <c r="Q6" i="26"/>
  <c r="P6" i="26"/>
  <c r="O6" i="26"/>
  <c r="N6" i="26"/>
  <c r="T5" i="26"/>
  <c r="S5" i="26"/>
  <c r="R5" i="26"/>
  <c r="Q5" i="26"/>
  <c r="P5" i="26"/>
  <c r="O5" i="26"/>
  <c r="N5" i="26"/>
  <c r="H60" i="26"/>
  <c r="G60" i="26"/>
  <c r="F60" i="26"/>
  <c r="E60" i="26"/>
  <c r="H59" i="26"/>
  <c r="G59" i="26"/>
  <c r="F59" i="26"/>
  <c r="E59" i="26"/>
  <c r="K58" i="26"/>
  <c r="J58" i="26"/>
  <c r="I58" i="26"/>
  <c r="H58" i="26"/>
  <c r="G58" i="26"/>
  <c r="F58" i="26"/>
  <c r="E58" i="26"/>
  <c r="K57" i="26"/>
  <c r="J57" i="26"/>
  <c r="I57" i="26"/>
  <c r="H57" i="26"/>
  <c r="G57" i="26"/>
  <c r="F57" i="26"/>
  <c r="E57" i="26"/>
  <c r="K56" i="26"/>
  <c r="J56" i="26"/>
  <c r="I56" i="26"/>
  <c r="H56" i="26"/>
  <c r="G56" i="26"/>
  <c r="F56" i="26"/>
  <c r="E56" i="26"/>
  <c r="K55" i="26"/>
  <c r="J55" i="26"/>
  <c r="I55" i="26"/>
  <c r="H55" i="26"/>
  <c r="G55" i="26"/>
  <c r="F55" i="26"/>
  <c r="E55" i="26"/>
  <c r="K54" i="26"/>
  <c r="J54" i="26"/>
  <c r="I54" i="26"/>
  <c r="H54" i="26"/>
  <c r="G54" i="26"/>
  <c r="F54" i="26"/>
  <c r="E54" i="26"/>
  <c r="K53" i="26"/>
  <c r="J53" i="26"/>
  <c r="I53" i="26"/>
  <c r="H53" i="26"/>
  <c r="G53" i="26"/>
  <c r="F53" i="26"/>
  <c r="E53" i="26"/>
  <c r="H52" i="26"/>
  <c r="G52" i="26"/>
  <c r="F52" i="26"/>
  <c r="E52" i="26"/>
  <c r="H51" i="26"/>
  <c r="G51" i="26"/>
  <c r="F51" i="26"/>
  <c r="E51" i="26"/>
  <c r="K50" i="26"/>
  <c r="J50" i="26"/>
  <c r="I50" i="26"/>
  <c r="H50" i="26"/>
  <c r="G50" i="26"/>
  <c r="F50" i="26"/>
  <c r="E50" i="26"/>
  <c r="K49" i="26"/>
  <c r="J49" i="26"/>
  <c r="I49" i="26"/>
  <c r="H49" i="26"/>
  <c r="G49" i="26"/>
  <c r="F49" i="26"/>
  <c r="E49" i="26"/>
  <c r="K48" i="26"/>
  <c r="J48" i="26"/>
  <c r="I48" i="26"/>
  <c r="H48" i="26"/>
  <c r="G48" i="26"/>
  <c r="F48" i="26"/>
  <c r="E48" i="26"/>
  <c r="K47" i="26"/>
  <c r="J47" i="26"/>
  <c r="I47" i="26"/>
  <c r="H47" i="26"/>
  <c r="G47" i="26"/>
  <c r="F47" i="26"/>
  <c r="E47" i="26"/>
  <c r="K46" i="26"/>
  <c r="J46" i="26"/>
  <c r="I46" i="26"/>
  <c r="H46" i="26"/>
  <c r="G46" i="26"/>
  <c r="F46" i="26"/>
  <c r="E46" i="26"/>
  <c r="K45" i="26"/>
  <c r="J45" i="26"/>
  <c r="I45" i="26"/>
  <c r="H45" i="26"/>
  <c r="G45" i="26"/>
  <c r="F45" i="26"/>
  <c r="E45" i="26"/>
  <c r="H44" i="26"/>
  <c r="G44" i="26"/>
  <c r="F44" i="26"/>
  <c r="E44" i="26"/>
  <c r="H43" i="26"/>
  <c r="G43" i="26"/>
  <c r="F43" i="26"/>
  <c r="E43" i="26"/>
  <c r="K42" i="26"/>
  <c r="J42" i="26"/>
  <c r="I42" i="26"/>
  <c r="H42" i="26"/>
  <c r="G42" i="26"/>
  <c r="F42" i="26"/>
  <c r="E42" i="26"/>
  <c r="K41" i="26"/>
  <c r="J41" i="26"/>
  <c r="I41" i="26"/>
  <c r="H41" i="26"/>
  <c r="G41" i="26"/>
  <c r="F41" i="26"/>
  <c r="E41" i="26"/>
  <c r="K40" i="26"/>
  <c r="J40" i="26"/>
  <c r="I40" i="26"/>
  <c r="H40" i="26"/>
  <c r="G40" i="26"/>
  <c r="F40" i="26"/>
  <c r="E40" i="26"/>
  <c r="K39" i="26"/>
  <c r="J39" i="26"/>
  <c r="I39" i="26"/>
  <c r="H39" i="26"/>
  <c r="G39" i="26"/>
  <c r="F39" i="26"/>
  <c r="E39" i="26"/>
  <c r="K38" i="26"/>
  <c r="J38" i="26"/>
  <c r="I38" i="26"/>
  <c r="H38" i="26"/>
  <c r="G38" i="26"/>
  <c r="F38" i="26"/>
  <c r="E38" i="26"/>
  <c r="K37" i="26"/>
  <c r="J37" i="26"/>
  <c r="I37" i="26"/>
  <c r="H37" i="26"/>
  <c r="G37" i="26"/>
  <c r="F37" i="26"/>
  <c r="E37" i="26"/>
  <c r="H36" i="26"/>
  <c r="G36" i="26"/>
  <c r="F36" i="26"/>
  <c r="E36" i="26"/>
  <c r="H35" i="26"/>
  <c r="G35" i="26"/>
  <c r="F35" i="26"/>
  <c r="E35" i="26"/>
  <c r="K34" i="26"/>
  <c r="J34" i="26"/>
  <c r="I34" i="26"/>
  <c r="H34" i="26"/>
  <c r="G34" i="26"/>
  <c r="F34" i="26"/>
  <c r="E34" i="26"/>
  <c r="K33" i="26"/>
  <c r="J33" i="26"/>
  <c r="I33" i="26"/>
  <c r="H33" i="26"/>
  <c r="G33" i="26"/>
  <c r="F33" i="26"/>
  <c r="E33" i="26"/>
  <c r="K32" i="26"/>
  <c r="J32" i="26"/>
  <c r="I32" i="26"/>
  <c r="H32" i="26"/>
  <c r="G32" i="26"/>
  <c r="F32" i="26"/>
  <c r="E32" i="26"/>
  <c r="K31" i="26"/>
  <c r="J31" i="26"/>
  <c r="I31" i="26"/>
  <c r="H31" i="26"/>
  <c r="G31" i="26"/>
  <c r="F31" i="26"/>
  <c r="E31" i="26"/>
  <c r="K30" i="26"/>
  <c r="J30" i="26"/>
  <c r="I30" i="26"/>
  <c r="H30" i="26"/>
  <c r="G30" i="26"/>
  <c r="F30" i="26"/>
  <c r="E30" i="26"/>
  <c r="K29" i="26"/>
  <c r="J29" i="26"/>
  <c r="I29" i="26"/>
  <c r="H29" i="26"/>
  <c r="G29" i="26"/>
  <c r="F29" i="26"/>
  <c r="E29" i="26"/>
  <c r="H28" i="26"/>
  <c r="G28" i="26"/>
  <c r="F28" i="26"/>
  <c r="E28" i="26"/>
  <c r="H27" i="26"/>
  <c r="G27" i="26"/>
  <c r="F27" i="26"/>
  <c r="E27" i="26"/>
  <c r="K26" i="26"/>
  <c r="J26" i="26"/>
  <c r="I26" i="26"/>
  <c r="H26" i="26"/>
  <c r="G26" i="26"/>
  <c r="F26" i="26"/>
  <c r="E26" i="26"/>
  <c r="K25" i="26"/>
  <c r="J25" i="26"/>
  <c r="I25" i="26"/>
  <c r="H25" i="26"/>
  <c r="G25" i="26"/>
  <c r="F25" i="26"/>
  <c r="E25" i="26"/>
  <c r="K24" i="26"/>
  <c r="J24" i="26"/>
  <c r="I24" i="26"/>
  <c r="H24" i="26"/>
  <c r="G24" i="26"/>
  <c r="F24" i="26"/>
  <c r="E24" i="26"/>
  <c r="K23" i="26"/>
  <c r="J23" i="26"/>
  <c r="I23" i="26"/>
  <c r="H23" i="26"/>
  <c r="G23" i="26"/>
  <c r="F23" i="26"/>
  <c r="E23" i="26"/>
  <c r="K22" i="26"/>
  <c r="J22" i="26"/>
  <c r="I22" i="26"/>
  <c r="H22" i="26"/>
  <c r="G22" i="26"/>
  <c r="F22" i="26"/>
  <c r="E22" i="26"/>
  <c r="K21" i="26"/>
  <c r="J21" i="26"/>
  <c r="I21" i="26"/>
  <c r="H21" i="26"/>
  <c r="G21" i="26"/>
  <c r="F21" i="26"/>
  <c r="E21" i="26"/>
  <c r="H20" i="26"/>
  <c r="G20" i="26"/>
  <c r="F20" i="26"/>
  <c r="E20" i="26"/>
  <c r="H19" i="26"/>
  <c r="G19" i="26"/>
  <c r="F19" i="26"/>
  <c r="E19" i="26"/>
  <c r="K18" i="26"/>
  <c r="J18" i="26"/>
  <c r="I18" i="26"/>
  <c r="H18" i="26"/>
  <c r="G18" i="26"/>
  <c r="F18" i="26"/>
  <c r="E18" i="26"/>
  <c r="K17" i="26"/>
  <c r="J17" i="26"/>
  <c r="I17" i="26"/>
  <c r="H17" i="26"/>
  <c r="G17" i="26"/>
  <c r="F17" i="26"/>
  <c r="E17" i="26"/>
  <c r="K16" i="26"/>
  <c r="J16" i="26"/>
  <c r="I16" i="26"/>
  <c r="H16" i="26"/>
  <c r="G16" i="26"/>
  <c r="F16" i="26"/>
  <c r="E16" i="26"/>
  <c r="K15" i="26"/>
  <c r="J15" i="26"/>
  <c r="I15" i="26"/>
  <c r="H15" i="26"/>
  <c r="G15" i="26"/>
  <c r="F15" i="26"/>
  <c r="E15" i="26"/>
  <c r="K14" i="26"/>
  <c r="J14" i="26"/>
  <c r="I14" i="26"/>
  <c r="H14" i="26"/>
  <c r="G14" i="26"/>
  <c r="F14" i="26"/>
  <c r="E14" i="26"/>
  <c r="K13" i="26"/>
  <c r="J13" i="26"/>
  <c r="I13" i="26"/>
  <c r="H13" i="26"/>
  <c r="G13" i="26"/>
  <c r="F13" i="26"/>
  <c r="AD87" i="26" l="1"/>
  <c r="AD119" i="26"/>
  <c r="AD15" i="26"/>
  <c r="F13" i="16"/>
  <c r="G14" i="16"/>
  <c r="H15" i="16"/>
  <c r="G13" i="16"/>
  <c r="H14" i="16"/>
  <c r="E16" i="16"/>
  <c r="Z13" i="16"/>
  <c r="X16" i="16"/>
  <c r="X13" i="16"/>
  <c r="Y14" i="16"/>
  <c r="Z15" i="16"/>
  <c r="AC13" i="16"/>
  <c r="AB13" i="16"/>
  <c r="AC14" i="16"/>
  <c r="Z16" i="16"/>
  <c r="K22" i="36"/>
  <c r="K10" i="36"/>
  <c r="K11" i="36"/>
  <c r="U14" i="26"/>
  <c r="AA14" i="16"/>
  <c r="K21" i="36"/>
  <c r="AD5" i="16"/>
  <c r="AD6" i="16"/>
  <c r="AD7" i="16"/>
  <c r="AA13" i="16"/>
  <c r="Y16" i="16"/>
  <c r="AD14" i="26"/>
  <c r="AD24" i="26"/>
  <c r="AD64" i="26"/>
  <c r="AD86" i="26"/>
  <c r="AD96" i="26"/>
  <c r="AD118" i="26"/>
  <c r="AD128" i="26"/>
  <c r="AD150" i="26"/>
  <c r="AD160" i="26"/>
  <c r="W15" i="16"/>
  <c r="AD46" i="26"/>
  <c r="AD56" i="26"/>
  <c r="H13" i="16"/>
  <c r="I14" i="16"/>
  <c r="F16" i="16"/>
  <c r="W14" i="16"/>
  <c r="X15" i="16"/>
  <c r="U16" i="26"/>
  <c r="U38" i="26"/>
  <c r="U48" i="26"/>
  <c r="W13" i="16"/>
  <c r="X14" i="16"/>
  <c r="Y15" i="16"/>
  <c r="AD8" i="16"/>
  <c r="Y13" i="16"/>
  <c r="Z14" i="16"/>
  <c r="W16" i="16"/>
  <c r="U64" i="26"/>
  <c r="U86" i="26"/>
  <c r="U96" i="26"/>
  <c r="U118" i="26"/>
  <c r="U128" i="26"/>
  <c r="U150" i="26"/>
  <c r="U160" i="26"/>
  <c r="L29" i="26"/>
  <c r="U15" i="26"/>
  <c r="U37" i="26"/>
  <c r="L119" i="26"/>
  <c r="U95" i="26"/>
  <c r="U117" i="26"/>
  <c r="U149" i="26"/>
  <c r="L5" i="16"/>
  <c r="I13" i="16"/>
  <c r="G16" i="16"/>
  <c r="U24" i="26"/>
  <c r="U56" i="26"/>
  <c r="U72" i="26"/>
  <c r="U94" i="26"/>
  <c r="U104" i="26"/>
  <c r="J13" i="16"/>
  <c r="K14" i="16"/>
  <c r="U23" i="26"/>
  <c r="U45" i="26"/>
  <c r="U55" i="26"/>
  <c r="L149" i="26"/>
  <c r="U71" i="26"/>
  <c r="U93" i="26"/>
  <c r="U103" i="26"/>
  <c r="U157" i="26"/>
  <c r="K13" i="16"/>
  <c r="E15" i="16"/>
  <c r="U112" i="26"/>
  <c r="H16" i="16"/>
  <c r="E14" i="16"/>
  <c r="F15" i="16"/>
  <c r="E13" i="16"/>
  <c r="F14" i="16"/>
  <c r="G15" i="16"/>
  <c r="L8" i="16"/>
  <c r="L7" i="16"/>
  <c r="L6" i="16"/>
  <c r="AD13" i="26"/>
  <c r="AD17" i="26" s="1"/>
  <c r="AD23" i="26"/>
  <c r="AD45" i="26"/>
  <c r="AD49" i="26" s="1"/>
  <c r="AD55" i="26"/>
  <c r="AD63" i="26"/>
  <c r="AD85" i="26"/>
  <c r="AD95" i="26"/>
  <c r="AD117" i="26"/>
  <c r="AD127" i="26"/>
  <c r="AD149" i="26"/>
  <c r="AD159" i="26"/>
  <c r="AD22" i="26"/>
  <c r="AD32" i="26"/>
  <c r="AD54" i="26"/>
  <c r="AD62" i="26"/>
  <c r="AD72" i="26"/>
  <c r="AD94" i="26"/>
  <c r="AD104" i="26"/>
  <c r="AD126" i="26"/>
  <c r="AD136" i="26"/>
  <c r="AD158" i="26"/>
  <c r="AD168" i="26"/>
  <c r="AD21" i="26"/>
  <c r="AD31" i="26"/>
  <c r="AD53" i="26"/>
  <c r="AD61" i="26"/>
  <c r="AD93" i="26"/>
  <c r="AD125" i="26"/>
  <c r="AD135" i="26"/>
  <c r="AD157" i="26"/>
  <c r="AD167" i="26"/>
  <c r="AD30" i="26"/>
  <c r="AD40" i="26"/>
  <c r="AD70" i="26"/>
  <c r="AD80" i="26"/>
  <c r="AD102" i="26"/>
  <c r="AD112" i="26"/>
  <c r="AD144" i="26"/>
  <c r="AD176" i="26"/>
  <c r="AD29" i="26"/>
  <c r="AD39" i="26"/>
  <c r="AD69" i="26"/>
  <c r="AD71" i="26"/>
  <c r="AD79" i="26"/>
  <c r="AD101" i="26"/>
  <c r="AD103" i="26"/>
  <c r="AD111" i="26"/>
  <c r="AD133" i="26"/>
  <c r="AD134" i="26"/>
  <c r="AD143" i="26"/>
  <c r="AD165" i="26"/>
  <c r="AD166" i="26"/>
  <c r="AD175" i="26"/>
  <c r="AD16" i="26"/>
  <c r="AD38" i="26"/>
  <c r="AD48" i="26"/>
  <c r="AD78" i="26"/>
  <c r="AD88" i="26"/>
  <c r="AD110" i="26"/>
  <c r="AD120" i="26"/>
  <c r="AD142" i="26"/>
  <c r="AD152" i="26"/>
  <c r="AD174" i="26"/>
  <c r="AD37" i="26"/>
  <c r="AD47" i="26"/>
  <c r="AD77" i="26"/>
  <c r="AD109" i="26"/>
  <c r="AD141" i="26"/>
  <c r="AD151" i="26"/>
  <c r="AD173" i="26"/>
  <c r="U39" i="26"/>
  <c r="U47" i="26"/>
  <c r="U63" i="26"/>
  <c r="U85" i="26"/>
  <c r="U127" i="26"/>
  <c r="U142" i="26"/>
  <c r="U159" i="26"/>
  <c r="U46" i="26"/>
  <c r="U62" i="26"/>
  <c r="U126" i="26"/>
  <c r="U136" i="26"/>
  <c r="U158" i="26"/>
  <c r="U168" i="26"/>
  <c r="U13" i="26"/>
  <c r="U61" i="26"/>
  <c r="U125" i="26"/>
  <c r="U135" i="26"/>
  <c r="U167" i="26"/>
  <c r="U22" i="26"/>
  <c r="U32" i="26"/>
  <c r="U54" i="26"/>
  <c r="U70" i="26"/>
  <c r="U80" i="26"/>
  <c r="U102" i="26"/>
  <c r="U134" i="26"/>
  <c r="U144" i="26"/>
  <c r="U166" i="26"/>
  <c r="U176" i="26"/>
  <c r="U21" i="26"/>
  <c r="U31" i="26"/>
  <c r="U53" i="26"/>
  <c r="U69" i="26"/>
  <c r="U79" i="26"/>
  <c r="U101" i="26"/>
  <c r="U111" i="26"/>
  <c r="U133" i="26"/>
  <c r="U143" i="26"/>
  <c r="U165" i="26"/>
  <c r="U175" i="26"/>
  <c r="U30" i="26"/>
  <c r="U40" i="26"/>
  <c r="U78" i="26"/>
  <c r="U88" i="26"/>
  <c r="U110" i="26"/>
  <c r="U120" i="26"/>
  <c r="U152" i="26"/>
  <c r="U174" i="26"/>
  <c r="U29" i="26"/>
  <c r="U77" i="26"/>
  <c r="U87" i="26"/>
  <c r="U109" i="26"/>
  <c r="U119" i="26"/>
  <c r="U141" i="26"/>
  <c r="U151" i="26"/>
  <c r="U173" i="26"/>
  <c r="L15" i="26"/>
  <c r="L24" i="26"/>
  <c r="L46" i="26"/>
  <c r="L62" i="26"/>
  <c r="L94" i="26"/>
  <c r="L126" i="26"/>
  <c r="L136" i="26"/>
  <c r="L158" i="26"/>
  <c r="L168" i="26"/>
  <c r="L14" i="26"/>
  <c r="L61" i="26"/>
  <c r="L135" i="26"/>
  <c r="L23" i="26"/>
  <c r="L45" i="26"/>
  <c r="L55" i="26"/>
  <c r="L71" i="26"/>
  <c r="L93" i="26"/>
  <c r="L103" i="26"/>
  <c r="L125" i="26"/>
  <c r="L157" i="26"/>
  <c r="L167" i="26"/>
  <c r="L22" i="26"/>
  <c r="L32" i="26"/>
  <c r="L54" i="26"/>
  <c r="L56" i="26"/>
  <c r="L70" i="26"/>
  <c r="L72" i="26"/>
  <c r="L80" i="26"/>
  <c r="L102" i="26"/>
  <c r="L104" i="26"/>
  <c r="L112" i="26"/>
  <c r="L134" i="26"/>
  <c r="L144" i="26"/>
  <c r="L166" i="26"/>
  <c r="L21" i="26"/>
  <c r="L31" i="26"/>
  <c r="L53" i="26"/>
  <c r="L69" i="26"/>
  <c r="L79" i="26"/>
  <c r="L101" i="26"/>
  <c r="L111" i="26"/>
  <c r="L133" i="26"/>
  <c r="L143" i="26"/>
  <c r="L165" i="26"/>
  <c r="L175" i="26"/>
  <c r="L30" i="26"/>
  <c r="L33" i="26" s="1"/>
  <c r="L78" i="26"/>
  <c r="L110" i="26"/>
  <c r="L142" i="26"/>
  <c r="L152" i="26"/>
  <c r="L174" i="26"/>
  <c r="L176" i="26"/>
  <c r="L39" i="26"/>
  <c r="L77" i="26"/>
  <c r="L87" i="26"/>
  <c r="L109" i="26"/>
  <c r="L141" i="26"/>
  <c r="L151" i="26"/>
  <c r="L173" i="26"/>
  <c r="L40" i="26"/>
  <c r="L86" i="26"/>
  <c r="L96" i="26"/>
  <c r="L118" i="26"/>
  <c r="L128" i="26"/>
  <c r="L150" i="26"/>
  <c r="L160" i="26"/>
  <c r="L16" i="26"/>
  <c r="L38" i="26"/>
  <c r="L48" i="26"/>
  <c r="L64" i="26"/>
  <c r="L88" i="26"/>
  <c r="L120" i="26"/>
  <c r="L37" i="26"/>
  <c r="L47" i="26"/>
  <c r="L63" i="26"/>
  <c r="L85" i="26"/>
  <c r="L95" i="26"/>
  <c r="L117" i="26"/>
  <c r="L127" i="26"/>
  <c r="L159" i="26"/>
  <c r="U5" i="26"/>
  <c r="AD5" i="26"/>
  <c r="AD6" i="26"/>
  <c r="U8" i="26"/>
  <c r="AD8" i="26"/>
  <c r="U7" i="26"/>
  <c r="AD7" i="26"/>
  <c r="U6" i="26"/>
  <c r="E13" i="26"/>
  <c r="L13" i="26" s="1"/>
  <c r="H12" i="26"/>
  <c r="G12" i="26"/>
  <c r="F12" i="26"/>
  <c r="E12" i="26"/>
  <c r="H11" i="26"/>
  <c r="G11" i="26"/>
  <c r="F11" i="26"/>
  <c r="E11" i="26"/>
  <c r="K10" i="26"/>
  <c r="J10" i="26"/>
  <c r="I10" i="26"/>
  <c r="H10" i="26"/>
  <c r="G10" i="26"/>
  <c r="F10" i="26"/>
  <c r="E10" i="26"/>
  <c r="K9" i="26"/>
  <c r="J9" i="26"/>
  <c r="I9" i="26"/>
  <c r="H9" i="26"/>
  <c r="G9" i="26"/>
  <c r="F9" i="26"/>
  <c r="E9" i="26"/>
  <c r="K8" i="26"/>
  <c r="J8" i="26"/>
  <c r="I8" i="26"/>
  <c r="H8" i="26"/>
  <c r="G8" i="26"/>
  <c r="F8" i="26"/>
  <c r="E8" i="26"/>
  <c r="K7" i="26"/>
  <c r="J7" i="26"/>
  <c r="I7" i="26"/>
  <c r="H7" i="26"/>
  <c r="G7" i="26"/>
  <c r="F7" i="26"/>
  <c r="E7" i="26"/>
  <c r="K6" i="26"/>
  <c r="J6" i="26"/>
  <c r="I6" i="26"/>
  <c r="H6" i="26"/>
  <c r="G6" i="26"/>
  <c r="F6" i="26"/>
  <c r="E6" i="26"/>
  <c r="K5" i="26"/>
  <c r="J5" i="26"/>
  <c r="I5" i="26"/>
  <c r="H5" i="26"/>
  <c r="G5" i="26"/>
  <c r="F5" i="26"/>
  <c r="E5" i="26"/>
  <c r="V1" i="36"/>
  <c r="D60" i="36"/>
  <c r="L66" i="26" l="1"/>
  <c r="U41" i="26"/>
  <c r="AD129" i="26"/>
  <c r="AD26" i="26"/>
  <c r="U170" i="26"/>
  <c r="AD153" i="26"/>
  <c r="U97" i="26"/>
  <c r="U74" i="26"/>
  <c r="AD57" i="26"/>
  <c r="U154" i="26"/>
  <c r="AD122" i="26"/>
  <c r="U73" i="26"/>
  <c r="U105" i="26"/>
  <c r="U49" i="26"/>
  <c r="AD34" i="26"/>
  <c r="U50" i="26"/>
  <c r="U145" i="26"/>
  <c r="U17" i="26"/>
  <c r="U122" i="26"/>
  <c r="U137" i="26"/>
  <c r="U130" i="26"/>
  <c r="AD137" i="26"/>
  <c r="AD18" i="26"/>
  <c r="U18" i="26"/>
  <c r="L178" i="26"/>
  <c r="U65" i="26"/>
  <c r="AD98" i="26"/>
  <c r="L161" i="26"/>
  <c r="U42" i="26"/>
  <c r="U26" i="26"/>
  <c r="U113" i="26"/>
  <c r="U89" i="26"/>
  <c r="U90" i="26"/>
  <c r="AD161" i="26"/>
  <c r="U162" i="26"/>
  <c r="AD169" i="26"/>
  <c r="AD162" i="26"/>
  <c r="U57" i="26"/>
  <c r="U161" i="26"/>
  <c r="AD58" i="26"/>
  <c r="U66" i="26"/>
  <c r="AD65" i="26"/>
  <c r="U138" i="26"/>
  <c r="AD89" i="26"/>
  <c r="AD145" i="26"/>
  <c r="AD105" i="26"/>
  <c r="L97" i="26"/>
  <c r="L130" i="26"/>
  <c r="L122" i="26"/>
  <c r="L129" i="26"/>
  <c r="AD10" i="16"/>
  <c r="AD9" i="16"/>
  <c r="L154" i="26"/>
  <c r="L153" i="26"/>
  <c r="U169" i="26"/>
  <c r="AD121" i="26"/>
  <c r="L9" i="16"/>
  <c r="L34" i="26"/>
  <c r="AD66" i="26"/>
  <c r="L49" i="26"/>
  <c r="U106" i="26"/>
  <c r="U98" i="26"/>
  <c r="L74" i="26"/>
  <c r="U58" i="26"/>
  <c r="AD97" i="26"/>
  <c r="L25" i="26"/>
  <c r="AD106" i="26"/>
  <c r="L89" i="26"/>
  <c r="AD138" i="26"/>
  <c r="AD74" i="26"/>
  <c r="L138" i="26"/>
  <c r="L169" i="26"/>
  <c r="AD146" i="26"/>
  <c r="AD73" i="26"/>
  <c r="U153" i="26"/>
  <c r="L57" i="26"/>
  <c r="AD33" i="26"/>
  <c r="L121" i="26"/>
  <c r="L81" i="26"/>
  <c r="L58" i="26"/>
  <c r="AD177" i="26"/>
  <c r="AD41" i="26"/>
  <c r="AD114" i="26"/>
  <c r="AD170" i="26"/>
  <c r="AD25" i="26"/>
  <c r="L10" i="16"/>
  <c r="U121" i="26"/>
  <c r="AD154" i="26"/>
  <c r="AD178" i="26"/>
  <c r="AD90" i="26"/>
  <c r="AD82" i="26"/>
  <c r="AD130" i="26"/>
  <c r="AD113" i="26"/>
  <c r="AD50" i="26"/>
  <c r="AD81" i="26"/>
  <c r="AD42" i="26"/>
  <c r="U114" i="26"/>
  <c r="U25" i="26"/>
  <c r="U81" i="26"/>
  <c r="U129" i="26"/>
  <c r="U82" i="26"/>
  <c r="U33" i="26"/>
  <c r="U146" i="26"/>
  <c r="U177" i="26"/>
  <c r="U178" i="26"/>
  <c r="U34" i="26"/>
  <c r="L98" i="26"/>
  <c r="L26" i="26"/>
  <c r="L73" i="26"/>
  <c r="L18" i="26"/>
  <c r="L42" i="26"/>
  <c r="L146" i="26"/>
  <c r="L145" i="26"/>
  <c r="L114" i="26"/>
  <c r="L65" i="26"/>
  <c r="L162" i="26"/>
  <c r="L137" i="26"/>
  <c r="L82" i="26"/>
  <c r="L90" i="26"/>
  <c r="L41" i="26"/>
  <c r="L170" i="26"/>
  <c r="L105" i="26"/>
  <c r="L177" i="26"/>
  <c r="L50" i="26"/>
  <c r="L113" i="26"/>
  <c r="L106" i="26"/>
  <c r="L17" i="26"/>
  <c r="U9" i="26"/>
  <c r="U10" i="26"/>
  <c r="AD10" i="26"/>
  <c r="AD9" i="26"/>
  <c r="L5" i="26"/>
  <c r="L6" i="26"/>
  <c r="L7" i="26"/>
  <c r="L8" i="26"/>
  <c r="C2" i="33"/>
  <c r="C1" i="33"/>
  <c r="C2" i="32"/>
  <c r="C1" i="32"/>
  <c r="C2" i="19"/>
  <c r="C1" i="19"/>
  <c r="L13" i="16" l="1"/>
  <c r="AD13" i="16"/>
  <c r="L14" i="16"/>
  <c r="AD14" i="16"/>
  <c r="L10" i="26"/>
  <c r="L9" i="26"/>
  <c r="D1" i="19"/>
  <c r="E3" i="16" s="1"/>
  <c r="D1" i="33"/>
  <c r="W3" i="16" s="1"/>
  <c r="D1" i="32"/>
  <c r="N3" i="26" l="1"/>
  <c r="N3" i="16"/>
  <c r="B1" i="16" s="1"/>
  <c r="E3" i="26"/>
  <c r="E185" i="26" s="1"/>
  <c r="W3" i="26"/>
  <c r="B1" i="26" l="1"/>
</calcChain>
</file>

<file path=xl/sharedStrings.xml><?xml version="1.0" encoding="utf-8"?>
<sst xmlns="http://schemas.openxmlformats.org/spreadsheetml/2006/main" count="19998" uniqueCount="153">
  <si>
    <t>tiles</t>
  </si>
  <si>
    <t>As at 23:59</t>
  </si>
  <si>
    <t>65+</t>
  </si>
  <si>
    <t>50-64</t>
  </si>
  <si>
    <t>35-49</t>
  </si>
  <si>
    <t>All Ages
(12+)</t>
  </si>
  <si>
    <t>National</t>
  </si>
  <si>
    <t>Population</t>
  </si>
  <si>
    <t>Dose 1 #</t>
  </si>
  <si>
    <t>Dose 2 #</t>
  </si>
  <si>
    <t>Dose 1 %</t>
  </si>
  <si>
    <t>Dose 2 %</t>
  </si>
  <si>
    <t>Northern</t>
  </si>
  <si>
    <t>Northland</t>
  </si>
  <si>
    <t>Auckland</t>
  </si>
  <si>
    <t>Counties Manukau</t>
  </si>
  <si>
    <t>Waitemata</t>
  </si>
  <si>
    <t>Midlands</t>
  </si>
  <si>
    <t>Waikato</t>
  </si>
  <si>
    <t>Bay of Plenty</t>
  </si>
  <si>
    <t>Tairawhiti</t>
  </si>
  <si>
    <t>Lakes</t>
  </si>
  <si>
    <t>Taranaki</t>
  </si>
  <si>
    <t>Central</t>
  </si>
  <si>
    <t>Whanganui</t>
  </si>
  <si>
    <t>Hawke's Bay</t>
  </si>
  <si>
    <t>MidCentral</t>
  </si>
  <si>
    <t>Wairarapa</t>
  </si>
  <si>
    <t>Hutt Valley</t>
  </si>
  <si>
    <t>Capital and Coast</t>
  </si>
  <si>
    <t>Southern</t>
  </si>
  <si>
    <t>Nelson Marlborough</t>
  </si>
  <si>
    <t>West Coast</t>
  </si>
  <si>
    <t>Canterbury</t>
  </si>
  <si>
    <t>South Canterbury</t>
  </si>
  <si>
    <t>Other</t>
  </si>
  <si>
    <t>🔳</t>
  </si>
  <si>
    <t>A result over 100% means that for that particular population groups and DHB, more people have been vaccinated than expected based on the 2020 population of health service users.</t>
  </si>
  <si>
    <t>Vaccination data sourced from the Covid Immunisation Register (CIR)
Populaiton data sourced from the Health Service User 2020 dataset (HSU)</t>
  </si>
  <si>
    <t>Ethnic Codes are Prioritised in the following order in accordance with Ministry of Health HISO 10001:2017 Ethnicity Data Protocols</t>
  </si>
  <si>
    <t>Level 1</t>
  </si>
  <si>
    <t>Level 2</t>
  </si>
  <si>
    <t>Priority
order</t>
  </si>
  <si>
    <t>Ethnic group
code description</t>
  </si>
  <si>
    <t>Priority order</t>
  </si>
  <si>
    <t>Māori</t>
  </si>
  <si>
    <t>Pacific Peoples</t>
  </si>
  <si>
    <t>Tokelauan</t>
  </si>
  <si>
    <t>Fijian</t>
  </si>
  <si>
    <t>Niuean</t>
  </si>
  <si>
    <t>Tongan</t>
  </si>
  <si>
    <t>Cook Island Māori</t>
  </si>
  <si>
    <t>Samoan</t>
  </si>
  <si>
    <t>Other Pacific Peoples</t>
  </si>
  <si>
    <t>Pacific Peoples NFD</t>
  </si>
  <si>
    <t>Asian</t>
  </si>
  <si>
    <t>Southeast Asian</t>
  </si>
  <si>
    <t>Indian</t>
  </si>
  <si>
    <t>Chinese</t>
  </si>
  <si>
    <t>Other Asian</t>
  </si>
  <si>
    <t>Asian NFD</t>
  </si>
  <si>
    <t>Middle Eastern
Latin American
African
(MELAA)</t>
  </si>
  <si>
    <t>Latin American</t>
  </si>
  <si>
    <t>African</t>
  </si>
  <si>
    <t>Middle Eastern</t>
  </si>
  <si>
    <t>Other Ethnicity</t>
  </si>
  <si>
    <t>European</t>
  </si>
  <si>
    <t>Other European</t>
  </si>
  <si>
    <t>European NFD</t>
  </si>
  <si>
    <t>New Zealand European</t>
  </si>
  <si>
    <t>Unknown</t>
  </si>
  <si>
    <t>Don’t know</t>
  </si>
  <si>
    <t>Refused to answer</t>
  </si>
  <si>
    <t>Response unidentifiable</t>
  </si>
  <si>
    <t>Not stated</t>
  </si>
  <si>
    <t>NFD = Not Further Defined</t>
  </si>
  <si>
    <t>Dose 1 RR</t>
  </si>
  <si>
    <t>Dose 2 RR</t>
  </si>
  <si>
    <t>&lt;0.6</t>
  </si>
  <si>
    <t>1.0&lt;</t>
  </si>
  <si>
    <r>
      <rPr>
        <b/>
        <sz val="11"/>
        <color theme="1"/>
        <rFont val="Calibri"/>
        <family val="2"/>
        <scheme val="minor"/>
      </rPr>
      <t>Explanation:</t>
    </r>
    <r>
      <rPr>
        <sz val="11"/>
        <color theme="1"/>
        <rFont val="Calibri"/>
        <family val="2"/>
        <scheme val="minor"/>
      </rPr>
      <t xml:space="preserve"> The table contains relative rates (or rate ratios) which outline the rate the green and blue groups are being vaccinated per population compared with the orange.  </t>
    </r>
  </si>
  <si>
    <r>
      <t>o</t>
    </r>
    <r>
      <rPr>
        <sz val="7"/>
        <color theme="1"/>
        <rFont val="Times New Roman"/>
        <family val="1"/>
      </rPr>
      <t xml:space="preserve">   </t>
    </r>
    <r>
      <rPr>
        <sz val="11"/>
        <color theme="1"/>
        <rFont val="Calibri"/>
        <family val="2"/>
      </rPr>
      <t xml:space="preserve">A rate of </t>
    </r>
    <r>
      <rPr>
        <b/>
        <sz val="11"/>
        <color theme="1"/>
        <rFont val="Calibri"/>
        <family val="2"/>
      </rPr>
      <t>around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being compared are being vaccinated at </t>
    </r>
    <r>
      <rPr>
        <b/>
        <sz val="11"/>
        <color theme="1"/>
        <rFont val="Calibri"/>
        <family val="2"/>
      </rPr>
      <t>about the same rate</t>
    </r>
    <r>
      <rPr>
        <sz val="11"/>
        <color theme="1"/>
        <rFont val="Calibri"/>
        <family val="2"/>
      </rPr>
      <t xml:space="preserve"> per population as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</si>
  <si>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over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a </t>
    </r>
    <r>
      <rPr>
        <b/>
        <sz val="11"/>
        <color theme="1"/>
        <rFont val="Calibri"/>
        <family val="2"/>
      </rPr>
      <t>higher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</si>
  <si>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under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t>
    </r>
    <r>
      <rPr>
        <b/>
        <sz val="11"/>
        <color theme="1"/>
        <rFont val="Calibri"/>
        <family val="2"/>
      </rPr>
      <t>a lower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</si>
  <si>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rPr>
        <b/>
        <sz val="11"/>
        <color theme="1"/>
        <rFont val="Calibri"/>
        <family val="2"/>
        <scheme val="minor"/>
      </rPr>
      <t xml:space="preserve">Example: </t>
    </r>
    <r>
      <rPr>
        <i/>
        <sz val="11"/>
        <color theme="1"/>
        <rFont val="Calibri"/>
        <family val="2"/>
        <scheme val="minor"/>
      </rPr>
      <t>"A rate ratio of 1.0 shows that nationally, African people over the age of 65 are being vaccinated at a similar same rate per population as NZ European people 65+. However, a rate ratio of  0.5 shows that the total eligible African population  (12+) are being vaccinated at half the rate of NZ Europeans."</t>
    </r>
  </si>
  <si>
    <t>Ethnicity level 2</t>
  </si>
  <si>
    <t>Age group</t>
  </si>
  <si>
    <t>DHB of residence2</t>
  </si>
  <si>
    <t>Values</t>
  </si>
  <si>
    <t>Grand Total</t>
  </si>
  <si>
    <t>sum of # people (HSU)</t>
  </si>
  <si>
    <t>Sum of # people fully vaccinated</t>
  </si>
  <si>
    <t>Sum of Dose 1 Uptake</t>
  </si>
  <si>
    <t>Sum of Dose 2 Uptake</t>
  </si>
  <si>
    <t>Total sum of # people (HSU)</t>
  </si>
  <si>
    <t>Total Sum of # people fully vaccinated</t>
  </si>
  <si>
    <t>Total Sum of Dose 1 Uptake</t>
  </si>
  <si>
    <t>Total Sum of Dose 2 Uptake</t>
  </si>
  <si>
    <t>Ethnic group</t>
  </si>
  <si>
    <t>DHB of residence</t>
  </si>
  <si>
    <t># people fully vaccinated</t>
  </si>
  <si>
    <t># people (HSU)</t>
  </si>
  <si>
    <t>Latin American / Hispanic</t>
  </si>
  <si>
    <t>NZ European / Pakeha</t>
  </si>
  <si>
    <t>Maori</t>
  </si>
  <si>
    <t>Cook Island Maori</t>
  </si>
  <si>
    <t>Other Pacific Island</t>
  </si>
  <si>
    <t>Pacific Island NFD</t>
  </si>
  <si>
    <t>Don't Know</t>
  </si>
  <si>
    <t>Refused to Answer</t>
  </si>
  <si>
    <t>Response Unidentifiable</t>
  </si>
  <si>
    <t>(All)</t>
  </si>
  <si>
    <r>
      <rPr>
        <b/>
        <sz val="11"/>
        <color theme="1"/>
        <rFont val="Calibri"/>
        <family val="2"/>
        <scheme val="minor"/>
      </rPr>
      <t>Step 1:</t>
    </r>
    <r>
      <rPr>
        <sz val="11"/>
        <color theme="1"/>
        <rFont val="Calibri"/>
        <family val="2"/>
        <scheme val="minor"/>
      </rPr>
      <t xml:space="preserve"> Select grouped ethnicity of interest</t>
    </r>
  </si>
  <si>
    <r>
      <rPr>
        <b/>
        <sz val="11"/>
        <color theme="1"/>
        <rFont val="Calibri"/>
        <family val="2"/>
        <scheme val="minor"/>
      </rPr>
      <t>Step 2:</t>
    </r>
    <r>
      <rPr>
        <sz val="11"/>
        <color theme="1"/>
        <rFont val="Calibri"/>
        <family val="2"/>
        <scheme val="minor"/>
      </rPr>
      <t xml:space="preserve"> Select second level ethnicity of interest</t>
    </r>
  </si>
  <si>
    <r>
      <rPr>
        <b/>
        <sz val="11"/>
        <color theme="1"/>
        <rFont val="Calibri"/>
        <family val="2"/>
        <scheme val="minor"/>
      </rPr>
      <t xml:space="preserve">Step 3: </t>
    </r>
    <r>
      <rPr>
        <sz val="11"/>
        <color theme="1"/>
        <rFont val="Calibri"/>
        <family val="2"/>
        <scheme val="minor"/>
      </rPr>
      <t>Once complete clear filters using this button</t>
    </r>
  </si>
  <si>
    <t>Sum of # people (HSU)</t>
  </si>
  <si>
    <t>MELAA</t>
  </si>
  <si>
    <t>Total Sum of # people (HSU)</t>
  </si>
  <si>
    <t xml:space="preserve">As at 23:59   - </t>
  </si>
  <si>
    <t>All Ethnicities</t>
  </si>
  <si>
    <t>Other &amp; Unknown</t>
  </si>
  <si>
    <t># people partially vaccinated</t>
  </si>
  <si>
    <t>Non-Māori Non-Pacific</t>
  </si>
  <si>
    <t>Pacific</t>
  </si>
  <si>
    <t>Sum of # people partially vaccinated</t>
  </si>
  <si>
    <t>Total Sum of # people partially vaccinated</t>
  </si>
  <si>
    <t>5-11</t>
  </si>
  <si>
    <t># people given booster</t>
  </si>
  <si>
    <t># people eligible for booster</t>
  </si>
  <si>
    <t>5 to 11</t>
  </si>
  <si>
    <t>12 to 17</t>
  </si>
  <si>
    <t>18 to 34</t>
  </si>
  <si>
    <t>35 to 49</t>
  </si>
  <si>
    <t>50 to 64</t>
  </si>
  <si>
    <t>0 to 4</t>
  </si>
  <si>
    <t>Sum of Update Boosted</t>
  </si>
  <si>
    <t>Sum of Update Population Boosted</t>
  </si>
  <si>
    <t>Total Sum of Update Boosted</t>
  </si>
  <si>
    <t>Total Sum of Update Population Boosted</t>
  </si>
  <si>
    <t>Sum of # people given booster</t>
  </si>
  <si>
    <t>Total Sum of # people given booster</t>
  </si>
  <si>
    <t>12-17</t>
  </si>
  <si>
    <t>18-34</t>
  </si>
  <si>
    <t>All Ages (5+)</t>
  </si>
  <si>
    <t>Booster #</t>
  </si>
  <si>
    <t>Eligible Booster %</t>
  </si>
  <si>
    <t>Booster %</t>
  </si>
  <si>
    <t>Eligible Booster RR</t>
  </si>
  <si>
    <t>Booster RR</t>
  </si>
  <si>
    <t>Ethnicity level 2_2</t>
  </si>
  <si>
    <t>*</t>
  </si>
  <si>
    <t>&lt;5</t>
  </si>
  <si>
    <t>Where counts are &lt;5 the data will be suppressed and appear as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</si>
</sst>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d\ dd\ mmm\ yyyy"/>
  </numFmts>
  <fonts count="31"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i/>
      <sz val="12"/>
      <color theme="1"/>
      <name val="Calibri"/>
      <family val="2"/>
      <scheme val="minor"/>
    </font>
    <font>
      <sz val="8"/>
      <color theme="1"/>
      <name val="Calibri"/>
      <family val="2"/>
      <scheme val="minor"/>
    </font>
    <font>
      <b/>
      <sz val="11"/>
      <color rgb="FF000000"/>
      <name val="Calibri"/>
      <family val="2"/>
      <scheme val="minor"/>
    </font>
    <font>
      <b/>
      <i/>
      <sz val="11"/>
      <color theme="1"/>
      <name val="Calibri"/>
      <family val="2"/>
      <scheme val="minor"/>
    </font>
    <font>
      <sz val="11"/>
      <color theme="1"/>
      <name val="Courier New"/>
      <family val="3"/>
    </font>
    <font>
      <sz val="7"/>
      <color theme="1"/>
      <name val="Times New Roman"/>
      <family val="1"/>
    </font>
    <font>
      <sz val="11"/>
      <color theme="1"/>
      <name val="Calibri"/>
      <family val="2"/>
    </font>
    <font>
      <b/>
      <sz val="18"/>
      <color theme="0"/>
      <name val="Calibri"/>
      <family val="2"/>
      <scheme val="minor"/>
    </font>
    <font>
      <b/>
      <sz val="16"/>
      <color theme="1"/>
      <name val="Calibri"/>
      <family val="2"/>
      <scheme val="minor"/>
    </font>
    <font>
      <b/>
      <sz val="9"/>
      <color theme="1"/>
      <name val="Calibri"/>
      <family val="2"/>
      <scheme val="minor"/>
    </font>
    <font>
      <b/>
      <sz val="9"/>
      <color rgb="FF000000"/>
      <name val="Calibri"/>
      <family val="2"/>
      <scheme val="minor"/>
    </font>
    <font>
      <sz val="9"/>
      <color theme="1"/>
      <name val="Calibri"/>
      <family val="2"/>
      <scheme val="minor"/>
    </font>
    <font>
      <i/>
      <sz val="11"/>
      <color theme="1"/>
      <name val="Calibri"/>
      <family val="2"/>
      <scheme val="minor"/>
    </font>
    <font>
      <b/>
      <sz val="11"/>
      <color theme="1"/>
      <name val="Calibri"/>
      <family val="2"/>
    </font>
    <font>
      <b/>
      <sz val="11"/>
      <color theme="9"/>
      <name val="Calibri"/>
      <family val="2"/>
    </font>
    <font>
      <b/>
      <sz val="11"/>
      <color theme="5"/>
      <name val="Calibri"/>
      <family val="2"/>
    </font>
    <font>
      <b/>
      <sz val="11"/>
      <color theme="4"/>
      <name val="Calibri"/>
      <family val="2"/>
    </font>
    <font>
      <sz val="11"/>
      <color rgb="FFFF00FF"/>
      <name val="Calibri"/>
      <family val="2"/>
      <scheme val="minor"/>
    </font>
    <font>
      <sz val="11"/>
      <name val="Calibri"/>
      <family val="2"/>
      <scheme val="minor"/>
    </font>
    <font>
      <b/>
      <sz val="1"/>
      <color theme="5"/>
      <name val="Calibri"/>
      <family val="2"/>
      <scheme val="minor"/>
    </font>
    <font>
      <b/>
      <sz val="1"/>
      <color theme="9" tint="0.79995117038483843"/>
      <name val="Calibri"/>
      <family val="2"/>
      <scheme val="minor"/>
    </font>
    <font>
      <b/>
      <sz val="1"/>
      <color theme="9" tint="0.39997558519241921"/>
      <name val="Calibri"/>
      <family val="2"/>
      <scheme val="minor"/>
    </font>
    <font>
      <sz val="11"/>
      <color theme="1"/>
      <name val="Calibri"/>
      <family val="2"/>
      <scheme val="minor"/>
    </font>
    <font>
      <b/>
      <sz val="24"/>
      <color theme="1"/>
      <name val="Calibri"/>
      <family val="2"/>
      <scheme val="minor"/>
    </font>
    <font>
      <sz val="8"/>
      <name val="Calibri"/>
      <family val="2"/>
      <scheme val="minor"/>
    </font>
    <font>
      <sz val="10"/>
      <color theme="1"/>
      <name val="Calibri"/>
      <family val="2"/>
      <scheme val="minor"/>
    </font>
  </fonts>
  <fills count="15">
    <fill>
      <patternFill patternType="none"/>
    </fill>
    <fill>
      <patternFill patternType="gray125"/>
    </fill>
    <fill>
      <patternFill patternType="solid">
        <fgColor theme="0" tint="-4.9958800012207406E-2"/>
        <bgColor indexed="64"/>
      </patternFill>
    </fill>
    <fill>
      <patternFill patternType="solid">
        <fgColor theme="0" tint="-0.14996795556505021"/>
        <bgColor indexed="64"/>
      </patternFill>
    </fill>
    <fill>
      <patternFill patternType="solid">
        <fgColor theme="9" tint="-0.49992370372631001"/>
        <bgColor indexed="64"/>
      </patternFill>
    </fill>
    <fill>
      <patternFill patternType="solid">
        <fgColor theme="5" tint="-0.24994659260841701"/>
        <bgColor indexed="64"/>
      </patternFill>
    </fill>
    <fill>
      <patternFill patternType="solid">
        <fgColor theme="4" tint="-0.49992370372631001"/>
        <bgColor indexed="64"/>
      </patternFill>
    </fill>
    <fill>
      <patternFill patternType="solid">
        <fgColor rgb="FFD9D9D9"/>
        <bgColor indexed="64"/>
      </patternFill>
    </fill>
    <fill>
      <patternFill patternType="solid">
        <fgColor rgb="FFEF6161"/>
        <bgColor indexed="64"/>
      </patternFill>
    </fill>
    <fill>
      <patternFill patternType="solid">
        <fgColor rgb="FF63BE7B"/>
        <bgColor indexed="64"/>
      </patternFill>
    </fill>
    <fill>
      <patternFill patternType="solid">
        <fgColor rgb="FFC00000"/>
        <bgColor indexed="64"/>
      </patternFill>
    </fill>
    <fill>
      <patternFill patternType="solid">
        <fgColor theme="4"/>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1" tint="0.499984740745262"/>
        <bgColor indexed="64"/>
      </patternFill>
    </fill>
  </fills>
  <borders count="128">
    <border>
      <left/>
      <right/>
      <top/>
      <bottom/>
      <diagonal/>
    </border>
    <border>
      <left style="medium">
        <color auto="1"/>
      </left>
      <right style="thick">
        <color auto="1"/>
      </right>
      <top/>
      <bottom style="hair">
        <color auto="1"/>
      </bottom>
      <diagonal/>
    </border>
    <border>
      <left style="medium">
        <color auto="1"/>
      </left>
      <right style="thick">
        <color auto="1"/>
      </right>
      <top style="hair">
        <color auto="1"/>
      </top>
      <bottom/>
      <diagonal/>
    </border>
    <border>
      <left style="medium">
        <color auto="1"/>
      </left>
      <right style="thick">
        <color auto="1"/>
      </right>
      <top style="thin">
        <color auto="1"/>
      </top>
      <bottom style="hair">
        <color auto="1"/>
      </bottom>
      <diagonal/>
    </border>
    <border>
      <left style="medium">
        <color auto="1"/>
      </left>
      <right style="thick">
        <color auto="1"/>
      </right>
      <top style="hair">
        <color auto="1"/>
      </top>
      <bottom style="thin">
        <color auto="1"/>
      </bottom>
      <diagonal/>
    </border>
    <border>
      <left style="thin">
        <color auto="1"/>
      </left>
      <right style="thin">
        <color auto="1"/>
      </right>
      <top/>
      <bottom style="hair">
        <color auto="1"/>
      </bottom>
      <diagonal/>
    </border>
    <border>
      <left style="thin">
        <color auto="1"/>
      </left>
      <right/>
      <top/>
      <bottom style="hair">
        <color auto="1"/>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medium">
        <color auto="1"/>
      </left>
      <right style="thick">
        <color auto="1"/>
      </right>
      <top style="thick">
        <color auto="1"/>
      </top>
      <bottom style="thin">
        <color auto="1"/>
      </bottom>
      <diagonal/>
    </border>
    <border>
      <left/>
      <right style="thin">
        <color auto="1"/>
      </right>
      <top/>
      <bottom style="hair">
        <color auto="1"/>
      </bottom>
      <diagonal/>
    </border>
    <border>
      <left/>
      <right style="thin">
        <color auto="1"/>
      </right>
      <top style="hair">
        <color auto="1"/>
      </top>
      <bottom/>
      <diagonal/>
    </border>
    <border>
      <left/>
      <right style="thin">
        <color auto="1"/>
      </right>
      <top style="thick">
        <color auto="1"/>
      </top>
      <bottom style="thin">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top/>
      <bottom style="thin">
        <color auto="1"/>
      </bottom>
      <diagonal/>
    </border>
    <border>
      <left/>
      <right style="thin">
        <color auto="1"/>
      </right>
      <top style="thin">
        <color auto="1"/>
      </top>
      <bottom style="hair">
        <color auto="1"/>
      </bottom>
      <diagonal/>
    </border>
    <border>
      <left/>
      <right style="thin">
        <color auto="1"/>
      </right>
      <top style="hair">
        <color auto="1"/>
      </top>
      <bottom style="thin">
        <color auto="1"/>
      </bottom>
      <diagonal/>
    </border>
    <border>
      <left/>
      <right/>
      <top style="thin">
        <color auto="1"/>
      </top>
      <bottom/>
      <diagonal/>
    </border>
    <border>
      <left/>
      <right/>
      <top/>
      <bottom style="thick">
        <color auto="1"/>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style="medium">
        <color auto="1"/>
      </top>
      <bottom style="hair">
        <color auto="1"/>
      </bottom>
      <diagonal/>
    </border>
    <border>
      <left style="thin">
        <color auto="1"/>
      </left>
      <right/>
      <top style="medium">
        <color auto="1"/>
      </top>
      <bottom style="hair">
        <color auto="1"/>
      </bottom>
      <diagonal/>
    </border>
    <border>
      <left style="medium">
        <color auto="1"/>
      </left>
      <right style="thick">
        <color auto="1"/>
      </right>
      <top style="medium">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style="medium">
        <color auto="1"/>
      </left>
      <right style="thick">
        <color auto="1"/>
      </right>
      <top style="hair">
        <color auto="1"/>
      </top>
      <bottom style="hair">
        <color auto="1"/>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bottom style="medium">
        <color auto="1"/>
      </bottom>
      <diagonal/>
    </border>
    <border>
      <left/>
      <right/>
      <top style="thick">
        <color auto="1"/>
      </top>
      <bottom style="thick">
        <color auto="1"/>
      </bottom>
      <diagonal/>
    </border>
    <border>
      <left style="medium">
        <color auto="1"/>
      </left>
      <right/>
      <top style="medium">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thin">
        <color auto="1"/>
      </bottom>
      <diagonal/>
    </border>
    <border>
      <left style="medium">
        <color auto="1"/>
      </left>
      <right/>
      <top style="hair">
        <color auto="1"/>
      </top>
      <bottom/>
      <diagonal/>
    </border>
    <border>
      <left style="medium">
        <color auto="1"/>
      </left>
      <right/>
      <top/>
      <bottom style="hair">
        <color auto="1"/>
      </bottom>
      <diagonal/>
    </border>
    <border>
      <left/>
      <right style="thin">
        <color auto="1"/>
      </right>
      <top/>
      <bottom style="thick">
        <color auto="1"/>
      </bottom>
      <diagonal/>
    </border>
    <border>
      <left/>
      <right style="thin">
        <color auto="1"/>
      </right>
      <top style="medium">
        <color auto="1"/>
      </top>
      <bottom style="hair">
        <color auto="1"/>
      </bottom>
      <diagonal/>
    </border>
    <border>
      <left/>
      <right style="thin">
        <color auto="1"/>
      </right>
      <top style="hair">
        <color auto="1"/>
      </top>
      <bottom style="hair">
        <color auto="1"/>
      </bottom>
      <diagonal/>
    </border>
    <border>
      <left style="thick">
        <color auto="1"/>
      </left>
      <right style="thick">
        <color auto="1"/>
      </right>
      <top/>
      <bottom/>
      <diagonal/>
    </border>
    <border>
      <left/>
      <right style="thick">
        <color auto="1"/>
      </right>
      <top/>
      <bottom/>
      <diagonal/>
    </border>
    <border>
      <left style="thin">
        <color auto="1"/>
      </left>
      <right style="thin">
        <color auto="1"/>
      </right>
      <top style="thick">
        <color auto="1"/>
      </top>
      <bottom style="hair">
        <color auto="1"/>
      </bottom>
      <diagonal/>
    </border>
    <border>
      <left style="thin">
        <color auto="1"/>
      </left>
      <right/>
      <top style="thick">
        <color auto="1"/>
      </top>
      <bottom style="hair">
        <color auto="1"/>
      </bottom>
      <diagonal/>
    </border>
    <border>
      <left/>
      <right style="thin">
        <color auto="1"/>
      </right>
      <top style="thick">
        <color auto="1"/>
      </top>
      <bottom style="hair">
        <color auto="1"/>
      </bottom>
      <diagonal/>
    </border>
    <border>
      <left style="medium">
        <color auto="1"/>
      </left>
      <right style="thick">
        <color auto="1"/>
      </right>
      <top style="thick">
        <color auto="1"/>
      </top>
      <bottom style="hair">
        <color auto="1"/>
      </bottom>
      <diagonal/>
    </border>
    <border>
      <left style="thin">
        <color auto="1"/>
      </left>
      <right style="thin">
        <color auto="1"/>
      </right>
      <top style="hair">
        <color auto="1"/>
      </top>
      <bottom style="medium">
        <color auto="1"/>
      </bottom>
      <diagonal/>
    </border>
    <border>
      <left style="thin">
        <color auto="1"/>
      </left>
      <right/>
      <top style="hair">
        <color auto="1"/>
      </top>
      <bottom style="medium">
        <color auto="1"/>
      </bottom>
      <diagonal/>
    </border>
    <border>
      <left/>
      <right style="thin">
        <color auto="1"/>
      </right>
      <top style="hair">
        <color auto="1"/>
      </top>
      <bottom style="medium">
        <color auto="1"/>
      </bottom>
      <diagonal/>
    </border>
    <border>
      <left style="medium">
        <color auto="1"/>
      </left>
      <right style="thick">
        <color auto="1"/>
      </right>
      <top style="hair">
        <color auto="1"/>
      </top>
      <bottom style="medium">
        <color auto="1"/>
      </bottom>
      <diagonal/>
    </border>
    <border>
      <left style="medium">
        <color auto="1"/>
      </left>
      <right/>
      <top style="thin">
        <color auto="1"/>
      </top>
      <bottom style="hair">
        <color auto="1"/>
      </bottom>
      <diagonal/>
    </border>
    <border>
      <left style="thin">
        <color auto="1"/>
      </left>
      <right style="thin">
        <color auto="1"/>
      </right>
      <top style="thick">
        <color auto="1"/>
      </top>
      <bottom/>
      <diagonal/>
    </border>
    <border>
      <left style="thin">
        <color auto="1"/>
      </left>
      <right/>
      <top style="thick">
        <color auto="1"/>
      </top>
      <bottom/>
      <diagonal/>
    </border>
    <border>
      <left style="medium">
        <color auto="1"/>
      </left>
      <right/>
      <top style="thick">
        <color auto="1"/>
      </top>
      <bottom/>
      <diagonal/>
    </border>
    <border>
      <left/>
      <right style="thin">
        <color auto="1"/>
      </right>
      <top style="thick">
        <color auto="1"/>
      </top>
      <bottom/>
      <diagonal/>
    </border>
    <border>
      <left style="medium">
        <color auto="1"/>
      </left>
      <right style="thick">
        <color auto="1"/>
      </right>
      <top style="thick">
        <color auto="1"/>
      </top>
      <bottom/>
      <diagonal/>
    </border>
    <border>
      <left/>
      <right style="thick">
        <color auto="1"/>
      </right>
      <top style="thick">
        <color auto="1"/>
      </top>
      <bottom style="thick">
        <color auto="1"/>
      </bottom>
      <diagonal/>
    </border>
    <border>
      <left style="medium">
        <color auto="1"/>
      </left>
      <right style="thick">
        <color auto="1"/>
      </right>
      <top/>
      <bottom style="thin">
        <color auto="1"/>
      </bottom>
      <diagonal/>
    </border>
    <border>
      <left style="medium">
        <color auto="1"/>
      </left>
      <right style="thick">
        <color auto="1"/>
      </right>
      <top style="thin">
        <color auto="1"/>
      </top>
      <bottom style="thin">
        <color auto="1"/>
      </bottom>
      <diagonal/>
    </border>
    <border>
      <left style="medium">
        <color auto="1"/>
      </left>
      <right style="thick">
        <color auto="1"/>
      </right>
      <top style="hair">
        <color auto="1"/>
      </top>
      <bottom style="thick">
        <color auto="1"/>
      </bottom>
      <diagonal/>
    </border>
    <border>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thin">
        <color auto="1"/>
      </left>
      <right/>
      <top style="hair">
        <color auto="1"/>
      </top>
      <bottom style="thick">
        <color auto="1"/>
      </bottom>
      <diagonal/>
    </border>
    <border>
      <left style="medium">
        <color auto="1"/>
      </left>
      <right/>
      <top style="hair">
        <color auto="1"/>
      </top>
      <bottom style="thick">
        <color auto="1"/>
      </bottom>
      <diagonal/>
    </border>
    <border>
      <left style="medium">
        <color auto="1"/>
      </left>
      <right/>
      <top style="thick">
        <color auto="1"/>
      </top>
      <bottom style="thin">
        <color auto="1"/>
      </bottom>
      <diagonal/>
    </border>
    <border>
      <left style="medium">
        <color auto="1"/>
      </left>
      <right/>
      <top/>
      <bottom style="thick">
        <color auto="1"/>
      </bottom>
      <diagonal/>
    </border>
    <border>
      <left style="medium">
        <color auto="1"/>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diagonal/>
    </border>
    <border>
      <left style="thick">
        <color auto="1"/>
      </left>
      <right style="thin">
        <color auto="1"/>
      </right>
      <top/>
      <bottom/>
      <diagonal/>
    </border>
    <border>
      <left style="thick">
        <color auto="1"/>
      </left>
      <right style="thin">
        <color auto="1"/>
      </right>
      <top style="thick">
        <color auto="1"/>
      </top>
      <bottom style="thin">
        <color auto="1"/>
      </bottom>
      <diagonal/>
    </border>
    <border>
      <left/>
      <right style="thin">
        <color auto="1"/>
      </right>
      <top/>
      <bottom style="thin">
        <color auto="1"/>
      </bottom>
      <diagonal/>
    </border>
    <border>
      <left/>
      <right/>
      <top style="thin">
        <color auto="1"/>
      </top>
      <bottom style="thin">
        <color auto="1"/>
      </bottom>
      <diagonal/>
    </border>
    <border>
      <left style="thick">
        <color auto="1"/>
      </left>
      <right style="medium">
        <color auto="1"/>
      </right>
      <top style="thick">
        <color auto="1"/>
      </top>
      <bottom/>
      <diagonal/>
    </border>
    <border>
      <left style="medium">
        <color auto="1"/>
      </left>
      <right style="medium">
        <color auto="1"/>
      </right>
      <top style="thin">
        <color auto="1"/>
      </top>
      <bottom/>
      <diagonal/>
    </border>
    <border>
      <left/>
      <right style="thick">
        <color auto="1"/>
      </right>
      <top/>
      <bottom style="thick">
        <color auto="1"/>
      </bottom>
      <diagonal/>
    </border>
    <border>
      <left style="thick">
        <color auto="1"/>
      </left>
      <right style="thick">
        <color auto="1"/>
      </right>
      <top style="thick">
        <color auto="1"/>
      </top>
      <bottom/>
      <diagonal/>
    </border>
    <border>
      <left style="medium">
        <color auto="1"/>
      </left>
      <right style="medium">
        <color auto="1"/>
      </right>
      <top style="thick">
        <color auto="1"/>
      </top>
      <bottom style="thin">
        <color auto="1"/>
      </bottom>
      <diagonal/>
    </border>
    <border>
      <left style="medium">
        <color auto="1"/>
      </left>
      <right style="medium">
        <color auto="1"/>
      </right>
      <top style="thin">
        <color auto="1"/>
      </top>
      <bottom style="thin">
        <color auto="1"/>
      </bottom>
      <diagonal/>
    </border>
    <border>
      <left style="thick">
        <color auto="1"/>
      </left>
      <right style="medium">
        <color auto="1"/>
      </right>
      <top style="thick">
        <color auto="1"/>
      </top>
      <bottom style="thick">
        <color auto="1"/>
      </bottom>
      <diagonal/>
    </border>
    <border>
      <left style="medium">
        <color auto="1"/>
      </left>
      <right style="medium">
        <color auto="1"/>
      </right>
      <top style="thin">
        <color auto="1"/>
      </top>
      <bottom style="thick">
        <color auto="1"/>
      </bottom>
      <diagonal/>
    </border>
    <border>
      <left/>
      <right style="medium">
        <color auto="1"/>
      </right>
      <top style="thick">
        <color auto="1"/>
      </top>
      <bottom/>
      <diagonal/>
    </border>
    <border>
      <left/>
      <right style="medium">
        <color auto="1"/>
      </right>
      <top/>
      <bottom/>
      <diagonal/>
    </border>
    <border>
      <left/>
      <right style="medium">
        <color auto="1"/>
      </right>
      <top/>
      <bottom style="thick">
        <color auto="1"/>
      </bottom>
      <diagonal/>
    </border>
    <border>
      <left style="thick">
        <color auto="1"/>
      </left>
      <right/>
      <top style="thin">
        <color auto="1"/>
      </top>
      <bottom/>
      <diagonal/>
    </border>
    <border>
      <left/>
      <right style="thick">
        <color auto="1"/>
      </right>
      <top style="thin">
        <color auto="1"/>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hair">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style="thick">
        <color auto="1"/>
      </right>
      <top/>
      <bottom/>
      <diagonal/>
    </border>
    <border>
      <left style="thick">
        <color auto="1"/>
      </left>
      <right style="thin">
        <color auto="1"/>
      </right>
      <top style="hair">
        <color auto="1"/>
      </top>
      <bottom style="thin">
        <color auto="1"/>
      </bottom>
      <diagonal/>
    </border>
    <border>
      <left style="thick">
        <color auto="1"/>
      </left>
      <right style="thin">
        <color auto="1"/>
      </right>
      <top/>
      <bottom style="hair">
        <color auto="1"/>
      </bottom>
      <diagonal/>
    </border>
    <border>
      <left style="thick">
        <color auto="1"/>
      </left>
      <right style="thin">
        <color auto="1"/>
      </right>
      <top style="hair">
        <color auto="1"/>
      </top>
      <bottom/>
      <diagonal/>
    </border>
    <border>
      <left style="thick">
        <color auto="1"/>
      </left>
      <right style="thin">
        <color auto="1"/>
      </right>
      <top style="hair">
        <color auto="1"/>
      </top>
      <bottom style="thick">
        <color auto="1"/>
      </bottom>
      <diagonal/>
    </border>
    <border>
      <left/>
      <right/>
      <top style="thick">
        <color auto="1"/>
      </top>
      <bottom style="thin">
        <color auto="1"/>
      </bottom>
      <diagonal/>
    </border>
    <border>
      <left/>
      <right/>
      <top/>
      <bottom style="hair">
        <color auto="1"/>
      </bottom>
      <diagonal/>
    </border>
    <border>
      <left/>
      <right/>
      <top style="hair">
        <color auto="1"/>
      </top>
      <bottom/>
      <diagonal/>
    </border>
    <border>
      <left/>
      <right/>
      <top style="thin">
        <color auto="1"/>
      </top>
      <bottom style="hair">
        <color auto="1"/>
      </bottom>
      <diagonal/>
    </border>
    <border>
      <left/>
      <right/>
      <top style="hair">
        <color auto="1"/>
      </top>
      <bottom style="thin">
        <color auto="1"/>
      </bottom>
      <diagonal/>
    </border>
    <border>
      <left/>
      <right/>
      <top style="hair">
        <color auto="1"/>
      </top>
      <bottom style="hair">
        <color auto="1"/>
      </bottom>
      <diagonal/>
    </border>
    <border>
      <left/>
      <right/>
      <top style="thick">
        <color auto="1"/>
      </top>
      <bottom style="hair">
        <color auto="1"/>
      </bottom>
      <diagonal/>
    </border>
    <border>
      <left/>
      <right/>
      <top style="hair">
        <color auto="1"/>
      </top>
      <bottom style="thick">
        <color auto="1"/>
      </bottom>
      <diagonal/>
    </border>
    <border>
      <left/>
      <right/>
      <top style="medium">
        <color auto="1"/>
      </top>
      <bottom style="hair">
        <color auto="1"/>
      </bottom>
      <diagonal/>
    </border>
    <border>
      <left style="medium">
        <color auto="1"/>
      </left>
      <right/>
      <top/>
      <bottom/>
      <diagonal/>
    </border>
    <border>
      <left/>
      <right/>
      <top style="hair">
        <color auto="1"/>
      </top>
      <bottom style="medium">
        <color auto="1"/>
      </bottom>
      <diagonal/>
    </border>
    <border>
      <left style="thick">
        <color auto="1"/>
      </left>
      <right style="thin">
        <color auto="1"/>
      </right>
      <top style="hair">
        <color auto="1"/>
      </top>
      <bottom style="hair">
        <color auto="1"/>
      </bottom>
      <diagonal/>
    </border>
    <border>
      <left style="thick">
        <color auto="1"/>
      </left>
      <right style="thick">
        <color auto="1"/>
      </right>
      <top/>
      <bottom style="thick">
        <color auto="1"/>
      </bottom>
      <diagonal/>
    </border>
    <border>
      <left style="thick">
        <color auto="1"/>
      </left>
      <right style="thick">
        <color auto="1"/>
      </right>
      <top/>
      <bottom style="hair">
        <color auto="1"/>
      </bottom>
      <diagonal/>
    </border>
    <border>
      <left style="double">
        <color auto="1"/>
      </left>
      <right style="thin">
        <color auto="1"/>
      </right>
      <top style="thick">
        <color auto="1"/>
      </top>
      <bottom style="thin">
        <color auto="1"/>
      </bottom>
      <diagonal/>
    </border>
    <border>
      <left style="double">
        <color auto="1"/>
      </left>
      <right style="thin">
        <color auto="1"/>
      </right>
      <top/>
      <bottom style="hair">
        <color auto="1"/>
      </bottom>
      <diagonal/>
    </border>
    <border>
      <left style="double">
        <color auto="1"/>
      </left>
      <right style="thin">
        <color auto="1"/>
      </right>
      <top style="hair">
        <color auto="1"/>
      </top>
      <bottom style="hair">
        <color auto="1"/>
      </bottom>
      <diagonal/>
    </border>
    <border>
      <left style="double">
        <color auto="1"/>
      </left>
      <right/>
      <top/>
      <bottom/>
      <diagonal/>
    </border>
    <border>
      <left style="double">
        <color auto="1"/>
      </left>
      <right style="thin">
        <color auto="1"/>
      </right>
      <top/>
      <bottom style="thick">
        <color auto="1"/>
      </bottom>
      <diagonal/>
    </border>
    <border>
      <left style="thin">
        <color auto="1"/>
      </left>
      <right style="thin">
        <color auto="1"/>
      </right>
      <top style="thick">
        <color auto="1"/>
      </top>
      <bottom style="thick">
        <color auto="1"/>
      </bottom>
      <diagonal/>
    </border>
    <border>
      <left/>
      <right style="medium">
        <color auto="1"/>
      </right>
      <top style="hair">
        <color auto="1"/>
      </top>
      <bottom style="thick">
        <color auto="1"/>
      </bottom>
      <diagonal/>
    </border>
  </borders>
  <cellStyleXfs count="2">
    <xf numFmtId="0" fontId="0" fillId="0" borderId="0"/>
    <xf numFmtId="9" fontId="27" fillId="0" borderId="0" applyFont="0" applyFill="0" applyBorder="0" applyAlignment="0" applyProtection="0"/>
  </cellStyleXfs>
  <cellXfs count="428">
    <xf numFmtId="0" fontId="0" fillId="0" borderId="0" xfId="0"/>
    <xf numFmtId="0" fontId="0" fillId="0" borderId="0" xfId="0"/>
    <xf numFmtId="0" fontId="0" fillId="0" borderId="0" xfId="0" applyNumberFormat="1"/>
    <xf numFmtId="3" fontId="2" fillId="2" borderId="1" xfId="0" applyNumberFormat="1" applyFont="1" applyFill="1" applyBorder="1"/>
    <xf numFmtId="3" fontId="2" fillId="2" borderId="2" xfId="0" applyNumberFormat="1" applyFont="1" applyFill="1" applyBorder="1"/>
    <xf numFmtId="1" fontId="2" fillId="2" borderId="3" xfId="0" applyNumberFormat="1" applyFont="1" applyFill="1" applyBorder="1"/>
    <xf numFmtId="1" fontId="2" fillId="2" borderId="4" xfId="0" applyNumberFormat="1" applyFont="1" applyFill="1" applyBorder="1"/>
    <xf numFmtId="0" fontId="0" fillId="0" borderId="0" xfId="0" applyBorder="1"/>
    <xf numFmtId="3" fontId="2" fillId="2" borderId="11" xfId="0" applyNumberFormat="1" applyFont="1" applyFill="1" applyBorder="1"/>
    <xf numFmtId="0" fontId="6" fillId="0" borderId="0" xfId="0" applyFont="1" applyAlignment="1">
      <alignment horizontal="right" vertical="top"/>
    </xf>
    <xf numFmtId="0" fontId="6" fillId="0" borderId="0" xfId="0" applyFont="1" applyAlignment="1">
      <alignment vertical="top"/>
    </xf>
    <xf numFmtId="0" fontId="4" fillId="0" borderId="0" xfId="0" applyFont="1" applyAlignment="1">
      <alignment vertical="center"/>
    </xf>
    <xf numFmtId="3" fontId="0" fillId="0" borderId="5" xfId="0" applyNumberFormat="1" applyBorder="1" applyAlignment="1">
      <alignment horizontal="center" vertical="center"/>
    </xf>
    <xf numFmtId="3" fontId="0" fillId="0" borderId="6" xfId="0" applyNumberFormat="1" applyBorder="1" applyAlignment="1">
      <alignment horizontal="center" vertical="center"/>
    </xf>
    <xf numFmtId="3" fontId="2" fillId="0" borderId="1" xfId="0" applyNumberFormat="1" applyFont="1" applyBorder="1" applyAlignment="1">
      <alignment horizontal="center" vertical="center"/>
    </xf>
    <xf numFmtId="1" fontId="0" fillId="0" borderId="15" xfId="0" applyNumberFormat="1" applyBorder="1" applyAlignment="1">
      <alignment horizontal="center" vertical="center"/>
    </xf>
    <xf numFmtId="1" fontId="0" fillId="0" borderId="16" xfId="0" applyNumberFormat="1" applyBorder="1" applyAlignment="1">
      <alignment horizontal="center" vertical="center"/>
    </xf>
    <xf numFmtId="1" fontId="2" fillId="0" borderId="3" xfId="0" applyNumberFormat="1" applyFont="1"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1" fontId="2" fillId="0" borderId="4" xfId="0" applyNumberFormat="1" applyFont="1" applyBorder="1" applyAlignment="1">
      <alignment horizontal="center" vertical="center"/>
    </xf>
    <xf numFmtId="0" fontId="5" fillId="3" borderId="19" xfId="0" applyFont="1" applyFill="1" applyBorder="1" applyAlignment="1">
      <alignment horizontal="center" vertical="center" wrapText="1"/>
    </xf>
    <xf numFmtId="3" fontId="0" fillId="0" borderId="12" xfId="0" applyNumberFormat="1" applyBorder="1" applyAlignment="1">
      <alignment horizontal="center" vertical="center"/>
    </xf>
    <xf numFmtId="1" fontId="0" fillId="0" borderId="20" xfId="0" applyNumberFormat="1" applyBorder="1" applyAlignment="1">
      <alignment horizontal="center" vertical="center"/>
    </xf>
    <xf numFmtId="1" fontId="0" fillId="0" borderId="21" xfId="0" applyNumberFormat="1" applyBorder="1" applyAlignment="1">
      <alignment horizontal="center" vertical="center"/>
    </xf>
    <xf numFmtId="0" fontId="0" fillId="0" borderId="0" xfId="0" applyAlignment="1"/>
    <xf numFmtId="0" fontId="9" fillId="0" borderId="0" xfId="0" applyFont="1" applyAlignment="1">
      <alignment horizontal="left" vertical="top"/>
    </xf>
    <xf numFmtId="0" fontId="9" fillId="0" borderId="0" xfId="0" applyFont="1" applyAlignment="1">
      <alignment vertical="center"/>
    </xf>
    <xf numFmtId="3" fontId="0" fillId="0" borderId="0" xfId="0" applyNumberFormat="1"/>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1" fillId="4" borderId="24" xfId="0" applyFont="1" applyFill="1" applyBorder="1" applyAlignment="1">
      <alignment horizontal="center" vertical="center"/>
    </xf>
    <xf numFmtId="0" fontId="1" fillId="4" borderId="25"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26" xfId="0" applyFont="1" applyFill="1" applyBorder="1" applyAlignment="1">
      <alignment horizontal="center" vertical="center"/>
    </xf>
    <xf numFmtId="0" fontId="1" fillId="6" borderId="25" xfId="0" applyFont="1" applyFill="1" applyBorder="1" applyAlignment="1">
      <alignment horizontal="center" vertical="center"/>
    </xf>
    <xf numFmtId="0" fontId="1" fillId="6" borderId="26" xfId="0" applyFont="1" applyFill="1" applyBorder="1" applyAlignment="1">
      <alignment horizontal="center" vertical="center"/>
    </xf>
    <xf numFmtId="3" fontId="0" fillId="0" borderId="27" xfId="0" applyNumberFormat="1" applyBorder="1" applyAlignment="1">
      <alignment horizontal="center" vertical="center"/>
    </xf>
    <xf numFmtId="3" fontId="0" fillId="0" borderId="28" xfId="0" applyNumberFormat="1" applyBorder="1" applyAlignment="1">
      <alignment horizontal="center" vertical="center"/>
    </xf>
    <xf numFmtId="3" fontId="2" fillId="0" borderId="29" xfId="0" applyNumberFormat="1" applyFont="1" applyBorder="1" applyAlignment="1">
      <alignment horizontal="center" vertical="center"/>
    </xf>
    <xf numFmtId="3" fontId="0" fillId="0" borderId="30" xfId="0" applyNumberFormat="1" applyBorder="1" applyAlignment="1">
      <alignment horizontal="center" vertical="center"/>
    </xf>
    <xf numFmtId="3" fontId="0" fillId="0" borderId="31" xfId="0" applyNumberFormat="1" applyBorder="1" applyAlignment="1">
      <alignment horizontal="center" vertical="center"/>
    </xf>
    <xf numFmtId="3" fontId="2" fillId="0" borderId="32" xfId="0" applyNumberFormat="1" applyFont="1" applyBorder="1" applyAlignment="1">
      <alignment horizontal="center" vertical="center"/>
    </xf>
    <xf numFmtId="1" fontId="0" fillId="0" borderId="30" xfId="0" applyNumberFormat="1" applyBorder="1" applyAlignment="1">
      <alignment horizontal="center" vertical="center"/>
    </xf>
    <xf numFmtId="1" fontId="0" fillId="0" borderId="31" xfId="0" applyNumberFormat="1" applyBorder="1" applyAlignment="1">
      <alignment horizontal="center" vertical="center"/>
    </xf>
    <xf numFmtId="1" fontId="2" fillId="0" borderId="32" xfId="0" applyNumberFormat="1" applyFont="1" applyBorder="1" applyAlignment="1">
      <alignment horizontal="center" vertical="center"/>
    </xf>
    <xf numFmtId="0" fontId="5" fillId="3" borderId="0" xfId="0" applyFont="1" applyFill="1" applyBorder="1" applyAlignment="1">
      <alignment horizontal="center" vertical="center" wrapText="1"/>
    </xf>
    <xf numFmtId="164" fontId="0" fillId="0" borderId="30" xfId="0" applyNumberFormat="1" applyFont="1" applyBorder="1" applyAlignment="1">
      <alignment horizontal="center" vertical="center"/>
    </xf>
    <xf numFmtId="164" fontId="0" fillId="0" borderId="31" xfId="0" applyNumberFormat="1" applyFont="1" applyBorder="1" applyAlignment="1">
      <alignment horizontal="center" vertical="center"/>
    </xf>
    <xf numFmtId="164" fontId="0" fillId="0" borderId="17" xfId="0" applyNumberFormat="1" applyFont="1" applyBorder="1" applyAlignment="1">
      <alignment horizontal="center" vertical="center"/>
    </xf>
    <xf numFmtId="164" fontId="0" fillId="0" borderId="18" xfId="0" applyNumberFormat="1" applyFont="1" applyBorder="1" applyAlignment="1">
      <alignment horizontal="center" vertical="center"/>
    </xf>
    <xf numFmtId="164" fontId="2" fillId="0" borderId="4" xfId="0" applyNumberFormat="1" applyFont="1" applyBorder="1" applyAlignment="1">
      <alignment horizontal="center" vertical="center"/>
    </xf>
    <xf numFmtId="0" fontId="5" fillId="3" borderId="36" xfId="0" applyFont="1" applyFill="1" applyBorder="1" applyAlignment="1">
      <alignment horizontal="center" vertical="center" wrapText="1"/>
    </xf>
    <xf numFmtId="164" fontId="0" fillId="0" borderId="7" xfId="0" applyNumberFormat="1" applyFont="1" applyBorder="1" applyAlignment="1">
      <alignment horizontal="center" vertical="center"/>
    </xf>
    <xf numFmtId="164" fontId="0" fillId="0" borderId="8" xfId="0" applyNumberFormat="1" applyFont="1" applyBorder="1" applyAlignment="1">
      <alignment horizontal="center" vertical="center"/>
    </xf>
    <xf numFmtId="0" fontId="0" fillId="0" borderId="37" xfId="0" applyBorder="1"/>
    <xf numFmtId="3" fontId="2" fillId="0" borderId="38" xfId="0" applyNumberFormat="1" applyFont="1" applyBorder="1" applyAlignment="1">
      <alignment horizontal="center" vertical="center"/>
    </xf>
    <xf numFmtId="3" fontId="2" fillId="0" borderId="39" xfId="0" applyNumberFormat="1" applyFont="1" applyBorder="1" applyAlignment="1">
      <alignment horizontal="center" vertical="center"/>
    </xf>
    <xf numFmtId="1" fontId="2" fillId="0" borderId="39" xfId="0" applyNumberFormat="1" applyFont="1" applyBorder="1" applyAlignment="1">
      <alignment horizontal="center" vertical="center"/>
    </xf>
    <xf numFmtId="164" fontId="2" fillId="0" borderId="39" xfId="0" applyNumberFormat="1" applyFont="1" applyBorder="1" applyAlignment="1">
      <alignment horizontal="center" vertical="center"/>
    </xf>
    <xf numFmtId="164" fontId="2" fillId="0" borderId="40" xfId="0" applyNumberFormat="1" applyFont="1" applyBorder="1" applyAlignment="1">
      <alignment horizontal="center" vertical="center"/>
    </xf>
    <xf numFmtId="164" fontId="2" fillId="0" borderId="41" xfId="0" applyNumberFormat="1" applyFont="1" applyBorder="1" applyAlignment="1">
      <alignment horizontal="center" vertical="center"/>
    </xf>
    <xf numFmtId="3" fontId="2" fillId="0" borderId="42" xfId="0" applyNumberFormat="1" applyFont="1" applyBorder="1" applyAlignment="1">
      <alignment horizontal="center" vertical="center"/>
    </xf>
    <xf numFmtId="0" fontId="1" fillId="5" borderId="43" xfId="0" applyFont="1" applyFill="1" applyBorder="1" applyAlignment="1">
      <alignment horizontal="center" vertical="center"/>
    </xf>
    <xf numFmtId="3" fontId="0" fillId="0" borderId="44" xfId="0" applyNumberFormat="1" applyBorder="1" applyAlignment="1">
      <alignment horizontal="center" vertical="center"/>
    </xf>
    <xf numFmtId="3" fontId="0" fillId="0" borderId="45" xfId="0" applyNumberFormat="1" applyBorder="1" applyAlignment="1">
      <alignment horizontal="center" vertical="center"/>
    </xf>
    <xf numFmtId="1" fontId="0" fillId="0" borderId="45" xfId="0" applyNumberFormat="1" applyBorder="1" applyAlignment="1">
      <alignment horizontal="center" vertical="center"/>
    </xf>
    <xf numFmtId="0" fontId="0" fillId="0" borderId="46" xfId="0" applyBorder="1"/>
    <xf numFmtId="0" fontId="1" fillId="6" borderId="43" xfId="0" applyFont="1" applyFill="1" applyBorder="1" applyAlignment="1">
      <alignment horizontal="center" vertical="center"/>
    </xf>
    <xf numFmtId="164" fontId="0" fillId="0" borderId="21" xfId="0" applyNumberFormat="1" applyFont="1" applyBorder="1" applyAlignment="1">
      <alignment horizontal="center" vertical="center"/>
    </xf>
    <xf numFmtId="164" fontId="0" fillId="0" borderId="13" xfId="0" applyNumberFormat="1" applyFont="1" applyBorder="1" applyAlignment="1">
      <alignment horizontal="center" vertical="center"/>
    </xf>
    <xf numFmtId="0" fontId="0" fillId="0" borderId="47" xfId="0" applyBorder="1"/>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0" borderId="50" xfId="0" applyNumberFormat="1" applyBorder="1" applyAlignment="1">
      <alignment horizontal="center" vertical="center"/>
    </xf>
    <xf numFmtId="3" fontId="2" fillId="0" borderId="51" xfId="0" applyNumberFormat="1" applyFont="1" applyBorder="1" applyAlignment="1">
      <alignment horizontal="center" vertical="center"/>
    </xf>
    <xf numFmtId="164" fontId="0" fillId="0" borderId="52" xfId="0" applyNumberFormat="1" applyFont="1" applyBorder="1" applyAlignment="1">
      <alignment horizontal="center" vertical="center"/>
    </xf>
    <xf numFmtId="164" fontId="0" fillId="0" borderId="53" xfId="0" applyNumberFormat="1" applyFont="1" applyBorder="1" applyAlignment="1">
      <alignment horizontal="center" vertical="center"/>
    </xf>
    <xf numFmtId="164" fontId="0" fillId="0" borderId="54" xfId="0" applyNumberFormat="1" applyFont="1" applyBorder="1" applyAlignment="1">
      <alignment horizontal="center" vertical="center"/>
    </xf>
    <xf numFmtId="164" fontId="2" fillId="0" borderId="55" xfId="0" applyNumberFormat="1" applyFont="1" applyBorder="1" applyAlignment="1">
      <alignment horizontal="center" vertical="center"/>
    </xf>
    <xf numFmtId="164" fontId="0" fillId="0" borderId="15" xfId="0" applyNumberFormat="1" applyFont="1" applyBorder="1" applyAlignment="1">
      <alignment horizontal="center" vertical="center"/>
    </xf>
    <xf numFmtId="164" fontId="0" fillId="0" borderId="16" xfId="0" applyNumberFormat="1" applyFont="1" applyBorder="1" applyAlignment="1">
      <alignment horizontal="center" vertical="center"/>
    </xf>
    <xf numFmtId="164" fontId="0" fillId="0" borderId="20" xfId="0" applyNumberFormat="1" applyFont="1" applyBorder="1" applyAlignment="1">
      <alignment horizontal="center" vertical="center"/>
    </xf>
    <xf numFmtId="164" fontId="2" fillId="0" borderId="3" xfId="0" applyNumberFormat="1" applyFont="1" applyBorder="1" applyAlignment="1">
      <alignment horizontal="center" vertical="center"/>
    </xf>
    <xf numFmtId="1" fontId="2" fillId="0" borderId="56" xfId="0" applyNumberFormat="1" applyFont="1" applyBorder="1" applyAlignment="1">
      <alignment horizontal="center" vertical="center"/>
    </xf>
    <xf numFmtId="1" fontId="2" fillId="0" borderId="40" xfId="0" applyNumberFormat="1" applyFont="1" applyBorder="1" applyAlignment="1">
      <alignment horizontal="center" vertical="center"/>
    </xf>
    <xf numFmtId="3" fontId="0" fillId="0" borderId="57" xfId="0" applyNumberFormat="1" applyBorder="1" applyAlignment="1">
      <alignment horizontal="center" vertical="center"/>
    </xf>
    <xf numFmtId="3" fontId="0" fillId="0" borderId="58" xfId="0" applyNumberFormat="1" applyBorder="1" applyAlignment="1">
      <alignment horizontal="center" vertical="center"/>
    </xf>
    <xf numFmtId="3" fontId="2" fillId="0" borderId="59" xfId="0" applyNumberFormat="1" applyFont="1" applyBorder="1" applyAlignment="1">
      <alignment horizontal="center" vertical="center"/>
    </xf>
    <xf numFmtId="3" fontId="0" fillId="0" borderId="60" xfId="0" applyNumberFormat="1" applyBorder="1" applyAlignment="1">
      <alignment horizontal="center" vertical="center"/>
    </xf>
    <xf numFmtId="3" fontId="2" fillId="0" borderId="61" xfId="0" applyNumberFormat="1" applyFont="1" applyBorder="1" applyAlignment="1">
      <alignment horizontal="center" vertical="center"/>
    </xf>
    <xf numFmtId="3" fontId="0" fillId="0" borderId="15" xfId="0" applyNumberFormat="1" applyBorder="1" applyAlignment="1">
      <alignment horizontal="center" vertical="center"/>
    </xf>
    <xf numFmtId="3" fontId="0" fillId="0" borderId="16" xfId="0" applyNumberFormat="1" applyBorder="1" applyAlignment="1">
      <alignment horizontal="center" vertical="center"/>
    </xf>
    <xf numFmtId="3" fontId="2" fillId="0" borderId="56" xfId="0" applyNumberFormat="1" applyFont="1" applyBorder="1" applyAlignment="1">
      <alignment horizontal="center" vertical="center"/>
    </xf>
    <xf numFmtId="3" fontId="0" fillId="0" borderId="20" xfId="0" applyNumberFormat="1" applyBorder="1" applyAlignment="1">
      <alignment horizontal="center" vertical="center"/>
    </xf>
    <xf numFmtId="3" fontId="2" fillId="0" borderId="3" xfId="0" applyNumberFormat="1" applyFont="1" applyBorder="1" applyAlignment="1">
      <alignment horizontal="center" vertical="center"/>
    </xf>
    <xf numFmtId="3" fontId="0" fillId="0" borderId="17" xfId="0" applyNumberFormat="1" applyBorder="1" applyAlignment="1">
      <alignment horizontal="center" vertical="center"/>
    </xf>
    <xf numFmtId="3" fontId="0" fillId="0" borderId="18" xfId="0" applyNumberFormat="1" applyBorder="1" applyAlignment="1">
      <alignment horizontal="center" vertical="center"/>
    </xf>
    <xf numFmtId="3" fontId="2" fillId="0" borderId="40" xfId="0" applyNumberFormat="1" applyFont="1" applyBorder="1" applyAlignment="1">
      <alignment horizontal="center" vertical="center"/>
    </xf>
    <xf numFmtId="3" fontId="0" fillId="0" borderId="21" xfId="0" applyNumberFormat="1" applyBorder="1" applyAlignment="1">
      <alignment horizontal="center" vertical="center"/>
    </xf>
    <xf numFmtId="3" fontId="2" fillId="0" borderId="4" xfId="0" applyNumberFormat="1" applyFont="1" applyBorder="1" applyAlignment="1">
      <alignment horizontal="center" vertical="center"/>
    </xf>
    <xf numFmtId="164" fontId="0" fillId="0" borderId="45" xfId="0" applyNumberFormat="1" applyFont="1" applyBorder="1" applyAlignment="1">
      <alignment horizontal="center" vertical="center"/>
    </xf>
    <xf numFmtId="2" fontId="2" fillId="2" borderId="3" xfId="0" applyNumberFormat="1" applyFont="1" applyFill="1" applyBorder="1"/>
    <xf numFmtId="2" fontId="2" fillId="2" borderId="2" xfId="0" applyNumberFormat="1" applyFont="1" applyFill="1" applyBorder="1"/>
    <xf numFmtId="3" fontId="2" fillId="2" borderId="3" xfId="0" applyNumberFormat="1" applyFont="1" applyFill="1" applyBorder="1"/>
    <xf numFmtId="3" fontId="2" fillId="2" borderId="4" xfId="0" applyNumberFormat="1" applyFont="1" applyFill="1" applyBorder="1"/>
    <xf numFmtId="3" fontId="2" fillId="2" borderId="63" xfId="0" applyNumberFormat="1" applyFont="1" applyFill="1" applyBorder="1"/>
    <xf numFmtId="2" fontId="2" fillId="2" borderId="1" xfId="0" applyNumberFormat="1" applyFont="1" applyFill="1" applyBorder="1"/>
    <xf numFmtId="2" fontId="2" fillId="2" borderId="4" xfId="0" applyNumberFormat="1" applyFont="1" applyFill="1" applyBorder="1"/>
    <xf numFmtId="3" fontId="2" fillId="2" borderId="64" xfId="0" applyNumberFormat="1" applyFont="1" applyFill="1" applyBorder="1"/>
    <xf numFmtId="2" fontId="2" fillId="2" borderId="65" xfId="0" applyNumberFormat="1" applyFont="1" applyFill="1" applyBorder="1"/>
    <xf numFmtId="164" fontId="0" fillId="0" borderId="66" xfId="0" applyNumberFormat="1" applyFont="1" applyBorder="1" applyAlignment="1">
      <alignment horizontal="center" vertical="center"/>
    </xf>
    <xf numFmtId="164" fontId="0" fillId="0" borderId="67" xfId="0" applyNumberFormat="1" applyFont="1" applyBorder="1" applyAlignment="1">
      <alignment horizontal="center" vertical="center"/>
    </xf>
    <xf numFmtId="164" fontId="0" fillId="0" borderId="68" xfId="0" applyNumberFormat="1" applyFont="1" applyBorder="1" applyAlignment="1">
      <alignment horizontal="center" vertical="center"/>
    </xf>
    <xf numFmtId="164" fontId="2" fillId="0" borderId="69" xfId="0" applyNumberFormat="1" applyFont="1" applyBorder="1" applyAlignment="1">
      <alignment horizontal="center" vertical="center"/>
    </xf>
    <xf numFmtId="164" fontId="2" fillId="0" borderId="65" xfId="0" applyNumberFormat="1" applyFont="1" applyBorder="1" applyAlignment="1">
      <alignment horizontal="center" vertical="center"/>
    </xf>
    <xf numFmtId="3" fontId="0" fillId="0" borderId="14" xfId="0" applyNumberFormat="1" applyBorder="1" applyAlignment="1">
      <alignment horizontal="center" vertical="center"/>
    </xf>
    <xf numFmtId="3" fontId="0" fillId="0" borderId="9" xfId="0" applyNumberFormat="1" applyBorder="1" applyAlignment="1">
      <alignment horizontal="center" vertical="center"/>
    </xf>
    <xf numFmtId="3" fontId="0" fillId="0" borderId="10" xfId="0" applyNumberFormat="1" applyBorder="1" applyAlignment="1">
      <alignment horizontal="center" vertical="center"/>
    </xf>
    <xf numFmtId="3" fontId="2" fillId="0" borderId="70" xfId="0" applyNumberFormat="1" applyFont="1" applyBorder="1" applyAlignment="1">
      <alignment horizontal="center" vertical="center"/>
    </xf>
    <xf numFmtId="3" fontId="0" fillId="0" borderId="13" xfId="0" applyNumberFormat="1" applyBorder="1" applyAlignment="1">
      <alignment horizontal="center" vertical="center"/>
    </xf>
    <xf numFmtId="3" fontId="0" fillId="0" borderId="7" xfId="0" applyNumberFormat="1" applyBorder="1" applyAlignment="1">
      <alignment horizontal="center" vertical="center"/>
    </xf>
    <xf numFmtId="3" fontId="0" fillId="0" borderId="8" xfId="0" applyNumberFormat="1" applyBorder="1" applyAlignment="1">
      <alignment horizontal="center" vertical="center"/>
    </xf>
    <xf numFmtId="3" fontId="2" fillId="0" borderId="41" xfId="0" applyNumberFormat="1" applyFont="1" applyBorder="1" applyAlignment="1">
      <alignment horizontal="center" vertical="center"/>
    </xf>
    <xf numFmtId="49" fontId="1" fillId="4" borderId="26" xfId="0" applyNumberFormat="1" applyFont="1" applyFill="1" applyBorder="1" applyAlignment="1">
      <alignment horizontal="center" vertical="center"/>
    </xf>
    <xf numFmtId="1" fontId="2" fillId="2" borderId="65" xfId="0" applyNumberFormat="1" applyFont="1" applyFill="1" applyBorder="1"/>
    <xf numFmtId="1" fontId="0" fillId="0" borderId="66" xfId="0" applyNumberFormat="1" applyBorder="1" applyAlignment="1">
      <alignment horizontal="center" vertical="center"/>
    </xf>
    <xf numFmtId="1" fontId="0" fillId="0" borderId="67" xfId="0" applyNumberFormat="1" applyBorder="1" applyAlignment="1">
      <alignment horizontal="center" vertical="center"/>
    </xf>
    <xf numFmtId="1" fontId="0" fillId="0" borderId="68" xfId="0" applyNumberFormat="1" applyBorder="1" applyAlignment="1">
      <alignment horizontal="center" vertical="center"/>
    </xf>
    <xf numFmtId="1" fontId="2" fillId="0" borderId="65" xfId="0" applyNumberFormat="1" applyFont="1" applyBorder="1" applyAlignment="1">
      <alignment horizontal="center" vertical="center"/>
    </xf>
    <xf numFmtId="1" fontId="0" fillId="0" borderId="13" xfId="0" applyNumberFormat="1" applyBorder="1" applyAlignment="1">
      <alignment horizontal="center" vertical="center"/>
    </xf>
    <xf numFmtId="1" fontId="0" fillId="0" borderId="7" xfId="0" applyNumberFormat="1" applyBorder="1" applyAlignment="1">
      <alignment horizontal="center" vertical="center"/>
    </xf>
    <xf numFmtId="1" fontId="0" fillId="0" borderId="8" xfId="0" applyNumberFormat="1" applyBorder="1" applyAlignment="1">
      <alignment horizontal="center" vertical="center"/>
    </xf>
    <xf numFmtId="1" fontId="2" fillId="2" borderId="2" xfId="0" applyNumberFormat="1" applyFont="1" applyFill="1" applyBorder="1"/>
    <xf numFmtId="1" fontId="2" fillId="0" borderId="2" xfId="0" applyNumberFormat="1" applyFont="1" applyBorder="1" applyAlignment="1">
      <alignment horizontal="center" vertical="center"/>
    </xf>
    <xf numFmtId="1" fontId="2" fillId="0" borderId="41" xfId="0" applyNumberFormat="1" applyFont="1" applyBorder="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164" fontId="2" fillId="0" borderId="32" xfId="0" applyNumberFormat="1" applyFont="1" applyBorder="1" applyAlignment="1">
      <alignment horizontal="center" vertical="center"/>
    </xf>
    <xf numFmtId="0" fontId="1" fillId="4" borderId="71" xfId="0" applyFont="1" applyFill="1" applyBorder="1" applyAlignment="1">
      <alignment horizontal="center" vertical="center" wrapText="1"/>
    </xf>
    <xf numFmtId="0" fontId="1" fillId="6" borderId="72" xfId="0" applyFont="1" applyFill="1" applyBorder="1" applyAlignment="1">
      <alignment horizontal="center" vertical="center" wrapText="1"/>
    </xf>
    <xf numFmtId="0" fontId="1" fillId="5" borderId="71" xfId="0" applyFont="1" applyFill="1" applyBorder="1" applyAlignment="1">
      <alignment horizontal="center" vertical="center" wrapText="1"/>
    </xf>
    <xf numFmtId="9" fontId="2" fillId="0" borderId="73" xfId="1" applyFont="1" applyBorder="1" applyAlignment="1">
      <alignment horizontal="center" vertical="center"/>
    </xf>
    <xf numFmtId="0" fontId="14" fillId="7" borderId="0" xfId="0" applyFont="1" applyFill="1" applyAlignment="1">
      <alignment horizontal="center" vertical="center" wrapText="1"/>
    </xf>
    <xf numFmtId="0" fontId="2" fillId="0" borderId="0" xfId="0" applyFont="1" applyAlignment="1">
      <alignment vertical="center"/>
    </xf>
    <xf numFmtId="0" fontId="0" fillId="0" borderId="74" xfId="0" applyBorder="1"/>
    <xf numFmtId="3" fontId="0" fillId="0" borderId="11" xfId="0" applyNumberFormat="1" applyBorder="1" applyAlignment="1">
      <alignment horizontal="center" vertical="center" wrapText="1"/>
    </xf>
    <xf numFmtId="3" fontId="0" fillId="0" borderId="1" xfId="0" applyNumberFormat="1" applyBorder="1" applyAlignment="1">
      <alignment horizontal="center" vertical="center"/>
    </xf>
    <xf numFmtId="3" fontId="0" fillId="0" borderId="2" xfId="0" applyNumberFormat="1" applyBorder="1" applyAlignment="1">
      <alignment horizontal="center" vertical="center"/>
    </xf>
    <xf numFmtId="3" fontId="0" fillId="0" borderId="14" xfId="0" applyNumberFormat="1" applyBorder="1" applyAlignment="1">
      <alignment horizontal="center" vertical="center" wrapText="1"/>
    </xf>
    <xf numFmtId="3" fontId="0" fillId="0" borderId="9" xfId="0" applyNumberFormat="1" applyBorder="1" applyAlignment="1">
      <alignment horizontal="center" vertical="center" wrapText="1"/>
    </xf>
    <xf numFmtId="0" fontId="0" fillId="0" borderId="46" xfId="0" applyBorder="1" applyAlignment="1">
      <alignment horizontal="center" vertical="center"/>
    </xf>
    <xf numFmtId="3" fontId="0" fillId="0" borderId="12" xfId="0" applyNumberFormat="1" applyBorder="1" applyAlignment="1">
      <alignment horizontal="center" vertical="center" wrapText="1"/>
    </xf>
    <xf numFmtId="3" fontId="0" fillId="0" borderId="5" xfId="0" applyNumberFormat="1" applyBorder="1" applyAlignment="1">
      <alignment horizontal="center" vertical="center" wrapText="1"/>
    </xf>
    <xf numFmtId="3" fontId="0" fillId="0" borderId="6" xfId="0" applyNumberFormat="1" applyBorder="1" applyAlignment="1">
      <alignment horizontal="center" vertical="center" wrapText="1"/>
    </xf>
    <xf numFmtId="3" fontId="0" fillId="0" borderId="13" xfId="0" applyNumberFormat="1" applyBorder="1" applyAlignment="1">
      <alignment horizontal="center" vertical="center" wrapText="1"/>
    </xf>
    <xf numFmtId="3" fontId="0" fillId="0" borderId="7" xfId="0" applyNumberFormat="1" applyBorder="1" applyAlignment="1">
      <alignment horizontal="center" vertical="center" wrapText="1"/>
    </xf>
    <xf numFmtId="3" fontId="0" fillId="0" borderId="8" xfId="0" applyNumberFormat="1" applyBorder="1" applyAlignment="1">
      <alignment horizontal="center" vertical="center" wrapText="1"/>
    </xf>
    <xf numFmtId="0" fontId="16" fillId="0" borderId="0" xfId="0" applyFont="1" applyAlignment="1">
      <alignment horizontal="left" vertical="center"/>
    </xf>
    <xf numFmtId="0" fontId="0" fillId="0" borderId="0" xfId="0" applyAlignment="1">
      <alignment vertical="center"/>
    </xf>
    <xf numFmtId="3" fontId="2" fillId="2" borderId="70" xfId="0" applyNumberFormat="1" applyFont="1" applyFill="1" applyBorder="1"/>
    <xf numFmtId="0" fontId="1" fillId="4" borderId="75" xfId="0" applyFont="1" applyFill="1" applyBorder="1" applyAlignment="1">
      <alignment horizontal="center" vertical="center"/>
    </xf>
    <xf numFmtId="3" fontId="0" fillId="0" borderId="76" xfId="0" applyNumberFormat="1" applyBorder="1" applyAlignment="1">
      <alignment horizontal="center" vertical="center"/>
    </xf>
    <xf numFmtId="1" fontId="2" fillId="2" borderId="56" xfId="0" applyNumberFormat="1" applyFont="1" applyFill="1" applyBorder="1"/>
    <xf numFmtId="0" fontId="22" fillId="0" borderId="0" xfId="0" applyFont="1" applyAlignment="1">
      <alignment horizontal="right" vertical="center" wrapText="1"/>
    </xf>
    <xf numFmtId="3" fontId="2" fillId="0" borderId="2" xfId="0" applyNumberFormat="1" applyFont="1" applyBorder="1" applyAlignment="1">
      <alignment horizontal="center" vertical="center"/>
    </xf>
    <xf numFmtId="1" fontId="2" fillId="0" borderId="63" xfId="0" applyNumberFormat="1" applyFont="1" applyBorder="1" applyAlignment="1">
      <alignment horizontal="center" vertical="center"/>
    </xf>
    <xf numFmtId="0" fontId="23" fillId="0" borderId="0" xfId="0" applyFont="1" applyAlignment="1">
      <alignment horizontal="right" vertical="center" wrapText="1"/>
    </xf>
    <xf numFmtId="2" fontId="2" fillId="8" borderId="73" xfId="0" applyNumberFormat="1" applyFont="1" applyFill="1" applyBorder="1" applyAlignment="1">
      <alignment horizontal="center" vertical="center"/>
    </xf>
    <xf numFmtId="2" fontId="24" fillId="0" borderId="37" xfId="0" applyNumberFormat="1" applyFont="1" applyBorder="1" applyAlignment="1">
      <alignment horizontal="center" vertical="center"/>
    </xf>
    <xf numFmtId="164" fontId="2" fillId="0" borderId="37" xfId="0" applyNumberFormat="1" applyFont="1" applyBorder="1" applyAlignment="1">
      <alignment horizontal="center" vertical="center"/>
    </xf>
    <xf numFmtId="2" fontId="26" fillId="0" borderId="37" xfId="0" applyNumberFormat="1" applyFont="1" applyBorder="1" applyAlignment="1">
      <alignment horizontal="center" vertical="center"/>
    </xf>
    <xf numFmtId="0" fontId="7" fillId="9" borderId="62" xfId="0" applyFont="1" applyFill="1" applyBorder="1" applyAlignment="1">
      <alignment horizontal="center" vertical="center"/>
    </xf>
    <xf numFmtId="9" fontId="7" fillId="9" borderId="37" xfId="1" applyFont="1" applyFill="1" applyBorder="1" applyAlignment="1">
      <alignment horizontal="center" vertical="center"/>
    </xf>
    <xf numFmtId="0" fontId="15" fillId="7" borderId="0" xfId="0" applyFont="1" applyFill="1" applyAlignment="1">
      <alignment horizontal="center" vertical="center" wrapText="1"/>
    </xf>
    <xf numFmtId="0" fontId="16" fillId="0" borderId="78" xfId="0" applyFont="1" applyBorder="1" applyAlignment="1">
      <alignment horizontal="center" vertical="center" wrapText="1"/>
    </xf>
    <xf numFmtId="0" fontId="0" fillId="0" borderId="0" xfId="0" pivotButton="1"/>
    <xf numFmtId="1" fontId="2" fillId="0" borderId="69" xfId="0" applyNumberFormat="1" applyFont="1" applyBorder="1" applyAlignment="1">
      <alignment horizontal="center" vertical="center"/>
    </xf>
    <xf numFmtId="0" fontId="5" fillId="0" borderId="0" xfId="0" applyFont="1" applyFill="1" applyBorder="1" applyAlignment="1">
      <alignment horizontal="center" vertical="center" wrapText="1"/>
    </xf>
    <xf numFmtId="0" fontId="0" fillId="0" borderId="0" xfId="0" applyAlignment="1">
      <alignment horizontal="left"/>
    </xf>
    <xf numFmtId="3" fontId="0" fillId="0" borderId="10" xfId="0" applyNumberFormat="1" applyBorder="1" applyAlignment="1">
      <alignment horizontal="center" vertical="center" wrapText="1"/>
    </xf>
    <xf numFmtId="3" fontId="0" fillId="0" borderId="1" xfId="0" applyNumberFormat="1" applyBorder="1" applyAlignment="1">
      <alignment horizontal="center" vertical="center" wrapText="1"/>
    </xf>
    <xf numFmtId="3" fontId="0" fillId="0" borderId="4" xfId="0" applyNumberFormat="1" applyBorder="1" applyAlignment="1">
      <alignment horizontal="center" vertical="center" wrapText="1"/>
    </xf>
    <xf numFmtId="3" fontId="0" fillId="0" borderId="92" xfId="0" applyNumberFormat="1" applyBorder="1" applyAlignment="1">
      <alignment horizontal="center" vertical="center"/>
    </xf>
    <xf numFmtId="3" fontId="0" fillId="0" borderId="93" xfId="0" applyNumberFormat="1" applyBorder="1" applyAlignment="1">
      <alignment horizontal="center" vertical="center"/>
    </xf>
    <xf numFmtId="3" fontId="0" fillId="0" borderId="94" xfId="0" applyNumberFormat="1" applyBorder="1" applyAlignment="1">
      <alignment horizontal="center" vertical="center"/>
    </xf>
    <xf numFmtId="3" fontId="2" fillId="0" borderId="64" xfId="0" applyNumberFormat="1" applyFont="1" applyBorder="1" applyAlignment="1">
      <alignment horizontal="center" vertical="center"/>
    </xf>
    <xf numFmtId="3" fontId="0" fillId="0" borderId="95" xfId="0" applyNumberFormat="1" applyBorder="1" applyAlignment="1">
      <alignment horizontal="center" vertical="center"/>
    </xf>
    <xf numFmtId="1" fontId="0" fillId="0" borderId="95" xfId="0" applyNumberFormat="1" applyBorder="1" applyAlignment="1">
      <alignment horizontal="center" vertical="center"/>
    </xf>
    <xf numFmtId="3" fontId="0" fillId="0" borderId="77" xfId="0" applyNumberFormat="1" applyBorder="1" applyAlignment="1">
      <alignment horizontal="center" vertical="center"/>
    </xf>
    <xf numFmtId="3" fontId="0" fillId="0" borderId="96" xfId="0" applyNumberFormat="1" applyBorder="1" applyAlignment="1">
      <alignment horizontal="center" vertical="center"/>
    </xf>
    <xf numFmtId="3" fontId="0" fillId="0" borderId="97" xfId="0" applyNumberFormat="1" applyBorder="1" applyAlignment="1">
      <alignment horizontal="center" vertical="center"/>
    </xf>
    <xf numFmtId="3" fontId="2" fillId="0" borderId="98" xfId="0" applyNumberFormat="1" applyFont="1" applyBorder="1" applyAlignment="1">
      <alignment horizontal="center" vertical="center"/>
    </xf>
    <xf numFmtId="3" fontId="2" fillId="0" borderId="63" xfId="0" applyNumberFormat="1" applyFont="1" applyBorder="1" applyAlignment="1">
      <alignment horizontal="center" vertical="center"/>
    </xf>
    <xf numFmtId="0" fontId="0" fillId="0" borderId="0" xfId="0" applyBorder="1" applyAlignment="1">
      <alignment horizontal="left" wrapText="1"/>
    </xf>
    <xf numFmtId="0" fontId="2" fillId="0" borderId="0" xfId="0" applyFont="1" applyBorder="1" applyAlignment="1">
      <alignment vertical="center" wrapText="1"/>
    </xf>
    <xf numFmtId="3" fontId="2" fillId="0" borderId="11" xfId="0" applyNumberFormat="1" applyFont="1" applyBorder="1" applyAlignment="1">
      <alignment horizontal="center" vertical="center"/>
    </xf>
    <xf numFmtId="0" fontId="0" fillId="0" borderId="0" xfId="0" applyAlignment="1">
      <alignment horizontal="center" vertical="center"/>
    </xf>
    <xf numFmtId="0" fontId="0" fillId="0" borderId="37" xfId="0" applyBorder="1" applyAlignment="1">
      <alignment horizontal="center" vertical="center"/>
    </xf>
    <xf numFmtId="0" fontId="2" fillId="0" borderId="0" xfId="0" applyFont="1" applyAlignment="1">
      <alignment horizontal="center" vertical="center" wrapText="1"/>
    </xf>
    <xf numFmtId="3" fontId="0" fillId="0" borderId="99" xfId="0" applyNumberFormat="1" applyBorder="1" applyAlignment="1">
      <alignment horizontal="center" vertical="center"/>
    </xf>
    <xf numFmtId="3" fontId="0" fillId="0" borderId="100" xfId="0" applyNumberFormat="1" applyBorder="1" applyAlignment="1">
      <alignment horizontal="center" vertical="center"/>
    </xf>
    <xf numFmtId="3" fontId="0" fillId="0" borderId="101" xfId="0" applyNumberFormat="1" applyBorder="1" applyAlignment="1">
      <alignment horizontal="center" vertical="center"/>
    </xf>
    <xf numFmtId="3" fontId="2" fillId="0" borderId="102" xfId="0" applyNumberFormat="1" applyFont="1" applyBorder="1" applyAlignment="1">
      <alignment horizontal="center" vertical="center"/>
    </xf>
    <xf numFmtId="1" fontId="0" fillId="0" borderId="12" xfId="0" applyNumberFormat="1" applyBorder="1" applyAlignment="1">
      <alignment horizontal="center" vertical="center"/>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1" xfId="0" applyNumberFormat="1" applyFont="1" applyBorder="1" applyAlignment="1">
      <alignment horizontal="center" vertical="center"/>
    </xf>
    <xf numFmtId="3" fontId="0" fillId="0" borderId="103" xfId="0" applyNumberFormat="1" applyBorder="1" applyAlignment="1">
      <alignment horizontal="center" vertical="center"/>
    </xf>
    <xf numFmtId="164" fontId="25" fillId="0" borderId="37" xfId="0" applyNumberFormat="1" applyFont="1" applyBorder="1" applyAlignment="1">
      <alignment vertical="center"/>
    </xf>
    <xf numFmtId="9" fontId="2" fillId="0" borderId="37" xfId="1" applyFont="1" applyBorder="1" applyAlignment="1">
      <alignment horizontal="center" vertical="center"/>
    </xf>
    <xf numFmtId="0" fontId="13" fillId="0" borderId="0" xfId="0" applyFont="1" applyAlignment="1">
      <alignment vertical="center" wrapText="1"/>
    </xf>
    <xf numFmtId="0" fontId="0" fillId="0" borderId="0" xfId="0" applyAlignment="1">
      <alignment horizontal="left" vertical="center"/>
    </xf>
    <xf numFmtId="0" fontId="1" fillId="10" borderId="75" xfId="0" applyFont="1" applyFill="1" applyBorder="1" applyAlignment="1">
      <alignment horizontal="center" vertical="center"/>
    </xf>
    <xf numFmtId="0" fontId="1" fillId="10" borderId="25" xfId="0" applyFont="1" applyFill="1" applyBorder="1" applyAlignment="1">
      <alignment horizontal="center" vertical="center"/>
    </xf>
    <xf numFmtId="49" fontId="1" fillId="10" borderId="26" xfId="0" applyNumberFormat="1" applyFont="1" applyFill="1" applyBorder="1" applyAlignment="1">
      <alignment horizontal="center" vertical="center"/>
    </xf>
    <xf numFmtId="0" fontId="1" fillId="10" borderId="72" xfId="0" applyFont="1" applyFill="1" applyBorder="1" applyAlignment="1">
      <alignment horizontal="center" vertical="center" wrapText="1"/>
    </xf>
    <xf numFmtId="0" fontId="1" fillId="11" borderId="43" xfId="0" applyFont="1" applyFill="1" applyBorder="1" applyAlignment="1">
      <alignment horizontal="center" vertical="center"/>
    </xf>
    <xf numFmtId="0" fontId="1" fillId="11" borderId="25" xfId="0" applyFont="1" applyFill="1" applyBorder="1" applyAlignment="1">
      <alignment horizontal="center" vertical="center"/>
    </xf>
    <xf numFmtId="0" fontId="1" fillId="11" borderId="26" xfId="0" applyFont="1" applyFill="1" applyBorder="1" applyAlignment="1">
      <alignment horizontal="center" vertical="center"/>
    </xf>
    <xf numFmtId="0" fontId="1" fillId="11" borderId="71" xfId="0" applyFont="1" applyFill="1" applyBorder="1" applyAlignment="1">
      <alignment horizontal="center" vertical="center" wrapText="1"/>
    </xf>
    <xf numFmtId="0" fontId="1" fillId="12" borderId="43" xfId="0" applyFont="1" applyFill="1" applyBorder="1" applyAlignment="1">
      <alignment horizontal="center" vertical="center"/>
    </xf>
    <xf numFmtId="0" fontId="1" fillId="12" borderId="25" xfId="0" applyFont="1" applyFill="1" applyBorder="1" applyAlignment="1">
      <alignment horizontal="center" vertical="center"/>
    </xf>
    <xf numFmtId="0" fontId="1" fillId="12" borderId="26" xfId="0" applyFont="1" applyFill="1" applyBorder="1" applyAlignment="1">
      <alignment horizontal="center" vertical="center"/>
    </xf>
    <xf numFmtId="0" fontId="1" fillId="12" borderId="72" xfId="0" applyFont="1" applyFill="1" applyBorder="1" applyAlignment="1">
      <alignment horizontal="center" vertical="center" wrapText="1"/>
    </xf>
    <xf numFmtId="0" fontId="1" fillId="13" borderId="75" xfId="0" applyFont="1" applyFill="1" applyBorder="1" applyAlignment="1">
      <alignment horizontal="center" vertical="center"/>
    </xf>
    <xf numFmtId="0" fontId="1" fillId="13" borderId="25" xfId="0" applyFont="1" applyFill="1" applyBorder="1" applyAlignment="1">
      <alignment horizontal="center" vertical="center"/>
    </xf>
    <xf numFmtId="49" fontId="1" fillId="13" borderId="26" xfId="0" applyNumberFormat="1" applyFont="1" applyFill="1" applyBorder="1" applyAlignment="1">
      <alignment horizontal="center" vertical="center"/>
    </xf>
    <xf numFmtId="0" fontId="1" fillId="13" borderId="72" xfId="0" applyFont="1" applyFill="1" applyBorder="1" applyAlignment="1">
      <alignment horizontal="center" vertical="center" wrapText="1"/>
    </xf>
    <xf numFmtId="0" fontId="1" fillId="6" borderId="24" xfId="0" applyFont="1" applyFill="1" applyBorder="1" applyAlignment="1">
      <alignment horizontal="center" vertical="center"/>
    </xf>
    <xf numFmtId="3" fontId="2" fillId="2" borderId="70" xfId="0" applyNumberFormat="1" applyFont="1" applyFill="1" applyBorder="1" applyAlignment="1">
      <alignment horizontal="left" vertical="center"/>
    </xf>
    <xf numFmtId="3" fontId="2" fillId="0" borderId="11" xfId="0" applyNumberFormat="1" applyFont="1" applyBorder="1" applyAlignment="1">
      <alignment horizontal="center" vertical="center" wrapText="1"/>
    </xf>
    <xf numFmtId="3" fontId="2" fillId="2" borderId="1" xfId="0" applyNumberFormat="1" applyFont="1" applyFill="1" applyBorder="1" applyAlignment="1">
      <alignment horizontal="left" vertical="center"/>
    </xf>
    <xf numFmtId="3" fontId="0" fillId="0" borderId="104" xfId="0" applyNumberFormat="1" applyBorder="1" applyAlignment="1">
      <alignment horizontal="center" vertical="center"/>
    </xf>
    <xf numFmtId="3" fontId="2" fillId="0" borderId="1" xfId="0" applyNumberFormat="1" applyFont="1" applyBorder="1" applyAlignment="1">
      <alignment horizontal="center" vertical="center" wrapText="1"/>
    </xf>
    <xf numFmtId="3" fontId="2" fillId="2" borderId="2" xfId="0" applyNumberFormat="1" applyFont="1" applyFill="1" applyBorder="1" applyAlignment="1">
      <alignment horizontal="left" vertical="center"/>
    </xf>
    <xf numFmtId="3" fontId="2" fillId="0" borderId="4" xfId="0" applyNumberFormat="1" applyFont="1" applyBorder="1" applyAlignment="1">
      <alignment horizontal="center" vertical="center" wrapText="1"/>
    </xf>
    <xf numFmtId="1" fontId="2" fillId="2" borderId="3" xfId="0" applyNumberFormat="1" applyFont="1" applyFill="1" applyBorder="1" applyAlignment="1">
      <alignment horizontal="left" vertical="center"/>
    </xf>
    <xf numFmtId="1" fontId="2" fillId="2" borderId="65" xfId="0" applyNumberFormat="1" applyFont="1" applyFill="1" applyBorder="1" applyAlignment="1">
      <alignment horizontal="left" vertical="center"/>
    </xf>
    <xf numFmtId="1" fontId="0" fillId="0" borderId="24" xfId="0" applyNumberFormat="1" applyBorder="1" applyAlignment="1">
      <alignment horizontal="center" vertical="center"/>
    </xf>
    <xf numFmtId="1" fontId="0" fillId="0" borderId="43" xfId="0" applyNumberFormat="1" applyBorder="1" applyAlignment="1">
      <alignment horizontal="center" vertical="center"/>
    </xf>
    <xf numFmtId="1" fontId="2" fillId="0" borderId="72" xfId="0" applyNumberFormat="1" applyFont="1" applyBorder="1" applyAlignment="1">
      <alignment horizontal="center" vertical="center"/>
    </xf>
    <xf numFmtId="0" fontId="3" fillId="0" borderId="47" xfId="0" applyFont="1" applyBorder="1" applyAlignment="1">
      <alignment horizontal="left" vertical="center" wrapText="1"/>
    </xf>
    <xf numFmtId="165" fontId="3" fillId="0" borderId="81" xfId="0" applyNumberFormat="1" applyFont="1" applyBorder="1" applyAlignment="1">
      <alignment horizontal="left" vertical="center"/>
    </xf>
    <xf numFmtId="0" fontId="1" fillId="11" borderId="24" xfId="0" applyFont="1" applyFill="1" applyBorder="1" applyAlignment="1">
      <alignment horizontal="center" vertical="center"/>
    </xf>
    <xf numFmtId="0" fontId="1" fillId="11" borderId="72" xfId="0" applyFont="1" applyFill="1" applyBorder="1" applyAlignment="1">
      <alignment horizontal="center" vertical="center" wrapText="1"/>
    </xf>
    <xf numFmtId="0" fontId="1" fillId="14" borderId="24" xfId="0" applyFont="1" applyFill="1" applyBorder="1" applyAlignment="1">
      <alignment horizontal="center" vertical="center"/>
    </xf>
    <xf numFmtId="0" fontId="1" fillId="14" borderId="25" xfId="0" applyFont="1" applyFill="1" applyBorder="1" applyAlignment="1">
      <alignment horizontal="center" vertical="center"/>
    </xf>
    <xf numFmtId="0" fontId="1" fillId="14" borderId="26" xfId="0" applyFont="1" applyFill="1" applyBorder="1" applyAlignment="1">
      <alignment horizontal="center" vertical="center"/>
    </xf>
    <xf numFmtId="0" fontId="1" fillId="14" borderId="72" xfId="0" applyFont="1" applyFill="1" applyBorder="1" applyAlignment="1">
      <alignment horizontal="center" vertical="center" wrapText="1"/>
    </xf>
    <xf numFmtId="0" fontId="1" fillId="12" borderId="24" xfId="0" applyFont="1" applyFill="1" applyBorder="1" applyAlignment="1">
      <alignment horizontal="center" vertical="center"/>
    </xf>
    <xf numFmtId="1" fontId="0" fillId="0" borderId="106" xfId="0" applyNumberFormat="1" applyBorder="1" applyAlignment="1">
      <alignment horizontal="center" vertical="center"/>
    </xf>
    <xf numFmtId="0" fontId="0" fillId="0" borderId="0" xfId="0" applyAlignment="1">
      <alignment vertical="top" wrapText="1"/>
    </xf>
    <xf numFmtId="9" fontId="2" fillId="0" borderId="37" xfId="1" applyFont="1" applyBorder="1" applyAlignment="1">
      <alignment horizontal="center" vertical="center"/>
    </xf>
    <xf numFmtId="0" fontId="0" fillId="0" borderId="0" xfId="0" applyAlignment="1">
      <alignment horizontal="left" wrapText="1"/>
    </xf>
    <xf numFmtId="0" fontId="17" fillId="0" borderId="0" xfId="0" applyFont="1" applyAlignment="1">
      <alignment horizontal="left" vertical="center" wrapText="1"/>
    </xf>
    <xf numFmtId="0" fontId="0" fillId="0" borderId="0" xfId="0" applyBorder="1" applyAlignment="1">
      <alignment horizontal="left" vertical="center" wrapText="1"/>
    </xf>
    <xf numFmtId="0" fontId="0" fillId="0" borderId="0" xfId="0" quotePrefix="1" applyNumberFormat="1"/>
    <xf numFmtId="3" fontId="0" fillId="0" borderId="107" xfId="0" applyNumberFormat="1" applyBorder="1" applyAlignment="1">
      <alignment horizontal="center" vertical="center"/>
    </xf>
    <xf numFmtId="3" fontId="0" fillId="0" borderId="108" xfId="0" applyNumberFormat="1" applyBorder="1" applyAlignment="1">
      <alignment horizontal="center" vertical="center"/>
    </xf>
    <xf numFmtId="3" fontId="0" fillId="0" borderId="109" xfId="0" applyNumberFormat="1" applyBorder="1" applyAlignment="1">
      <alignment horizontal="center" vertical="center"/>
    </xf>
    <xf numFmtId="1" fontId="0" fillId="0" borderId="110" xfId="0" applyNumberFormat="1" applyBorder="1" applyAlignment="1">
      <alignment horizontal="center" vertical="center"/>
    </xf>
    <xf numFmtId="1" fontId="0" fillId="0" borderId="111" xfId="0" applyNumberFormat="1" applyBorder="1" applyAlignment="1">
      <alignment horizontal="center" vertical="center"/>
    </xf>
    <xf numFmtId="3" fontId="0" fillId="0" borderId="74" xfId="0" applyNumberFormat="1" applyBorder="1" applyAlignment="1">
      <alignment horizontal="center" vertical="center"/>
    </xf>
    <xf numFmtId="3" fontId="0" fillId="0" borderId="110" xfId="0" applyNumberFormat="1" applyBorder="1" applyAlignment="1">
      <alignment horizontal="center" vertical="center"/>
    </xf>
    <xf numFmtId="3" fontId="0" fillId="0" borderId="111" xfId="0" applyNumberFormat="1" applyBorder="1" applyAlignment="1">
      <alignment horizontal="center" vertical="center"/>
    </xf>
    <xf numFmtId="1" fontId="0" fillId="0" borderId="109" xfId="0" applyNumberFormat="1" applyBorder="1" applyAlignment="1">
      <alignment horizontal="center" vertical="center"/>
    </xf>
    <xf numFmtId="1" fontId="0" fillId="0" borderId="0" xfId="0" applyNumberFormat="1" applyBorder="1" applyAlignment="1">
      <alignment horizontal="center" vertical="center"/>
    </xf>
    <xf numFmtId="1" fontId="0" fillId="0" borderId="19" xfId="0" applyNumberFormat="1" applyBorder="1" applyAlignment="1">
      <alignment horizontal="center" vertical="center"/>
    </xf>
    <xf numFmtId="3" fontId="0" fillId="0" borderId="78" xfId="0" applyNumberFormat="1" applyBorder="1" applyAlignment="1">
      <alignment horizontal="center" vertical="center"/>
    </xf>
    <xf numFmtId="3" fontId="0" fillId="0" borderId="112" xfId="0" applyNumberFormat="1" applyBorder="1" applyAlignment="1">
      <alignment horizontal="center" vertical="center"/>
    </xf>
    <xf numFmtId="1" fontId="0" fillId="0" borderId="112" xfId="0" applyNumberFormat="1" applyBorder="1" applyAlignment="1">
      <alignment horizontal="center" vertical="center"/>
    </xf>
    <xf numFmtId="3" fontId="0" fillId="0" borderId="113" xfId="0" applyNumberFormat="1" applyBorder="1" applyAlignment="1">
      <alignment horizontal="center" vertical="center"/>
    </xf>
    <xf numFmtId="1" fontId="0" fillId="0" borderId="114" xfId="0" applyNumberFormat="1" applyBorder="1" applyAlignment="1">
      <alignment horizontal="center" vertical="center"/>
    </xf>
    <xf numFmtId="49" fontId="1" fillId="4" borderId="26" xfId="0" quotePrefix="1" applyNumberFormat="1" applyFont="1" applyFill="1" applyBorder="1" applyAlignment="1">
      <alignment horizontal="center" vertical="center"/>
    </xf>
    <xf numFmtId="0" fontId="1" fillId="4" borderId="25" xfId="0" quotePrefix="1" applyFont="1" applyFill="1" applyBorder="1" applyAlignment="1">
      <alignment horizontal="center" vertical="center"/>
    </xf>
    <xf numFmtId="49" fontId="1" fillId="4" borderId="23" xfId="0" quotePrefix="1" applyNumberFormat="1" applyFont="1" applyFill="1" applyBorder="1" applyAlignment="1">
      <alignment horizontal="center" vertical="center" wrapText="1"/>
    </xf>
    <xf numFmtId="0" fontId="1" fillId="5" borderId="23" xfId="0" applyFont="1" applyFill="1" applyBorder="1" applyAlignment="1">
      <alignment horizontal="center" vertical="center"/>
    </xf>
    <xf numFmtId="3" fontId="0" fillId="0" borderId="107" xfId="0" applyNumberFormat="1" applyBorder="1" applyAlignment="1">
      <alignment horizontal="center" vertical="center" wrapText="1"/>
    </xf>
    <xf numFmtId="3" fontId="0" fillId="0" borderId="108" xfId="0" applyNumberFormat="1" applyBorder="1" applyAlignment="1">
      <alignment horizontal="center" vertical="center" wrapText="1"/>
    </xf>
    <xf numFmtId="3" fontId="0" fillId="0" borderId="109" xfId="0" applyNumberFormat="1" applyBorder="1" applyAlignment="1">
      <alignment horizontal="center" vertical="center" wrapText="1"/>
    </xf>
    <xf numFmtId="3" fontId="0" fillId="0" borderId="115" xfId="0" applyNumberFormat="1" applyBorder="1" applyAlignment="1">
      <alignment horizontal="center" vertical="center"/>
    </xf>
    <xf numFmtId="3" fontId="0" fillId="0" borderId="19" xfId="0" applyNumberFormat="1" applyBorder="1" applyAlignment="1">
      <alignment horizontal="center" vertical="center"/>
    </xf>
    <xf numFmtId="0" fontId="1" fillId="5" borderId="23" xfId="0" applyFont="1" applyFill="1" applyBorder="1" applyAlignment="1">
      <alignment horizontal="center" vertical="center" wrapText="1"/>
    </xf>
    <xf numFmtId="3" fontId="0" fillId="0" borderId="0" xfId="0" applyNumberFormat="1" applyBorder="1" applyAlignment="1">
      <alignment horizontal="center" vertical="center"/>
    </xf>
    <xf numFmtId="0" fontId="1" fillId="6" borderId="23" xfId="0" applyFont="1" applyFill="1" applyBorder="1" applyAlignment="1">
      <alignment horizontal="center" vertical="center" wrapText="1"/>
    </xf>
    <xf numFmtId="3" fontId="2" fillId="2" borderId="116" xfId="0" applyNumberFormat="1" applyFont="1" applyFill="1" applyBorder="1"/>
    <xf numFmtId="3" fontId="2" fillId="0" borderId="116" xfId="0" applyNumberFormat="1" applyFont="1" applyBorder="1" applyAlignment="1">
      <alignment horizontal="center" vertical="center"/>
    </xf>
    <xf numFmtId="3" fontId="0" fillId="0" borderId="99" xfId="0" applyNumberFormat="1" applyBorder="1" applyAlignment="1">
      <alignment horizontal="center" vertical="center" wrapText="1"/>
    </xf>
    <xf numFmtId="3" fontId="0" fillId="0" borderId="100" xfId="0" applyNumberFormat="1" applyBorder="1" applyAlignment="1">
      <alignment horizontal="center" vertical="center" wrapText="1"/>
    </xf>
    <xf numFmtId="3" fontId="0" fillId="0" borderId="101" xfId="0" applyNumberFormat="1" applyBorder="1" applyAlignment="1">
      <alignment horizontal="center" vertical="center" wrapText="1"/>
    </xf>
    <xf numFmtId="3" fontId="0" fillId="0" borderId="0" xfId="0" applyNumberFormat="1" applyBorder="1" applyAlignment="1">
      <alignment horizontal="center" vertical="center" wrapText="1"/>
    </xf>
    <xf numFmtId="3" fontId="0" fillId="0" borderId="116" xfId="0" applyNumberFormat="1" applyBorder="1" applyAlignment="1">
      <alignment horizontal="center" vertical="center" wrapText="1"/>
    </xf>
    <xf numFmtId="3" fontId="0" fillId="0" borderId="102" xfId="0" applyNumberFormat="1" applyBorder="1" applyAlignment="1">
      <alignment horizontal="center" vertical="center"/>
    </xf>
    <xf numFmtId="1" fontId="2" fillId="2" borderId="116" xfId="0" applyNumberFormat="1" applyFont="1" applyFill="1" applyBorder="1"/>
    <xf numFmtId="1" fontId="0" fillId="0" borderId="99" xfId="0" applyNumberFormat="1" applyBorder="1" applyAlignment="1">
      <alignment horizontal="center" vertical="center"/>
    </xf>
    <xf numFmtId="1" fontId="0" fillId="0" borderId="100" xfId="0" applyNumberFormat="1" applyBorder="1" applyAlignment="1">
      <alignment horizontal="center" vertical="center"/>
    </xf>
    <xf numFmtId="1" fontId="0" fillId="0" borderId="101" xfId="0" applyNumberFormat="1" applyBorder="1" applyAlignment="1">
      <alignment horizontal="center" vertical="center"/>
    </xf>
    <xf numFmtId="1" fontId="2" fillId="0" borderId="116" xfId="0" applyNumberFormat="1" applyFont="1" applyBorder="1" applyAlignment="1">
      <alignment horizontal="center" vertical="center"/>
    </xf>
    <xf numFmtId="1" fontId="2" fillId="0" borderId="102" xfId="0" applyNumberFormat="1" applyFont="1" applyBorder="1" applyAlignment="1">
      <alignment horizontal="center" vertical="center"/>
    </xf>
    <xf numFmtId="3" fontId="2" fillId="2" borderId="102" xfId="0" applyNumberFormat="1" applyFont="1" applyFill="1" applyBorder="1"/>
    <xf numFmtId="1" fontId="2" fillId="2" borderId="102" xfId="0" applyNumberFormat="1" applyFont="1" applyFill="1" applyBorder="1"/>
    <xf numFmtId="3" fontId="2" fillId="0" borderId="0" xfId="0" applyNumberFormat="1" applyFont="1" applyBorder="1" applyAlignment="1">
      <alignment horizontal="center" vertical="center"/>
    </xf>
    <xf numFmtId="1" fontId="2" fillId="0" borderId="0" xfId="0" applyNumberFormat="1" applyFont="1" applyBorder="1" applyAlignment="1">
      <alignment horizontal="center" vertical="center"/>
    </xf>
    <xf numFmtId="1" fontId="0" fillId="0" borderId="108" xfId="0" applyNumberFormat="1" applyBorder="1" applyAlignment="1">
      <alignment horizontal="center" vertical="center"/>
    </xf>
    <xf numFmtId="1" fontId="2" fillId="0" borderId="42" xfId="0" applyNumberFormat="1" applyFont="1" applyBorder="1" applyAlignment="1">
      <alignment horizontal="center" vertical="center"/>
    </xf>
    <xf numFmtId="3" fontId="0" fillId="0" borderId="102" xfId="0" applyNumberFormat="1" applyBorder="1" applyAlignment="1">
      <alignment horizontal="center" vertical="center" wrapText="1"/>
    </xf>
    <xf numFmtId="2" fontId="2" fillId="2" borderId="102" xfId="0" applyNumberFormat="1" applyFont="1" applyFill="1" applyBorder="1"/>
    <xf numFmtId="164" fontId="0" fillId="0" borderId="99" xfId="0" applyNumberFormat="1" applyFont="1" applyBorder="1" applyAlignment="1">
      <alignment horizontal="center" vertical="center"/>
    </xf>
    <xf numFmtId="164" fontId="0" fillId="0" borderId="100" xfId="0" applyNumberFormat="1" applyFont="1" applyBorder="1" applyAlignment="1">
      <alignment horizontal="center" vertical="center"/>
    </xf>
    <xf numFmtId="164" fontId="0" fillId="0" borderId="101" xfId="0" applyNumberFormat="1" applyFont="1" applyBorder="1" applyAlignment="1">
      <alignment horizontal="center" vertical="center"/>
    </xf>
    <xf numFmtId="164" fontId="2" fillId="0" borderId="102" xfId="0" applyNumberFormat="1" applyFont="1" applyBorder="1" applyAlignment="1">
      <alignment horizontal="center" vertical="center"/>
    </xf>
    <xf numFmtId="164" fontId="0" fillId="0" borderId="112" xfId="0" applyNumberFormat="1" applyFont="1" applyBorder="1" applyAlignment="1">
      <alignment horizontal="center" vertical="center"/>
    </xf>
    <xf numFmtId="164" fontId="0" fillId="0" borderId="109" xfId="0" applyNumberFormat="1" applyFont="1" applyBorder="1" applyAlignment="1">
      <alignment horizontal="center" vertical="center"/>
    </xf>
    <xf numFmtId="164" fontId="0" fillId="0" borderId="111" xfId="0" applyNumberFormat="1" applyFont="1" applyBorder="1" applyAlignment="1">
      <alignment horizontal="center" vertical="center"/>
    </xf>
    <xf numFmtId="164" fontId="0" fillId="0" borderId="114" xfId="0" applyNumberFormat="1" applyFont="1" applyBorder="1" applyAlignment="1">
      <alignment horizontal="center" vertical="center"/>
    </xf>
    <xf numFmtId="49" fontId="1" fillId="4" borderId="23" xfId="0" applyNumberFormat="1" applyFont="1" applyFill="1" applyBorder="1" applyAlignment="1">
      <alignment horizontal="center" vertical="center" wrapText="1"/>
    </xf>
    <xf numFmtId="164" fontId="0" fillId="0" borderId="110" xfId="0" applyNumberFormat="1" applyFont="1" applyBorder="1" applyAlignment="1">
      <alignment horizontal="center" vertical="center"/>
    </xf>
    <xf numFmtId="164" fontId="0" fillId="0" borderId="0" xfId="0" applyNumberFormat="1" applyFont="1" applyBorder="1" applyAlignment="1">
      <alignment horizontal="center" vertical="center"/>
    </xf>
    <xf numFmtId="164" fontId="0" fillId="0" borderId="117" xfId="0" applyNumberFormat="1" applyFont="1" applyBorder="1" applyAlignment="1">
      <alignment horizontal="center" vertical="center"/>
    </xf>
    <xf numFmtId="164" fontId="0" fillId="0" borderId="108" xfId="0" applyNumberFormat="1" applyFont="1" applyBorder="1" applyAlignment="1">
      <alignment horizontal="center" vertical="center"/>
    </xf>
    <xf numFmtId="1" fontId="0" fillId="0" borderId="23" xfId="0" applyNumberFormat="1" applyBorder="1" applyAlignment="1">
      <alignment horizontal="center" vertical="center"/>
    </xf>
    <xf numFmtId="9" fontId="7" fillId="9" borderId="62" xfId="1" applyFont="1" applyFill="1" applyBorder="1" applyAlignment="1">
      <alignment horizontal="center" vertical="center"/>
    </xf>
    <xf numFmtId="3" fontId="2" fillId="2" borderId="102" xfId="0" applyNumberFormat="1" applyFont="1" applyFill="1" applyBorder="1" applyAlignment="1">
      <alignment horizontal="left" vertical="center"/>
    </xf>
    <xf numFmtId="3" fontId="0" fillId="0" borderId="75" xfId="0" applyNumberFormat="1" applyBorder="1" applyAlignment="1">
      <alignment horizontal="center" vertical="center"/>
    </xf>
    <xf numFmtId="3" fontId="2" fillId="0" borderId="116" xfId="0" applyNumberFormat="1" applyFont="1" applyBorder="1" applyAlignment="1">
      <alignment horizontal="center" vertical="center" wrapText="1"/>
    </xf>
    <xf numFmtId="3" fontId="2" fillId="0" borderId="102" xfId="0" applyNumberFormat="1" applyFont="1" applyBorder="1" applyAlignment="1">
      <alignment horizontal="center" vertical="center" wrapText="1"/>
    </xf>
    <xf numFmtId="1" fontId="2" fillId="2" borderId="102" xfId="0" applyNumberFormat="1" applyFont="1" applyFill="1" applyBorder="1" applyAlignment="1">
      <alignment horizontal="left" vertical="center"/>
    </xf>
    <xf numFmtId="1" fontId="0" fillId="0" borderId="75" xfId="0" applyNumberFormat="1" applyBorder="1" applyAlignment="1">
      <alignment horizontal="center" vertical="center"/>
    </xf>
    <xf numFmtId="0" fontId="30" fillId="0" borderId="0" xfId="0" applyFont="1" applyBorder="1" applyAlignment="1">
      <alignment horizontal="right"/>
    </xf>
    <xf numFmtId="165" fontId="30" fillId="0" borderId="0" xfId="0" applyNumberFormat="1" applyFont="1" applyBorder="1" applyAlignment="1">
      <alignment horizontal="left"/>
    </xf>
    <xf numFmtId="49" fontId="1" fillId="13" borderId="23" xfId="0" applyNumberFormat="1" applyFont="1" applyFill="1" applyBorder="1" applyAlignment="1">
      <alignment horizontal="center" vertical="center" wrapText="1"/>
    </xf>
    <xf numFmtId="0" fontId="1" fillId="12" borderId="23" xfId="0" applyFont="1" applyFill="1" applyBorder="1" applyAlignment="1">
      <alignment horizontal="center" vertical="center" wrapText="1"/>
    </xf>
    <xf numFmtId="0" fontId="1" fillId="14" borderId="23" xfId="0" applyFont="1" applyFill="1" applyBorder="1" applyAlignment="1">
      <alignment horizontal="center" vertical="center" wrapText="1"/>
    </xf>
    <xf numFmtId="0" fontId="1" fillId="11" borderId="23" xfId="0" applyFont="1" applyFill="1" applyBorder="1" applyAlignment="1">
      <alignment horizontal="center" vertical="center" wrapText="1"/>
    </xf>
    <xf numFmtId="49" fontId="1" fillId="10" borderId="23" xfId="0" applyNumberFormat="1" applyFont="1" applyFill="1" applyBorder="1" applyAlignment="1">
      <alignment horizontal="center" vertical="center" wrapText="1"/>
    </xf>
    <xf numFmtId="164" fontId="2" fillId="0" borderId="2" xfId="0" applyNumberFormat="1" applyFont="1" applyBorder="1" applyAlignment="1">
      <alignment horizontal="center" vertical="center"/>
    </xf>
    <xf numFmtId="49" fontId="1" fillId="10" borderId="25" xfId="0" applyNumberFormat="1" applyFont="1" applyFill="1" applyBorder="1" applyAlignment="1">
      <alignment horizontal="center" vertical="center"/>
    </xf>
    <xf numFmtId="49" fontId="1" fillId="13" borderId="25" xfId="0" applyNumberFormat="1" applyFont="1" applyFill="1" applyBorder="1" applyAlignment="1">
      <alignment horizontal="center" vertical="center"/>
    </xf>
    <xf numFmtId="1" fontId="0" fillId="0" borderId="25" xfId="0" applyNumberFormat="1" applyBorder="1" applyAlignment="1">
      <alignment horizontal="center" vertical="center"/>
    </xf>
    <xf numFmtId="1" fontId="0" fillId="0" borderId="26" xfId="0" applyNumberFormat="1" applyBorder="1" applyAlignment="1">
      <alignment horizontal="center" vertical="center"/>
    </xf>
    <xf numFmtId="3" fontId="0" fillId="0" borderId="118" xfId="0" applyNumberFormat="1" applyBorder="1" applyAlignment="1">
      <alignment horizontal="center" vertical="center"/>
    </xf>
    <xf numFmtId="3" fontId="0" fillId="0" borderId="30" xfId="0" applyNumberFormat="1" applyBorder="1" applyAlignment="1">
      <alignment horizontal="center" vertical="center" wrapText="1"/>
    </xf>
    <xf numFmtId="3" fontId="0" fillId="0" borderId="31" xfId="0" applyNumberFormat="1" applyBorder="1" applyAlignment="1">
      <alignment horizontal="center" vertical="center" wrapText="1"/>
    </xf>
    <xf numFmtId="3" fontId="0" fillId="0" borderId="112" xfId="0" applyNumberFormat="1" applyBorder="1" applyAlignment="1">
      <alignment horizontal="center" vertical="center" wrapText="1"/>
    </xf>
    <xf numFmtId="3" fontId="2" fillId="0" borderId="32" xfId="0" applyNumberFormat="1" applyFont="1" applyBorder="1" applyAlignment="1">
      <alignment horizontal="center" vertical="center" wrapText="1"/>
    </xf>
    <xf numFmtId="3" fontId="2" fillId="2" borderId="32" xfId="0" applyNumberFormat="1" applyFont="1" applyFill="1" applyBorder="1" applyAlignment="1">
      <alignment horizontal="left" vertical="center"/>
    </xf>
    <xf numFmtId="1" fontId="0" fillId="0" borderId="118" xfId="0" applyNumberFormat="1" applyBorder="1" applyAlignment="1">
      <alignment horizontal="center" vertical="center"/>
    </xf>
    <xf numFmtId="9" fontId="2" fillId="0" borderId="47" xfId="1" applyFont="1" applyBorder="1" applyAlignment="1">
      <alignment horizontal="center" vertical="center"/>
    </xf>
    <xf numFmtId="9" fontId="7" fillId="0" borderId="34" xfId="1" applyFont="1" applyFill="1" applyBorder="1" applyAlignment="1">
      <alignment horizontal="center" vertical="center"/>
    </xf>
    <xf numFmtId="0" fontId="0" fillId="0" borderId="119" xfId="0" applyBorder="1"/>
    <xf numFmtId="0" fontId="0" fillId="0" borderId="120" xfId="0" applyBorder="1"/>
    <xf numFmtId="3" fontId="0" fillId="0" borderId="45" xfId="0" applyNumberFormat="1" applyBorder="1" applyAlignment="1">
      <alignment horizontal="center" vertical="center" wrapText="1"/>
    </xf>
    <xf numFmtId="3" fontId="0" fillId="0" borderId="32" xfId="0" applyNumberFormat="1" applyBorder="1" applyAlignment="1">
      <alignment horizontal="center" vertical="center" wrapText="1"/>
    </xf>
    <xf numFmtId="0" fontId="0" fillId="0" borderId="120" xfId="0" applyBorder="1" applyAlignment="1">
      <alignment horizontal="center" vertical="center"/>
    </xf>
    <xf numFmtId="3" fontId="0" fillId="0" borderId="32" xfId="0" applyNumberFormat="1" applyBorder="1" applyAlignment="1">
      <alignment horizontal="center" vertical="center"/>
    </xf>
    <xf numFmtId="3" fontId="2" fillId="2" borderId="42" xfId="0" applyNumberFormat="1" applyFont="1" applyFill="1" applyBorder="1"/>
    <xf numFmtId="3" fontId="2" fillId="2" borderId="41" xfId="0" applyNumberFormat="1" applyFont="1" applyFill="1" applyBorder="1"/>
    <xf numFmtId="1" fontId="2" fillId="2" borderId="69" xfId="0" applyNumberFormat="1" applyFont="1" applyFill="1" applyBorder="1"/>
    <xf numFmtId="3" fontId="0" fillId="0" borderId="121" xfId="0" applyNumberFormat="1" applyBorder="1" applyAlignment="1">
      <alignment horizontal="center" vertical="center"/>
    </xf>
    <xf numFmtId="3" fontId="0" fillId="0" borderId="122" xfId="0" applyNumberFormat="1" applyBorder="1" applyAlignment="1">
      <alignment horizontal="center" vertical="center"/>
    </xf>
    <xf numFmtId="3" fontId="0" fillId="0" borderId="123" xfId="0" applyNumberFormat="1" applyBorder="1" applyAlignment="1">
      <alignment horizontal="center" vertical="center"/>
    </xf>
    <xf numFmtId="3" fontId="0" fillId="0" borderId="124" xfId="0" applyNumberFormat="1" applyBorder="1" applyAlignment="1">
      <alignment horizontal="center" vertical="center"/>
    </xf>
    <xf numFmtId="1" fontId="0" fillId="0" borderId="124" xfId="0" applyNumberFormat="1" applyBorder="1" applyAlignment="1">
      <alignment horizontal="center" vertical="center"/>
    </xf>
    <xf numFmtId="1" fontId="0" fillId="0" borderId="125" xfId="0" applyNumberFormat="1" applyBorder="1" applyAlignment="1">
      <alignment horizontal="center" vertical="center"/>
    </xf>
    <xf numFmtId="49" fontId="1" fillId="4" borderId="25" xfId="0" quotePrefix="1" applyNumberFormat="1" applyFont="1" applyFill="1" applyBorder="1" applyAlignment="1">
      <alignment horizontal="center" vertical="center"/>
    </xf>
    <xf numFmtId="1" fontId="0" fillId="0" borderId="96" xfId="0" applyNumberFormat="1" applyBorder="1" applyAlignment="1">
      <alignment horizontal="center" vertical="center"/>
    </xf>
    <xf numFmtId="0" fontId="0" fillId="0" borderId="126" xfId="0" applyBorder="1"/>
    <xf numFmtId="164" fontId="0" fillId="0" borderId="5" xfId="0" applyNumberFormat="1" applyFont="1" applyBorder="1" applyAlignment="1">
      <alignment horizontal="center" vertical="center"/>
    </xf>
    <xf numFmtId="164" fontId="0" fillId="0" borderId="106" xfId="0" applyNumberFormat="1" applyFont="1" applyBorder="1" applyAlignment="1">
      <alignment horizontal="center" vertical="center"/>
    </xf>
    <xf numFmtId="164" fontId="0" fillId="0" borderId="127" xfId="0" applyNumberFormat="1" applyFont="1" applyBorder="1" applyAlignment="1">
      <alignment horizontal="center" vertical="center"/>
    </xf>
    <xf numFmtId="1" fontId="0" fillId="0" borderId="105" xfId="0" applyNumberFormat="1" applyBorder="1" applyAlignment="1">
      <alignment horizontal="center" vertical="center"/>
    </xf>
    <xf numFmtId="9" fontId="2" fillId="0" borderId="37" xfId="1" applyFont="1" applyBorder="1" applyAlignment="1">
      <alignment horizontal="center" vertical="center"/>
    </xf>
    <xf numFmtId="0" fontId="0" fillId="0" borderId="0" xfId="0" applyAlignment="1">
      <alignment horizontal="left" vertical="center" wrapText="1"/>
    </xf>
    <xf numFmtId="0" fontId="12" fillId="11" borderId="33" xfId="0" applyFont="1" applyFill="1" applyBorder="1" applyAlignment="1">
      <alignment horizontal="center" vertical="center" wrapText="1"/>
    </xf>
    <xf numFmtId="0" fontId="12" fillId="12" borderId="82" xfId="0" applyFont="1" applyFill="1" applyBorder="1" applyAlignment="1">
      <alignment horizontal="center" vertical="center"/>
    </xf>
    <xf numFmtId="0" fontId="12" fillId="13" borderId="33" xfId="0" applyFont="1" applyFill="1" applyBorder="1" applyAlignment="1">
      <alignment horizontal="center" vertical="center"/>
    </xf>
    <xf numFmtId="0" fontId="12" fillId="13" borderId="82" xfId="0" applyFont="1" applyFill="1" applyBorder="1" applyAlignment="1">
      <alignment horizontal="center" vertical="center"/>
    </xf>
    <xf numFmtId="0" fontId="12" fillId="14" borderId="33" xfId="0" applyFont="1" applyFill="1" applyBorder="1" applyAlignment="1">
      <alignment horizontal="center" vertical="center" wrapText="1"/>
    </xf>
    <xf numFmtId="0" fontId="12" fillId="14" borderId="82" xfId="0" applyFont="1" applyFill="1" applyBorder="1" applyAlignment="1">
      <alignment horizontal="center" vertical="center" wrapText="1"/>
    </xf>
    <xf numFmtId="0" fontId="12" fillId="11" borderId="82" xfId="0" applyFont="1" applyFill="1" applyBorder="1" applyAlignment="1">
      <alignment horizontal="center" vertical="center" wrapText="1"/>
    </xf>
    <xf numFmtId="0" fontId="28" fillId="0" borderId="0" xfId="0" applyFont="1" applyAlignment="1">
      <alignment horizontal="right" vertical="center" wrapText="1"/>
    </xf>
    <xf numFmtId="0" fontId="13" fillId="0" borderId="23" xfId="0" applyFont="1" applyBorder="1" applyAlignment="1">
      <alignment horizontal="right" vertical="top"/>
    </xf>
    <xf numFmtId="165" fontId="13" fillId="0" borderId="23" xfId="0" applyNumberFormat="1" applyFont="1" applyBorder="1" applyAlignment="1">
      <alignment horizontal="left" vertical="top"/>
    </xf>
    <xf numFmtId="0" fontId="12" fillId="10" borderId="33" xfId="0" applyFont="1" applyFill="1" applyBorder="1" applyAlignment="1">
      <alignment horizontal="center" vertical="center"/>
    </xf>
    <xf numFmtId="0" fontId="12" fillId="10" borderId="82" xfId="0" applyFont="1" applyFill="1" applyBorder="1" applyAlignment="1">
      <alignment horizontal="center" vertical="center"/>
    </xf>
    <xf numFmtId="0" fontId="12" fillId="6" borderId="82" xfId="0" applyFont="1" applyFill="1" applyBorder="1" applyAlignment="1">
      <alignment horizontal="center" vertical="center"/>
    </xf>
    <xf numFmtId="0" fontId="13" fillId="0" borderId="0" xfId="0" applyFont="1" applyAlignment="1">
      <alignment horizontal="right" vertical="center" wrapText="1"/>
    </xf>
    <xf numFmtId="0" fontId="3" fillId="0" borderId="47" xfId="0" applyFont="1" applyBorder="1" applyAlignment="1">
      <alignment horizontal="center" wrapText="1"/>
    </xf>
    <xf numFmtId="0" fontId="12" fillId="4" borderId="33" xfId="0" applyFont="1" applyFill="1" applyBorder="1" applyAlignment="1">
      <alignment horizontal="center" vertical="center"/>
    </xf>
    <xf numFmtId="0" fontId="12" fillId="5" borderId="33" xfId="0" applyFont="1" applyFill="1" applyBorder="1" applyAlignment="1">
      <alignment horizontal="center" vertical="center" wrapText="1"/>
    </xf>
    <xf numFmtId="0" fontId="3" fillId="2" borderId="79" xfId="0" applyFont="1" applyFill="1" applyBorder="1" applyAlignment="1">
      <alignment horizontal="center" vertical="center" wrapText="1"/>
    </xf>
    <xf numFmtId="0" fontId="3" fillId="2" borderId="85" xfId="0" applyFont="1" applyFill="1" applyBorder="1" applyAlignment="1">
      <alignment horizontal="center" vertical="center" wrapText="1"/>
    </xf>
    <xf numFmtId="0" fontId="2" fillId="2" borderId="83" xfId="0" applyFont="1" applyFill="1" applyBorder="1" applyAlignment="1">
      <alignment horizontal="center" vertical="center" wrapText="1"/>
    </xf>
    <xf numFmtId="0" fontId="2" fillId="2" borderId="84" xfId="0" applyFont="1" applyFill="1" applyBorder="1" applyAlignment="1">
      <alignment horizontal="center" vertical="center" wrapText="1"/>
    </xf>
    <xf numFmtId="0" fontId="2" fillId="2" borderId="79" xfId="0" applyFont="1" applyFill="1" applyBorder="1" applyAlignment="1">
      <alignment horizontal="center" vertical="center" textRotation="90" wrapText="1"/>
    </xf>
    <xf numFmtId="0" fontId="2" fillId="2" borderId="80" xfId="0" applyFont="1" applyFill="1" applyBorder="1" applyAlignment="1">
      <alignment horizontal="center" vertical="center" wrapText="1"/>
    </xf>
    <xf numFmtId="0" fontId="2" fillId="2" borderId="85" xfId="0" applyFont="1" applyFill="1" applyBorder="1" applyAlignment="1">
      <alignment horizontal="center" vertical="center" textRotation="90" wrapText="1"/>
    </xf>
    <xf numFmtId="0" fontId="2" fillId="2" borderId="86" xfId="0" applyFont="1" applyFill="1" applyBorder="1" applyAlignment="1">
      <alignment horizontal="center" vertical="center" wrapText="1"/>
    </xf>
    <xf numFmtId="0" fontId="3" fillId="2" borderId="33" xfId="0" applyFont="1" applyFill="1" applyBorder="1" applyAlignment="1">
      <alignment horizontal="center" vertical="center" wrapText="1"/>
    </xf>
    <xf numFmtId="0" fontId="3" fillId="2" borderId="87"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3" fillId="2" borderId="88"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89" xfId="0" applyFont="1" applyFill="1" applyBorder="1" applyAlignment="1">
      <alignment horizontal="center" vertical="center" wrapText="1"/>
    </xf>
    <xf numFmtId="9" fontId="7" fillId="9" borderId="37" xfId="1" applyFont="1" applyFill="1" applyBorder="1" applyAlignment="1">
      <alignment horizontal="center" vertical="center"/>
    </xf>
    <xf numFmtId="9" fontId="7" fillId="9" borderId="62" xfId="1" applyFont="1" applyFill="1" applyBorder="1" applyAlignment="1">
      <alignment horizontal="center" vertical="center"/>
    </xf>
    <xf numFmtId="0" fontId="0" fillId="0" borderId="0" xfId="0" applyAlignment="1">
      <alignment horizontal="left" vertical="top" wrapText="1"/>
    </xf>
    <xf numFmtId="0" fontId="0" fillId="0" borderId="0" xfId="0" quotePrefix="1" applyFont="1" applyFill="1" applyAlignment="1">
      <alignment horizontal="left" vertical="center" wrapText="1"/>
    </xf>
    <xf numFmtId="0" fontId="0" fillId="0" borderId="0" xfId="0" applyAlignment="1">
      <alignment horizontal="left" wrapText="1"/>
    </xf>
    <xf numFmtId="0" fontId="2" fillId="0" borderId="0" xfId="0" applyFont="1" applyAlignment="1">
      <alignment horizontal="center" vertical="center"/>
    </xf>
    <xf numFmtId="0" fontId="15" fillId="7" borderId="0" xfId="0" applyFont="1" applyFill="1" applyBorder="1" applyAlignment="1">
      <alignment horizontal="center" vertical="center" wrapText="1"/>
    </xf>
    <xf numFmtId="0" fontId="16" fillId="0" borderId="78" xfId="0" applyFont="1" applyBorder="1" applyAlignment="1">
      <alignment horizontal="center" vertical="center" wrapText="1"/>
    </xf>
    <xf numFmtId="0" fontId="6" fillId="0" borderId="78" xfId="0" applyFont="1" applyBorder="1" applyAlignment="1">
      <alignment horizontal="center" vertical="center" wrapText="1"/>
    </xf>
    <xf numFmtId="165" fontId="3" fillId="0" borderId="23" xfId="0" applyNumberFormat="1" applyFont="1" applyBorder="1" applyAlignment="1">
      <alignment horizontal="center" vertical="top"/>
    </xf>
    <xf numFmtId="165" fontId="3" fillId="0" borderId="81" xfId="0" applyNumberFormat="1" applyFont="1" applyBorder="1" applyAlignment="1">
      <alignment horizontal="center" vertical="top"/>
    </xf>
    <xf numFmtId="0" fontId="12" fillId="4" borderId="82" xfId="0" applyFont="1" applyFill="1" applyBorder="1" applyAlignment="1">
      <alignment horizontal="center" vertical="center"/>
    </xf>
    <xf numFmtId="0" fontId="8" fillId="3" borderId="90"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91" xfId="0" applyFont="1" applyFill="1" applyBorder="1" applyAlignment="1">
      <alignment horizontal="center" vertical="center" wrapText="1"/>
    </xf>
    <xf numFmtId="0" fontId="8" fillId="3" borderId="34" xfId="0" applyFont="1" applyFill="1" applyBorder="1" applyAlignment="1">
      <alignment horizontal="center" vertical="center" wrapText="1"/>
    </xf>
    <xf numFmtId="0" fontId="8" fillId="3" borderId="0" xfId="0" applyFont="1" applyFill="1" applyBorder="1" applyAlignment="1">
      <alignment horizontal="center" vertical="center" wrapText="1"/>
    </xf>
    <xf numFmtId="0" fontId="8" fillId="3" borderId="47"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81" xfId="0" applyFont="1" applyFill="1" applyBorder="1" applyAlignment="1">
      <alignment horizontal="center" vertical="center" wrapText="1"/>
    </xf>
    <xf numFmtId="0" fontId="0" fillId="0" borderId="0" xfId="0" applyBorder="1" applyAlignment="1">
      <alignment horizontal="left" vertical="center" wrapText="1"/>
    </xf>
    <xf numFmtId="0" fontId="17" fillId="0" borderId="0" xfId="0" applyFont="1" applyAlignment="1">
      <alignment horizontal="left" vertical="center" wrapText="1"/>
    </xf>
  </cellXfs>
  <cellStyles count="2">
    <cellStyle name="Normal" xfId="0" builtinId="0"/>
    <cellStyle name="Percent" xfId="1" builtinId="5"/>
  </cellStyles>
  <dxfs count="4">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3800A420-A619-49AC-BB81-76B539EB012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4.xml"/><Relationship Id="rId18" Type="http://schemas.openxmlformats.org/officeDocument/2006/relationships/styles" Target="styles.xml"/><Relationship Id="rId26" Type="http://schemas.openxmlformats.org/officeDocument/2006/relationships/customXml" Target="../customXml/item6.xml"/><Relationship Id="rId39" Type="http://schemas.openxmlformats.org/officeDocument/2006/relationships/customXml" Target="../customXml/item19.xml"/><Relationship Id="rId21" Type="http://schemas.openxmlformats.org/officeDocument/2006/relationships/customXml" Target="../customXml/item1.xml"/><Relationship Id="rId34" Type="http://schemas.openxmlformats.org/officeDocument/2006/relationships/customXml" Target="../customXml/item14.xml"/><Relationship Id="rId42" Type="http://schemas.openxmlformats.org/officeDocument/2006/relationships/customXml" Target="../customXml/item22.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calcChain" Target="calcChain.xml"/><Relationship Id="rId29" Type="http://schemas.openxmlformats.org/officeDocument/2006/relationships/customXml" Target="../customXml/item9.xml"/><Relationship Id="rId41" Type="http://schemas.openxmlformats.org/officeDocument/2006/relationships/customXml" Target="../customXml/item2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4.xml"/><Relationship Id="rId32" Type="http://schemas.openxmlformats.org/officeDocument/2006/relationships/customXml" Target="../customXml/item12.xml"/><Relationship Id="rId37" Type="http://schemas.openxmlformats.org/officeDocument/2006/relationships/customXml" Target="../customXml/item17.xml"/><Relationship Id="rId40" Type="http://schemas.openxmlformats.org/officeDocument/2006/relationships/customXml" Target="../customXml/item20.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customXml" Target="../customXml/item3.xml"/><Relationship Id="rId28" Type="http://schemas.openxmlformats.org/officeDocument/2006/relationships/customXml" Target="../customXml/item8.xml"/><Relationship Id="rId36" Type="http://schemas.openxmlformats.org/officeDocument/2006/relationships/customXml" Target="../customXml/item16.xml"/><Relationship Id="rId10" Type="http://schemas.microsoft.com/office/2007/relationships/slicerCache" Target="slicerCaches/slicerCache1.xml"/><Relationship Id="rId19" Type="http://schemas.openxmlformats.org/officeDocument/2006/relationships/sharedStrings" Target="sharedStrings.xml"/><Relationship Id="rId31" Type="http://schemas.openxmlformats.org/officeDocument/2006/relationships/customXml" Target="../customXml/item1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customXml" Target="../customXml/item2.xml"/><Relationship Id="rId27" Type="http://schemas.openxmlformats.org/officeDocument/2006/relationships/customXml" Target="../customXml/item7.xml"/><Relationship Id="rId30" Type="http://schemas.openxmlformats.org/officeDocument/2006/relationships/customXml" Target="../customXml/item10.xml"/><Relationship Id="rId35" Type="http://schemas.openxmlformats.org/officeDocument/2006/relationships/customXml" Target="../customXml/item15.xml"/><Relationship Id="rId8" Type="http://schemas.openxmlformats.org/officeDocument/2006/relationships/worksheet" Target="worksheets/sheet8.xml"/><Relationship Id="rId3" Type="http://schemas.openxmlformats.org/officeDocument/2006/relationships/worksheet" Target="worksheets/sheet3.xml"/><Relationship Id="rId12" Type="http://schemas.microsoft.com/office/2007/relationships/slicerCache" Target="slicerCaches/slicerCache3.xml"/><Relationship Id="rId17" Type="http://schemas.openxmlformats.org/officeDocument/2006/relationships/theme" Target="theme/theme1.xml"/><Relationship Id="rId25" Type="http://schemas.openxmlformats.org/officeDocument/2006/relationships/customXml" Target="../customXml/item5.xml"/><Relationship Id="rId33" Type="http://schemas.openxmlformats.org/officeDocument/2006/relationships/customXml" Target="../customXml/item13.xml"/><Relationship Id="rId38" Type="http://schemas.openxmlformats.org/officeDocument/2006/relationships/customXml" Target="../customXml/item1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564055</xdr:colOff>
      <xdr:row>0</xdr:row>
      <xdr:rowOff>40822</xdr:rowOff>
    </xdr:from>
    <xdr:to>
      <xdr:col>3</xdr:col>
      <xdr:colOff>259100</xdr:colOff>
      <xdr:row>1</xdr:row>
      <xdr:rowOff>319640</xdr:rowOff>
    </xdr:to>
    <xdr:pic>
      <xdr:nvPicPr>
        <xdr:cNvPr id="2" name="Picture 1" descr="Ministry of Health (New Zealand) - Wikipedia">
          <a:extLst>
            <a:ext uri="{FF2B5EF4-FFF2-40B4-BE49-F238E27FC236}">
              <a16:creationId xmlns:a16="http://schemas.microsoft.com/office/drawing/2014/main" id="{9220454F-B9FD-4348-A2F8-72BA0AD28594}"/>
            </a:ext>
          </a:extLst>
        </xdr:cNvPr>
        <xdr:cNvPicPr>
          <a:picLocks noChangeAspect="1" noChangeArrowheads="1"/>
        </xdr:cNvPicPr>
      </xdr:nvPicPr>
      <xdr:blipFill>
        <a:blip xmlns:r="http://schemas.openxmlformats.org/officeDocument/2006/relationships" r:embed="rId1"/>
        <a:stretch>
          <a:fillRect/>
        </a:stretch>
      </xdr:blipFill>
      <xdr:spPr bwMode="auto">
        <a:xfrm>
          <a:off x="564055" y="40822"/>
          <a:ext cx="1671042" cy="81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67</xdr:col>
      <xdr:colOff>39963</xdr:colOff>
      <xdr:row>58</xdr:row>
      <xdr:rowOff>0</xdr:rowOff>
    </xdr:from>
    <xdr:ext cx="366453" cy="323895"/>
    <xdr:pic>
      <xdr:nvPicPr>
        <xdr:cNvPr id="3" name="Picture 2">
          <a:extLst>
            <a:ext uri="{FF2B5EF4-FFF2-40B4-BE49-F238E27FC236}">
              <a16:creationId xmlns:a16="http://schemas.microsoft.com/office/drawing/2014/main" id="{C90BB88D-F2F4-4B57-961A-A99368136AF9}"/>
            </a:ext>
          </a:extLst>
        </xdr:cNvPr>
        <xdr:cNvPicPr>
          <a:picLocks noChangeAspect="1"/>
        </xdr:cNvPicPr>
      </xdr:nvPicPr>
      <xdr:blipFill>
        <a:blip xmlns:r="http://schemas.openxmlformats.org/officeDocument/2006/relationships" r:embed="rId2"/>
        <a:stretch>
          <a:fillRect/>
        </a:stretch>
      </xdr:blipFill>
      <xdr:spPr>
        <a:xfrm>
          <a:off x="31367688" y="11506200"/>
          <a:ext cx="366453" cy="323895"/>
        </a:xfrm>
        <a:prstGeom prst="rect">
          <a:avLst/>
        </a:prstGeom>
      </xdr:spPr>
    </xdr:pic>
    <xdr:clientData/>
  </xdr:oneCellAnchor>
  <xdr:twoCellAnchor editAs="oneCell">
    <xdr:from>
      <xdr:col>48</xdr:col>
      <xdr:colOff>201706</xdr:colOff>
      <xdr:row>3</xdr:row>
      <xdr:rowOff>33617</xdr:rowOff>
    </xdr:from>
    <xdr:to>
      <xdr:col>51</xdr:col>
      <xdr:colOff>293594</xdr:colOff>
      <xdr:row>26</xdr:row>
      <xdr:rowOff>336176</xdr:rowOff>
    </xdr:to>
    <mc:AlternateContent xmlns:mc="http://schemas.openxmlformats.org/markup-compatibility/2006" xmlns:a14="http://schemas.microsoft.com/office/drawing/2010/main">
      <mc:Choice Requires="a14">
        <xdr:graphicFrame macro="">
          <xdr:nvGraphicFramePr>
            <xdr:cNvPr id="5" name="DHB">
              <a:extLst>
                <a:ext uri="{FF2B5EF4-FFF2-40B4-BE49-F238E27FC236}">
                  <a16:creationId xmlns:a16="http://schemas.microsoft.com/office/drawing/2014/main" id="{D1705F56-7308-45EC-849B-8E494829E5B0}"/>
                </a:ext>
              </a:extLst>
            </xdr:cNvPr>
            <xdr:cNvGraphicFramePr/>
          </xdr:nvGraphicFramePr>
          <xdr:xfrm>
            <a:off x="0" y="0"/>
            <a:ext cx="0" cy="0"/>
          </xdr:xfrm>
          <a:graphic>
            <a:graphicData uri="http://schemas.microsoft.com/office/drawing/2010/slicer">
              <sle:slicer xmlns:sle="http://schemas.microsoft.com/office/drawing/2010/slicer" name="DHB"/>
            </a:graphicData>
          </a:graphic>
        </xdr:graphicFrame>
      </mc:Choice>
      <mc:Fallback xmlns="">
        <xdr:sp macro="" textlink="">
          <xdr:nvSpPr>
            <xdr:cNvPr id="0" name=""/>
            <xdr:cNvSpPr>
              <a:spLocks noTextEdit="1"/>
            </xdr:cNvSpPr>
          </xdr:nvSpPr>
          <xdr:spPr>
            <a:xfrm>
              <a:off x="19352559" y="1019735"/>
              <a:ext cx="1828800" cy="6297706"/>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123825</xdr:colOff>
      <xdr:row>0</xdr:row>
      <xdr:rowOff>0</xdr:rowOff>
    </xdr:from>
    <xdr:to>
      <xdr:col>3</xdr:col>
      <xdr:colOff>730382</xdr:colOff>
      <xdr:row>2</xdr:row>
      <xdr:rowOff>74711</xdr:rowOff>
    </xdr:to>
    <xdr:pic>
      <xdr:nvPicPr>
        <xdr:cNvPr id="7" name="Picture 6" descr="Ministry of Health (New Zealand) - Wikipedia">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stretch>
          <a:fillRect/>
        </a:stretch>
      </xdr:blipFill>
      <xdr:spPr bwMode="auto">
        <a:xfrm>
          <a:off x="161925" y="0"/>
          <a:ext cx="1666875"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31</xdr:col>
      <xdr:colOff>104775</xdr:colOff>
      <xdr:row>0</xdr:row>
      <xdr:rowOff>104776</xdr:rowOff>
    </xdr:from>
    <xdr:to>
      <xdr:col>47</xdr:col>
      <xdr:colOff>597834</xdr:colOff>
      <xdr:row>2</xdr:row>
      <xdr:rowOff>342901</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13125450" y="104775"/>
          <a:ext cx="9972675" cy="971550"/>
        </a:xfrm>
        <a:prstGeom prst="rect">
          <a:avLst/>
        </a:prstGeom>
        <a:solidFill>
          <a:srgbClr val="FFFFFF"/>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pPr marL="0" marR="0" lvl="0" indent="0" defTabSz="914400" eaLnBrk="1" fontAlgn="auto" latinLnBrk="0" hangingPunct="1">
            <a:lnSpc>
              <a:spcPct val="100000"/>
            </a:lnSpc>
            <a:spcBef>
              <a:spcPts val="0"/>
            </a:spcBef>
            <a:spcAft>
              <a:spcPts val="0"/>
            </a:spcAft>
            <a:buClrTx/>
            <a:buSzTx/>
            <a:buFontTx/>
            <a:buNone/>
          </a:pPr>
          <a:r>
            <a:rPr lang="en-NZ" sz="1100" b="1" i="0" u="none" kern="0" spc="0" baseline="0">
              <a:ln>
                <a:noFill/>
              </a:ln>
              <a:solidFill>
                <a:srgbClr val="ED7D31"/>
              </a:solidFill>
              <a:latin typeface="+mn-lt"/>
              <a:ea typeface="+mn-ea"/>
              <a:cs typeface="+mn-cs"/>
            </a:rPr>
            <a:t>Orange is the comparison group </a:t>
          </a:r>
          <a:r>
            <a:rPr lang="en-NZ" sz="1100" b="0" i="0" u="none" kern="0" spc="0" baseline="0">
              <a:ln>
                <a:noFill/>
              </a:ln>
              <a:solidFill>
                <a:srgbClr val="000000"/>
              </a:solidFill>
              <a:latin typeface="+mn-lt"/>
              <a:ea typeface="+mn-ea"/>
              <a:cs typeface="+mn-cs"/>
            </a:rPr>
            <a:t>against which </a:t>
          </a:r>
          <a:r>
            <a:rPr lang="en-NZ" sz="1100" b="1" i="0" u="none" kern="0" spc="0" baseline="0">
              <a:ln>
                <a:noFill/>
              </a:ln>
              <a:solidFill>
                <a:srgbClr val="70AD47">
                  <a:lumMod val="50000"/>
                </a:srgbClr>
              </a:solidFill>
              <a:latin typeface="+mn-lt"/>
              <a:ea typeface="+mn-ea"/>
              <a:cs typeface="+mn-cs"/>
            </a:rPr>
            <a:t>green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blue</a:t>
          </a:r>
          <a:r>
            <a:rPr lang="en-NZ" sz="1100" b="0" i="0" u="none" kern="0" spc="0" baseline="0">
              <a:ln>
                <a:noFill/>
              </a:ln>
              <a:solidFill>
                <a:srgbClr val="000000"/>
              </a:solidFill>
              <a:latin typeface="+mn-lt"/>
              <a:ea typeface="+mn-ea"/>
              <a:cs typeface="+mn-cs"/>
            </a:rPr>
            <a:t> rate ratios are calculated.</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Standard methods of </a:t>
          </a:r>
          <a:r>
            <a:rPr lang="en-NZ" sz="1100" b="1" i="0" u="none" kern="0" spc="0" baseline="0">
              <a:ln>
                <a:noFill/>
              </a:ln>
              <a:solidFill>
                <a:srgbClr val="ED7D31"/>
              </a:solidFill>
              <a:latin typeface="+mn-lt"/>
              <a:ea typeface="+mn-ea"/>
              <a:cs typeface="+mn-cs"/>
            </a:rPr>
            <a:t>comparison</a:t>
          </a:r>
          <a:r>
            <a:rPr lang="en-NZ" sz="1100" b="0" i="0" u="none" kern="0" spc="0" baseline="0">
              <a:ln>
                <a:noFill/>
              </a:ln>
              <a:solidFill>
                <a:srgbClr val="000000"/>
              </a:solidFill>
              <a:latin typeface="+mn-lt"/>
              <a:ea typeface="+mn-ea"/>
              <a:cs typeface="+mn-cs"/>
            </a:rPr>
            <a:t> include a) all ethnicities for the national average b) NZ european only c) the level 1 group it is nested within</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e.g. comparing </a:t>
          </a:r>
          <a:r>
            <a:rPr lang="en-NZ" sz="1100" b="1" i="0" u="none" kern="0" spc="0" baseline="0">
              <a:ln>
                <a:noFill/>
              </a:ln>
              <a:solidFill>
                <a:srgbClr val="70AD47">
                  <a:lumMod val="50000"/>
                </a:srgbClr>
              </a:solidFill>
              <a:latin typeface="+mn-lt"/>
              <a:ea typeface="+mn-ea"/>
              <a:cs typeface="+mn-cs"/>
            </a:rPr>
            <a:t>Tongan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Fijian</a:t>
          </a:r>
          <a:r>
            <a:rPr lang="en-NZ" sz="1100" b="0" i="0" u="none" kern="0" spc="0" baseline="0">
              <a:ln>
                <a:noFill/>
              </a:ln>
              <a:solidFill>
                <a:srgbClr val="000000"/>
              </a:solidFill>
              <a:latin typeface="+mn-lt"/>
              <a:ea typeface="+mn-ea"/>
              <a:cs typeface="+mn-cs"/>
            </a:rPr>
            <a:t> against the </a:t>
          </a:r>
          <a:r>
            <a:rPr lang="en-NZ" sz="1100" b="1" i="0" u="none" kern="0" spc="0" baseline="0">
              <a:ln>
                <a:noFill/>
              </a:ln>
              <a:solidFill>
                <a:srgbClr val="ED7D31"/>
              </a:solidFill>
              <a:latin typeface="+mn-lt"/>
              <a:ea typeface="+mn-ea"/>
              <a:cs typeface="+mn-cs"/>
            </a:rPr>
            <a:t>Pacific Peoples </a:t>
          </a:r>
          <a:r>
            <a:rPr lang="en-NZ" sz="1100" b="0" i="0" u="none" kern="0" spc="0" baseline="0">
              <a:ln>
                <a:noFill/>
              </a:ln>
              <a:solidFill>
                <a:srgbClr val="000000"/>
              </a:solidFill>
              <a:latin typeface="+mn-lt"/>
              <a:ea typeface="+mn-ea"/>
              <a:cs typeface="+mn-cs"/>
            </a:rPr>
            <a:t>average. </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Use the ➕ symbols at the top and left to expand groups for more information.</a:t>
          </a:r>
        </a:p>
      </xdr:txBody>
    </xdr:sp>
    <xdr:clientData/>
  </xdr:twoCellAnchor>
  <xdr:twoCellAnchor>
    <xdr:from>
      <xdr:col>31</xdr:col>
      <xdr:colOff>219075</xdr:colOff>
      <xdr:row>2</xdr:row>
      <xdr:rowOff>285750</xdr:rowOff>
    </xdr:from>
    <xdr:to>
      <xdr:col>34</xdr:col>
      <xdr:colOff>123825</xdr:colOff>
      <xdr:row>3</xdr:row>
      <xdr:rowOff>238125</xdr:rowOff>
    </xdr:to>
    <xdr:sp macro="" textlink="">
      <xdr:nvSpPr>
        <xdr:cNvPr id="2" name="TextBox 1">
          <a:hlinkClick xmlns:r="http://schemas.openxmlformats.org/officeDocument/2006/relationships" r:id="rId2"/>
          <a:extLst>
            <a:ext uri="{FF2B5EF4-FFF2-40B4-BE49-F238E27FC236}">
              <a16:creationId xmlns:a16="http://schemas.microsoft.com/office/drawing/2014/main" id="{00000000-0008-0000-0000-000002000000}"/>
            </a:ext>
          </a:extLst>
        </xdr:cNvPr>
        <xdr:cNvSpPr txBox="1"/>
      </xdr:nvSpPr>
      <xdr:spPr>
        <a:xfrm>
          <a:off x="13239750"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editAs="oneCell">
    <xdr:from>
      <xdr:col>31</xdr:col>
      <xdr:colOff>190500</xdr:colOff>
      <xdr:row>4</xdr:row>
      <xdr:rowOff>66675</xdr:rowOff>
    </xdr:from>
    <xdr:to>
      <xdr:col>34</xdr:col>
      <xdr:colOff>190499</xdr:colOff>
      <xdr:row>18</xdr:row>
      <xdr:rowOff>137833</xdr:rowOff>
    </xdr:to>
    <mc:AlternateContent xmlns:mc="http://schemas.openxmlformats.org/markup-compatibility/2006" xmlns:a14="http://schemas.microsoft.com/office/drawing/2010/main">
      <mc:Choice Requires="a14">
        <xdr:graphicFrame macro="">
          <xdr:nvGraphicFramePr>
            <xdr:cNvPr id="14" name="Ethnicity - Level 1">
              <a:extLst>
                <a:ext uri="{FF2B5EF4-FFF2-40B4-BE49-F238E27FC236}">
                  <a16:creationId xmlns:a16="http://schemas.microsoft.com/office/drawing/2014/main" id="{4E25F6C6-FBCF-4E2C-A4AC-6461BFE55D01}"/>
                </a:ext>
              </a:extLst>
            </xdr:cNvPr>
            <xdr:cNvGraphicFramePr/>
          </xdr:nvGraphicFramePr>
          <xdr:xfrm>
            <a:off x="0" y="0"/>
            <a:ext cx="0" cy="0"/>
          </xdr:xfrm>
          <a:graphic>
            <a:graphicData uri="http://schemas.microsoft.com/office/drawing/2010/slicer">
              <sle:slicer xmlns:sle="http://schemas.microsoft.com/office/drawing/2010/slicer" name="Ethnicity - Level 1"/>
            </a:graphicData>
          </a:graphic>
        </xdr:graphicFrame>
      </mc:Choice>
      <mc:Fallback xmlns="">
        <xdr:sp macro="" textlink="">
          <xdr:nvSpPr>
            <xdr:cNvPr id="0" name=""/>
            <xdr:cNvSpPr>
              <a:spLocks noTextEdit="1"/>
            </xdr:cNvSpPr>
          </xdr:nvSpPr>
          <xdr:spPr>
            <a:xfrm>
              <a:off x="12954000" y="165735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198344</xdr:colOff>
      <xdr:row>32</xdr:row>
      <xdr:rowOff>180974</xdr:rowOff>
    </xdr:from>
    <xdr:to>
      <xdr:col>34</xdr:col>
      <xdr:colOff>198343</xdr:colOff>
      <xdr:row>121</xdr:row>
      <xdr:rowOff>41861</xdr:rowOff>
    </xdr:to>
    <mc:AlternateContent xmlns:mc="http://schemas.openxmlformats.org/markup-compatibility/2006" xmlns:a14="http://schemas.microsoft.com/office/drawing/2010/main">
      <mc:Choice Requires="a14">
        <xdr:graphicFrame macro="">
          <xdr:nvGraphicFramePr>
            <xdr:cNvPr id="15" name="Ethnicity level 2">
              <a:extLst>
                <a:ext uri="{FF2B5EF4-FFF2-40B4-BE49-F238E27FC236}">
                  <a16:creationId xmlns:a16="http://schemas.microsoft.com/office/drawing/2014/main" id="{51567D2B-6AE2-4F82-A84E-AA53C3913A9D}"/>
                </a:ext>
              </a:extLst>
            </xdr:cNvPr>
            <xdr:cNvGraphicFramePr/>
          </xdr:nvGraphicFramePr>
          <xdr:xfrm>
            <a:off x="0" y="0"/>
            <a:ext cx="0" cy="0"/>
          </xdr:xfrm>
          <a:graphic>
            <a:graphicData uri="http://schemas.microsoft.com/office/drawing/2010/slicer">
              <sle:slicer xmlns:sle="http://schemas.microsoft.com/office/drawing/2010/slicer" name="Ethnicity level 2"/>
            </a:graphicData>
          </a:graphic>
        </xdr:graphicFrame>
      </mc:Choice>
      <mc:Fallback xmlns="">
        <xdr:sp macro="" textlink="">
          <xdr:nvSpPr>
            <xdr:cNvPr id="0" name=""/>
            <xdr:cNvSpPr>
              <a:spLocks noTextEdit="1"/>
            </xdr:cNvSpPr>
          </xdr:nvSpPr>
          <xdr:spPr>
            <a:xfrm>
              <a:off x="12980894" y="3629024"/>
              <a:ext cx="1828800" cy="842962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180975</xdr:colOff>
      <xdr:row>4</xdr:row>
      <xdr:rowOff>66676</xdr:rowOff>
    </xdr:from>
    <xdr:to>
      <xdr:col>37</xdr:col>
      <xdr:colOff>180975</xdr:colOff>
      <xdr:row>18</xdr:row>
      <xdr:rowOff>128309</xdr:rowOff>
    </xdr:to>
    <mc:AlternateContent xmlns:mc="http://schemas.openxmlformats.org/markup-compatibility/2006" xmlns:a14="http://schemas.microsoft.com/office/drawing/2010/main">
      <mc:Choice Requires="a14">
        <xdr:graphicFrame macro="">
          <xdr:nvGraphicFramePr>
            <xdr:cNvPr id="18" name="Orange Ethnicity - Level 1">
              <a:extLst>
                <a:ext uri="{FF2B5EF4-FFF2-40B4-BE49-F238E27FC236}">
                  <a16:creationId xmlns:a16="http://schemas.microsoft.com/office/drawing/2014/main" id="{2EFFD9FF-AEE4-4020-94D9-0AE1A3CB8586}"/>
                </a:ext>
              </a:extLst>
            </xdr:cNvPr>
            <xdr:cNvGraphicFramePr/>
          </xdr:nvGraphicFramePr>
          <xdr:xfrm>
            <a:off x="0" y="0"/>
            <a:ext cx="0" cy="0"/>
          </xdr:xfrm>
          <a:graphic>
            <a:graphicData uri="http://schemas.microsoft.com/office/drawing/2010/slicer">
              <sle:slicer xmlns:sle="http://schemas.microsoft.com/office/drawing/2010/slicer" name="Orange Ethnicity - Level 1"/>
            </a:graphicData>
          </a:graphic>
        </xdr:graphicFrame>
      </mc:Choice>
      <mc:Fallback xmlns="">
        <xdr:sp macro="" textlink="">
          <xdr:nvSpPr>
            <xdr:cNvPr id="0" name=""/>
            <xdr:cNvSpPr>
              <a:spLocks noTextEdit="1"/>
            </xdr:cNvSpPr>
          </xdr:nvSpPr>
          <xdr:spPr>
            <a:xfrm>
              <a:off x="14792325"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188819</xdr:colOff>
      <xdr:row>32</xdr:row>
      <xdr:rowOff>177613</xdr:rowOff>
    </xdr:from>
    <xdr:to>
      <xdr:col>37</xdr:col>
      <xdr:colOff>188819</xdr:colOff>
      <xdr:row>121</xdr:row>
      <xdr:rowOff>28974</xdr:rowOff>
    </xdr:to>
    <mc:AlternateContent xmlns:mc="http://schemas.openxmlformats.org/markup-compatibility/2006" xmlns:a14="http://schemas.microsoft.com/office/drawing/2010/main">
      <mc:Choice Requires="a14">
        <xdr:graphicFrame macro="">
          <xdr:nvGraphicFramePr>
            <xdr:cNvPr id="19" name="Ethnicity - Level 2">
              <a:extLst>
                <a:ext uri="{FF2B5EF4-FFF2-40B4-BE49-F238E27FC236}">
                  <a16:creationId xmlns:a16="http://schemas.microsoft.com/office/drawing/2014/main" id="{B0ABC146-860B-4766-966A-133F77A22817}"/>
                </a:ext>
              </a:extLst>
            </xdr:cNvPr>
            <xdr:cNvGraphicFramePr/>
          </xdr:nvGraphicFramePr>
          <xdr:xfrm>
            <a:off x="0" y="0"/>
            <a:ext cx="0" cy="0"/>
          </xdr:xfrm>
          <a:graphic>
            <a:graphicData uri="http://schemas.microsoft.com/office/drawing/2010/slicer">
              <sle:slicer xmlns:sle="http://schemas.microsoft.com/office/drawing/2010/slicer" name="Ethnicity - Level 2"/>
            </a:graphicData>
          </a:graphic>
        </xdr:graphicFrame>
      </mc:Choice>
      <mc:Fallback xmlns="">
        <xdr:sp macro="" textlink="">
          <xdr:nvSpPr>
            <xdr:cNvPr id="0" name=""/>
            <xdr:cNvSpPr>
              <a:spLocks noTextEdit="1"/>
            </xdr:cNvSpPr>
          </xdr:nvSpPr>
          <xdr:spPr>
            <a:xfrm>
              <a:off x="14800169" y="3625663"/>
              <a:ext cx="1828800" cy="842009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171450</xdr:colOff>
      <xdr:row>4</xdr:row>
      <xdr:rowOff>66676</xdr:rowOff>
    </xdr:from>
    <xdr:to>
      <xdr:col>40</xdr:col>
      <xdr:colOff>171450</xdr:colOff>
      <xdr:row>18</xdr:row>
      <xdr:rowOff>128309</xdr:rowOff>
    </xdr:to>
    <mc:AlternateContent xmlns:mc="http://schemas.openxmlformats.org/markup-compatibility/2006" xmlns:a14="http://schemas.microsoft.com/office/drawing/2010/main">
      <mc:Choice Requires="a14">
        <xdr:graphicFrame macro="">
          <xdr:nvGraphicFramePr>
            <xdr:cNvPr id="20" name="Ethnic group">
              <a:extLst>
                <a:ext uri="{FF2B5EF4-FFF2-40B4-BE49-F238E27FC236}">
                  <a16:creationId xmlns:a16="http://schemas.microsoft.com/office/drawing/2014/main" id="{D9B41661-7E74-40B4-8D9D-27F3D2381ACF}"/>
                </a:ext>
              </a:extLst>
            </xdr:cNvPr>
            <xdr:cNvGraphicFramePr/>
          </xdr:nvGraphicFramePr>
          <xdr:xfrm>
            <a:off x="0" y="0"/>
            <a:ext cx="0" cy="0"/>
          </xdr:xfrm>
          <a:graphic>
            <a:graphicData uri="http://schemas.microsoft.com/office/drawing/2010/slicer">
              <sle:slicer xmlns:sle="http://schemas.microsoft.com/office/drawing/2010/slicer" name="Ethnic group"/>
            </a:graphicData>
          </a:graphic>
        </xdr:graphicFrame>
      </mc:Choice>
      <mc:Fallback xmlns="">
        <xdr:sp macro="" textlink="">
          <xdr:nvSpPr>
            <xdr:cNvPr id="0" name=""/>
            <xdr:cNvSpPr>
              <a:spLocks noTextEdit="1"/>
            </xdr:cNvSpPr>
          </xdr:nvSpPr>
          <xdr:spPr>
            <a:xfrm>
              <a:off x="16592550"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171451</xdr:colOff>
      <xdr:row>32</xdr:row>
      <xdr:rowOff>179292</xdr:rowOff>
    </xdr:from>
    <xdr:to>
      <xdr:col>40</xdr:col>
      <xdr:colOff>171451</xdr:colOff>
      <xdr:row>121</xdr:row>
      <xdr:rowOff>21129</xdr:rowOff>
    </xdr:to>
    <mc:AlternateContent xmlns:mc="http://schemas.openxmlformats.org/markup-compatibility/2006" xmlns:a14="http://schemas.microsoft.com/office/drawing/2010/main">
      <mc:Choice Requires="a14">
        <xdr:graphicFrame macro="">
          <xdr:nvGraphicFramePr>
            <xdr:cNvPr id="21" name="Ethnicity level 2 1">
              <a:extLst>
                <a:ext uri="{FF2B5EF4-FFF2-40B4-BE49-F238E27FC236}">
                  <a16:creationId xmlns:a16="http://schemas.microsoft.com/office/drawing/2014/main" id="{B6FFFFAA-ADFB-40AD-A421-C35B1F13BE10}"/>
                </a:ext>
              </a:extLst>
            </xdr:cNvPr>
            <xdr:cNvGraphicFramePr/>
          </xdr:nvGraphicFramePr>
          <xdr:xfrm>
            <a:off x="0" y="0"/>
            <a:ext cx="0" cy="0"/>
          </xdr:xfrm>
          <a:graphic>
            <a:graphicData uri="http://schemas.microsoft.com/office/drawing/2010/slicer">
              <sle:slicer xmlns:sle="http://schemas.microsoft.com/office/drawing/2010/slicer" name="Ethnicity level 2 1"/>
            </a:graphicData>
          </a:graphic>
        </xdr:graphicFrame>
      </mc:Choice>
      <mc:Fallback xmlns="">
        <xdr:sp macro="" textlink="">
          <xdr:nvSpPr>
            <xdr:cNvPr id="0" name=""/>
            <xdr:cNvSpPr>
              <a:spLocks noTextEdit="1"/>
            </xdr:cNvSpPr>
          </xdr:nvSpPr>
          <xdr:spPr>
            <a:xfrm>
              <a:off x="16611601" y="3627342"/>
              <a:ext cx="1828800" cy="84105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40</xdr:col>
      <xdr:colOff>104775</xdr:colOff>
      <xdr:row>35</xdr:row>
      <xdr:rowOff>180975</xdr:rowOff>
    </xdr:from>
    <xdr:to>
      <xdr:col>41</xdr:col>
      <xdr:colOff>19050</xdr:colOff>
      <xdr:row>59</xdr:row>
      <xdr:rowOff>28576</xdr:rowOff>
    </xdr:to>
    <xdr:cxnSp macro="">
      <xdr:nvCxnSpPr>
        <xdr:cNvPr id="4" name="Straight Arrow Connector 3">
          <a:extLst>
            <a:ext uri="{FF2B5EF4-FFF2-40B4-BE49-F238E27FC236}">
              <a16:creationId xmlns:a16="http://schemas.microsoft.com/office/drawing/2014/main" id="{678A3AB0-FA5B-4778-8FEA-113613D3C8F2}"/>
            </a:ext>
          </a:extLst>
        </xdr:cNvPr>
        <xdr:cNvCxnSpPr/>
      </xdr:nvCxnSpPr>
      <xdr:spPr>
        <a:xfrm flipH="1" flipV="1">
          <a:off x="18373725" y="3819525"/>
          <a:ext cx="523875" cy="1066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46</xdr:col>
      <xdr:colOff>174434</xdr:colOff>
      <xdr:row>56</xdr:row>
      <xdr:rowOff>71179</xdr:rowOff>
    </xdr:from>
    <xdr:to>
      <xdr:col>47</xdr:col>
      <xdr:colOff>207512</xdr:colOff>
      <xdr:row>58</xdr:row>
      <xdr:rowOff>0</xdr:rowOff>
    </xdr:to>
    <xdr:pic>
      <xdr:nvPicPr>
        <xdr:cNvPr id="5" name="Picture 4">
          <a:extLst>
            <a:ext uri="{FF2B5EF4-FFF2-40B4-BE49-F238E27FC236}">
              <a16:creationId xmlns:a16="http://schemas.microsoft.com/office/drawing/2014/main" id="{EBAD7070-4205-4E59-8D56-253D993F6AA6}"/>
            </a:ext>
          </a:extLst>
        </xdr:cNvPr>
        <xdr:cNvPicPr>
          <a:picLocks noChangeAspect="1"/>
        </xdr:cNvPicPr>
      </xdr:nvPicPr>
      <xdr:blipFill>
        <a:blip xmlns:r="http://schemas.openxmlformats.org/officeDocument/2006/relationships" r:embed="rId3"/>
        <a:stretch>
          <a:fillRect/>
        </a:stretch>
      </xdr:blipFill>
      <xdr:spPr>
        <a:xfrm>
          <a:off x="22059522" y="4755238"/>
          <a:ext cx="369255" cy="309821"/>
        </a:xfrm>
        <a:prstGeom prst="rect">
          <a:avLst/>
        </a:prstGeom>
      </xdr:spPr>
    </xdr:pic>
    <xdr:clientData/>
  </xdr:twoCellAnchor>
  <xdr:twoCellAnchor>
    <xdr:from>
      <xdr:col>40</xdr:col>
      <xdr:colOff>114301</xdr:colOff>
      <xdr:row>5</xdr:row>
      <xdr:rowOff>57150</xdr:rowOff>
    </xdr:from>
    <xdr:to>
      <xdr:col>41</xdr:col>
      <xdr:colOff>38100</xdr:colOff>
      <xdr:row>59</xdr:row>
      <xdr:rowOff>19050</xdr:rowOff>
    </xdr:to>
    <xdr:cxnSp macro="">
      <xdr:nvCxnSpPr>
        <xdr:cNvPr id="16" name="Straight Arrow Connector 15">
          <a:extLst>
            <a:ext uri="{FF2B5EF4-FFF2-40B4-BE49-F238E27FC236}">
              <a16:creationId xmlns:a16="http://schemas.microsoft.com/office/drawing/2014/main" id="{FB523004-3C39-499B-9432-2080A9B97694}"/>
            </a:ext>
          </a:extLst>
        </xdr:cNvPr>
        <xdr:cNvCxnSpPr/>
      </xdr:nvCxnSpPr>
      <xdr:spPr>
        <a:xfrm flipH="1" flipV="1">
          <a:off x="18383251" y="1838325"/>
          <a:ext cx="533399" cy="3038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31</xdr:col>
      <xdr:colOff>116542</xdr:colOff>
      <xdr:row>0</xdr:row>
      <xdr:rowOff>157445</xdr:rowOff>
    </xdr:from>
    <xdr:to>
      <xdr:col>48</xdr:col>
      <xdr:colOff>1</xdr:colOff>
      <xdr:row>3</xdr:row>
      <xdr:rowOff>200026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925050" y="161925"/>
          <a:ext cx="9972675" cy="1181100"/>
        </a:xfrm>
        <a:prstGeom prst="rect">
          <a:avLst/>
        </a:prstGeom>
        <a:solidFill>
          <a:schemeClr val="bg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r>
            <a:rPr lang="en-NZ" sz="1100" b="1">
              <a:solidFill>
                <a:schemeClr val="accent2"/>
              </a:solidFill>
            </a:rPr>
            <a:t>Orange</a:t>
          </a:r>
          <a:r>
            <a:rPr lang="en-NZ" sz="1100" b="1" baseline="0">
              <a:solidFill>
                <a:schemeClr val="accent2"/>
              </a:solidFill>
            </a:rPr>
            <a:t> is the comparison group </a:t>
          </a:r>
          <a:r>
            <a:rPr lang="en-NZ" sz="1100" baseline="0"/>
            <a:t>against which </a:t>
          </a:r>
          <a:r>
            <a:rPr lang="en-NZ" sz="1100" b="1" baseline="0">
              <a:solidFill>
                <a:schemeClr val="accent6"/>
              </a:solidFill>
            </a:rPr>
            <a:t>green</a:t>
          </a:r>
          <a:r>
            <a:rPr lang="en-NZ" sz="1100" baseline="0"/>
            <a:t> and </a:t>
          </a:r>
          <a:r>
            <a:rPr lang="en-NZ" sz="1100" b="1" baseline="0">
              <a:solidFill>
                <a:schemeClr val="accent1"/>
              </a:solidFill>
            </a:rPr>
            <a:t>blue</a:t>
          </a:r>
          <a:r>
            <a:rPr lang="en-NZ" sz="1100" baseline="0"/>
            <a:t> rate ratios are calculated. In this sheet orange is hidden by default as all the Rate Ratios equal 1.</a:t>
          </a:r>
        </a:p>
        <a:p>
          <a:r>
            <a:rPr lang="en-NZ" sz="1100" baseline="0"/>
            <a:t>Standard methods of </a:t>
          </a:r>
          <a:r>
            <a:rPr lang="en-NZ" sz="1100" b="1" i="0" u="none" kern="0" spc="0" baseline="0">
              <a:ln>
                <a:noFill/>
              </a:ln>
              <a:solidFill>
                <a:srgbClr val="ED7D31"/>
              </a:solidFill>
              <a:latin typeface="+mn-lt"/>
              <a:ea typeface="+mn-ea"/>
              <a:cs typeface="+mn-cs"/>
            </a:rPr>
            <a:t>comparison</a:t>
          </a:r>
          <a:r>
            <a:rPr lang="en-NZ" sz="1100" baseline="0"/>
            <a:t> include a) all ethnicities for the national average b) non-Māori non-Pacific c) the level 1 group it is nested within</a:t>
          </a:r>
        </a:p>
        <a:p>
          <a:r>
            <a:rPr lang="en-NZ" sz="1100" baseline="0"/>
            <a:t>e.g. comparing </a:t>
          </a:r>
          <a:r>
            <a:rPr lang="en-NZ" sz="1100" b="1" baseline="0">
              <a:solidFill>
                <a:schemeClr val="accent6"/>
              </a:solidFill>
            </a:rPr>
            <a:t>Tongan</a:t>
          </a:r>
          <a:r>
            <a:rPr lang="en-NZ" sz="1100" baseline="0"/>
            <a:t> and </a:t>
          </a:r>
          <a:r>
            <a:rPr lang="en-NZ" sz="1100" b="1" baseline="0">
              <a:solidFill>
                <a:srgbClr val="002060"/>
              </a:solidFill>
            </a:rPr>
            <a:t>Fijian</a:t>
          </a:r>
          <a:r>
            <a:rPr lang="en-NZ" sz="1100" baseline="0"/>
            <a:t> against the </a:t>
          </a:r>
          <a:r>
            <a:rPr lang="en-NZ" sz="1100" b="1" baseline="0">
              <a:solidFill>
                <a:schemeClr val="accent2"/>
              </a:solidFill>
            </a:rPr>
            <a:t>Pacific Peoples </a:t>
          </a:r>
          <a:r>
            <a:rPr lang="en-NZ" sz="1100" baseline="0"/>
            <a:t>average. </a:t>
          </a:r>
        </a:p>
        <a:p>
          <a:r>
            <a:rPr lang="en-NZ" sz="1100" baseline="0"/>
            <a:t>Use the ➕ symbols at the top and left to expand groups for more information</a:t>
          </a:r>
          <a:endParaRPr lang="en-NZ" sz="1100"/>
        </a:p>
      </xdr:txBody>
    </xdr:sp>
    <xdr:clientData/>
  </xdr:twoCellAnchor>
  <xdr:twoCellAnchor editAs="oneCell">
    <xdr:from>
      <xdr:col>1</xdr:col>
      <xdr:colOff>133350</xdr:colOff>
      <xdr:row>0</xdr:row>
      <xdr:rowOff>0</xdr:rowOff>
    </xdr:from>
    <xdr:to>
      <xdr:col>3</xdr:col>
      <xdr:colOff>704850</xdr:colOff>
      <xdr:row>2</xdr:row>
      <xdr:rowOff>109644</xdr:rowOff>
    </xdr:to>
    <xdr:pic>
      <xdr:nvPicPr>
        <xdr:cNvPr id="12" name="Picture 11" descr="Ministry of Health (New Zealand) - Wikipedia">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stretch>
          <a:fillRect/>
        </a:stretch>
      </xdr:blipFill>
      <xdr:spPr bwMode="auto">
        <a:xfrm>
          <a:off x="171450" y="0"/>
          <a:ext cx="1638300"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31</xdr:col>
      <xdr:colOff>200025</xdr:colOff>
      <xdr:row>2</xdr:row>
      <xdr:rowOff>323850</xdr:rowOff>
    </xdr:from>
    <xdr:to>
      <xdr:col>34</xdr:col>
      <xdr:colOff>104775</xdr:colOff>
      <xdr:row>3</xdr:row>
      <xdr:rowOff>276225</xdr:rowOff>
    </xdr:to>
    <xdr:sp macro="" textlink="">
      <xdr:nvSpPr>
        <xdr:cNvPr id="9" name="TextBox 8">
          <a:hlinkClick xmlns:r="http://schemas.openxmlformats.org/officeDocument/2006/relationships" r:id="rId2"/>
          <a:extLst>
            <a:ext uri="{FF2B5EF4-FFF2-40B4-BE49-F238E27FC236}">
              <a16:creationId xmlns:a16="http://schemas.microsoft.com/office/drawing/2014/main" id="{00000000-0008-0000-0100-000009000000}"/>
            </a:ext>
          </a:extLst>
        </xdr:cNvPr>
        <xdr:cNvSpPr txBox="1"/>
      </xdr:nvSpPr>
      <xdr:spPr>
        <a:xfrm>
          <a:off x="10010775"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Form</a:t>
          </a:r>
        </a:p>
      </xdr:txBody>
    </xdr:sp>
    <xdr:clientData/>
  </xdr:twoCellAnchor>
  <xdr:twoCellAnchor editAs="oneCell">
    <xdr:from>
      <xdr:col>31</xdr:col>
      <xdr:colOff>157369</xdr:colOff>
      <xdr:row>4</xdr:row>
      <xdr:rowOff>0</xdr:rowOff>
    </xdr:from>
    <xdr:to>
      <xdr:col>34</xdr:col>
      <xdr:colOff>147431</xdr:colOff>
      <xdr:row>38</xdr:row>
      <xdr:rowOff>162352</xdr:rowOff>
    </xdr:to>
    <mc:AlternateContent xmlns:mc="http://schemas.openxmlformats.org/markup-compatibility/2006" xmlns:a14="http://schemas.microsoft.com/office/drawing/2010/main">
      <mc:Choice Requires="a14">
        <xdr:graphicFrame macro="">
          <xdr:nvGraphicFramePr>
            <xdr:cNvPr id="10" name="Ethnicity - Level 3">
              <a:extLst>
                <a:ext uri="{FF2B5EF4-FFF2-40B4-BE49-F238E27FC236}">
                  <a16:creationId xmlns:a16="http://schemas.microsoft.com/office/drawing/2014/main" id="{DAE7595D-C9DF-42EA-9753-1A7C3C5B901F}"/>
                </a:ext>
              </a:extLst>
            </xdr:cNvPr>
            <xdr:cNvGraphicFramePr/>
          </xdr:nvGraphicFramePr>
          <xdr:xfrm>
            <a:off x="0" y="0"/>
            <a:ext cx="0" cy="0"/>
          </xdr:xfrm>
          <a:graphic>
            <a:graphicData uri="http://schemas.microsoft.com/office/drawing/2010/slicer">
              <sle:slicer xmlns:sle="http://schemas.microsoft.com/office/drawing/2010/slicer" name="Ethnicity - Level 3"/>
            </a:graphicData>
          </a:graphic>
        </xdr:graphicFrame>
      </mc:Choice>
      <mc:Fallback xmlns="">
        <xdr:sp macro="" textlink="">
          <xdr:nvSpPr>
            <xdr:cNvPr id="0" name=""/>
            <xdr:cNvSpPr>
              <a:spLocks noTextEdit="1"/>
            </xdr:cNvSpPr>
          </xdr:nvSpPr>
          <xdr:spPr>
            <a:xfrm>
              <a:off x="10013673" y="152400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157369</xdr:colOff>
      <xdr:row>64</xdr:row>
      <xdr:rowOff>115957</xdr:rowOff>
    </xdr:from>
    <xdr:to>
      <xdr:col>34</xdr:col>
      <xdr:colOff>147431</xdr:colOff>
      <xdr:row>205</xdr:row>
      <xdr:rowOff>56955</xdr:rowOff>
    </xdr:to>
    <mc:AlternateContent xmlns:mc="http://schemas.openxmlformats.org/markup-compatibility/2006" xmlns:a14="http://schemas.microsoft.com/office/drawing/2010/main">
      <mc:Choice Requires="a14">
        <xdr:graphicFrame macro="">
          <xdr:nvGraphicFramePr>
            <xdr:cNvPr id="11" name="Ethnicity level 3">
              <a:extLst>
                <a:ext uri="{FF2B5EF4-FFF2-40B4-BE49-F238E27FC236}">
                  <a16:creationId xmlns:a16="http://schemas.microsoft.com/office/drawing/2014/main" id="{0F2ECAFC-EE53-41CF-A7D1-6FCBE3CDD2D5}"/>
                </a:ext>
              </a:extLst>
            </xdr:cNvPr>
            <xdr:cNvGraphicFramePr/>
          </xdr:nvGraphicFramePr>
          <xdr:xfrm>
            <a:off x="0" y="0"/>
            <a:ext cx="0" cy="0"/>
          </xdr:xfrm>
          <a:graphic>
            <a:graphicData uri="http://schemas.microsoft.com/office/drawing/2010/slicer">
              <sle:slicer xmlns:sle="http://schemas.microsoft.com/office/drawing/2010/slicer" name="Ethnicity level 3"/>
            </a:graphicData>
          </a:graphic>
        </xdr:graphicFrame>
      </mc:Choice>
      <mc:Fallback xmlns="">
        <xdr:sp macro="" textlink="">
          <xdr:nvSpPr>
            <xdr:cNvPr id="0" name=""/>
            <xdr:cNvSpPr>
              <a:spLocks noTextEdit="1"/>
            </xdr:cNvSpPr>
          </xdr:nvSpPr>
          <xdr:spPr>
            <a:xfrm>
              <a:off x="10013673" y="3478696"/>
              <a:ext cx="1828800" cy="842010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137905</xdr:colOff>
      <xdr:row>4</xdr:row>
      <xdr:rowOff>0</xdr:rowOff>
    </xdr:from>
    <xdr:to>
      <xdr:col>37</xdr:col>
      <xdr:colOff>127965</xdr:colOff>
      <xdr:row>38</xdr:row>
      <xdr:rowOff>152827</xdr:rowOff>
    </xdr:to>
    <mc:AlternateContent xmlns:mc="http://schemas.openxmlformats.org/markup-compatibility/2006" xmlns:a14="http://schemas.microsoft.com/office/drawing/2010/main">
      <mc:Choice Requires="a14">
        <xdr:graphicFrame macro="">
          <xdr:nvGraphicFramePr>
            <xdr:cNvPr id="13" name="Orange Ethnicity - Level 2">
              <a:extLst>
                <a:ext uri="{FF2B5EF4-FFF2-40B4-BE49-F238E27FC236}">
                  <a16:creationId xmlns:a16="http://schemas.microsoft.com/office/drawing/2014/main" id="{7C1C0446-8386-441A-BF23-3620BCD9846E}"/>
                </a:ext>
              </a:extLst>
            </xdr:cNvPr>
            <xdr:cNvGraphicFramePr/>
          </xdr:nvGraphicFramePr>
          <xdr:xfrm>
            <a:off x="0" y="0"/>
            <a:ext cx="0" cy="0"/>
          </xdr:xfrm>
          <a:graphic>
            <a:graphicData uri="http://schemas.microsoft.com/office/drawing/2010/slicer">
              <sle:slicer xmlns:sle="http://schemas.microsoft.com/office/drawing/2010/slicer" name="Orange Ethnicity - Level 2"/>
            </a:graphicData>
          </a:graphic>
        </xdr:graphicFrame>
      </mc:Choice>
      <mc:Fallback xmlns="">
        <xdr:sp macro="" textlink="">
          <xdr:nvSpPr>
            <xdr:cNvPr id="0" name=""/>
            <xdr:cNvSpPr>
              <a:spLocks noTextEdit="1"/>
            </xdr:cNvSpPr>
          </xdr:nvSpPr>
          <xdr:spPr>
            <a:xfrm>
              <a:off x="11832948"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140804</xdr:colOff>
      <xdr:row>64</xdr:row>
      <xdr:rowOff>115957</xdr:rowOff>
    </xdr:from>
    <xdr:to>
      <xdr:col>37</xdr:col>
      <xdr:colOff>130864</xdr:colOff>
      <xdr:row>205</xdr:row>
      <xdr:rowOff>38100</xdr:rowOff>
    </xdr:to>
    <mc:AlternateContent xmlns:mc="http://schemas.openxmlformats.org/markup-compatibility/2006" xmlns:a14="http://schemas.microsoft.com/office/drawing/2010/main">
      <mc:Choice Requires="a14">
        <xdr:graphicFrame macro="">
          <xdr:nvGraphicFramePr>
            <xdr:cNvPr id="16" name="Ethnicity - Level 4">
              <a:extLst>
                <a:ext uri="{FF2B5EF4-FFF2-40B4-BE49-F238E27FC236}">
                  <a16:creationId xmlns:a16="http://schemas.microsoft.com/office/drawing/2014/main" id="{BF0DB989-AB2C-4490-A29E-091FF34D8DAE}"/>
                </a:ext>
              </a:extLst>
            </xdr:cNvPr>
            <xdr:cNvGraphicFramePr/>
          </xdr:nvGraphicFramePr>
          <xdr:xfrm>
            <a:off x="0" y="0"/>
            <a:ext cx="0" cy="0"/>
          </xdr:xfrm>
          <a:graphic>
            <a:graphicData uri="http://schemas.microsoft.com/office/drawing/2010/slicer">
              <sle:slicer xmlns:sle="http://schemas.microsoft.com/office/drawing/2010/slicer" name="Ethnicity - Level 4"/>
            </a:graphicData>
          </a:graphic>
        </xdr:graphicFrame>
      </mc:Choice>
      <mc:Fallback xmlns="">
        <xdr:sp macro="" textlink="">
          <xdr:nvSpPr>
            <xdr:cNvPr id="0" name=""/>
            <xdr:cNvSpPr>
              <a:spLocks noTextEdit="1"/>
            </xdr:cNvSpPr>
          </xdr:nvSpPr>
          <xdr:spPr>
            <a:xfrm>
              <a:off x="11835847" y="3478696"/>
              <a:ext cx="1828800" cy="8410574"/>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118440</xdr:colOff>
      <xdr:row>4</xdr:row>
      <xdr:rowOff>0</xdr:rowOff>
    </xdr:from>
    <xdr:to>
      <xdr:col>40</xdr:col>
      <xdr:colOff>108500</xdr:colOff>
      <xdr:row>38</xdr:row>
      <xdr:rowOff>152827</xdr:rowOff>
    </xdr:to>
    <mc:AlternateContent xmlns:mc="http://schemas.openxmlformats.org/markup-compatibility/2006" xmlns:a14="http://schemas.microsoft.com/office/drawing/2010/main">
      <mc:Choice Requires="a14">
        <xdr:graphicFrame macro="">
          <xdr:nvGraphicFramePr>
            <xdr:cNvPr id="17" name="Ethnic group 1">
              <a:extLst>
                <a:ext uri="{FF2B5EF4-FFF2-40B4-BE49-F238E27FC236}">
                  <a16:creationId xmlns:a16="http://schemas.microsoft.com/office/drawing/2014/main" id="{D3BBE650-A6D7-4D82-AE96-26326E27BE9E}"/>
                </a:ext>
              </a:extLst>
            </xdr:cNvPr>
            <xdr:cNvGraphicFramePr/>
          </xdr:nvGraphicFramePr>
          <xdr:xfrm>
            <a:off x="0" y="0"/>
            <a:ext cx="0" cy="0"/>
          </xdr:xfrm>
          <a:graphic>
            <a:graphicData uri="http://schemas.microsoft.com/office/drawing/2010/slicer">
              <sle:slicer xmlns:sle="http://schemas.microsoft.com/office/drawing/2010/slicer" name="Ethnic group 1"/>
            </a:graphicData>
          </a:graphic>
        </xdr:graphicFrame>
      </mc:Choice>
      <mc:Fallback xmlns="">
        <xdr:sp macro="" textlink="">
          <xdr:nvSpPr>
            <xdr:cNvPr id="0" name=""/>
            <xdr:cNvSpPr>
              <a:spLocks noTextEdit="1"/>
            </xdr:cNvSpPr>
          </xdr:nvSpPr>
          <xdr:spPr>
            <a:xfrm>
              <a:off x="13652223"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117613</xdr:colOff>
      <xdr:row>64</xdr:row>
      <xdr:rowOff>115957</xdr:rowOff>
    </xdr:from>
    <xdr:to>
      <xdr:col>40</xdr:col>
      <xdr:colOff>107673</xdr:colOff>
      <xdr:row>205</xdr:row>
      <xdr:rowOff>37905</xdr:rowOff>
    </xdr:to>
    <mc:AlternateContent xmlns:mc="http://schemas.openxmlformats.org/markup-compatibility/2006" xmlns:a14="http://schemas.microsoft.com/office/drawing/2010/main">
      <mc:Choice Requires="a14">
        <xdr:graphicFrame macro="">
          <xdr:nvGraphicFramePr>
            <xdr:cNvPr id="18" name="Ethnicity level 2 2">
              <a:extLst>
                <a:ext uri="{FF2B5EF4-FFF2-40B4-BE49-F238E27FC236}">
                  <a16:creationId xmlns:a16="http://schemas.microsoft.com/office/drawing/2014/main" id="{C905D2EE-B611-4D4D-8F3C-7FF6E19F3F5B}"/>
                </a:ext>
              </a:extLst>
            </xdr:cNvPr>
            <xdr:cNvGraphicFramePr/>
          </xdr:nvGraphicFramePr>
          <xdr:xfrm>
            <a:off x="0" y="0"/>
            <a:ext cx="0" cy="0"/>
          </xdr:xfrm>
          <a:graphic>
            <a:graphicData uri="http://schemas.microsoft.com/office/drawing/2010/slicer">
              <sle:slicer xmlns:sle="http://schemas.microsoft.com/office/drawing/2010/slicer" name="Ethnicity level 2 2"/>
            </a:graphicData>
          </a:graphic>
        </xdr:graphicFrame>
      </mc:Choice>
      <mc:Fallback xmlns="">
        <xdr:sp macro="" textlink="">
          <xdr:nvSpPr>
            <xdr:cNvPr id="0" name=""/>
            <xdr:cNvSpPr>
              <a:spLocks noTextEdit="1"/>
            </xdr:cNvSpPr>
          </xdr:nvSpPr>
          <xdr:spPr>
            <a:xfrm>
              <a:off x="13651396" y="3478696"/>
              <a:ext cx="1828800" cy="84010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40</xdr:col>
      <xdr:colOff>9526</xdr:colOff>
      <xdr:row>65</xdr:row>
      <xdr:rowOff>0</xdr:rowOff>
    </xdr:from>
    <xdr:to>
      <xdr:col>41</xdr:col>
      <xdr:colOff>9525</xdr:colOff>
      <xdr:row>121</xdr:row>
      <xdr:rowOff>38100</xdr:rowOff>
    </xdr:to>
    <xdr:cxnSp macro="">
      <xdr:nvCxnSpPr>
        <xdr:cNvPr id="14" name="Straight Arrow Connector 13">
          <a:extLst>
            <a:ext uri="{FF2B5EF4-FFF2-40B4-BE49-F238E27FC236}">
              <a16:creationId xmlns:a16="http://schemas.microsoft.com/office/drawing/2014/main" id="{E11A3274-3D13-4353-837F-97D0C68E8405}"/>
            </a:ext>
          </a:extLst>
        </xdr:cNvPr>
        <xdr:cNvCxnSpPr/>
      </xdr:nvCxnSpPr>
      <xdr:spPr>
        <a:xfrm flipH="1" flipV="1">
          <a:off x="15306676" y="3667125"/>
          <a:ext cx="609599" cy="167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46</xdr:col>
      <xdr:colOff>11388</xdr:colOff>
      <xdr:row>112</xdr:row>
      <xdr:rowOff>171450</xdr:rowOff>
    </xdr:from>
    <xdr:to>
      <xdr:col>47</xdr:col>
      <xdr:colOff>44467</xdr:colOff>
      <xdr:row>122</xdr:row>
      <xdr:rowOff>81708</xdr:rowOff>
    </xdr:to>
    <xdr:pic>
      <xdr:nvPicPr>
        <xdr:cNvPr id="15" name="Picture 14">
          <a:extLst>
            <a:ext uri="{FF2B5EF4-FFF2-40B4-BE49-F238E27FC236}">
              <a16:creationId xmlns:a16="http://schemas.microsoft.com/office/drawing/2014/main" id="{0BACAB82-C83F-4E7A-85D2-CEFFA5454125}"/>
            </a:ext>
          </a:extLst>
        </xdr:cNvPr>
        <xdr:cNvPicPr>
          <a:picLocks noChangeAspect="1"/>
        </xdr:cNvPicPr>
      </xdr:nvPicPr>
      <xdr:blipFill>
        <a:blip xmlns:r="http://schemas.openxmlformats.org/officeDocument/2006/relationships" r:embed="rId3"/>
        <a:stretch>
          <a:fillRect/>
        </a:stretch>
      </xdr:blipFill>
      <xdr:spPr>
        <a:xfrm>
          <a:off x="18966138" y="5257800"/>
          <a:ext cx="366453" cy="323895"/>
        </a:xfrm>
        <a:prstGeom prst="rect">
          <a:avLst/>
        </a:prstGeom>
      </xdr:spPr>
    </xdr:pic>
    <xdr:clientData/>
  </xdr:twoCellAnchor>
  <xdr:twoCellAnchor>
    <xdr:from>
      <xdr:col>40</xdr:col>
      <xdr:colOff>47627</xdr:colOff>
      <xdr:row>12</xdr:row>
      <xdr:rowOff>152401</xdr:rowOff>
    </xdr:from>
    <xdr:to>
      <xdr:col>41</xdr:col>
      <xdr:colOff>9525</xdr:colOff>
      <xdr:row>121</xdr:row>
      <xdr:rowOff>38100</xdr:rowOff>
    </xdr:to>
    <xdr:cxnSp macro="">
      <xdr:nvCxnSpPr>
        <xdr:cNvPr id="19" name="Straight Arrow Connector 18">
          <a:extLst>
            <a:ext uri="{FF2B5EF4-FFF2-40B4-BE49-F238E27FC236}">
              <a16:creationId xmlns:a16="http://schemas.microsoft.com/office/drawing/2014/main" id="{882183AF-576F-44D5-AB84-C1AF1EC481C3}"/>
            </a:ext>
          </a:extLst>
        </xdr:cNvPr>
        <xdr:cNvCxnSpPr/>
      </xdr:nvCxnSpPr>
      <xdr:spPr>
        <a:xfrm flipH="1" flipV="1">
          <a:off x="15344777" y="1676401"/>
          <a:ext cx="571498" cy="36671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mas Xiao" refreshedDate="44600.508477662035" createdVersion="6" refreshedVersion="6" minRefreshableVersion="3" recordCount="3155" xr:uid="{7B6BFE27-6D91-4890-B7FC-468F5024B029}">
  <cacheSource type="worksheet">
    <worksheetSource name="Table1_2"/>
  </cacheSource>
  <cacheFields count="15">
    <cacheField name="Ethnic group" numFmtId="0">
      <sharedItems count="7">
        <s v="Māori"/>
        <s v="Non-Māori Non-Pacific"/>
        <s v="Pacific"/>
        <s v="European or other" u="1"/>
        <s v="Asian" u="1"/>
        <s v="Unknown" u="1"/>
        <s v="Pacific Peoples" u="1"/>
      </sharedItems>
    </cacheField>
    <cacheField name="Ethnicity level 2" numFmtId="0">
      <sharedItems count="27">
        <s v="Maori"/>
        <s v="African"/>
        <s v="Asian NFD"/>
        <s v="Chinese"/>
        <s v="Don't Know"/>
        <s v="European NFD"/>
        <s v="Indian"/>
        <s v="Latin American / Hispanic"/>
        <s v="Middle Eastern"/>
        <s v="Not stated"/>
        <s v="NZ European / Pakeha"/>
        <s v="Other"/>
        <s v="Other Asian"/>
        <s v="Other Ethnicity"/>
        <s v="Other European"/>
        <s v="Refused to Answer"/>
        <s v="Response Unidentifiable"/>
        <s v="Southeast Asian"/>
        <s v="Unknown"/>
        <s v="Cook Island Maori"/>
        <s v="Fijian"/>
        <s v="Niuean"/>
        <s v="Other Pacific Island"/>
        <s v="Pacific Island NFD"/>
        <s v="Samoan"/>
        <s v="Tokelauan"/>
        <s v="Tongan"/>
      </sharedItems>
      <fieldGroup par="12"/>
    </cacheField>
    <cacheField name="Age group" numFmtId="0">
      <sharedItems count="14">
        <s v="5 to 11"/>
        <s v="12 to 17"/>
        <s v="18 to 34"/>
        <s v="35 to 49"/>
        <s v="50 to 64"/>
        <s v="65+"/>
        <s v="0 to 4"/>
        <s v="Unknown"/>
        <s v="50-64" u="1"/>
        <s v="20-34" u="1"/>
        <s v="12-19" u="1"/>
        <s v="5-11" u="1"/>
        <s v="&lt; 12" u="1"/>
        <s v="35-49" u="1"/>
      </sharedItems>
    </cacheField>
    <cacheField name="DHB of residence" numFmtId="0">
      <sharedItems containsBlank="1" count="24">
        <s v="Auckland"/>
        <s v="Bay of Plenty"/>
        <s v="Canterbury"/>
        <s v="Capital and Coast"/>
        <s v="Counties Manukau"/>
        <s v="Hawke's Bay"/>
        <s v="Hutt Valley"/>
        <s v="Lakes"/>
        <s v="MidCentral"/>
        <s v="Nelson Marlborough"/>
        <s v="Northland"/>
        <s v="South Canterbury"/>
        <s v="Southern"/>
        <s v="Tairawhiti"/>
        <s v="Taranaki"/>
        <s v="Unknown"/>
        <s v="Waikato"/>
        <s v="Wairarapa"/>
        <s v="Waitemata"/>
        <s v="West Coast"/>
        <s v="Whanganui"/>
        <m u="1"/>
        <s v="Overseas" u="1"/>
        <s v="Overseas and undefined" u="1"/>
      </sharedItems>
      <fieldGroup par="11"/>
    </cacheField>
    <cacheField name="# people partially vaccinated" numFmtId="0">
      <sharedItems containsMixedTypes="1" containsNumber="1" containsInteger="1" minValue="0" maxValue="78005"/>
    </cacheField>
    <cacheField name="# people fully vaccinated" numFmtId="0">
      <sharedItems containsMixedTypes="1" containsNumber="1" containsInteger="1" minValue="0" maxValue="77409"/>
    </cacheField>
    <cacheField name="# people (HSU)" numFmtId="0">
      <sharedItems containsSemiMixedTypes="0" containsString="0" containsNumber="1" containsInteger="1" minValue="0" maxValue="80530"/>
    </cacheField>
    <cacheField name="# people given booster" numFmtId="0">
      <sharedItems containsMixedTypes="1" containsNumber="1" containsInteger="1" minValue="0" maxValue="59589"/>
    </cacheField>
    <cacheField name="# people eligible for booster" numFmtId="0">
      <sharedItems containsSemiMixedTypes="0" containsString="0" containsNumber="1" containsInteger="1" minValue="0" maxValue="73453"/>
    </cacheField>
    <cacheField name="Dose 1 Uptake" numFmtId="0" formula="IFERROR((('# people partially vaccinated'/'# people (HSU)')*100),0)" databaseField="0"/>
    <cacheField name="Dose 2 Uptake" numFmtId="0" formula="IFERROR((('# people fully vaccinated'/'# people (HSU)')*100),0)" databaseField="0"/>
    <cacheField name="DHB of residence2" numFmtId="0" databaseField="0">
      <fieldGroup base="3">
        <discretePr count="24">
          <x v="0"/>
          <x v="1"/>
          <x v="2"/>
          <x v="3"/>
          <x v="4"/>
          <x v="5"/>
          <x v="6"/>
          <x v="7"/>
          <x v="8"/>
          <x v="9"/>
          <x v="10"/>
          <x v="11"/>
          <x v="12"/>
          <x v="13"/>
          <x v="14"/>
          <x v="20"/>
          <x v="15"/>
          <x v="16"/>
          <x v="17"/>
          <x v="18"/>
          <x v="19"/>
          <x v="20"/>
          <x v="20"/>
          <x v="20"/>
        </discretePr>
        <groupItems count="21">
          <s v="Auckland"/>
          <s v="Bay of Plenty"/>
          <s v="Canterbury"/>
          <s v="Capital and Coast"/>
          <s v="Counties Manukau"/>
          <s v="Hawke's Bay"/>
          <s v="Hutt Valley"/>
          <s v="Lakes"/>
          <s v="MidCentral"/>
          <s v="Nelson Marlborough"/>
          <s v="Northland"/>
          <s v="South Canterbury"/>
          <s v="Southern"/>
          <s v="Tairawhiti"/>
          <s v="Taranaki"/>
          <s v="Waikato"/>
          <s v="Wairarapa"/>
          <s v="Waitemata"/>
          <s v="West Coast"/>
          <s v="Whanganui"/>
          <s v="Group1"/>
        </groupItems>
      </fieldGroup>
    </cacheField>
    <cacheField name="Ethnicity level 2_2" numFmtId="0" databaseField="0">
      <fieldGroup base="1">
        <discretePr count="27">
          <x v="0"/>
          <x v="3"/>
          <x v="2"/>
          <x v="2"/>
          <x v="5"/>
          <x v="4"/>
          <x v="2"/>
          <x v="3"/>
          <x v="3"/>
          <x v="5"/>
          <x v="4"/>
          <x v="5"/>
          <x v="2"/>
          <x v="5"/>
          <x v="4"/>
          <x v="5"/>
          <x v="5"/>
          <x v="2"/>
          <x v="5"/>
          <x v="1"/>
          <x v="1"/>
          <x v="1"/>
          <x v="1"/>
          <x v="1"/>
          <x v="1"/>
          <x v="1"/>
          <x v="1"/>
        </discretePr>
        <groupItems count="6">
          <s v="Maori"/>
          <s v="Group1"/>
          <s v="Group2"/>
          <s v="Group3"/>
          <s v="Group4"/>
          <s v="Group5"/>
        </groupItems>
      </fieldGroup>
    </cacheField>
    <cacheField name="Update Boosted" numFmtId="0" formula="IFERROR(('# people given booster'/'# people eligible for booster')*100,0)" databaseField="0"/>
    <cacheField name="Update Population Boosted" numFmtId="0" formula="IFERROR(('# people given booster'/'# people (HSU)')*100,0)" databaseField="0"/>
  </cacheFields>
  <extLst>
    <ext xmlns:x14="http://schemas.microsoft.com/office/spreadsheetml/2009/9/main" uri="{725AE2AE-9491-48be-B2B4-4EB974FC3084}">
      <x14:pivotCacheDefinition pivotCacheId="20513852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55">
  <r>
    <x v="0"/>
    <x v="0"/>
    <x v="0"/>
    <x v="0"/>
    <n v="1575"/>
    <n v="0"/>
    <n v="4322"/>
    <n v="0"/>
    <n v="0"/>
  </r>
  <r>
    <x v="0"/>
    <x v="0"/>
    <x v="1"/>
    <x v="0"/>
    <n v="3267"/>
    <n v="3079"/>
    <n v="3406"/>
    <s v="&lt;5"/>
    <n v="75"/>
  </r>
  <r>
    <x v="0"/>
    <x v="0"/>
    <x v="2"/>
    <x v="0"/>
    <n v="9943"/>
    <n v="9533"/>
    <n v="10708"/>
    <n v="1792"/>
    <n v="6531"/>
  </r>
  <r>
    <x v="0"/>
    <x v="0"/>
    <x v="3"/>
    <x v="0"/>
    <n v="5742"/>
    <n v="5546"/>
    <n v="6355"/>
    <n v="1901"/>
    <n v="4348"/>
  </r>
  <r>
    <x v="0"/>
    <x v="0"/>
    <x v="4"/>
    <x v="0"/>
    <n v="5099"/>
    <n v="5012"/>
    <n v="5221"/>
    <n v="2769"/>
    <n v="4467"/>
  </r>
  <r>
    <x v="0"/>
    <x v="0"/>
    <x v="5"/>
    <x v="0"/>
    <n v="2122"/>
    <n v="2101"/>
    <n v="2102"/>
    <n v="1565"/>
    <n v="1960"/>
  </r>
  <r>
    <x v="1"/>
    <x v="1"/>
    <x v="0"/>
    <x v="0"/>
    <n v="150"/>
    <n v="0"/>
    <n v="444"/>
    <n v="0"/>
    <n v="0"/>
  </r>
  <r>
    <x v="1"/>
    <x v="1"/>
    <x v="1"/>
    <x v="0"/>
    <n v="325"/>
    <n v="310"/>
    <n v="352"/>
    <n v="0"/>
    <n v="7"/>
  </r>
  <r>
    <x v="1"/>
    <x v="1"/>
    <x v="2"/>
    <x v="0"/>
    <n v="1208"/>
    <n v="1171"/>
    <n v="1315"/>
    <n v="169"/>
    <n v="776"/>
  </r>
  <r>
    <x v="1"/>
    <x v="1"/>
    <x v="3"/>
    <x v="0"/>
    <n v="784"/>
    <n v="772"/>
    <n v="897"/>
    <n v="188"/>
    <n v="633"/>
  </r>
  <r>
    <x v="1"/>
    <x v="1"/>
    <x v="4"/>
    <x v="0"/>
    <n v="510"/>
    <n v="500"/>
    <n v="542"/>
    <n v="198"/>
    <n v="446"/>
  </r>
  <r>
    <x v="1"/>
    <x v="1"/>
    <x v="5"/>
    <x v="0"/>
    <n v="123"/>
    <n v="123"/>
    <n v="123"/>
    <n v="67"/>
    <n v="106"/>
  </r>
  <r>
    <x v="1"/>
    <x v="2"/>
    <x v="0"/>
    <x v="0"/>
    <n v="55"/>
    <n v="0"/>
    <n v="114"/>
    <n v="0"/>
    <n v="0"/>
  </r>
  <r>
    <x v="1"/>
    <x v="2"/>
    <x v="1"/>
    <x v="0"/>
    <n v="171"/>
    <n v="167"/>
    <n v="177"/>
    <n v="0"/>
    <n v="8"/>
  </r>
  <r>
    <x v="1"/>
    <x v="2"/>
    <x v="2"/>
    <x v="0"/>
    <n v="1003"/>
    <n v="1000"/>
    <n v="834"/>
    <n v="289"/>
    <n v="895"/>
  </r>
  <r>
    <x v="1"/>
    <x v="2"/>
    <x v="3"/>
    <x v="0"/>
    <n v="769"/>
    <n v="762"/>
    <n v="717"/>
    <n v="348"/>
    <n v="714"/>
  </r>
  <r>
    <x v="1"/>
    <x v="2"/>
    <x v="4"/>
    <x v="0"/>
    <n v="412"/>
    <n v="411"/>
    <n v="407"/>
    <n v="247"/>
    <n v="398"/>
  </r>
  <r>
    <x v="1"/>
    <x v="2"/>
    <x v="5"/>
    <x v="0"/>
    <n v="148"/>
    <n v="146"/>
    <n v="157"/>
    <n v="111"/>
    <n v="142"/>
  </r>
  <r>
    <x v="1"/>
    <x v="3"/>
    <x v="0"/>
    <x v="0"/>
    <n v="3388"/>
    <s v="&lt;5"/>
    <n v="5008"/>
    <n v="0"/>
    <n v="0"/>
  </r>
  <r>
    <x v="1"/>
    <x v="3"/>
    <x v="1"/>
    <x v="0"/>
    <n v="3580"/>
    <n v="3491"/>
    <n v="3306"/>
    <s v="&lt;5"/>
    <n v="126"/>
  </r>
  <r>
    <x v="1"/>
    <x v="3"/>
    <x v="2"/>
    <x v="0"/>
    <n v="16221"/>
    <n v="16055"/>
    <n v="14334"/>
    <n v="4148"/>
    <n v="14056"/>
  </r>
  <r>
    <x v="1"/>
    <x v="3"/>
    <x v="3"/>
    <x v="0"/>
    <n v="12443"/>
    <n v="12284"/>
    <n v="12081"/>
    <n v="4271"/>
    <n v="11275"/>
  </r>
  <r>
    <x v="1"/>
    <x v="3"/>
    <x v="4"/>
    <x v="0"/>
    <n v="9112"/>
    <n v="9026"/>
    <n v="9954"/>
    <n v="4007"/>
    <n v="8465"/>
  </r>
  <r>
    <x v="1"/>
    <x v="3"/>
    <x v="5"/>
    <x v="0"/>
    <n v="7411"/>
    <n v="7334"/>
    <n v="8078"/>
    <n v="4251"/>
    <n v="6871"/>
  </r>
  <r>
    <x v="1"/>
    <x v="4"/>
    <x v="0"/>
    <x v="0"/>
    <n v="0"/>
    <n v="0"/>
    <n v="5"/>
    <n v="0"/>
    <n v="0"/>
  </r>
  <r>
    <x v="1"/>
    <x v="4"/>
    <x v="1"/>
    <x v="0"/>
    <n v="0"/>
    <n v="0"/>
    <n v="15"/>
    <n v="0"/>
    <n v="0"/>
  </r>
  <r>
    <x v="1"/>
    <x v="4"/>
    <x v="2"/>
    <x v="0"/>
    <n v="0"/>
    <n v="0"/>
    <n v="21"/>
    <n v="0"/>
    <n v="0"/>
  </r>
  <r>
    <x v="1"/>
    <x v="4"/>
    <x v="3"/>
    <x v="0"/>
    <n v="0"/>
    <n v="0"/>
    <n v="19"/>
    <n v="0"/>
    <n v="0"/>
  </r>
  <r>
    <x v="1"/>
    <x v="4"/>
    <x v="4"/>
    <x v="0"/>
    <n v="0"/>
    <n v="0"/>
    <n v="5"/>
    <n v="0"/>
    <n v="0"/>
  </r>
  <r>
    <x v="1"/>
    <x v="4"/>
    <x v="5"/>
    <x v="0"/>
    <n v="0"/>
    <n v="0"/>
    <n v="7"/>
    <n v="0"/>
    <n v="0"/>
  </r>
  <r>
    <x v="1"/>
    <x v="5"/>
    <x v="0"/>
    <x v="0"/>
    <n v="115"/>
    <n v="0"/>
    <n v="236"/>
    <n v="0"/>
    <n v="0"/>
  </r>
  <r>
    <x v="1"/>
    <x v="5"/>
    <x v="1"/>
    <x v="0"/>
    <n v="274"/>
    <n v="269"/>
    <n v="305"/>
    <n v="0"/>
    <n v="5"/>
  </r>
  <r>
    <x v="1"/>
    <x v="5"/>
    <x v="2"/>
    <x v="0"/>
    <n v="2140"/>
    <n v="2115"/>
    <n v="2255"/>
    <n v="593"/>
    <n v="1895"/>
  </r>
  <r>
    <x v="1"/>
    <x v="5"/>
    <x v="3"/>
    <x v="0"/>
    <n v="1557"/>
    <n v="1543"/>
    <n v="1787"/>
    <n v="681"/>
    <n v="1423"/>
  </r>
  <r>
    <x v="1"/>
    <x v="5"/>
    <x v="4"/>
    <x v="0"/>
    <n v="1216"/>
    <n v="1206"/>
    <n v="1318"/>
    <n v="762"/>
    <n v="1148"/>
  </r>
  <r>
    <x v="1"/>
    <x v="5"/>
    <x v="5"/>
    <x v="0"/>
    <n v="1116"/>
    <n v="1108"/>
    <n v="1185"/>
    <n v="932"/>
    <n v="1081"/>
  </r>
  <r>
    <x v="1"/>
    <x v="6"/>
    <x v="0"/>
    <x v="0"/>
    <n v="2616"/>
    <n v="0"/>
    <n v="4206"/>
    <n v="0"/>
    <n v="0"/>
  </r>
  <r>
    <x v="1"/>
    <x v="6"/>
    <x v="1"/>
    <x v="0"/>
    <n v="2790"/>
    <n v="2724"/>
    <n v="2646"/>
    <s v="&lt;5"/>
    <n v="84"/>
  </r>
  <r>
    <x v="1"/>
    <x v="6"/>
    <x v="2"/>
    <x v="0"/>
    <n v="18534"/>
    <n v="18443"/>
    <n v="18315"/>
    <n v="5445"/>
    <n v="17056"/>
  </r>
  <r>
    <x v="1"/>
    <x v="6"/>
    <x v="3"/>
    <x v="0"/>
    <n v="11213"/>
    <n v="11168"/>
    <n v="11469"/>
    <n v="4970"/>
    <n v="10600"/>
  </r>
  <r>
    <x v="1"/>
    <x v="6"/>
    <x v="4"/>
    <x v="0"/>
    <n v="6265"/>
    <n v="6231"/>
    <n v="6445"/>
    <n v="4030"/>
    <n v="6050"/>
  </r>
  <r>
    <x v="1"/>
    <x v="6"/>
    <x v="5"/>
    <x v="0"/>
    <n v="3860"/>
    <n v="3836"/>
    <n v="3999"/>
    <n v="2919"/>
    <n v="3730"/>
  </r>
  <r>
    <x v="1"/>
    <x v="7"/>
    <x v="0"/>
    <x v="0"/>
    <n v="222"/>
    <n v="0"/>
    <n v="423"/>
    <n v="0"/>
    <n v="0"/>
  </r>
  <r>
    <x v="1"/>
    <x v="7"/>
    <x v="1"/>
    <x v="0"/>
    <n v="233"/>
    <n v="228"/>
    <n v="219"/>
    <n v="0"/>
    <n v="6"/>
  </r>
  <r>
    <x v="1"/>
    <x v="7"/>
    <x v="2"/>
    <x v="0"/>
    <n v="2841"/>
    <n v="2827"/>
    <n v="2529"/>
    <n v="632"/>
    <n v="2584"/>
  </r>
  <r>
    <x v="1"/>
    <x v="7"/>
    <x v="3"/>
    <x v="0"/>
    <n v="2193"/>
    <n v="2177"/>
    <n v="2023"/>
    <n v="774"/>
    <n v="1986"/>
  </r>
  <r>
    <x v="1"/>
    <x v="7"/>
    <x v="4"/>
    <x v="0"/>
    <n v="371"/>
    <n v="365"/>
    <n v="358"/>
    <n v="198"/>
    <n v="345"/>
  </r>
  <r>
    <x v="1"/>
    <x v="7"/>
    <x v="5"/>
    <x v="0"/>
    <n v="118"/>
    <n v="118"/>
    <n v="140"/>
    <n v="82"/>
    <n v="112"/>
  </r>
  <r>
    <x v="1"/>
    <x v="8"/>
    <x v="0"/>
    <x v="0"/>
    <n v="211"/>
    <n v="0"/>
    <n v="634"/>
    <n v="0"/>
    <n v="0"/>
  </r>
  <r>
    <x v="1"/>
    <x v="8"/>
    <x v="1"/>
    <x v="0"/>
    <n v="418"/>
    <n v="401"/>
    <n v="428"/>
    <n v="0"/>
    <n v="21"/>
  </r>
  <r>
    <x v="1"/>
    <x v="8"/>
    <x v="2"/>
    <x v="0"/>
    <n v="1816"/>
    <n v="1788"/>
    <n v="1928"/>
    <n v="362"/>
    <n v="1418"/>
  </r>
  <r>
    <x v="1"/>
    <x v="8"/>
    <x v="3"/>
    <x v="0"/>
    <n v="1615"/>
    <n v="1588"/>
    <n v="1645"/>
    <n v="520"/>
    <n v="1413"/>
  </r>
  <r>
    <x v="1"/>
    <x v="8"/>
    <x v="4"/>
    <x v="0"/>
    <n v="846"/>
    <n v="834"/>
    <n v="956"/>
    <n v="356"/>
    <n v="757"/>
  </r>
  <r>
    <x v="1"/>
    <x v="8"/>
    <x v="5"/>
    <x v="0"/>
    <n v="396"/>
    <n v="390"/>
    <n v="419"/>
    <n v="243"/>
    <n v="367"/>
  </r>
  <r>
    <x v="1"/>
    <x v="9"/>
    <x v="0"/>
    <x v="0"/>
    <n v="0"/>
    <n v="0"/>
    <n v="30"/>
    <n v="0"/>
    <n v="0"/>
  </r>
  <r>
    <x v="1"/>
    <x v="9"/>
    <x v="1"/>
    <x v="0"/>
    <n v="0"/>
    <n v="0"/>
    <n v="28"/>
    <n v="0"/>
    <n v="0"/>
  </r>
  <r>
    <x v="1"/>
    <x v="9"/>
    <x v="2"/>
    <x v="0"/>
    <n v="0"/>
    <n v="0"/>
    <n v="192"/>
    <n v="0"/>
    <n v="0"/>
  </r>
  <r>
    <x v="1"/>
    <x v="9"/>
    <x v="3"/>
    <x v="0"/>
    <n v="0"/>
    <n v="0"/>
    <n v="270"/>
    <n v="0"/>
    <n v="0"/>
  </r>
  <r>
    <x v="1"/>
    <x v="9"/>
    <x v="4"/>
    <x v="0"/>
    <n v="0"/>
    <n v="0"/>
    <n v="230"/>
    <n v="0"/>
    <n v="0"/>
  </r>
  <r>
    <x v="1"/>
    <x v="9"/>
    <x v="5"/>
    <x v="0"/>
    <n v="0"/>
    <n v="0"/>
    <n v="212"/>
    <n v="0"/>
    <n v="0"/>
  </r>
  <r>
    <x v="1"/>
    <x v="10"/>
    <x v="0"/>
    <x v="0"/>
    <n v="8023"/>
    <s v="&lt;5"/>
    <n v="11529"/>
    <n v="0"/>
    <n v="0"/>
  </r>
  <r>
    <x v="1"/>
    <x v="10"/>
    <x v="1"/>
    <x v="0"/>
    <n v="11418"/>
    <n v="11235"/>
    <n v="11555"/>
    <n v="10"/>
    <n v="374"/>
  </r>
  <r>
    <x v="1"/>
    <x v="10"/>
    <x v="2"/>
    <x v="0"/>
    <n v="40707"/>
    <n v="40427"/>
    <n v="43220"/>
    <n v="13185"/>
    <n v="36812"/>
  </r>
  <r>
    <x v="1"/>
    <x v="10"/>
    <x v="3"/>
    <x v="0"/>
    <n v="29898"/>
    <n v="29675"/>
    <n v="33146"/>
    <n v="14295"/>
    <n v="27894"/>
  </r>
  <r>
    <x v="1"/>
    <x v="10"/>
    <x v="4"/>
    <x v="0"/>
    <n v="36721"/>
    <n v="36537"/>
    <n v="38236"/>
    <n v="24523"/>
    <n v="35002"/>
  </r>
  <r>
    <x v="1"/>
    <x v="10"/>
    <x v="5"/>
    <x v="0"/>
    <n v="33369"/>
    <n v="33159"/>
    <n v="32873"/>
    <n v="27364"/>
    <n v="31881"/>
  </r>
  <r>
    <x v="1"/>
    <x v="11"/>
    <x v="3"/>
    <x v="0"/>
    <n v="0"/>
    <n v="0"/>
    <n v="1"/>
    <n v="0"/>
    <n v="0"/>
  </r>
  <r>
    <x v="1"/>
    <x v="12"/>
    <x v="0"/>
    <x v="0"/>
    <n v="1003"/>
    <n v="0"/>
    <n v="2307"/>
    <n v="0"/>
    <n v="0"/>
  </r>
  <r>
    <x v="1"/>
    <x v="12"/>
    <x v="1"/>
    <x v="0"/>
    <n v="1795"/>
    <n v="1738"/>
    <n v="1614"/>
    <n v="0"/>
    <n v="76"/>
  </r>
  <r>
    <x v="1"/>
    <x v="12"/>
    <x v="2"/>
    <x v="0"/>
    <n v="8681"/>
    <n v="8612"/>
    <n v="7727"/>
    <n v="2189"/>
    <n v="7666"/>
  </r>
  <r>
    <x v="1"/>
    <x v="12"/>
    <x v="3"/>
    <x v="0"/>
    <n v="5984"/>
    <n v="5938"/>
    <n v="5886"/>
    <n v="2121"/>
    <n v="5511"/>
  </r>
  <r>
    <x v="1"/>
    <x v="12"/>
    <x v="4"/>
    <x v="0"/>
    <n v="3313"/>
    <n v="3295"/>
    <n v="3340"/>
    <n v="1789"/>
    <n v="3147"/>
  </r>
  <r>
    <x v="1"/>
    <x v="12"/>
    <x v="5"/>
    <x v="0"/>
    <n v="1516"/>
    <n v="1504"/>
    <n v="1485"/>
    <n v="1063"/>
    <n v="1449"/>
  </r>
  <r>
    <x v="1"/>
    <x v="13"/>
    <x v="0"/>
    <x v="0"/>
    <n v="0"/>
    <n v="0"/>
    <n v="114"/>
    <n v="0"/>
    <n v="0"/>
  </r>
  <r>
    <x v="1"/>
    <x v="13"/>
    <x v="1"/>
    <x v="0"/>
    <n v="0"/>
    <n v="0"/>
    <n v="46"/>
    <n v="0"/>
    <n v="0"/>
  </r>
  <r>
    <x v="1"/>
    <x v="13"/>
    <x v="2"/>
    <x v="0"/>
    <n v="0"/>
    <n v="0"/>
    <n v="438"/>
    <n v="0"/>
    <n v="0"/>
  </r>
  <r>
    <x v="1"/>
    <x v="13"/>
    <x v="3"/>
    <x v="0"/>
    <n v="0"/>
    <n v="0"/>
    <n v="294"/>
    <n v="0"/>
    <n v="0"/>
  </r>
  <r>
    <x v="1"/>
    <x v="13"/>
    <x v="4"/>
    <x v="0"/>
    <n v="0"/>
    <n v="0"/>
    <n v="165"/>
    <n v="0"/>
    <n v="0"/>
  </r>
  <r>
    <x v="1"/>
    <x v="13"/>
    <x v="5"/>
    <x v="0"/>
    <n v="0"/>
    <n v="0"/>
    <n v="85"/>
    <n v="0"/>
    <n v="0"/>
  </r>
  <r>
    <x v="1"/>
    <x v="14"/>
    <x v="0"/>
    <x v="0"/>
    <n v="1460"/>
    <s v="&lt;5"/>
    <n v="2643"/>
    <n v="0"/>
    <n v="0"/>
  </r>
  <r>
    <x v="1"/>
    <x v="14"/>
    <x v="1"/>
    <x v="0"/>
    <n v="1773"/>
    <n v="1731"/>
    <n v="1866"/>
    <s v="&lt;5"/>
    <n v="60"/>
  </r>
  <r>
    <x v="1"/>
    <x v="14"/>
    <x v="2"/>
    <x v="0"/>
    <n v="12267"/>
    <n v="12146"/>
    <n v="14002"/>
    <n v="3325"/>
    <n v="10763"/>
  </r>
  <r>
    <x v="1"/>
    <x v="14"/>
    <x v="3"/>
    <x v="0"/>
    <n v="10028"/>
    <n v="9954"/>
    <n v="11295"/>
    <n v="4239"/>
    <n v="9147"/>
  </r>
  <r>
    <x v="1"/>
    <x v="14"/>
    <x v="4"/>
    <x v="0"/>
    <n v="6302"/>
    <n v="6253"/>
    <n v="6819"/>
    <n v="3919"/>
    <n v="5932"/>
  </r>
  <r>
    <x v="1"/>
    <x v="14"/>
    <x v="5"/>
    <x v="0"/>
    <n v="5407"/>
    <n v="5358"/>
    <n v="5684"/>
    <n v="4161"/>
    <n v="5077"/>
  </r>
  <r>
    <x v="1"/>
    <x v="15"/>
    <x v="2"/>
    <x v="0"/>
    <n v="0"/>
    <n v="0"/>
    <n v="3"/>
    <n v="0"/>
    <n v="0"/>
  </r>
  <r>
    <x v="1"/>
    <x v="15"/>
    <x v="3"/>
    <x v="0"/>
    <n v="0"/>
    <n v="0"/>
    <n v="5"/>
    <n v="0"/>
    <n v="0"/>
  </r>
  <r>
    <x v="1"/>
    <x v="15"/>
    <x v="4"/>
    <x v="0"/>
    <n v="0"/>
    <n v="0"/>
    <n v="11"/>
    <n v="0"/>
    <n v="0"/>
  </r>
  <r>
    <x v="1"/>
    <x v="15"/>
    <x v="5"/>
    <x v="0"/>
    <n v="0"/>
    <n v="0"/>
    <n v="4"/>
    <n v="0"/>
    <n v="0"/>
  </r>
  <r>
    <x v="1"/>
    <x v="16"/>
    <x v="0"/>
    <x v="0"/>
    <n v="0"/>
    <n v="0"/>
    <n v="1"/>
    <n v="0"/>
    <n v="0"/>
  </r>
  <r>
    <x v="1"/>
    <x v="16"/>
    <x v="1"/>
    <x v="0"/>
    <n v="0"/>
    <n v="0"/>
    <n v="7"/>
    <n v="0"/>
    <n v="0"/>
  </r>
  <r>
    <x v="1"/>
    <x v="16"/>
    <x v="2"/>
    <x v="0"/>
    <n v="0"/>
    <n v="0"/>
    <n v="58"/>
    <n v="0"/>
    <n v="0"/>
  </r>
  <r>
    <x v="1"/>
    <x v="16"/>
    <x v="3"/>
    <x v="0"/>
    <n v="0"/>
    <n v="0"/>
    <n v="137"/>
    <n v="0"/>
    <n v="0"/>
  </r>
  <r>
    <x v="1"/>
    <x v="16"/>
    <x v="4"/>
    <x v="0"/>
    <n v="0"/>
    <n v="0"/>
    <n v="139"/>
    <n v="0"/>
    <n v="0"/>
  </r>
  <r>
    <x v="1"/>
    <x v="16"/>
    <x v="5"/>
    <x v="0"/>
    <n v="0"/>
    <n v="0"/>
    <n v="89"/>
    <n v="0"/>
    <n v="0"/>
  </r>
  <r>
    <x v="1"/>
    <x v="17"/>
    <x v="0"/>
    <x v="0"/>
    <n v="1043"/>
    <n v="0"/>
    <n v="1588"/>
    <n v="0"/>
    <n v="0"/>
  </r>
  <r>
    <x v="1"/>
    <x v="17"/>
    <x v="1"/>
    <x v="0"/>
    <n v="1119"/>
    <n v="1101"/>
    <n v="1030"/>
    <s v="&lt;5"/>
    <n v="48"/>
  </r>
  <r>
    <x v="1"/>
    <x v="17"/>
    <x v="2"/>
    <x v="0"/>
    <n v="6474"/>
    <n v="6435"/>
    <n v="5648"/>
    <n v="2417"/>
    <n v="6008"/>
  </r>
  <r>
    <x v="1"/>
    <x v="17"/>
    <x v="3"/>
    <x v="0"/>
    <n v="6008"/>
    <n v="5971"/>
    <n v="5069"/>
    <n v="2957"/>
    <n v="5722"/>
  </r>
  <r>
    <x v="1"/>
    <x v="17"/>
    <x v="4"/>
    <x v="0"/>
    <n v="2183"/>
    <n v="2171"/>
    <n v="1968"/>
    <n v="1315"/>
    <n v="2080"/>
  </r>
  <r>
    <x v="1"/>
    <x v="17"/>
    <x v="5"/>
    <x v="0"/>
    <n v="732"/>
    <n v="727"/>
    <n v="713"/>
    <n v="518"/>
    <n v="695"/>
  </r>
  <r>
    <x v="1"/>
    <x v="18"/>
    <x v="0"/>
    <x v="0"/>
    <n v="437"/>
    <n v="5"/>
    <n v="0"/>
    <n v="0"/>
    <n v="0"/>
  </r>
  <r>
    <x v="1"/>
    <x v="18"/>
    <x v="1"/>
    <x v="0"/>
    <n v="641"/>
    <n v="598"/>
    <n v="0"/>
    <n v="0"/>
    <n v="20"/>
  </r>
  <r>
    <x v="1"/>
    <x v="18"/>
    <x v="2"/>
    <x v="0"/>
    <n v="4958"/>
    <n v="4800"/>
    <n v="0"/>
    <n v="1424"/>
    <n v="4257"/>
  </r>
  <r>
    <x v="1"/>
    <x v="18"/>
    <x v="3"/>
    <x v="0"/>
    <n v="3221"/>
    <n v="3087"/>
    <n v="0"/>
    <n v="1098"/>
    <n v="2810"/>
  </r>
  <r>
    <x v="1"/>
    <x v="18"/>
    <x v="4"/>
    <x v="0"/>
    <n v="1661"/>
    <n v="1579"/>
    <n v="0"/>
    <n v="650"/>
    <n v="1445"/>
  </r>
  <r>
    <x v="1"/>
    <x v="18"/>
    <x v="5"/>
    <x v="0"/>
    <n v="664"/>
    <n v="641"/>
    <n v="0"/>
    <n v="354"/>
    <n v="597"/>
  </r>
  <r>
    <x v="2"/>
    <x v="19"/>
    <x v="0"/>
    <x v="0"/>
    <n v="269"/>
    <n v="0"/>
    <n v="867"/>
    <n v="0"/>
    <n v="0"/>
  </r>
  <r>
    <x v="2"/>
    <x v="19"/>
    <x v="1"/>
    <x v="0"/>
    <n v="665"/>
    <n v="628"/>
    <n v="729"/>
    <n v="0"/>
    <n v="15"/>
  </r>
  <r>
    <x v="2"/>
    <x v="19"/>
    <x v="2"/>
    <x v="0"/>
    <n v="1959"/>
    <n v="1874"/>
    <n v="2170"/>
    <n v="303"/>
    <n v="1274"/>
  </r>
  <r>
    <x v="2"/>
    <x v="19"/>
    <x v="3"/>
    <x v="0"/>
    <n v="1144"/>
    <n v="1115"/>
    <n v="1280"/>
    <n v="363"/>
    <n v="906"/>
  </r>
  <r>
    <x v="2"/>
    <x v="19"/>
    <x v="4"/>
    <x v="0"/>
    <n v="1183"/>
    <n v="1170"/>
    <n v="1297"/>
    <n v="659"/>
    <n v="1068"/>
  </r>
  <r>
    <x v="2"/>
    <x v="19"/>
    <x v="5"/>
    <x v="0"/>
    <n v="622"/>
    <n v="610"/>
    <n v="684"/>
    <n v="392"/>
    <n v="563"/>
  </r>
  <r>
    <x v="2"/>
    <x v="20"/>
    <x v="0"/>
    <x v="0"/>
    <n v="203"/>
    <n v="0"/>
    <n v="427"/>
    <n v="0"/>
    <n v="0"/>
  </r>
  <r>
    <x v="2"/>
    <x v="20"/>
    <x v="1"/>
    <x v="0"/>
    <n v="337"/>
    <n v="325"/>
    <n v="340"/>
    <n v="0"/>
    <n v="15"/>
  </r>
  <r>
    <x v="2"/>
    <x v="20"/>
    <x v="2"/>
    <x v="0"/>
    <n v="1240"/>
    <n v="1227"/>
    <n v="1304"/>
    <n v="349"/>
    <n v="1037"/>
  </r>
  <r>
    <x v="2"/>
    <x v="20"/>
    <x v="3"/>
    <x v="0"/>
    <n v="1145"/>
    <n v="1135"/>
    <n v="1209"/>
    <n v="495"/>
    <n v="1034"/>
  </r>
  <r>
    <x v="2"/>
    <x v="20"/>
    <x v="4"/>
    <x v="0"/>
    <n v="788"/>
    <n v="783"/>
    <n v="825"/>
    <n v="467"/>
    <n v="733"/>
  </r>
  <r>
    <x v="2"/>
    <x v="20"/>
    <x v="5"/>
    <x v="0"/>
    <n v="496"/>
    <n v="491"/>
    <n v="508"/>
    <n v="343"/>
    <n v="461"/>
  </r>
  <r>
    <x v="2"/>
    <x v="21"/>
    <x v="0"/>
    <x v="0"/>
    <n v="177"/>
    <n v="0"/>
    <n v="647"/>
    <n v="0"/>
    <n v="0"/>
  </r>
  <r>
    <x v="2"/>
    <x v="21"/>
    <x v="1"/>
    <x v="0"/>
    <n v="496"/>
    <n v="469"/>
    <n v="543"/>
    <n v="0"/>
    <n v="11"/>
  </r>
  <r>
    <x v="2"/>
    <x v="21"/>
    <x v="2"/>
    <x v="0"/>
    <n v="1253"/>
    <n v="1211"/>
    <n v="1369"/>
    <n v="176"/>
    <n v="811"/>
  </r>
  <r>
    <x v="2"/>
    <x v="21"/>
    <x v="3"/>
    <x v="0"/>
    <n v="733"/>
    <n v="707"/>
    <n v="797"/>
    <n v="217"/>
    <n v="554"/>
  </r>
  <r>
    <x v="2"/>
    <x v="21"/>
    <x v="4"/>
    <x v="0"/>
    <n v="850"/>
    <n v="840"/>
    <n v="905"/>
    <n v="472"/>
    <n v="783"/>
  </r>
  <r>
    <x v="2"/>
    <x v="21"/>
    <x v="5"/>
    <x v="0"/>
    <n v="467"/>
    <n v="457"/>
    <n v="460"/>
    <n v="286"/>
    <n v="420"/>
  </r>
  <r>
    <x v="2"/>
    <x v="22"/>
    <x v="0"/>
    <x v="0"/>
    <n v="40"/>
    <n v="0"/>
    <n v="121"/>
    <n v="0"/>
    <n v="0"/>
  </r>
  <r>
    <x v="2"/>
    <x v="22"/>
    <x v="1"/>
    <x v="0"/>
    <n v="80"/>
    <n v="79"/>
    <n v="93"/>
    <n v="0"/>
    <n v="4"/>
  </r>
  <r>
    <x v="2"/>
    <x v="22"/>
    <x v="2"/>
    <x v="0"/>
    <n v="393"/>
    <n v="377"/>
    <n v="383"/>
    <n v="67"/>
    <n v="295"/>
  </r>
  <r>
    <x v="2"/>
    <x v="22"/>
    <x v="3"/>
    <x v="0"/>
    <n v="234"/>
    <n v="229"/>
    <n v="227"/>
    <n v="74"/>
    <n v="196"/>
  </r>
  <r>
    <x v="2"/>
    <x v="22"/>
    <x v="4"/>
    <x v="0"/>
    <n v="157"/>
    <n v="154"/>
    <n v="145"/>
    <n v="82"/>
    <n v="139"/>
  </r>
  <r>
    <x v="2"/>
    <x v="22"/>
    <x v="5"/>
    <x v="0"/>
    <n v="59"/>
    <n v="59"/>
    <n v="58"/>
    <n v="31"/>
    <n v="54"/>
  </r>
  <r>
    <x v="2"/>
    <x v="23"/>
    <x v="0"/>
    <x v="0"/>
    <n v="7"/>
    <n v="0"/>
    <n v="22"/>
    <n v="0"/>
    <n v="0"/>
  </r>
  <r>
    <x v="2"/>
    <x v="23"/>
    <x v="1"/>
    <x v="0"/>
    <n v="30"/>
    <n v="30"/>
    <n v="33"/>
    <n v="0"/>
    <n v="2"/>
  </r>
  <r>
    <x v="2"/>
    <x v="23"/>
    <x v="2"/>
    <x v="0"/>
    <n v="118"/>
    <n v="117"/>
    <n v="110"/>
    <n v="24"/>
    <n v="74"/>
  </r>
  <r>
    <x v="2"/>
    <x v="23"/>
    <x v="3"/>
    <x v="0"/>
    <n v="85"/>
    <n v="84"/>
    <n v="91"/>
    <n v="27"/>
    <n v="68"/>
  </r>
  <r>
    <x v="2"/>
    <x v="23"/>
    <x v="4"/>
    <x v="0"/>
    <n v="72"/>
    <n v="72"/>
    <n v="84"/>
    <n v="38"/>
    <n v="68"/>
  </r>
  <r>
    <x v="2"/>
    <x v="23"/>
    <x v="5"/>
    <x v="0"/>
    <n v="41"/>
    <n v="40"/>
    <n v="44"/>
    <n v="26"/>
    <n v="37"/>
  </r>
  <r>
    <x v="2"/>
    <x v="24"/>
    <x v="0"/>
    <x v="0"/>
    <n v="850"/>
    <n v="0"/>
    <n v="2416"/>
    <n v="0"/>
    <n v="0"/>
  </r>
  <r>
    <x v="2"/>
    <x v="24"/>
    <x v="1"/>
    <x v="0"/>
    <n v="1853"/>
    <n v="1786"/>
    <n v="2070"/>
    <n v="0"/>
    <n v="58"/>
  </r>
  <r>
    <x v="2"/>
    <x v="24"/>
    <x v="2"/>
    <x v="0"/>
    <n v="5941"/>
    <n v="5754"/>
    <n v="6406"/>
    <n v="908"/>
    <n v="4108"/>
  </r>
  <r>
    <x v="2"/>
    <x v="24"/>
    <x v="3"/>
    <x v="0"/>
    <n v="3440"/>
    <n v="3369"/>
    <n v="3915"/>
    <n v="1120"/>
    <n v="2829"/>
  </r>
  <r>
    <x v="2"/>
    <x v="24"/>
    <x v="4"/>
    <x v="0"/>
    <n v="3231"/>
    <n v="3198"/>
    <n v="3394"/>
    <n v="1735"/>
    <n v="2918"/>
  </r>
  <r>
    <x v="2"/>
    <x v="24"/>
    <x v="5"/>
    <x v="0"/>
    <n v="1769"/>
    <n v="1744"/>
    <n v="1803"/>
    <n v="1198"/>
    <n v="1646"/>
  </r>
  <r>
    <x v="2"/>
    <x v="25"/>
    <x v="0"/>
    <x v="0"/>
    <n v="13"/>
    <n v="0"/>
    <n v="38"/>
    <n v="0"/>
    <n v="0"/>
  </r>
  <r>
    <x v="2"/>
    <x v="25"/>
    <x v="1"/>
    <x v="0"/>
    <n v="36"/>
    <n v="34"/>
    <n v="40"/>
    <s v="&lt;5"/>
    <n v="3"/>
  </r>
  <r>
    <x v="2"/>
    <x v="25"/>
    <x v="2"/>
    <x v="0"/>
    <n v="87"/>
    <n v="81"/>
    <n v="88"/>
    <n v="18"/>
    <n v="56"/>
  </r>
  <r>
    <x v="2"/>
    <x v="25"/>
    <x v="3"/>
    <x v="0"/>
    <n v="61"/>
    <n v="60"/>
    <n v="72"/>
    <n v="15"/>
    <n v="49"/>
  </r>
  <r>
    <x v="2"/>
    <x v="25"/>
    <x v="4"/>
    <x v="0"/>
    <n v="34"/>
    <n v="34"/>
    <n v="33"/>
    <n v="21"/>
    <n v="32"/>
  </r>
  <r>
    <x v="2"/>
    <x v="25"/>
    <x v="5"/>
    <x v="0"/>
    <n v="23"/>
    <n v="23"/>
    <n v="25"/>
    <n v="14"/>
    <n v="22"/>
  </r>
  <r>
    <x v="2"/>
    <x v="26"/>
    <x v="0"/>
    <x v="0"/>
    <n v="858"/>
    <n v="0"/>
    <n v="2719"/>
    <n v="0"/>
    <n v="0"/>
  </r>
  <r>
    <x v="2"/>
    <x v="26"/>
    <x v="1"/>
    <x v="0"/>
    <n v="2016"/>
    <n v="1923"/>
    <n v="2168"/>
    <n v="0"/>
    <n v="68"/>
  </r>
  <r>
    <x v="2"/>
    <x v="26"/>
    <x v="2"/>
    <x v="0"/>
    <n v="4609"/>
    <n v="4404"/>
    <n v="4855"/>
    <n v="516"/>
    <n v="2951"/>
  </r>
  <r>
    <x v="2"/>
    <x v="26"/>
    <x v="3"/>
    <x v="0"/>
    <n v="2725"/>
    <n v="2654"/>
    <n v="2815"/>
    <n v="682"/>
    <n v="2203"/>
  </r>
  <r>
    <x v="2"/>
    <x v="26"/>
    <x v="4"/>
    <x v="0"/>
    <n v="2243"/>
    <n v="2214"/>
    <n v="2264"/>
    <n v="902"/>
    <n v="2005"/>
  </r>
  <r>
    <x v="2"/>
    <x v="26"/>
    <x v="5"/>
    <x v="0"/>
    <n v="1193"/>
    <n v="1176"/>
    <n v="1230"/>
    <n v="651"/>
    <n v="1090"/>
  </r>
  <r>
    <x v="0"/>
    <x v="0"/>
    <x v="0"/>
    <x v="1"/>
    <n v="1687"/>
    <n v="0"/>
    <n v="9663"/>
    <n v="0"/>
    <n v="0"/>
  </r>
  <r>
    <x v="0"/>
    <x v="0"/>
    <x v="1"/>
    <x v="1"/>
    <n v="6190"/>
    <n v="5565"/>
    <n v="7398"/>
    <s v="&lt;5"/>
    <n v="107"/>
  </r>
  <r>
    <x v="0"/>
    <x v="0"/>
    <x v="2"/>
    <x v="1"/>
    <n v="12674"/>
    <n v="11582"/>
    <n v="15540"/>
    <n v="911"/>
    <n v="5016"/>
  </r>
  <r>
    <x v="0"/>
    <x v="0"/>
    <x v="3"/>
    <x v="1"/>
    <n v="9028"/>
    <n v="8542"/>
    <n v="10597"/>
    <n v="1533"/>
    <n v="5307"/>
  </r>
  <r>
    <x v="0"/>
    <x v="0"/>
    <x v="4"/>
    <x v="1"/>
    <n v="8530"/>
    <n v="8299"/>
    <n v="9311"/>
    <n v="3442"/>
    <n v="6700"/>
  </r>
  <r>
    <x v="0"/>
    <x v="0"/>
    <x v="5"/>
    <x v="1"/>
    <n v="5040"/>
    <n v="4961"/>
    <n v="4888"/>
    <n v="3362"/>
    <n v="4448"/>
  </r>
  <r>
    <x v="1"/>
    <x v="1"/>
    <x v="0"/>
    <x v="1"/>
    <n v="19"/>
    <n v="0"/>
    <n v="79"/>
    <n v="0"/>
    <n v="0"/>
  </r>
  <r>
    <x v="1"/>
    <x v="1"/>
    <x v="1"/>
    <x v="1"/>
    <n v="56"/>
    <n v="53"/>
    <n v="62"/>
    <n v="0"/>
    <n v="0"/>
  </r>
  <r>
    <x v="1"/>
    <x v="1"/>
    <x v="2"/>
    <x v="1"/>
    <n v="119"/>
    <n v="112"/>
    <n v="124"/>
    <n v="16"/>
    <n v="77"/>
  </r>
  <r>
    <x v="1"/>
    <x v="1"/>
    <x v="3"/>
    <x v="1"/>
    <n v="150"/>
    <n v="149"/>
    <n v="183"/>
    <n v="44"/>
    <n v="116"/>
  </r>
  <r>
    <x v="1"/>
    <x v="1"/>
    <x v="4"/>
    <x v="1"/>
    <n v="141"/>
    <n v="137"/>
    <n v="152"/>
    <n v="74"/>
    <n v="126"/>
  </r>
  <r>
    <x v="1"/>
    <x v="1"/>
    <x v="5"/>
    <x v="1"/>
    <n v="79"/>
    <n v="79"/>
    <n v="69"/>
    <n v="59"/>
    <n v="72"/>
  </r>
  <r>
    <x v="1"/>
    <x v="2"/>
    <x v="0"/>
    <x v="1"/>
    <n v="19"/>
    <n v="0"/>
    <n v="58"/>
    <n v="0"/>
    <n v="0"/>
  </r>
  <r>
    <x v="1"/>
    <x v="2"/>
    <x v="1"/>
    <x v="1"/>
    <n v="63"/>
    <n v="63"/>
    <n v="56"/>
    <n v="0"/>
    <n v="1"/>
  </r>
  <r>
    <x v="1"/>
    <x v="2"/>
    <x v="2"/>
    <x v="1"/>
    <n v="213"/>
    <n v="209"/>
    <n v="149"/>
    <n v="53"/>
    <n v="167"/>
  </r>
  <r>
    <x v="1"/>
    <x v="2"/>
    <x v="3"/>
    <x v="1"/>
    <n v="200"/>
    <n v="199"/>
    <n v="170"/>
    <n v="54"/>
    <n v="179"/>
  </r>
  <r>
    <x v="1"/>
    <x v="2"/>
    <x v="4"/>
    <x v="1"/>
    <n v="145"/>
    <n v="142"/>
    <n v="132"/>
    <n v="65"/>
    <n v="136"/>
  </r>
  <r>
    <x v="1"/>
    <x v="2"/>
    <x v="5"/>
    <x v="1"/>
    <n v="52"/>
    <n v="50"/>
    <n v="53"/>
    <n v="38"/>
    <n v="48"/>
  </r>
  <r>
    <x v="1"/>
    <x v="3"/>
    <x v="0"/>
    <x v="1"/>
    <n v="140"/>
    <n v="0"/>
    <n v="311"/>
    <n v="0"/>
    <n v="0"/>
  </r>
  <r>
    <x v="1"/>
    <x v="3"/>
    <x v="1"/>
    <x v="1"/>
    <n v="203"/>
    <n v="196"/>
    <n v="183"/>
    <n v="0"/>
    <n v="2"/>
  </r>
  <r>
    <x v="1"/>
    <x v="3"/>
    <x v="2"/>
    <x v="1"/>
    <n v="606"/>
    <n v="598"/>
    <n v="435"/>
    <n v="106"/>
    <n v="465"/>
  </r>
  <r>
    <x v="1"/>
    <x v="3"/>
    <x v="3"/>
    <x v="1"/>
    <n v="623"/>
    <n v="614"/>
    <n v="617"/>
    <n v="127"/>
    <n v="517"/>
  </r>
  <r>
    <x v="1"/>
    <x v="3"/>
    <x v="4"/>
    <x v="1"/>
    <n v="328"/>
    <n v="324"/>
    <n v="328"/>
    <n v="141"/>
    <n v="305"/>
  </r>
  <r>
    <x v="1"/>
    <x v="3"/>
    <x v="5"/>
    <x v="1"/>
    <n v="227"/>
    <n v="225"/>
    <n v="244"/>
    <n v="118"/>
    <n v="204"/>
  </r>
  <r>
    <x v="1"/>
    <x v="4"/>
    <x v="1"/>
    <x v="1"/>
    <n v="0"/>
    <n v="0"/>
    <n v="1"/>
    <n v="0"/>
    <n v="0"/>
  </r>
  <r>
    <x v="1"/>
    <x v="4"/>
    <x v="3"/>
    <x v="1"/>
    <n v="0"/>
    <n v="0"/>
    <n v="4"/>
    <n v="0"/>
    <n v="0"/>
  </r>
  <r>
    <x v="1"/>
    <x v="4"/>
    <x v="4"/>
    <x v="1"/>
    <n v="0"/>
    <n v="0"/>
    <n v="2"/>
    <n v="0"/>
    <n v="0"/>
  </r>
  <r>
    <x v="1"/>
    <x v="5"/>
    <x v="0"/>
    <x v="1"/>
    <n v="5"/>
    <n v="0"/>
    <n v="21"/>
    <n v="0"/>
    <n v="0"/>
  </r>
  <r>
    <x v="1"/>
    <x v="5"/>
    <x v="1"/>
    <x v="1"/>
    <n v="30"/>
    <n v="26"/>
    <n v="40"/>
    <n v="0"/>
    <n v="1"/>
  </r>
  <r>
    <x v="1"/>
    <x v="5"/>
    <x v="2"/>
    <x v="1"/>
    <n v="179"/>
    <n v="173"/>
    <n v="178"/>
    <n v="28"/>
    <n v="126"/>
  </r>
  <r>
    <x v="1"/>
    <x v="5"/>
    <x v="3"/>
    <x v="1"/>
    <n v="134"/>
    <n v="131"/>
    <n v="164"/>
    <n v="34"/>
    <n v="112"/>
  </r>
  <r>
    <x v="1"/>
    <x v="5"/>
    <x v="4"/>
    <x v="1"/>
    <n v="160"/>
    <n v="158"/>
    <n v="178"/>
    <n v="85"/>
    <n v="145"/>
  </r>
  <r>
    <x v="1"/>
    <x v="5"/>
    <x v="5"/>
    <x v="1"/>
    <n v="96"/>
    <n v="95"/>
    <n v="117"/>
    <n v="82"/>
    <n v="93"/>
  </r>
  <r>
    <x v="1"/>
    <x v="6"/>
    <x v="0"/>
    <x v="1"/>
    <n v="320"/>
    <n v="0"/>
    <n v="815"/>
    <n v="0"/>
    <n v="0"/>
  </r>
  <r>
    <x v="1"/>
    <x v="6"/>
    <x v="1"/>
    <x v="1"/>
    <n v="518"/>
    <n v="493"/>
    <n v="452"/>
    <n v="0"/>
    <n v="11"/>
  </r>
  <r>
    <x v="1"/>
    <x v="6"/>
    <x v="2"/>
    <x v="1"/>
    <n v="4694"/>
    <n v="4629"/>
    <n v="3465"/>
    <n v="526"/>
    <n v="3451"/>
  </r>
  <r>
    <x v="1"/>
    <x v="6"/>
    <x v="3"/>
    <x v="1"/>
    <n v="1869"/>
    <n v="1844"/>
    <n v="1521"/>
    <n v="416"/>
    <n v="1602"/>
  </r>
  <r>
    <x v="1"/>
    <x v="6"/>
    <x v="4"/>
    <x v="1"/>
    <n v="686"/>
    <n v="681"/>
    <n v="692"/>
    <n v="206"/>
    <n v="625"/>
  </r>
  <r>
    <x v="1"/>
    <x v="6"/>
    <x v="5"/>
    <x v="1"/>
    <n v="452"/>
    <n v="445"/>
    <n v="450"/>
    <n v="177"/>
    <n v="414"/>
  </r>
  <r>
    <x v="1"/>
    <x v="7"/>
    <x v="0"/>
    <x v="1"/>
    <n v="55"/>
    <n v="0"/>
    <n v="163"/>
    <n v="0"/>
    <n v="0"/>
  </r>
  <r>
    <x v="1"/>
    <x v="7"/>
    <x v="1"/>
    <x v="1"/>
    <n v="72"/>
    <n v="66"/>
    <n v="69"/>
    <n v="0"/>
    <n v="1"/>
  </r>
  <r>
    <x v="1"/>
    <x v="7"/>
    <x v="2"/>
    <x v="1"/>
    <n v="870"/>
    <n v="853"/>
    <n v="439"/>
    <n v="74"/>
    <n v="693"/>
  </r>
  <r>
    <x v="1"/>
    <x v="7"/>
    <x v="3"/>
    <x v="1"/>
    <n v="631"/>
    <n v="621"/>
    <n v="511"/>
    <n v="109"/>
    <n v="506"/>
  </r>
  <r>
    <x v="1"/>
    <x v="7"/>
    <x v="4"/>
    <x v="1"/>
    <n v="90"/>
    <n v="90"/>
    <n v="80"/>
    <n v="45"/>
    <n v="87"/>
  </r>
  <r>
    <x v="1"/>
    <x v="7"/>
    <x v="5"/>
    <x v="1"/>
    <n v="26"/>
    <n v="26"/>
    <n v="20"/>
    <n v="19"/>
    <n v="24"/>
  </r>
  <r>
    <x v="1"/>
    <x v="8"/>
    <x v="0"/>
    <x v="1"/>
    <n v="16"/>
    <n v="0"/>
    <n v="26"/>
    <n v="0"/>
    <n v="0"/>
  </r>
  <r>
    <x v="1"/>
    <x v="8"/>
    <x v="1"/>
    <x v="1"/>
    <n v="18"/>
    <n v="18"/>
    <n v="15"/>
    <n v="0"/>
    <n v="1"/>
  </r>
  <r>
    <x v="1"/>
    <x v="8"/>
    <x v="2"/>
    <x v="1"/>
    <n v="77"/>
    <n v="74"/>
    <n v="67"/>
    <n v="11"/>
    <n v="42"/>
  </r>
  <r>
    <x v="1"/>
    <x v="8"/>
    <x v="3"/>
    <x v="1"/>
    <n v="73"/>
    <n v="71"/>
    <n v="72"/>
    <n v="17"/>
    <n v="61"/>
  </r>
  <r>
    <x v="1"/>
    <x v="8"/>
    <x v="4"/>
    <x v="1"/>
    <n v="48"/>
    <n v="46"/>
    <n v="52"/>
    <n v="18"/>
    <n v="37"/>
  </r>
  <r>
    <x v="1"/>
    <x v="8"/>
    <x v="5"/>
    <x v="1"/>
    <n v="17"/>
    <n v="16"/>
    <n v="12"/>
    <n v="10"/>
    <n v="14"/>
  </r>
  <r>
    <x v="1"/>
    <x v="9"/>
    <x v="0"/>
    <x v="1"/>
    <n v="0"/>
    <n v="0"/>
    <n v="5"/>
    <n v="0"/>
    <n v="0"/>
  </r>
  <r>
    <x v="1"/>
    <x v="9"/>
    <x v="1"/>
    <x v="1"/>
    <n v="0"/>
    <n v="0"/>
    <n v="7"/>
    <n v="0"/>
    <n v="0"/>
  </r>
  <r>
    <x v="1"/>
    <x v="9"/>
    <x v="2"/>
    <x v="1"/>
    <n v="0"/>
    <n v="0"/>
    <n v="44"/>
    <n v="0"/>
    <n v="0"/>
  </r>
  <r>
    <x v="1"/>
    <x v="9"/>
    <x v="3"/>
    <x v="1"/>
    <n v="0"/>
    <n v="0"/>
    <n v="50"/>
    <n v="0"/>
    <n v="0"/>
  </r>
  <r>
    <x v="1"/>
    <x v="9"/>
    <x v="4"/>
    <x v="1"/>
    <n v="0"/>
    <n v="0"/>
    <n v="51"/>
    <n v="0"/>
    <n v="0"/>
  </r>
  <r>
    <x v="1"/>
    <x v="9"/>
    <x v="5"/>
    <x v="1"/>
    <n v="0"/>
    <n v="0"/>
    <n v="45"/>
    <n v="0"/>
    <n v="0"/>
  </r>
  <r>
    <x v="1"/>
    <x v="10"/>
    <x v="0"/>
    <x v="1"/>
    <n v="4412"/>
    <n v="0"/>
    <n v="10909"/>
    <n v="0"/>
    <n v="0"/>
  </r>
  <r>
    <x v="1"/>
    <x v="10"/>
    <x v="1"/>
    <x v="1"/>
    <n v="8905"/>
    <n v="8543"/>
    <n v="9669"/>
    <s v="&lt;5"/>
    <n v="248"/>
  </r>
  <r>
    <x v="1"/>
    <x v="10"/>
    <x v="2"/>
    <x v="1"/>
    <n v="20898"/>
    <n v="20327"/>
    <n v="23377"/>
    <n v="3018"/>
    <n v="12912"/>
  </r>
  <r>
    <x v="1"/>
    <x v="10"/>
    <x v="3"/>
    <x v="1"/>
    <n v="21356"/>
    <n v="20918"/>
    <n v="24236"/>
    <n v="5424"/>
    <n v="16436"/>
  </r>
  <r>
    <x v="1"/>
    <x v="10"/>
    <x v="4"/>
    <x v="1"/>
    <n v="29426"/>
    <n v="29115"/>
    <n v="32292"/>
    <n v="15417"/>
    <n v="26039"/>
  </r>
  <r>
    <x v="1"/>
    <x v="10"/>
    <x v="5"/>
    <x v="1"/>
    <n v="39598"/>
    <n v="39351"/>
    <n v="39679"/>
    <n v="31330"/>
    <n v="37205"/>
  </r>
  <r>
    <x v="1"/>
    <x v="12"/>
    <x v="0"/>
    <x v="1"/>
    <n v="157"/>
    <n v="0"/>
    <n v="430"/>
    <n v="0"/>
    <n v="0"/>
  </r>
  <r>
    <x v="1"/>
    <x v="12"/>
    <x v="1"/>
    <x v="1"/>
    <n v="350"/>
    <n v="339"/>
    <n v="264"/>
    <n v="0"/>
    <n v="12"/>
  </r>
  <r>
    <x v="1"/>
    <x v="12"/>
    <x v="2"/>
    <x v="1"/>
    <n v="1145"/>
    <n v="1128"/>
    <n v="665"/>
    <n v="245"/>
    <n v="898"/>
  </r>
  <r>
    <x v="1"/>
    <x v="12"/>
    <x v="3"/>
    <x v="1"/>
    <n v="1117"/>
    <n v="1106"/>
    <n v="884"/>
    <n v="286"/>
    <n v="979"/>
  </r>
  <r>
    <x v="1"/>
    <x v="12"/>
    <x v="4"/>
    <x v="1"/>
    <n v="437"/>
    <n v="434"/>
    <n v="405"/>
    <n v="191"/>
    <n v="407"/>
  </r>
  <r>
    <x v="1"/>
    <x v="12"/>
    <x v="5"/>
    <x v="1"/>
    <n v="158"/>
    <n v="156"/>
    <n v="147"/>
    <n v="94"/>
    <n v="151"/>
  </r>
  <r>
    <x v="1"/>
    <x v="13"/>
    <x v="0"/>
    <x v="1"/>
    <n v="0"/>
    <n v="0"/>
    <n v="12"/>
    <n v="0"/>
    <n v="0"/>
  </r>
  <r>
    <x v="1"/>
    <x v="13"/>
    <x v="1"/>
    <x v="1"/>
    <n v="0"/>
    <n v="0"/>
    <n v="7"/>
    <n v="0"/>
    <n v="0"/>
  </r>
  <r>
    <x v="1"/>
    <x v="13"/>
    <x v="2"/>
    <x v="1"/>
    <n v="0"/>
    <n v="0"/>
    <n v="49"/>
    <n v="0"/>
    <n v="0"/>
  </r>
  <r>
    <x v="1"/>
    <x v="13"/>
    <x v="3"/>
    <x v="1"/>
    <n v="0"/>
    <n v="0"/>
    <n v="44"/>
    <n v="0"/>
    <n v="0"/>
  </r>
  <r>
    <x v="1"/>
    <x v="13"/>
    <x v="4"/>
    <x v="1"/>
    <n v="0"/>
    <n v="0"/>
    <n v="51"/>
    <n v="0"/>
    <n v="0"/>
  </r>
  <r>
    <x v="1"/>
    <x v="13"/>
    <x v="5"/>
    <x v="1"/>
    <n v="0"/>
    <n v="0"/>
    <n v="25"/>
    <n v="0"/>
    <n v="0"/>
  </r>
  <r>
    <x v="1"/>
    <x v="14"/>
    <x v="0"/>
    <x v="1"/>
    <n v="708"/>
    <n v="0"/>
    <n v="1871"/>
    <n v="0"/>
    <n v="0"/>
  </r>
  <r>
    <x v="1"/>
    <x v="14"/>
    <x v="1"/>
    <x v="1"/>
    <n v="1374"/>
    <n v="1313"/>
    <n v="1505"/>
    <n v="0"/>
    <n v="41"/>
  </r>
  <r>
    <x v="1"/>
    <x v="14"/>
    <x v="2"/>
    <x v="1"/>
    <n v="4232"/>
    <n v="4145"/>
    <n v="4264"/>
    <n v="658"/>
    <n v="2781"/>
  </r>
  <r>
    <x v="1"/>
    <x v="14"/>
    <x v="3"/>
    <x v="1"/>
    <n v="4643"/>
    <n v="4565"/>
    <n v="5122"/>
    <n v="1290"/>
    <n v="3729"/>
  </r>
  <r>
    <x v="1"/>
    <x v="14"/>
    <x v="4"/>
    <x v="1"/>
    <n v="4028"/>
    <n v="3993"/>
    <n v="4294"/>
    <n v="2158"/>
    <n v="3634"/>
  </r>
  <r>
    <x v="1"/>
    <x v="14"/>
    <x v="5"/>
    <x v="1"/>
    <n v="4522"/>
    <n v="4472"/>
    <n v="4859"/>
    <n v="3570"/>
    <n v="4249"/>
  </r>
  <r>
    <x v="1"/>
    <x v="15"/>
    <x v="3"/>
    <x v="1"/>
    <n v="0"/>
    <n v="0"/>
    <n v="1"/>
    <n v="0"/>
    <n v="0"/>
  </r>
  <r>
    <x v="1"/>
    <x v="15"/>
    <x v="4"/>
    <x v="1"/>
    <n v="0"/>
    <n v="0"/>
    <n v="2"/>
    <n v="0"/>
    <n v="0"/>
  </r>
  <r>
    <x v="1"/>
    <x v="15"/>
    <x v="5"/>
    <x v="1"/>
    <n v="0"/>
    <n v="0"/>
    <n v="2"/>
    <n v="0"/>
    <n v="0"/>
  </r>
  <r>
    <x v="1"/>
    <x v="16"/>
    <x v="1"/>
    <x v="1"/>
    <n v="0"/>
    <n v="0"/>
    <n v="1"/>
    <n v="0"/>
    <n v="0"/>
  </r>
  <r>
    <x v="1"/>
    <x v="16"/>
    <x v="2"/>
    <x v="1"/>
    <n v="0"/>
    <n v="0"/>
    <n v="12"/>
    <n v="0"/>
    <n v="0"/>
  </r>
  <r>
    <x v="1"/>
    <x v="16"/>
    <x v="3"/>
    <x v="1"/>
    <n v="0"/>
    <n v="0"/>
    <n v="16"/>
    <n v="0"/>
    <n v="0"/>
  </r>
  <r>
    <x v="1"/>
    <x v="16"/>
    <x v="4"/>
    <x v="1"/>
    <n v="0"/>
    <n v="0"/>
    <n v="21"/>
    <n v="0"/>
    <n v="0"/>
  </r>
  <r>
    <x v="1"/>
    <x v="16"/>
    <x v="5"/>
    <x v="1"/>
    <n v="0"/>
    <n v="0"/>
    <n v="21"/>
    <n v="0"/>
    <n v="0"/>
  </r>
  <r>
    <x v="1"/>
    <x v="17"/>
    <x v="0"/>
    <x v="1"/>
    <n v="162"/>
    <n v="0"/>
    <n v="286"/>
    <n v="0"/>
    <n v="0"/>
  </r>
  <r>
    <x v="1"/>
    <x v="17"/>
    <x v="1"/>
    <x v="1"/>
    <n v="197"/>
    <n v="191"/>
    <n v="194"/>
    <n v="0"/>
    <n v="3"/>
  </r>
  <r>
    <x v="1"/>
    <x v="17"/>
    <x v="2"/>
    <x v="1"/>
    <n v="778"/>
    <n v="768"/>
    <n v="610"/>
    <n v="247"/>
    <n v="636"/>
  </r>
  <r>
    <x v="1"/>
    <x v="17"/>
    <x v="3"/>
    <x v="1"/>
    <n v="942"/>
    <n v="933"/>
    <n v="715"/>
    <n v="315"/>
    <n v="834"/>
  </r>
  <r>
    <x v="1"/>
    <x v="17"/>
    <x v="4"/>
    <x v="1"/>
    <n v="318"/>
    <n v="316"/>
    <n v="247"/>
    <n v="173"/>
    <n v="300"/>
  </r>
  <r>
    <x v="1"/>
    <x v="17"/>
    <x v="5"/>
    <x v="1"/>
    <n v="101"/>
    <n v="101"/>
    <n v="93"/>
    <n v="68"/>
    <n v="96"/>
  </r>
  <r>
    <x v="1"/>
    <x v="18"/>
    <x v="0"/>
    <x v="1"/>
    <n v="12"/>
    <n v="0"/>
    <n v="0"/>
    <n v="0"/>
    <n v="0"/>
  </r>
  <r>
    <x v="1"/>
    <x v="18"/>
    <x v="1"/>
    <x v="1"/>
    <n v="39"/>
    <n v="37"/>
    <n v="0"/>
    <n v="0"/>
    <n v="1"/>
  </r>
  <r>
    <x v="1"/>
    <x v="18"/>
    <x v="2"/>
    <x v="1"/>
    <n v="386"/>
    <n v="373"/>
    <n v="0"/>
    <n v="66"/>
    <n v="286"/>
  </r>
  <r>
    <x v="1"/>
    <x v="18"/>
    <x v="3"/>
    <x v="1"/>
    <n v="329"/>
    <n v="320"/>
    <n v="0"/>
    <n v="103"/>
    <n v="270"/>
  </r>
  <r>
    <x v="1"/>
    <x v="18"/>
    <x v="4"/>
    <x v="1"/>
    <n v="231"/>
    <n v="228"/>
    <n v="0"/>
    <n v="87"/>
    <n v="192"/>
  </r>
  <r>
    <x v="1"/>
    <x v="18"/>
    <x v="5"/>
    <x v="1"/>
    <n v="107"/>
    <n v="106"/>
    <n v="0"/>
    <n v="58"/>
    <n v="96"/>
  </r>
  <r>
    <x v="2"/>
    <x v="19"/>
    <x v="0"/>
    <x v="1"/>
    <n v="22"/>
    <n v="0"/>
    <n v="116"/>
    <n v="0"/>
    <n v="0"/>
  </r>
  <r>
    <x v="2"/>
    <x v="19"/>
    <x v="1"/>
    <x v="1"/>
    <n v="94"/>
    <n v="84"/>
    <n v="106"/>
    <n v="0"/>
    <n v="3"/>
  </r>
  <r>
    <x v="2"/>
    <x v="19"/>
    <x v="2"/>
    <x v="1"/>
    <n v="247"/>
    <n v="230"/>
    <n v="256"/>
    <n v="28"/>
    <n v="116"/>
  </r>
  <r>
    <x v="2"/>
    <x v="19"/>
    <x v="3"/>
    <x v="1"/>
    <n v="129"/>
    <n v="125"/>
    <n v="142"/>
    <n v="26"/>
    <n v="80"/>
  </r>
  <r>
    <x v="2"/>
    <x v="19"/>
    <x v="4"/>
    <x v="1"/>
    <n v="144"/>
    <n v="143"/>
    <n v="145"/>
    <n v="53"/>
    <n v="121"/>
  </r>
  <r>
    <x v="2"/>
    <x v="19"/>
    <x v="5"/>
    <x v="1"/>
    <n v="52"/>
    <n v="52"/>
    <n v="57"/>
    <n v="34"/>
    <n v="49"/>
  </r>
  <r>
    <x v="2"/>
    <x v="20"/>
    <x v="0"/>
    <x v="1"/>
    <n v="23"/>
    <n v="0"/>
    <n v="55"/>
    <n v="0"/>
    <n v="0"/>
  </r>
  <r>
    <x v="2"/>
    <x v="20"/>
    <x v="1"/>
    <x v="1"/>
    <n v="52"/>
    <n v="48"/>
    <n v="46"/>
    <n v="0"/>
    <n v="0"/>
  </r>
  <r>
    <x v="2"/>
    <x v="20"/>
    <x v="2"/>
    <x v="1"/>
    <n v="194"/>
    <n v="188"/>
    <n v="149"/>
    <n v="34"/>
    <n v="140"/>
  </r>
  <r>
    <x v="2"/>
    <x v="20"/>
    <x v="3"/>
    <x v="1"/>
    <n v="173"/>
    <n v="172"/>
    <n v="132"/>
    <n v="42"/>
    <n v="149"/>
  </r>
  <r>
    <x v="2"/>
    <x v="20"/>
    <x v="4"/>
    <x v="1"/>
    <n v="71"/>
    <n v="71"/>
    <n v="70"/>
    <n v="28"/>
    <n v="62"/>
  </r>
  <r>
    <x v="2"/>
    <x v="20"/>
    <x v="5"/>
    <x v="1"/>
    <n v="52"/>
    <n v="52"/>
    <n v="47"/>
    <n v="35"/>
    <n v="47"/>
  </r>
  <r>
    <x v="2"/>
    <x v="21"/>
    <x v="0"/>
    <x v="1"/>
    <n v="6"/>
    <n v="0"/>
    <n v="23"/>
    <n v="0"/>
    <n v="0"/>
  </r>
  <r>
    <x v="2"/>
    <x v="21"/>
    <x v="1"/>
    <x v="1"/>
    <n v="15"/>
    <n v="15"/>
    <n v="25"/>
    <n v="0"/>
    <n v="0"/>
  </r>
  <r>
    <x v="2"/>
    <x v="21"/>
    <x v="2"/>
    <x v="1"/>
    <n v="34"/>
    <n v="28"/>
    <n v="32"/>
    <s v="&lt;5"/>
    <n v="13"/>
  </r>
  <r>
    <x v="2"/>
    <x v="21"/>
    <x v="3"/>
    <x v="1"/>
    <n v="33"/>
    <n v="32"/>
    <n v="36"/>
    <s v="&lt;5"/>
    <n v="17"/>
  </r>
  <r>
    <x v="2"/>
    <x v="21"/>
    <x v="4"/>
    <x v="1"/>
    <n v="20"/>
    <n v="19"/>
    <n v="21"/>
    <n v="8"/>
    <n v="17"/>
  </r>
  <r>
    <x v="2"/>
    <x v="21"/>
    <x v="5"/>
    <x v="1"/>
    <n v="16"/>
    <n v="15"/>
    <n v="13"/>
    <n v="7"/>
    <n v="13"/>
  </r>
  <r>
    <x v="2"/>
    <x v="22"/>
    <x v="0"/>
    <x v="1"/>
    <n v="30"/>
    <n v="0"/>
    <n v="89"/>
    <n v="0"/>
    <n v="0"/>
  </r>
  <r>
    <x v="2"/>
    <x v="22"/>
    <x v="1"/>
    <x v="1"/>
    <n v="72"/>
    <n v="68"/>
    <n v="75"/>
    <n v="0"/>
    <n v="1"/>
  </r>
  <r>
    <x v="2"/>
    <x v="22"/>
    <x v="2"/>
    <x v="1"/>
    <n v="460"/>
    <n v="451"/>
    <n v="214"/>
    <n v="86"/>
    <n v="345"/>
  </r>
  <r>
    <x v="2"/>
    <x v="22"/>
    <x v="3"/>
    <x v="1"/>
    <n v="408"/>
    <n v="403"/>
    <n v="170"/>
    <n v="106"/>
    <n v="345"/>
  </r>
  <r>
    <x v="2"/>
    <x v="22"/>
    <x v="4"/>
    <x v="1"/>
    <n v="108"/>
    <n v="106"/>
    <n v="67"/>
    <n v="32"/>
    <n v="84"/>
  </r>
  <r>
    <x v="2"/>
    <x v="22"/>
    <x v="5"/>
    <x v="1"/>
    <n v="26"/>
    <n v="25"/>
    <n v="27"/>
    <n v="16"/>
    <n v="25"/>
  </r>
  <r>
    <x v="2"/>
    <x v="23"/>
    <x v="0"/>
    <x v="1"/>
    <s v="&lt;5"/>
    <n v="0"/>
    <n v="20"/>
    <n v="0"/>
    <n v="0"/>
  </r>
  <r>
    <x v="2"/>
    <x v="23"/>
    <x v="1"/>
    <x v="1"/>
    <n v="22"/>
    <n v="22"/>
    <n v="19"/>
    <n v="0"/>
    <n v="2"/>
  </r>
  <r>
    <x v="2"/>
    <x v="23"/>
    <x v="2"/>
    <x v="1"/>
    <n v="63"/>
    <n v="57"/>
    <n v="41"/>
    <n v="12"/>
    <n v="39"/>
  </r>
  <r>
    <x v="2"/>
    <x v="23"/>
    <x v="3"/>
    <x v="1"/>
    <n v="43"/>
    <n v="40"/>
    <n v="35"/>
    <n v="12"/>
    <n v="38"/>
  </r>
  <r>
    <x v="2"/>
    <x v="23"/>
    <x v="4"/>
    <x v="1"/>
    <n v="28"/>
    <n v="27"/>
    <n v="25"/>
    <n v="8"/>
    <n v="21"/>
  </r>
  <r>
    <x v="2"/>
    <x v="23"/>
    <x v="5"/>
    <x v="1"/>
    <s v="&lt;5"/>
    <s v="&lt;5"/>
    <n v="7"/>
    <s v="&lt;5"/>
    <n v="3"/>
  </r>
  <r>
    <x v="2"/>
    <x v="24"/>
    <x v="0"/>
    <x v="1"/>
    <n v="60"/>
    <n v="0"/>
    <n v="204"/>
    <n v="0"/>
    <n v="0"/>
  </r>
  <r>
    <x v="2"/>
    <x v="24"/>
    <x v="1"/>
    <x v="1"/>
    <n v="136"/>
    <n v="128"/>
    <n v="135"/>
    <n v="0"/>
    <n v="0"/>
  </r>
  <r>
    <x v="2"/>
    <x v="24"/>
    <x v="2"/>
    <x v="1"/>
    <n v="624"/>
    <n v="606"/>
    <n v="348"/>
    <n v="200"/>
    <n v="488"/>
  </r>
  <r>
    <x v="2"/>
    <x v="24"/>
    <x v="3"/>
    <x v="1"/>
    <n v="407"/>
    <n v="399"/>
    <n v="283"/>
    <n v="147"/>
    <n v="331"/>
  </r>
  <r>
    <x v="2"/>
    <x v="24"/>
    <x v="4"/>
    <x v="1"/>
    <n v="159"/>
    <n v="157"/>
    <n v="154"/>
    <n v="67"/>
    <n v="137"/>
  </r>
  <r>
    <x v="2"/>
    <x v="24"/>
    <x v="5"/>
    <x v="1"/>
    <n v="87"/>
    <n v="87"/>
    <n v="92"/>
    <n v="59"/>
    <n v="79"/>
  </r>
  <r>
    <x v="2"/>
    <x v="25"/>
    <x v="0"/>
    <x v="1"/>
    <n v="0"/>
    <n v="0"/>
    <n v="13"/>
    <n v="0"/>
    <n v="0"/>
  </r>
  <r>
    <x v="2"/>
    <x v="25"/>
    <x v="1"/>
    <x v="1"/>
    <n v="12"/>
    <n v="11"/>
    <n v="14"/>
    <n v="0"/>
    <n v="0"/>
  </r>
  <r>
    <x v="2"/>
    <x v="25"/>
    <x v="2"/>
    <x v="1"/>
    <n v="19"/>
    <n v="16"/>
    <n v="33"/>
    <s v="&lt;5"/>
    <n v="10"/>
  </r>
  <r>
    <x v="2"/>
    <x v="25"/>
    <x v="3"/>
    <x v="1"/>
    <n v="13"/>
    <n v="11"/>
    <n v="16"/>
    <s v="&lt;5"/>
    <n v="5"/>
  </r>
  <r>
    <x v="2"/>
    <x v="25"/>
    <x v="4"/>
    <x v="1"/>
    <n v="6"/>
    <n v="6"/>
    <n v="13"/>
    <s v="&lt;5"/>
    <n v="5"/>
  </r>
  <r>
    <x v="2"/>
    <x v="25"/>
    <x v="5"/>
    <x v="1"/>
    <n v="5"/>
    <n v="5"/>
    <n v="3"/>
    <s v="&lt;5"/>
    <n v="4"/>
  </r>
  <r>
    <x v="2"/>
    <x v="26"/>
    <x v="0"/>
    <x v="1"/>
    <n v="42"/>
    <n v="0"/>
    <n v="176"/>
    <n v="0"/>
    <n v="0"/>
  </r>
  <r>
    <x v="2"/>
    <x v="26"/>
    <x v="1"/>
    <x v="1"/>
    <n v="103"/>
    <n v="101"/>
    <n v="106"/>
    <n v="0"/>
    <n v="4"/>
  </r>
  <r>
    <x v="2"/>
    <x v="26"/>
    <x v="2"/>
    <x v="1"/>
    <n v="314"/>
    <n v="301"/>
    <n v="228"/>
    <n v="17"/>
    <n v="162"/>
  </r>
  <r>
    <x v="2"/>
    <x v="26"/>
    <x v="3"/>
    <x v="1"/>
    <n v="216"/>
    <n v="209"/>
    <n v="164"/>
    <n v="32"/>
    <n v="131"/>
  </r>
  <r>
    <x v="2"/>
    <x v="26"/>
    <x v="4"/>
    <x v="1"/>
    <n v="113"/>
    <n v="111"/>
    <n v="95"/>
    <n v="25"/>
    <n v="83"/>
  </r>
  <r>
    <x v="2"/>
    <x v="26"/>
    <x v="5"/>
    <x v="1"/>
    <n v="36"/>
    <n v="36"/>
    <n v="38"/>
    <n v="21"/>
    <n v="30"/>
  </r>
  <r>
    <x v="0"/>
    <x v="0"/>
    <x v="0"/>
    <x v="2"/>
    <n v="2244"/>
    <n v="0"/>
    <n v="7502"/>
    <n v="0"/>
    <n v="0"/>
  </r>
  <r>
    <x v="0"/>
    <x v="0"/>
    <x v="1"/>
    <x v="2"/>
    <n v="5393"/>
    <n v="5102"/>
    <n v="5526"/>
    <n v="5"/>
    <n v="118"/>
  </r>
  <r>
    <x v="0"/>
    <x v="0"/>
    <x v="2"/>
    <x v="2"/>
    <n v="12902"/>
    <n v="12295"/>
    <n v="14234"/>
    <n v="1893"/>
    <n v="6693"/>
  </r>
  <r>
    <x v="0"/>
    <x v="0"/>
    <x v="3"/>
    <x v="2"/>
    <n v="7407"/>
    <n v="7121"/>
    <n v="8005"/>
    <n v="1881"/>
    <n v="4823"/>
  </r>
  <r>
    <x v="0"/>
    <x v="0"/>
    <x v="4"/>
    <x v="2"/>
    <n v="6405"/>
    <n v="6298"/>
    <n v="6545"/>
    <n v="3136"/>
    <n v="5286"/>
  </r>
  <r>
    <x v="0"/>
    <x v="0"/>
    <x v="5"/>
    <x v="2"/>
    <n v="2876"/>
    <n v="2860"/>
    <n v="2659"/>
    <n v="2134"/>
    <n v="2651"/>
  </r>
  <r>
    <x v="1"/>
    <x v="1"/>
    <x v="0"/>
    <x v="2"/>
    <n v="82"/>
    <n v="0"/>
    <n v="323"/>
    <n v="0"/>
    <n v="0"/>
  </r>
  <r>
    <x v="1"/>
    <x v="1"/>
    <x v="1"/>
    <x v="2"/>
    <n v="234"/>
    <n v="226"/>
    <n v="228"/>
    <n v="0"/>
    <n v="5"/>
  </r>
  <r>
    <x v="1"/>
    <x v="1"/>
    <x v="2"/>
    <x v="2"/>
    <n v="758"/>
    <n v="744"/>
    <n v="840"/>
    <n v="89"/>
    <n v="434"/>
  </r>
  <r>
    <x v="1"/>
    <x v="1"/>
    <x v="3"/>
    <x v="2"/>
    <n v="619"/>
    <n v="616"/>
    <n v="618"/>
    <n v="151"/>
    <n v="463"/>
  </r>
  <r>
    <x v="1"/>
    <x v="1"/>
    <x v="4"/>
    <x v="2"/>
    <n v="261"/>
    <n v="257"/>
    <n v="248"/>
    <n v="104"/>
    <n v="230"/>
  </r>
  <r>
    <x v="1"/>
    <x v="1"/>
    <x v="5"/>
    <x v="2"/>
    <n v="82"/>
    <n v="82"/>
    <n v="84"/>
    <n v="50"/>
    <n v="80"/>
  </r>
  <r>
    <x v="1"/>
    <x v="2"/>
    <x v="0"/>
    <x v="2"/>
    <n v="87"/>
    <n v="0"/>
    <n v="196"/>
    <n v="0"/>
    <n v="0"/>
  </r>
  <r>
    <x v="1"/>
    <x v="2"/>
    <x v="1"/>
    <x v="2"/>
    <n v="255"/>
    <n v="250"/>
    <n v="268"/>
    <n v="0"/>
    <n v="10"/>
  </r>
  <r>
    <x v="1"/>
    <x v="2"/>
    <x v="2"/>
    <x v="2"/>
    <n v="815"/>
    <n v="807"/>
    <n v="684"/>
    <n v="196"/>
    <n v="626"/>
  </r>
  <r>
    <x v="1"/>
    <x v="2"/>
    <x v="3"/>
    <x v="2"/>
    <n v="797"/>
    <n v="790"/>
    <n v="768"/>
    <n v="239"/>
    <n v="670"/>
  </r>
  <r>
    <x v="1"/>
    <x v="2"/>
    <x v="4"/>
    <x v="2"/>
    <n v="317"/>
    <n v="316"/>
    <n v="301"/>
    <n v="134"/>
    <n v="287"/>
  </r>
  <r>
    <x v="1"/>
    <x v="2"/>
    <x v="5"/>
    <x v="2"/>
    <n v="106"/>
    <n v="105"/>
    <n v="115"/>
    <n v="53"/>
    <n v="95"/>
  </r>
  <r>
    <x v="1"/>
    <x v="3"/>
    <x v="6"/>
    <x v="2"/>
    <s v="&lt;5"/>
    <s v="&lt;5"/>
    <n v="0"/>
    <n v="0"/>
    <n v="0"/>
  </r>
  <r>
    <x v="1"/>
    <x v="3"/>
    <x v="0"/>
    <x v="2"/>
    <n v="1315"/>
    <s v="&lt;5"/>
    <n v="2375"/>
    <n v="0"/>
    <n v="0"/>
  </r>
  <r>
    <x v="1"/>
    <x v="3"/>
    <x v="1"/>
    <x v="2"/>
    <n v="1212"/>
    <n v="1173"/>
    <n v="976"/>
    <s v="&lt;5"/>
    <n v="32"/>
  </r>
  <r>
    <x v="1"/>
    <x v="3"/>
    <x v="2"/>
    <x v="2"/>
    <n v="5230"/>
    <n v="5165"/>
    <n v="4430"/>
    <n v="852"/>
    <n v="3895"/>
  </r>
  <r>
    <x v="1"/>
    <x v="3"/>
    <x v="3"/>
    <x v="2"/>
    <n v="5269"/>
    <n v="5216"/>
    <n v="4959"/>
    <n v="1025"/>
    <n v="4350"/>
  </r>
  <r>
    <x v="1"/>
    <x v="3"/>
    <x v="4"/>
    <x v="2"/>
    <n v="2545"/>
    <n v="2526"/>
    <n v="2719"/>
    <n v="803"/>
    <n v="2243"/>
  </r>
  <r>
    <x v="1"/>
    <x v="3"/>
    <x v="5"/>
    <x v="2"/>
    <n v="2255"/>
    <n v="2229"/>
    <n v="2330"/>
    <n v="994"/>
    <n v="2025"/>
  </r>
  <r>
    <x v="1"/>
    <x v="4"/>
    <x v="0"/>
    <x v="2"/>
    <n v="0"/>
    <n v="0"/>
    <n v="3"/>
    <n v="0"/>
    <n v="0"/>
  </r>
  <r>
    <x v="1"/>
    <x v="4"/>
    <x v="1"/>
    <x v="2"/>
    <n v="0"/>
    <n v="0"/>
    <n v="5"/>
    <n v="0"/>
    <n v="0"/>
  </r>
  <r>
    <x v="1"/>
    <x v="4"/>
    <x v="2"/>
    <x v="2"/>
    <n v="0"/>
    <n v="0"/>
    <n v="25"/>
    <n v="0"/>
    <n v="0"/>
  </r>
  <r>
    <x v="1"/>
    <x v="4"/>
    <x v="3"/>
    <x v="2"/>
    <n v="0"/>
    <n v="0"/>
    <n v="22"/>
    <n v="0"/>
    <n v="0"/>
  </r>
  <r>
    <x v="1"/>
    <x v="4"/>
    <x v="4"/>
    <x v="2"/>
    <n v="0"/>
    <n v="0"/>
    <n v="16"/>
    <n v="0"/>
    <n v="0"/>
  </r>
  <r>
    <x v="1"/>
    <x v="4"/>
    <x v="5"/>
    <x v="2"/>
    <n v="0"/>
    <n v="0"/>
    <n v="9"/>
    <n v="0"/>
    <n v="0"/>
  </r>
  <r>
    <x v="1"/>
    <x v="5"/>
    <x v="0"/>
    <x v="2"/>
    <n v="336"/>
    <n v="0"/>
    <n v="799"/>
    <n v="0"/>
    <n v="0"/>
  </r>
  <r>
    <x v="1"/>
    <x v="5"/>
    <x v="1"/>
    <x v="2"/>
    <n v="765"/>
    <n v="746"/>
    <n v="872"/>
    <n v="0"/>
    <n v="22"/>
  </r>
  <r>
    <x v="1"/>
    <x v="5"/>
    <x v="2"/>
    <x v="2"/>
    <n v="3273"/>
    <n v="3219"/>
    <n v="3535"/>
    <n v="608"/>
    <n v="2237"/>
  </r>
  <r>
    <x v="1"/>
    <x v="5"/>
    <x v="3"/>
    <x v="2"/>
    <n v="2234"/>
    <n v="2207"/>
    <n v="2456"/>
    <n v="703"/>
    <n v="1807"/>
  </r>
  <r>
    <x v="1"/>
    <x v="5"/>
    <x v="4"/>
    <x v="2"/>
    <n v="1802"/>
    <n v="1775"/>
    <n v="1955"/>
    <n v="915"/>
    <n v="1599"/>
  </r>
  <r>
    <x v="1"/>
    <x v="5"/>
    <x v="5"/>
    <x v="2"/>
    <n v="2433"/>
    <n v="2414"/>
    <n v="2777"/>
    <n v="1852"/>
    <n v="2281"/>
  </r>
  <r>
    <x v="1"/>
    <x v="6"/>
    <x v="0"/>
    <x v="2"/>
    <n v="691"/>
    <n v="0"/>
    <n v="1246"/>
    <n v="0"/>
    <n v="0"/>
  </r>
  <r>
    <x v="1"/>
    <x v="6"/>
    <x v="1"/>
    <x v="2"/>
    <n v="651"/>
    <n v="628"/>
    <n v="558"/>
    <s v="&lt;5"/>
    <n v="16"/>
  </r>
  <r>
    <x v="1"/>
    <x v="6"/>
    <x v="2"/>
    <x v="2"/>
    <n v="8593"/>
    <n v="8546"/>
    <n v="7016"/>
    <n v="1648"/>
    <n v="7002"/>
  </r>
  <r>
    <x v="1"/>
    <x v="6"/>
    <x v="3"/>
    <x v="2"/>
    <n v="3545"/>
    <n v="3529"/>
    <n v="2942"/>
    <n v="1134"/>
    <n v="3116"/>
  </r>
  <r>
    <x v="1"/>
    <x v="6"/>
    <x v="4"/>
    <x v="2"/>
    <n v="976"/>
    <n v="970"/>
    <n v="976"/>
    <n v="539"/>
    <n v="914"/>
  </r>
  <r>
    <x v="1"/>
    <x v="6"/>
    <x v="5"/>
    <x v="2"/>
    <n v="440"/>
    <n v="437"/>
    <n v="429"/>
    <n v="284"/>
    <n v="423"/>
  </r>
  <r>
    <x v="1"/>
    <x v="7"/>
    <x v="0"/>
    <x v="2"/>
    <n v="185"/>
    <n v="0"/>
    <n v="394"/>
    <n v="0"/>
    <n v="0"/>
  </r>
  <r>
    <x v="1"/>
    <x v="7"/>
    <x v="1"/>
    <x v="2"/>
    <n v="226"/>
    <n v="221"/>
    <n v="197"/>
    <n v="0"/>
    <n v="6"/>
  </r>
  <r>
    <x v="1"/>
    <x v="7"/>
    <x v="2"/>
    <x v="2"/>
    <n v="1295"/>
    <n v="1288"/>
    <n v="1162"/>
    <n v="141"/>
    <n v="958"/>
  </r>
  <r>
    <x v="1"/>
    <x v="7"/>
    <x v="3"/>
    <x v="2"/>
    <n v="1251"/>
    <n v="1232"/>
    <n v="1064"/>
    <n v="264"/>
    <n v="1007"/>
  </r>
  <r>
    <x v="1"/>
    <x v="7"/>
    <x v="4"/>
    <x v="2"/>
    <n v="171"/>
    <n v="169"/>
    <n v="155"/>
    <n v="70"/>
    <n v="148"/>
  </r>
  <r>
    <x v="1"/>
    <x v="7"/>
    <x v="5"/>
    <x v="2"/>
    <n v="61"/>
    <n v="61"/>
    <n v="61"/>
    <n v="40"/>
    <n v="56"/>
  </r>
  <r>
    <x v="1"/>
    <x v="8"/>
    <x v="0"/>
    <x v="2"/>
    <n v="83"/>
    <n v="0"/>
    <n v="323"/>
    <n v="0"/>
    <n v="0"/>
  </r>
  <r>
    <x v="1"/>
    <x v="8"/>
    <x v="1"/>
    <x v="2"/>
    <n v="218"/>
    <n v="211"/>
    <n v="198"/>
    <n v="0"/>
    <n v="4"/>
  </r>
  <r>
    <x v="1"/>
    <x v="8"/>
    <x v="2"/>
    <x v="2"/>
    <n v="702"/>
    <n v="691"/>
    <n v="745"/>
    <n v="106"/>
    <n v="482"/>
  </r>
  <r>
    <x v="1"/>
    <x v="8"/>
    <x v="3"/>
    <x v="2"/>
    <n v="636"/>
    <n v="621"/>
    <n v="619"/>
    <n v="137"/>
    <n v="505"/>
  </r>
  <r>
    <x v="1"/>
    <x v="8"/>
    <x v="4"/>
    <x v="2"/>
    <n v="240"/>
    <n v="236"/>
    <n v="252"/>
    <n v="79"/>
    <n v="203"/>
  </r>
  <r>
    <x v="1"/>
    <x v="8"/>
    <x v="5"/>
    <x v="2"/>
    <n v="150"/>
    <n v="149"/>
    <n v="140"/>
    <n v="89"/>
    <n v="135"/>
  </r>
  <r>
    <x v="1"/>
    <x v="9"/>
    <x v="0"/>
    <x v="2"/>
    <n v="0"/>
    <n v="0"/>
    <n v="31"/>
    <n v="0"/>
    <n v="0"/>
  </r>
  <r>
    <x v="1"/>
    <x v="9"/>
    <x v="1"/>
    <x v="2"/>
    <n v="0"/>
    <n v="0"/>
    <n v="29"/>
    <n v="0"/>
    <n v="0"/>
  </r>
  <r>
    <x v="1"/>
    <x v="9"/>
    <x v="2"/>
    <x v="2"/>
    <n v="0"/>
    <n v="0"/>
    <n v="331"/>
    <n v="0"/>
    <n v="0"/>
  </r>
  <r>
    <x v="1"/>
    <x v="9"/>
    <x v="3"/>
    <x v="2"/>
    <n v="0"/>
    <n v="0"/>
    <n v="624"/>
    <n v="0"/>
    <n v="0"/>
  </r>
  <r>
    <x v="1"/>
    <x v="9"/>
    <x v="4"/>
    <x v="2"/>
    <n v="0"/>
    <n v="0"/>
    <n v="546"/>
    <n v="0"/>
    <n v="0"/>
  </r>
  <r>
    <x v="1"/>
    <x v="9"/>
    <x v="5"/>
    <x v="2"/>
    <n v="0"/>
    <n v="0"/>
    <n v="291"/>
    <n v="0"/>
    <n v="0"/>
  </r>
  <r>
    <x v="1"/>
    <x v="10"/>
    <x v="0"/>
    <x v="2"/>
    <n v="12893"/>
    <n v="0"/>
    <n v="26753"/>
    <n v="0"/>
    <n v="0"/>
  </r>
  <r>
    <x v="1"/>
    <x v="10"/>
    <x v="1"/>
    <x v="2"/>
    <n v="24077"/>
    <n v="23318"/>
    <n v="24369"/>
    <n v="12"/>
    <n v="733"/>
  </r>
  <r>
    <x v="1"/>
    <x v="10"/>
    <x v="2"/>
    <x v="2"/>
    <n v="73016"/>
    <n v="71785"/>
    <n v="76464"/>
    <n v="13840"/>
    <n v="48875"/>
  </r>
  <r>
    <x v="1"/>
    <x v="10"/>
    <x v="3"/>
    <x v="2"/>
    <n v="59698"/>
    <n v="58917"/>
    <n v="64688"/>
    <n v="18181"/>
    <n v="47749"/>
  </r>
  <r>
    <x v="1"/>
    <x v="10"/>
    <x v="4"/>
    <x v="2"/>
    <n v="78005"/>
    <n v="77409"/>
    <n v="80530"/>
    <n v="41324"/>
    <n v="70140"/>
  </r>
  <r>
    <x v="1"/>
    <x v="10"/>
    <x v="5"/>
    <x v="2"/>
    <n v="77607"/>
    <n v="77098"/>
    <n v="74844"/>
    <n v="59589"/>
    <n v="73453"/>
  </r>
  <r>
    <x v="1"/>
    <x v="11"/>
    <x v="1"/>
    <x v="2"/>
    <n v="0"/>
    <n v="0"/>
    <n v="1"/>
    <n v="0"/>
    <n v="0"/>
  </r>
  <r>
    <x v="1"/>
    <x v="12"/>
    <x v="0"/>
    <x v="2"/>
    <n v="516"/>
    <n v="0"/>
    <n v="1597"/>
    <n v="0"/>
    <n v="0"/>
  </r>
  <r>
    <x v="1"/>
    <x v="12"/>
    <x v="1"/>
    <x v="2"/>
    <n v="1348"/>
    <n v="1318"/>
    <n v="1245"/>
    <n v="0"/>
    <n v="56"/>
  </r>
  <r>
    <x v="1"/>
    <x v="12"/>
    <x v="2"/>
    <x v="2"/>
    <n v="3810"/>
    <n v="3783"/>
    <n v="3343"/>
    <n v="701"/>
    <n v="2822"/>
  </r>
  <r>
    <x v="1"/>
    <x v="12"/>
    <x v="3"/>
    <x v="2"/>
    <n v="3678"/>
    <n v="3667"/>
    <n v="3572"/>
    <n v="836"/>
    <n v="3044"/>
  </r>
  <r>
    <x v="1"/>
    <x v="12"/>
    <x v="4"/>
    <x v="2"/>
    <n v="2092"/>
    <n v="2080"/>
    <n v="1959"/>
    <n v="741"/>
    <n v="1861"/>
  </r>
  <r>
    <x v="1"/>
    <x v="12"/>
    <x v="5"/>
    <x v="2"/>
    <n v="744"/>
    <n v="742"/>
    <n v="698"/>
    <n v="383"/>
    <n v="688"/>
  </r>
  <r>
    <x v="1"/>
    <x v="13"/>
    <x v="0"/>
    <x v="2"/>
    <n v="0"/>
    <n v="0"/>
    <n v="82"/>
    <n v="0"/>
    <n v="0"/>
  </r>
  <r>
    <x v="1"/>
    <x v="13"/>
    <x v="1"/>
    <x v="2"/>
    <n v="0"/>
    <n v="0"/>
    <n v="49"/>
    <n v="0"/>
    <n v="0"/>
  </r>
  <r>
    <x v="1"/>
    <x v="13"/>
    <x v="2"/>
    <x v="2"/>
    <n v="0"/>
    <n v="0"/>
    <n v="210"/>
    <n v="0"/>
    <n v="0"/>
  </r>
  <r>
    <x v="1"/>
    <x v="13"/>
    <x v="3"/>
    <x v="2"/>
    <n v="0"/>
    <n v="0"/>
    <n v="417"/>
    <n v="0"/>
    <n v="0"/>
  </r>
  <r>
    <x v="1"/>
    <x v="13"/>
    <x v="4"/>
    <x v="2"/>
    <n v="0"/>
    <n v="0"/>
    <n v="1367"/>
    <n v="0"/>
    <n v="0"/>
  </r>
  <r>
    <x v="1"/>
    <x v="13"/>
    <x v="5"/>
    <x v="2"/>
    <n v="0"/>
    <n v="0"/>
    <n v="468"/>
    <n v="0"/>
    <n v="0"/>
  </r>
  <r>
    <x v="1"/>
    <x v="14"/>
    <x v="0"/>
    <x v="2"/>
    <n v="1674"/>
    <n v="0"/>
    <n v="3951"/>
    <n v="0"/>
    <n v="0"/>
  </r>
  <r>
    <x v="1"/>
    <x v="14"/>
    <x v="1"/>
    <x v="2"/>
    <n v="3151"/>
    <n v="3061"/>
    <n v="3259"/>
    <n v="0"/>
    <n v="85"/>
  </r>
  <r>
    <x v="1"/>
    <x v="14"/>
    <x v="2"/>
    <x v="2"/>
    <n v="10453"/>
    <n v="10305"/>
    <n v="11228"/>
    <n v="1987"/>
    <n v="7307"/>
  </r>
  <r>
    <x v="1"/>
    <x v="14"/>
    <x v="3"/>
    <x v="2"/>
    <n v="9835"/>
    <n v="9709"/>
    <n v="10411"/>
    <n v="3054"/>
    <n v="7879"/>
  </r>
  <r>
    <x v="1"/>
    <x v="14"/>
    <x v="4"/>
    <x v="2"/>
    <n v="6694"/>
    <n v="6630"/>
    <n v="6681"/>
    <n v="3474"/>
    <n v="5994"/>
  </r>
  <r>
    <x v="1"/>
    <x v="14"/>
    <x v="5"/>
    <x v="2"/>
    <n v="5262"/>
    <n v="5205"/>
    <n v="5432"/>
    <n v="3832"/>
    <n v="4887"/>
  </r>
  <r>
    <x v="1"/>
    <x v="15"/>
    <x v="2"/>
    <x v="2"/>
    <n v="0"/>
    <n v="0"/>
    <n v="1"/>
    <n v="0"/>
    <n v="0"/>
  </r>
  <r>
    <x v="1"/>
    <x v="15"/>
    <x v="3"/>
    <x v="2"/>
    <n v="0"/>
    <n v="0"/>
    <n v="4"/>
    <n v="0"/>
    <n v="0"/>
  </r>
  <r>
    <x v="1"/>
    <x v="15"/>
    <x v="4"/>
    <x v="2"/>
    <n v="0"/>
    <n v="0"/>
    <n v="16"/>
    <n v="0"/>
    <n v="0"/>
  </r>
  <r>
    <x v="1"/>
    <x v="15"/>
    <x v="5"/>
    <x v="2"/>
    <n v="0"/>
    <n v="0"/>
    <n v="7"/>
    <n v="0"/>
    <n v="0"/>
  </r>
  <r>
    <x v="1"/>
    <x v="16"/>
    <x v="0"/>
    <x v="2"/>
    <n v="0"/>
    <n v="0"/>
    <n v="3"/>
    <n v="0"/>
    <n v="0"/>
  </r>
  <r>
    <x v="1"/>
    <x v="16"/>
    <x v="1"/>
    <x v="2"/>
    <n v="0"/>
    <n v="0"/>
    <n v="3"/>
    <n v="0"/>
    <n v="0"/>
  </r>
  <r>
    <x v="1"/>
    <x v="16"/>
    <x v="2"/>
    <x v="2"/>
    <n v="0"/>
    <n v="0"/>
    <n v="108"/>
    <n v="0"/>
    <n v="0"/>
  </r>
  <r>
    <x v="1"/>
    <x v="16"/>
    <x v="3"/>
    <x v="2"/>
    <n v="0"/>
    <n v="0"/>
    <n v="238"/>
    <n v="0"/>
    <n v="0"/>
  </r>
  <r>
    <x v="1"/>
    <x v="16"/>
    <x v="4"/>
    <x v="2"/>
    <n v="0"/>
    <n v="0"/>
    <n v="265"/>
    <n v="0"/>
    <n v="0"/>
  </r>
  <r>
    <x v="1"/>
    <x v="16"/>
    <x v="5"/>
    <x v="2"/>
    <n v="0"/>
    <n v="0"/>
    <n v="87"/>
    <n v="0"/>
    <n v="0"/>
  </r>
  <r>
    <x v="1"/>
    <x v="17"/>
    <x v="0"/>
    <x v="2"/>
    <n v="849"/>
    <n v="0"/>
    <n v="1788"/>
    <n v="0"/>
    <n v="0"/>
  </r>
  <r>
    <x v="1"/>
    <x v="17"/>
    <x v="1"/>
    <x v="2"/>
    <n v="1584"/>
    <n v="1546"/>
    <n v="1420"/>
    <s v="&lt;5"/>
    <n v="56"/>
  </r>
  <r>
    <x v="1"/>
    <x v="17"/>
    <x v="2"/>
    <x v="2"/>
    <n v="4368"/>
    <n v="4346"/>
    <n v="3617"/>
    <n v="1111"/>
    <n v="3479"/>
  </r>
  <r>
    <x v="1"/>
    <x v="17"/>
    <x v="3"/>
    <x v="2"/>
    <n v="5865"/>
    <n v="5847"/>
    <n v="4996"/>
    <n v="1637"/>
    <n v="5076"/>
  </r>
  <r>
    <x v="1"/>
    <x v="17"/>
    <x v="4"/>
    <x v="2"/>
    <n v="1626"/>
    <n v="1622"/>
    <n v="1290"/>
    <n v="586"/>
    <n v="1481"/>
  </r>
  <r>
    <x v="1"/>
    <x v="17"/>
    <x v="5"/>
    <x v="2"/>
    <n v="333"/>
    <n v="333"/>
    <n v="322"/>
    <n v="209"/>
    <n v="305"/>
  </r>
  <r>
    <x v="1"/>
    <x v="18"/>
    <x v="0"/>
    <x v="2"/>
    <n v="139"/>
    <s v="&lt;5"/>
    <n v="0"/>
    <n v="0"/>
    <n v="0"/>
  </r>
  <r>
    <x v="1"/>
    <x v="18"/>
    <x v="1"/>
    <x v="2"/>
    <n v="182"/>
    <n v="177"/>
    <n v="0"/>
    <n v="0"/>
    <n v="8"/>
  </r>
  <r>
    <x v="1"/>
    <x v="18"/>
    <x v="2"/>
    <x v="2"/>
    <n v="1672"/>
    <n v="1624"/>
    <n v="0"/>
    <n v="319"/>
    <n v="1269"/>
  </r>
  <r>
    <x v="1"/>
    <x v="18"/>
    <x v="3"/>
    <x v="2"/>
    <n v="2117"/>
    <n v="2013"/>
    <n v="0"/>
    <n v="566"/>
    <n v="1696"/>
  </r>
  <r>
    <x v="1"/>
    <x v="18"/>
    <x v="4"/>
    <x v="2"/>
    <n v="2741"/>
    <n v="2683"/>
    <n v="0"/>
    <n v="1181"/>
    <n v="2377"/>
  </r>
  <r>
    <x v="1"/>
    <x v="18"/>
    <x v="5"/>
    <x v="2"/>
    <n v="1113"/>
    <n v="1096"/>
    <n v="0"/>
    <n v="689"/>
    <n v="1004"/>
  </r>
  <r>
    <x v="2"/>
    <x v="19"/>
    <x v="0"/>
    <x v="2"/>
    <n v="73"/>
    <n v="0"/>
    <n v="265"/>
    <n v="0"/>
    <n v="0"/>
  </r>
  <r>
    <x v="2"/>
    <x v="19"/>
    <x v="1"/>
    <x v="2"/>
    <n v="201"/>
    <n v="185"/>
    <n v="200"/>
    <n v="0"/>
    <n v="2"/>
  </r>
  <r>
    <x v="2"/>
    <x v="19"/>
    <x v="2"/>
    <x v="2"/>
    <n v="607"/>
    <n v="581"/>
    <n v="632"/>
    <n v="52"/>
    <n v="294"/>
  </r>
  <r>
    <x v="2"/>
    <x v="19"/>
    <x v="3"/>
    <x v="2"/>
    <n v="280"/>
    <n v="269"/>
    <n v="283"/>
    <n v="56"/>
    <n v="174"/>
  </r>
  <r>
    <x v="2"/>
    <x v="19"/>
    <x v="4"/>
    <x v="2"/>
    <n v="253"/>
    <n v="252"/>
    <n v="262"/>
    <n v="113"/>
    <n v="212"/>
  </r>
  <r>
    <x v="2"/>
    <x v="19"/>
    <x v="5"/>
    <x v="2"/>
    <n v="91"/>
    <n v="89"/>
    <n v="86"/>
    <n v="61"/>
    <n v="82"/>
  </r>
  <r>
    <x v="2"/>
    <x v="20"/>
    <x v="0"/>
    <x v="2"/>
    <n v="116"/>
    <n v="0"/>
    <n v="316"/>
    <n v="0"/>
    <n v="0"/>
  </r>
  <r>
    <x v="2"/>
    <x v="20"/>
    <x v="1"/>
    <x v="2"/>
    <n v="226"/>
    <n v="212"/>
    <n v="222"/>
    <n v="0"/>
    <n v="3"/>
  </r>
  <r>
    <x v="2"/>
    <x v="20"/>
    <x v="2"/>
    <x v="2"/>
    <n v="731"/>
    <n v="714"/>
    <n v="730"/>
    <n v="153"/>
    <n v="503"/>
  </r>
  <r>
    <x v="2"/>
    <x v="20"/>
    <x v="3"/>
    <x v="2"/>
    <n v="634"/>
    <n v="626"/>
    <n v="566"/>
    <n v="250"/>
    <n v="532"/>
  </r>
  <r>
    <x v="2"/>
    <x v="20"/>
    <x v="4"/>
    <x v="2"/>
    <n v="303"/>
    <n v="301"/>
    <n v="297"/>
    <n v="163"/>
    <n v="274"/>
  </r>
  <r>
    <x v="2"/>
    <x v="20"/>
    <x v="5"/>
    <x v="2"/>
    <n v="95"/>
    <n v="95"/>
    <n v="92"/>
    <n v="69"/>
    <n v="92"/>
  </r>
  <r>
    <x v="2"/>
    <x v="21"/>
    <x v="0"/>
    <x v="2"/>
    <n v="21"/>
    <n v="0"/>
    <n v="51"/>
    <n v="0"/>
    <n v="0"/>
  </r>
  <r>
    <x v="2"/>
    <x v="21"/>
    <x v="1"/>
    <x v="2"/>
    <n v="45"/>
    <n v="39"/>
    <n v="53"/>
    <n v="0"/>
    <n v="1"/>
  </r>
  <r>
    <x v="2"/>
    <x v="21"/>
    <x v="2"/>
    <x v="2"/>
    <n v="133"/>
    <n v="127"/>
    <n v="132"/>
    <n v="18"/>
    <n v="72"/>
  </r>
  <r>
    <x v="2"/>
    <x v="21"/>
    <x v="3"/>
    <x v="2"/>
    <n v="77"/>
    <n v="75"/>
    <n v="87"/>
    <n v="31"/>
    <n v="57"/>
  </r>
  <r>
    <x v="2"/>
    <x v="21"/>
    <x v="4"/>
    <x v="2"/>
    <n v="64"/>
    <n v="64"/>
    <n v="70"/>
    <n v="35"/>
    <n v="55"/>
  </r>
  <r>
    <x v="2"/>
    <x v="21"/>
    <x v="5"/>
    <x v="2"/>
    <n v="38"/>
    <n v="37"/>
    <n v="29"/>
    <n v="28"/>
    <n v="33"/>
  </r>
  <r>
    <x v="2"/>
    <x v="22"/>
    <x v="0"/>
    <x v="2"/>
    <n v="22"/>
    <n v="0"/>
    <n v="83"/>
    <n v="0"/>
    <n v="0"/>
  </r>
  <r>
    <x v="2"/>
    <x v="22"/>
    <x v="1"/>
    <x v="2"/>
    <n v="52"/>
    <n v="50"/>
    <n v="53"/>
    <n v="0"/>
    <n v="1"/>
  </r>
  <r>
    <x v="2"/>
    <x v="22"/>
    <x v="2"/>
    <x v="2"/>
    <n v="244"/>
    <n v="237"/>
    <n v="249"/>
    <n v="44"/>
    <n v="162"/>
  </r>
  <r>
    <x v="2"/>
    <x v="22"/>
    <x v="3"/>
    <x v="2"/>
    <n v="147"/>
    <n v="139"/>
    <n v="144"/>
    <n v="43"/>
    <n v="105"/>
  </r>
  <r>
    <x v="2"/>
    <x v="22"/>
    <x v="4"/>
    <x v="2"/>
    <n v="81"/>
    <n v="80"/>
    <n v="81"/>
    <n v="32"/>
    <n v="73"/>
  </r>
  <r>
    <x v="2"/>
    <x v="22"/>
    <x v="5"/>
    <x v="2"/>
    <n v="27"/>
    <n v="27"/>
    <n v="26"/>
    <n v="20"/>
    <n v="25"/>
  </r>
  <r>
    <x v="2"/>
    <x v="23"/>
    <x v="0"/>
    <x v="2"/>
    <s v="&lt;5"/>
    <n v="0"/>
    <n v="11"/>
    <n v="0"/>
    <n v="0"/>
  </r>
  <r>
    <x v="2"/>
    <x v="23"/>
    <x v="1"/>
    <x v="2"/>
    <n v="24"/>
    <n v="23"/>
    <n v="26"/>
    <n v="0"/>
    <n v="0"/>
  </r>
  <r>
    <x v="2"/>
    <x v="23"/>
    <x v="2"/>
    <x v="2"/>
    <n v="79"/>
    <n v="75"/>
    <n v="67"/>
    <n v="9"/>
    <n v="49"/>
  </r>
  <r>
    <x v="2"/>
    <x v="23"/>
    <x v="3"/>
    <x v="2"/>
    <n v="46"/>
    <n v="45"/>
    <n v="39"/>
    <n v="16"/>
    <n v="36"/>
  </r>
  <r>
    <x v="2"/>
    <x v="23"/>
    <x v="4"/>
    <x v="2"/>
    <n v="23"/>
    <n v="23"/>
    <n v="20"/>
    <n v="12"/>
    <n v="21"/>
  </r>
  <r>
    <x v="2"/>
    <x v="23"/>
    <x v="5"/>
    <x v="2"/>
    <n v="14"/>
    <n v="14"/>
    <n v="10"/>
    <n v="13"/>
    <n v="14"/>
  </r>
  <r>
    <x v="2"/>
    <x v="24"/>
    <x v="0"/>
    <x v="2"/>
    <n v="342"/>
    <n v="0"/>
    <n v="1202"/>
    <n v="0"/>
    <n v="0"/>
  </r>
  <r>
    <x v="2"/>
    <x v="24"/>
    <x v="1"/>
    <x v="2"/>
    <n v="865"/>
    <n v="822"/>
    <n v="907"/>
    <n v="0"/>
    <n v="13"/>
  </r>
  <r>
    <x v="2"/>
    <x v="24"/>
    <x v="2"/>
    <x v="2"/>
    <n v="2435"/>
    <n v="2367"/>
    <n v="2535"/>
    <n v="398"/>
    <n v="1476"/>
  </r>
  <r>
    <x v="2"/>
    <x v="24"/>
    <x v="3"/>
    <x v="2"/>
    <n v="1461"/>
    <n v="1430"/>
    <n v="1513"/>
    <n v="415"/>
    <n v="1087"/>
  </r>
  <r>
    <x v="2"/>
    <x v="24"/>
    <x v="4"/>
    <x v="2"/>
    <n v="947"/>
    <n v="940"/>
    <n v="978"/>
    <n v="522"/>
    <n v="832"/>
  </r>
  <r>
    <x v="2"/>
    <x v="24"/>
    <x v="5"/>
    <x v="2"/>
    <n v="543"/>
    <n v="532"/>
    <n v="525"/>
    <n v="386"/>
    <n v="489"/>
  </r>
  <r>
    <x v="2"/>
    <x v="25"/>
    <x v="0"/>
    <x v="2"/>
    <n v="11"/>
    <n v="0"/>
    <n v="32"/>
    <n v="0"/>
    <n v="0"/>
  </r>
  <r>
    <x v="2"/>
    <x v="25"/>
    <x v="1"/>
    <x v="2"/>
    <n v="20"/>
    <n v="18"/>
    <n v="17"/>
    <n v="0"/>
    <n v="1"/>
  </r>
  <r>
    <x v="2"/>
    <x v="25"/>
    <x v="2"/>
    <x v="2"/>
    <n v="37"/>
    <n v="35"/>
    <n v="49"/>
    <s v="&lt;5"/>
    <n v="24"/>
  </r>
  <r>
    <x v="2"/>
    <x v="25"/>
    <x v="3"/>
    <x v="2"/>
    <n v="21"/>
    <n v="21"/>
    <n v="22"/>
    <n v="8"/>
    <n v="13"/>
  </r>
  <r>
    <x v="2"/>
    <x v="25"/>
    <x v="4"/>
    <x v="2"/>
    <n v="19"/>
    <n v="18"/>
    <n v="19"/>
    <n v="6"/>
    <n v="13"/>
  </r>
  <r>
    <x v="2"/>
    <x v="25"/>
    <x v="5"/>
    <x v="2"/>
    <n v="7"/>
    <n v="7"/>
    <n v="7"/>
    <s v="&lt;5"/>
    <n v="6"/>
  </r>
  <r>
    <x v="2"/>
    <x v="26"/>
    <x v="0"/>
    <x v="2"/>
    <n v="151"/>
    <n v="0"/>
    <n v="482"/>
    <n v="0"/>
    <n v="0"/>
  </r>
  <r>
    <x v="2"/>
    <x v="26"/>
    <x v="1"/>
    <x v="2"/>
    <n v="327"/>
    <n v="305"/>
    <n v="319"/>
    <n v="0"/>
    <n v="13"/>
  </r>
  <r>
    <x v="2"/>
    <x v="26"/>
    <x v="2"/>
    <x v="2"/>
    <n v="666"/>
    <n v="636"/>
    <n v="655"/>
    <n v="79"/>
    <n v="360"/>
  </r>
  <r>
    <x v="2"/>
    <x v="26"/>
    <x v="3"/>
    <x v="2"/>
    <n v="467"/>
    <n v="463"/>
    <n v="454"/>
    <n v="118"/>
    <n v="348"/>
  </r>
  <r>
    <x v="2"/>
    <x v="26"/>
    <x v="4"/>
    <x v="2"/>
    <n v="229"/>
    <n v="226"/>
    <n v="193"/>
    <n v="99"/>
    <n v="192"/>
  </r>
  <r>
    <x v="2"/>
    <x v="26"/>
    <x v="5"/>
    <x v="2"/>
    <n v="87"/>
    <n v="85"/>
    <n v="88"/>
    <n v="52"/>
    <n v="79"/>
  </r>
  <r>
    <x v="0"/>
    <x v="0"/>
    <x v="0"/>
    <x v="3"/>
    <n v="1772"/>
    <n v="0"/>
    <n v="4676"/>
    <n v="0"/>
    <n v="0"/>
  </r>
  <r>
    <x v="0"/>
    <x v="0"/>
    <x v="1"/>
    <x v="3"/>
    <n v="3415"/>
    <n v="3226"/>
    <n v="3608"/>
    <s v="&lt;5"/>
    <n v="87"/>
  </r>
  <r>
    <x v="0"/>
    <x v="0"/>
    <x v="2"/>
    <x v="3"/>
    <n v="10086"/>
    <n v="9721"/>
    <n v="10755"/>
    <n v="1624"/>
    <n v="6050"/>
  </r>
  <r>
    <x v="0"/>
    <x v="0"/>
    <x v="3"/>
    <x v="3"/>
    <n v="5419"/>
    <n v="5265"/>
    <n v="5951"/>
    <n v="1570"/>
    <n v="3974"/>
  </r>
  <r>
    <x v="0"/>
    <x v="0"/>
    <x v="4"/>
    <x v="3"/>
    <n v="4690"/>
    <n v="4618"/>
    <n v="4758"/>
    <n v="2671"/>
    <n v="4110"/>
  </r>
  <r>
    <x v="0"/>
    <x v="0"/>
    <x v="5"/>
    <x v="3"/>
    <n v="2007"/>
    <n v="1994"/>
    <n v="1895"/>
    <n v="1539"/>
    <n v="1854"/>
  </r>
  <r>
    <x v="1"/>
    <x v="1"/>
    <x v="0"/>
    <x v="3"/>
    <n v="82"/>
    <n v="0"/>
    <n v="342"/>
    <n v="0"/>
    <n v="0"/>
  </r>
  <r>
    <x v="1"/>
    <x v="1"/>
    <x v="1"/>
    <x v="3"/>
    <n v="182"/>
    <n v="174"/>
    <n v="189"/>
    <n v="0"/>
    <n v="7"/>
  </r>
  <r>
    <x v="1"/>
    <x v="1"/>
    <x v="2"/>
    <x v="3"/>
    <n v="674"/>
    <n v="663"/>
    <n v="740"/>
    <n v="92"/>
    <n v="420"/>
  </r>
  <r>
    <x v="1"/>
    <x v="1"/>
    <x v="3"/>
    <x v="3"/>
    <n v="544"/>
    <n v="535"/>
    <n v="560"/>
    <n v="121"/>
    <n v="426"/>
  </r>
  <r>
    <x v="1"/>
    <x v="1"/>
    <x v="4"/>
    <x v="3"/>
    <n v="256"/>
    <n v="253"/>
    <n v="257"/>
    <n v="119"/>
    <n v="225"/>
  </r>
  <r>
    <x v="1"/>
    <x v="1"/>
    <x v="5"/>
    <x v="3"/>
    <n v="67"/>
    <n v="65"/>
    <n v="70"/>
    <n v="32"/>
    <n v="57"/>
  </r>
  <r>
    <x v="1"/>
    <x v="2"/>
    <x v="0"/>
    <x v="3"/>
    <n v="60"/>
    <n v="0"/>
    <n v="95"/>
    <n v="0"/>
    <n v="0"/>
  </r>
  <r>
    <x v="1"/>
    <x v="2"/>
    <x v="1"/>
    <x v="3"/>
    <n v="148"/>
    <n v="145"/>
    <n v="159"/>
    <s v="&lt;5"/>
    <n v="8"/>
  </r>
  <r>
    <x v="1"/>
    <x v="2"/>
    <x v="2"/>
    <x v="3"/>
    <n v="700"/>
    <n v="696"/>
    <n v="555"/>
    <n v="187"/>
    <n v="610"/>
  </r>
  <r>
    <x v="1"/>
    <x v="2"/>
    <x v="3"/>
    <x v="3"/>
    <n v="552"/>
    <n v="549"/>
    <n v="494"/>
    <n v="215"/>
    <n v="512"/>
  </r>
  <r>
    <x v="1"/>
    <x v="2"/>
    <x v="4"/>
    <x v="3"/>
    <n v="268"/>
    <n v="267"/>
    <n v="264"/>
    <n v="162"/>
    <n v="256"/>
  </r>
  <r>
    <x v="1"/>
    <x v="2"/>
    <x v="5"/>
    <x v="3"/>
    <n v="137"/>
    <n v="135"/>
    <n v="143"/>
    <n v="91"/>
    <n v="130"/>
  </r>
  <r>
    <x v="1"/>
    <x v="3"/>
    <x v="0"/>
    <x v="3"/>
    <n v="824"/>
    <n v="0"/>
    <n v="1263"/>
    <n v="0"/>
    <n v="0"/>
  </r>
  <r>
    <x v="1"/>
    <x v="3"/>
    <x v="1"/>
    <x v="3"/>
    <n v="837"/>
    <n v="812"/>
    <n v="799"/>
    <n v="0"/>
    <n v="29"/>
  </r>
  <r>
    <x v="1"/>
    <x v="3"/>
    <x v="2"/>
    <x v="3"/>
    <n v="3375"/>
    <n v="3348"/>
    <n v="3027"/>
    <n v="831"/>
    <n v="2836"/>
  </r>
  <r>
    <x v="1"/>
    <x v="3"/>
    <x v="3"/>
    <x v="3"/>
    <n v="3019"/>
    <n v="3002"/>
    <n v="2953"/>
    <n v="881"/>
    <n v="2716"/>
  </r>
  <r>
    <x v="1"/>
    <x v="3"/>
    <x v="4"/>
    <x v="3"/>
    <n v="1984"/>
    <n v="1969"/>
    <n v="2048"/>
    <n v="960"/>
    <n v="1852"/>
  </r>
  <r>
    <x v="1"/>
    <x v="3"/>
    <x v="5"/>
    <x v="3"/>
    <n v="1562"/>
    <n v="1551"/>
    <n v="1629"/>
    <n v="910"/>
    <n v="1437"/>
  </r>
  <r>
    <x v="1"/>
    <x v="4"/>
    <x v="0"/>
    <x v="3"/>
    <n v="0"/>
    <n v="0"/>
    <n v="20"/>
    <n v="0"/>
    <n v="0"/>
  </r>
  <r>
    <x v="1"/>
    <x v="4"/>
    <x v="1"/>
    <x v="3"/>
    <n v="0"/>
    <n v="0"/>
    <n v="18"/>
    <n v="0"/>
    <n v="0"/>
  </r>
  <r>
    <x v="1"/>
    <x v="4"/>
    <x v="2"/>
    <x v="3"/>
    <n v="0"/>
    <n v="0"/>
    <n v="72"/>
    <n v="0"/>
    <n v="0"/>
  </r>
  <r>
    <x v="1"/>
    <x v="4"/>
    <x v="3"/>
    <x v="3"/>
    <n v="0"/>
    <n v="0"/>
    <n v="63"/>
    <n v="0"/>
    <n v="0"/>
  </r>
  <r>
    <x v="1"/>
    <x v="4"/>
    <x v="4"/>
    <x v="3"/>
    <n v="0"/>
    <n v="0"/>
    <n v="59"/>
    <n v="0"/>
    <n v="0"/>
  </r>
  <r>
    <x v="1"/>
    <x v="4"/>
    <x v="5"/>
    <x v="3"/>
    <n v="0"/>
    <n v="0"/>
    <n v="41"/>
    <n v="0"/>
    <n v="0"/>
  </r>
  <r>
    <x v="1"/>
    <x v="5"/>
    <x v="0"/>
    <x v="3"/>
    <n v="154"/>
    <n v="0"/>
    <n v="286"/>
    <n v="0"/>
    <n v="0"/>
  </r>
  <r>
    <x v="1"/>
    <x v="5"/>
    <x v="1"/>
    <x v="3"/>
    <n v="379"/>
    <n v="373"/>
    <n v="409"/>
    <n v="0"/>
    <n v="10"/>
  </r>
  <r>
    <x v="1"/>
    <x v="5"/>
    <x v="2"/>
    <x v="3"/>
    <n v="1811"/>
    <n v="1799"/>
    <n v="1825"/>
    <n v="428"/>
    <n v="1521"/>
  </r>
  <r>
    <x v="1"/>
    <x v="5"/>
    <x v="3"/>
    <x v="3"/>
    <n v="1274"/>
    <n v="1264"/>
    <n v="1447"/>
    <n v="530"/>
    <n v="1166"/>
  </r>
  <r>
    <x v="1"/>
    <x v="5"/>
    <x v="4"/>
    <x v="3"/>
    <n v="1271"/>
    <n v="1262"/>
    <n v="1345"/>
    <n v="766"/>
    <n v="1191"/>
  </r>
  <r>
    <x v="1"/>
    <x v="5"/>
    <x v="5"/>
    <x v="3"/>
    <n v="1316"/>
    <n v="1306"/>
    <n v="1424"/>
    <n v="1078"/>
    <n v="1264"/>
  </r>
  <r>
    <x v="1"/>
    <x v="6"/>
    <x v="0"/>
    <x v="3"/>
    <n v="893"/>
    <n v="0"/>
    <n v="1358"/>
    <n v="0"/>
    <n v="0"/>
  </r>
  <r>
    <x v="1"/>
    <x v="6"/>
    <x v="1"/>
    <x v="3"/>
    <n v="845"/>
    <n v="833"/>
    <n v="784"/>
    <s v="&lt;5"/>
    <n v="28"/>
  </r>
  <r>
    <x v="1"/>
    <x v="6"/>
    <x v="2"/>
    <x v="3"/>
    <n v="5086"/>
    <n v="5061"/>
    <n v="4755"/>
    <n v="1215"/>
    <n v="4417"/>
  </r>
  <r>
    <x v="1"/>
    <x v="6"/>
    <x v="3"/>
    <x v="3"/>
    <n v="3706"/>
    <n v="3686"/>
    <n v="3561"/>
    <n v="1422"/>
    <n v="3435"/>
  </r>
  <r>
    <x v="1"/>
    <x v="6"/>
    <x v="4"/>
    <x v="3"/>
    <n v="1770"/>
    <n v="1763"/>
    <n v="1681"/>
    <n v="1000"/>
    <n v="1687"/>
  </r>
  <r>
    <x v="1"/>
    <x v="6"/>
    <x v="5"/>
    <x v="3"/>
    <n v="1168"/>
    <n v="1162"/>
    <n v="1184"/>
    <n v="873"/>
    <n v="1121"/>
  </r>
  <r>
    <x v="1"/>
    <x v="7"/>
    <x v="0"/>
    <x v="3"/>
    <n v="149"/>
    <n v="0"/>
    <n v="211"/>
    <n v="0"/>
    <n v="0"/>
  </r>
  <r>
    <x v="1"/>
    <x v="7"/>
    <x v="1"/>
    <x v="3"/>
    <n v="152"/>
    <n v="149"/>
    <n v="156"/>
    <n v="0"/>
    <n v="2"/>
  </r>
  <r>
    <x v="1"/>
    <x v="7"/>
    <x v="2"/>
    <x v="3"/>
    <n v="849"/>
    <n v="843"/>
    <n v="801"/>
    <n v="163"/>
    <n v="683"/>
  </r>
  <r>
    <x v="1"/>
    <x v="7"/>
    <x v="3"/>
    <x v="3"/>
    <n v="760"/>
    <n v="753"/>
    <n v="717"/>
    <n v="226"/>
    <n v="671"/>
  </r>
  <r>
    <x v="1"/>
    <x v="7"/>
    <x v="4"/>
    <x v="3"/>
    <n v="193"/>
    <n v="193"/>
    <n v="180"/>
    <n v="97"/>
    <n v="183"/>
  </r>
  <r>
    <x v="1"/>
    <x v="7"/>
    <x v="5"/>
    <x v="3"/>
    <n v="66"/>
    <n v="65"/>
    <n v="58"/>
    <n v="35"/>
    <n v="58"/>
  </r>
  <r>
    <x v="1"/>
    <x v="8"/>
    <x v="0"/>
    <x v="3"/>
    <n v="113"/>
    <n v="0"/>
    <n v="376"/>
    <n v="0"/>
    <n v="0"/>
  </r>
  <r>
    <x v="1"/>
    <x v="8"/>
    <x v="1"/>
    <x v="3"/>
    <n v="256"/>
    <n v="239"/>
    <n v="249"/>
    <n v="0"/>
    <n v="6"/>
  </r>
  <r>
    <x v="1"/>
    <x v="8"/>
    <x v="2"/>
    <x v="3"/>
    <n v="701"/>
    <n v="687"/>
    <n v="767"/>
    <n v="101"/>
    <n v="462"/>
  </r>
  <r>
    <x v="1"/>
    <x v="8"/>
    <x v="3"/>
    <x v="3"/>
    <n v="723"/>
    <n v="714"/>
    <n v="771"/>
    <n v="168"/>
    <n v="577"/>
  </r>
  <r>
    <x v="1"/>
    <x v="8"/>
    <x v="4"/>
    <x v="3"/>
    <n v="426"/>
    <n v="411"/>
    <n v="432"/>
    <n v="157"/>
    <n v="357"/>
  </r>
  <r>
    <x v="1"/>
    <x v="8"/>
    <x v="5"/>
    <x v="3"/>
    <n v="205"/>
    <n v="204"/>
    <n v="230"/>
    <n v="90"/>
    <n v="185"/>
  </r>
  <r>
    <x v="1"/>
    <x v="9"/>
    <x v="0"/>
    <x v="3"/>
    <n v="0"/>
    <n v="0"/>
    <n v="28"/>
    <n v="0"/>
    <n v="0"/>
  </r>
  <r>
    <x v="1"/>
    <x v="9"/>
    <x v="1"/>
    <x v="3"/>
    <n v="0"/>
    <n v="0"/>
    <n v="36"/>
    <n v="0"/>
    <n v="0"/>
  </r>
  <r>
    <x v="1"/>
    <x v="9"/>
    <x v="2"/>
    <x v="3"/>
    <n v="0"/>
    <n v="0"/>
    <n v="242"/>
    <n v="0"/>
    <n v="0"/>
  </r>
  <r>
    <x v="1"/>
    <x v="9"/>
    <x v="3"/>
    <x v="3"/>
    <n v="0"/>
    <n v="0"/>
    <n v="419"/>
    <n v="0"/>
    <n v="0"/>
  </r>
  <r>
    <x v="1"/>
    <x v="9"/>
    <x v="4"/>
    <x v="3"/>
    <n v="0"/>
    <n v="0"/>
    <n v="534"/>
    <n v="0"/>
    <n v="0"/>
  </r>
  <r>
    <x v="1"/>
    <x v="9"/>
    <x v="5"/>
    <x v="3"/>
    <n v="0"/>
    <n v="0"/>
    <n v="490"/>
    <n v="0"/>
    <n v="0"/>
  </r>
  <r>
    <x v="1"/>
    <x v="10"/>
    <x v="6"/>
    <x v="3"/>
    <s v="&lt;5"/>
    <n v="0"/>
    <n v="0"/>
    <n v="0"/>
    <n v="0"/>
  </r>
  <r>
    <x v="1"/>
    <x v="10"/>
    <x v="0"/>
    <x v="3"/>
    <n v="7357"/>
    <n v="5"/>
    <n v="10897"/>
    <n v="0"/>
    <n v="0"/>
  </r>
  <r>
    <x v="1"/>
    <x v="10"/>
    <x v="1"/>
    <x v="3"/>
    <n v="10433"/>
    <n v="10230"/>
    <n v="10477"/>
    <s v="&lt;5"/>
    <n v="369"/>
  </r>
  <r>
    <x v="1"/>
    <x v="10"/>
    <x v="2"/>
    <x v="3"/>
    <n v="38564"/>
    <n v="38261"/>
    <n v="39673"/>
    <n v="9776"/>
    <n v="31649"/>
  </r>
  <r>
    <x v="1"/>
    <x v="10"/>
    <x v="3"/>
    <x v="3"/>
    <n v="28055"/>
    <n v="27879"/>
    <n v="30350"/>
    <n v="10877"/>
    <n v="25122"/>
  </r>
  <r>
    <x v="1"/>
    <x v="10"/>
    <x v="4"/>
    <x v="3"/>
    <n v="33211"/>
    <n v="33059"/>
    <n v="33902"/>
    <n v="20554"/>
    <n v="31283"/>
  </r>
  <r>
    <x v="1"/>
    <x v="10"/>
    <x v="5"/>
    <x v="3"/>
    <n v="28384"/>
    <n v="28206"/>
    <n v="27672"/>
    <n v="22832"/>
    <n v="27093"/>
  </r>
  <r>
    <x v="1"/>
    <x v="12"/>
    <x v="0"/>
    <x v="3"/>
    <n v="403"/>
    <n v="0"/>
    <n v="705"/>
    <n v="0"/>
    <n v="0"/>
  </r>
  <r>
    <x v="1"/>
    <x v="12"/>
    <x v="1"/>
    <x v="3"/>
    <n v="519"/>
    <n v="509"/>
    <n v="485"/>
    <s v="&lt;5"/>
    <n v="21"/>
  </r>
  <r>
    <x v="1"/>
    <x v="12"/>
    <x v="2"/>
    <x v="3"/>
    <n v="2173"/>
    <n v="2160"/>
    <n v="1984"/>
    <n v="525"/>
    <n v="1862"/>
  </r>
  <r>
    <x v="1"/>
    <x v="12"/>
    <x v="3"/>
    <x v="3"/>
    <n v="1796"/>
    <n v="1792"/>
    <n v="1759"/>
    <n v="633"/>
    <n v="1600"/>
  </r>
  <r>
    <x v="1"/>
    <x v="12"/>
    <x v="4"/>
    <x v="3"/>
    <n v="877"/>
    <n v="873"/>
    <n v="855"/>
    <n v="480"/>
    <n v="832"/>
  </r>
  <r>
    <x v="1"/>
    <x v="12"/>
    <x v="5"/>
    <x v="3"/>
    <n v="448"/>
    <n v="444"/>
    <n v="445"/>
    <n v="312"/>
    <n v="428"/>
  </r>
  <r>
    <x v="1"/>
    <x v="13"/>
    <x v="0"/>
    <x v="3"/>
    <n v="0"/>
    <n v="0"/>
    <n v="115"/>
    <n v="0"/>
    <n v="0"/>
  </r>
  <r>
    <x v="1"/>
    <x v="13"/>
    <x v="1"/>
    <x v="3"/>
    <n v="0"/>
    <n v="0"/>
    <n v="45"/>
    <n v="0"/>
    <n v="0"/>
  </r>
  <r>
    <x v="1"/>
    <x v="13"/>
    <x v="2"/>
    <x v="3"/>
    <n v="0"/>
    <n v="0"/>
    <n v="215"/>
    <n v="0"/>
    <n v="0"/>
  </r>
  <r>
    <x v="1"/>
    <x v="13"/>
    <x v="3"/>
    <x v="3"/>
    <n v="0"/>
    <n v="0"/>
    <n v="167"/>
    <n v="0"/>
    <n v="0"/>
  </r>
  <r>
    <x v="1"/>
    <x v="13"/>
    <x v="4"/>
    <x v="3"/>
    <n v="0"/>
    <n v="0"/>
    <n v="113"/>
    <n v="0"/>
    <n v="0"/>
  </r>
  <r>
    <x v="1"/>
    <x v="13"/>
    <x v="5"/>
    <x v="3"/>
    <n v="0"/>
    <n v="0"/>
    <n v="47"/>
    <n v="0"/>
    <n v="0"/>
  </r>
  <r>
    <x v="1"/>
    <x v="14"/>
    <x v="0"/>
    <x v="3"/>
    <n v="1615"/>
    <s v="&lt;5"/>
    <n v="2853"/>
    <n v="0"/>
    <n v="0"/>
  </r>
  <r>
    <x v="1"/>
    <x v="14"/>
    <x v="1"/>
    <x v="3"/>
    <n v="2156"/>
    <n v="2106"/>
    <n v="2133"/>
    <n v="5"/>
    <n v="63"/>
  </r>
  <r>
    <x v="1"/>
    <x v="14"/>
    <x v="2"/>
    <x v="3"/>
    <n v="9001"/>
    <n v="8935"/>
    <n v="9689"/>
    <n v="2145"/>
    <n v="7398"/>
  </r>
  <r>
    <x v="1"/>
    <x v="14"/>
    <x v="3"/>
    <x v="3"/>
    <n v="8424"/>
    <n v="8365"/>
    <n v="9112"/>
    <n v="3091"/>
    <n v="7480"/>
  </r>
  <r>
    <x v="1"/>
    <x v="14"/>
    <x v="4"/>
    <x v="3"/>
    <n v="5077"/>
    <n v="5038"/>
    <n v="5219"/>
    <n v="2980"/>
    <n v="4738"/>
  </r>
  <r>
    <x v="1"/>
    <x v="14"/>
    <x v="5"/>
    <x v="3"/>
    <n v="4730"/>
    <n v="4677"/>
    <n v="5022"/>
    <n v="3540"/>
    <n v="4428"/>
  </r>
  <r>
    <x v="1"/>
    <x v="15"/>
    <x v="0"/>
    <x v="3"/>
    <n v="0"/>
    <n v="0"/>
    <n v="1"/>
    <n v="0"/>
    <n v="0"/>
  </r>
  <r>
    <x v="1"/>
    <x v="15"/>
    <x v="2"/>
    <x v="3"/>
    <n v="0"/>
    <n v="0"/>
    <n v="1"/>
    <n v="0"/>
    <n v="0"/>
  </r>
  <r>
    <x v="1"/>
    <x v="15"/>
    <x v="3"/>
    <x v="3"/>
    <n v="0"/>
    <n v="0"/>
    <n v="2"/>
    <n v="0"/>
    <n v="0"/>
  </r>
  <r>
    <x v="1"/>
    <x v="15"/>
    <x v="4"/>
    <x v="3"/>
    <n v="0"/>
    <n v="0"/>
    <n v="3"/>
    <n v="0"/>
    <n v="0"/>
  </r>
  <r>
    <x v="1"/>
    <x v="15"/>
    <x v="5"/>
    <x v="3"/>
    <n v="0"/>
    <n v="0"/>
    <n v="2"/>
    <n v="0"/>
    <n v="0"/>
  </r>
  <r>
    <x v="1"/>
    <x v="16"/>
    <x v="0"/>
    <x v="3"/>
    <n v="0"/>
    <n v="0"/>
    <n v="3"/>
    <n v="0"/>
    <n v="0"/>
  </r>
  <r>
    <x v="1"/>
    <x v="16"/>
    <x v="1"/>
    <x v="3"/>
    <n v="0"/>
    <n v="0"/>
    <n v="6"/>
    <n v="0"/>
    <n v="0"/>
  </r>
  <r>
    <x v="1"/>
    <x v="16"/>
    <x v="2"/>
    <x v="3"/>
    <n v="0"/>
    <n v="0"/>
    <n v="83"/>
    <n v="0"/>
    <n v="0"/>
  </r>
  <r>
    <x v="1"/>
    <x v="16"/>
    <x v="3"/>
    <x v="3"/>
    <n v="0"/>
    <n v="0"/>
    <n v="153"/>
    <n v="0"/>
    <n v="0"/>
  </r>
  <r>
    <x v="1"/>
    <x v="16"/>
    <x v="4"/>
    <x v="3"/>
    <n v="0"/>
    <n v="0"/>
    <n v="125"/>
    <n v="0"/>
    <n v="0"/>
  </r>
  <r>
    <x v="1"/>
    <x v="16"/>
    <x v="5"/>
    <x v="3"/>
    <n v="0"/>
    <n v="0"/>
    <n v="62"/>
    <n v="0"/>
    <n v="0"/>
  </r>
  <r>
    <x v="1"/>
    <x v="17"/>
    <x v="0"/>
    <x v="3"/>
    <n v="646"/>
    <n v="0"/>
    <n v="1000"/>
    <n v="0"/>
    <n v="0"/>
  </r>
  <r>
    <x v="1"/>
    <x v="17"/>
    <x v="1"/>
    <x v="3"/>
    <n v="683"/>
    <n v="660"/>
    <n v="596"/>
    <n v="0"/>
    <n v="26"/>
  </r>
  <r>
    <x v="1"/>
    <x v="17"/>
    <x v="2"/>
    <x v="3"/>
    <n v="2566"/>
    <n v="2556"/>
    <n v="2251"/>
    <n v="793"/>
    <n v="2263"/>
  </r>
  <r>
    <x v="1"/>
    <x v="17"/>
    <x v="3"/>
    <x v="3"/>
    <n v="2523"/>
    <n v="2512"/>
    <n v="2148"/>
    <n v="1006"/>
    <n v="2326"/>
  </r>
  <r>
    <x v="1"/>
    <x v="17"/>
    <x v="4"/>
    <x v="3"/>
    <n v="1254"/>
    <n v="1251"/>
    <n v="1148"/>
    <n v="732"/>
    <n v="1213"/>
  </r>
  <r>
    <x v="1"/>
    <x v="17"/>
    <x v="5"/>
    <x v="3"/>
    <n v="499"/>
    <n v="494"/>
    <n v="449"/>
    <n v="359"/>
    <n v="468"/>
  </r>
  <r>
    <x v="1"/>
    <x v="18"/>
    <x v="0"/>
    <x v="3"/>
    <n v="160"/>
    <s v="&lt;5"/>
    <n v="0"/>
    <n v="0"/>
    <n v="0"/>
  </r>
  <r>
    <x v="1"/>
    <x v="18"/>
    <x v="1"/>
    <x v="3"/>
    <n v="191"/>
    <n v="183"/>
    <n v="0"/>
    <n v="0"/>
    <n v="5"/>
  </r>
  <r>
    <x v="1"/>
    <x v="18"/>
    <x v="2"/>
    <x v="3"/>
    <n v="1173"/>
    <n v="1156"/>
    <n v="0"/>
    <n v="315"/>
    <n v="997"/>
  </r>
  <r>
    <x v="1"/>
    <x v="18"/>
    <x v="3"/>
    <x v="3"/>
    <n v="1351"/>
    <n v="1333"/>
    <n v="0"/>
    <n v="487"/>
    <n v="1209"/>
  </r>
  <r>
    <x v="1"/>
    <x v="18"/>
    <x v="4"/>
    <x v="3"/>
    <n v="1085"/>
    <n v="1070"/>
    <n v="0"/>
    <n v="544"/>
    <n v="995"/>
  </r>
  <r>
    <x v="1"/>
    <x v="18"/>
    <x v="5"/>
    <x v="3"/>
    <n v="679"/>
    <n v="670"/>
    <n v="0"/>
    <n v="531"/>
    <n v="649"/>
  </r>
  <r>
    <x v="2"/>
    <x v="19"/>
    <x v="0"/>
    <x v="3"/>
    <n v="132"/>
    <n v="0"/>
    <n v="435"/>
    <n v="0"/>
    <n v="0"/>
  </r>
  <r>
    <x v="2"/>
    <x v="19"/>
    <x v="1"/>
    <x v="3"/>
    <n v="349"/>
    <n v="331"/>
    <n v="364"/>
    <n v="0"/>
    <n v="8"/>
  </r>
  <r>
    <x v="2"/>
    <x v="19"/>
    <x v="2"/>
    <x v="3"/>
    <n v="956"/>
    <n v="922"/>
    <n v="1037"/>
    <n v="125"/>
    <n v="491"/>
  </r>
  <r>
    <x v="2"/>
    <x v="19"/>
    <x v="3"/>
    <x v="3"/>
    <n v="580"/>
    <n v="563"/>
    <n v="632"/>
    <n v="159"/>
    <n v="400"/>
  </r>
  <r>
    <x v="2"/>
    <x v="19"/>
    <x v="4"/>
    <x v="3"/>
    <n v="594"/>
    <n v="583"/>
    <n v="625"/>
    <n v="319"/>
    <n v="519"/>
  </r>
  <r>
    <x v="2"/>
    <x v="19"/>
    <x v="5"/>
    <x v="3"/>
    <n v="314"/>
    <n v="311"/>
    <n v="295"/>
    <n v="231"/>
    <n v="296"/>
  </r>
  <r>
    <x v="2"/>
    <x v="20"/>
    <x v="0"/>
    <x v="3"/>
    <n v="77"/>
    <n v="0"/>
    <n v="177"/>
    <n v="0"/>
    <n v="0"/>
  </r>
  <r>
    <x v="2"/>
    <x v="20"/>
    <x v="1"/>
    <x v="3"/>
    <n v="109"/>
    <n v="109"/>
    <n v="104"/>
    <n v="0"/>
    <n v="1"/>
  </r>
  <r>
    <x v="2"/>
    <x v="20"/>
    <x v="2"/>
    <x v="3"/>
    <n v="500"/>
    <n v="490"/>
    <n v="530"/>
    <n v="107"/>
    <n v="380"/>
  </r>
  <r>
    <x v="2"/>
    <x v="20"/>
    <x v="3"/>
    <x v="3"/>
    <n v="416"/>
    <n v="414"/>
    <n v="379"/>
    <n v="155"/>
    <n v="353"/>
  </r>
  <r>
    <x v="2"/>
    <x v="20"/>
    <x v="4"/>
    <x v="3"/>
    <n v="246"/>
    <n v="245"/>
    <n v="275"/>
    <n v="133"/>
    <n v="225"/>
  </r>
  <r>
    <x v="2"/>
    <x v="20"/>
    <x v="5"/>
    <x v="3"/>
    <n v="130"/>
    <n v="129"/>
    <n v="125"/>
    <n v="93"/>
    <n v="122"/>
  </r>
  <r>
    <x v="2"/>
    <x v="21"/>
    <x v="0"/>
    <x v="3"/>
    <n v="37"/>
    <n v="0"/>
    <n v="76"/>
    <n v="0"/>
    <n v="0"/>
  </r>
  <r>
    <x v="2"/>
    <x v="21"/>
    <x v="1"/>
    <x v="3"/>
    <n v="57"/>
    <n v="53"/>
    <n v="48"/>
    <n v="0"/>
    <n v="2"/>
  </r>
  <r>
    <x v="2"/>
    <x v="21"/>
    <x v="2"/>
    <x v="3"/>
    <n v="161"/>
    <n v="156"/>
    <n v="163"/>
    <n v="33"/>
    <n v="112"/>
  </r>
  <r>
    <x v="2"/>
    <x v="21"/>
    <x v="3"/>
    <x v="3"/>
    <n v="125"/>
    <n v="124"/>
    <n v="128"/>
    <n v="33"/>
    <n v="95"/>
  </r>
  <r>
    <x v="2"/>
    <x v="21"/>
    <x v="4"/>
    <x v="3"/>
    <n v="116"/>
    <n v="115"/>
    <n v="119"/>
    <n v="69"/>
    <n v="102"/>
  </r>
  <r>
    <x v="2"/>
    <x v="21"/>
    <x v="5"/>
    <x v="3"/>
    <n v="57"/>
    <n v="55"/>
    <n v="54"/>
    <n v="45"/>
    <n v="53"/>
  </r>
  <r>
    <x v="2"/>
    <x v="22"/>
    <x v="0"/>
    <x v="3"/>
    <n v="27"/>
    <n v="0"/>
    <n v="96"/>
    <n v="0"/>
    <n v="0"/>
  </r>
  <r>
    <x v="2"/>
    <x v="22"/>
    <x v="1"/>
    <x v="3"/>
    <n v="75"/>
    <n v="70"/>
    <n v="69"/>
    <n v="0"/>
    <n v="4"/>
  </r>
  <r>
    <x v="2"/>
    <x v="22"/>
    <x v="2"/>
    <x v="3"/>
    <n v="281"/>
    <n v="270"/>
    <n v="303"/>
    <n v="52"/>
    <n v="184"/>
  </r>
  <r>
    <x v="2"/>
    <x v="22"/>
    <x v="3"/>
    <x v="3"/>
    <n v="165"/>
    <n v="164"/>
    <n v="199"/>
    <n v="55"/>
    <n v="139"/>
  </r>
  <r>
    <x v="2"/>
    <x v="22"/>
    <x v="4"/>
    <x v="3"/>
    <n v="137"/>
    <n v="137"/>
    <n v="136"/>
    <n v="68"/>
    <n v="113"/>
  </r>
  <r>
    <x v="2"/>
    <x v="22"/>
    <x v="5"/>
    <x v="3"/>
    <n v="67"/>
    <n v="67"/>
    <n v="68"/>
    <n v="52"/>
    <n v="62"/>
  </r>
  <r>
    <x v="2"/>
    <x v="23"/>
    <x v="0"/>
    <x v="3"/>
    <n v="9"/>
    <n v="0"/>
    <n v="15"/>
    <n v="0"/>
    <n v="0"/>
  </r>
  <r>
    <x v="2"/>
    <x v="23"/>
    <x v="1"/>
    <x v="3"/>
    <n v="25"/>
    <n v="25"/>
    <n v="27"/>
    <n v="0"/>
    <n v="2"/>
  </r>
  <r>
    <x v="2"/>
    <x v="23"/>
    <x v="2"/>
    <x v="3"/>
    <n v="64"/>
    <n v="60"/>
    <n v="74"/>
    <n v="10"/>
    <n v="38"/>
  </r>
  <r>
    <x v="2"/>
    <x v="23"/>
    <x v="3"/>
    <x v="3"/>
    <n v="52"/>
    <n v="50"/>
    <n v="54"/>
    <n v="19"/>
    <n v="42"/>
  </r>
  <r>
    <x v="2"/>
    <x v="23"/>
    <x v="4"/>
    <x v="3"/>
    <n v="44"/>
    <n v="43"/>
    <n v="44"/>
    <n v="23"/>
    <n v="38"/>
  </r>
  <r>
    <x v="2"/>
    <x v="23"/>
    <x v="5"/>
    <x v="3"/>
    <n v="20"/>
    <n v="20"/>
    <n v="19"/>
    <n v="15"/>
    <n v="19"/>
  </r>
  <r>
    <x v="2"/>
    <x v="24"/>
    <x v="0"/>
    <x v="3"/>
    <n v="544"/>
    <n v="0"/>
    <n v="1474"/>
    <n v="0"/>
    <n v="0"/>
  </r>
  <r>
    <x v="2"/>
    <x v="24"/>
    <x v="1"/>
    <x v="3"/>
    <n v="1242"/>
    <n v="1191"/>
    <n v="1312"/>
    <n v="0"/>
    <n v="41"/>
  </r>
  <r>
    <x v="2"/>
    <x v="24"/>
    <x v="2"/>
    <x v="3"/>
    <n v="3524"/>
    <n v="3427"/>
    <n v="3669"/>
    <n v="567"/>
    <n v="2141"/>
  </r>
  <r>
    <x v="2"/>
    <x v="24"/>
    <x v="3"/>
    <x v="3"/>
    <n v="2238"/>
    <n v="2189"/>
    <n v="2392"/>
    <n v="705"/>
    <n v="1698"/>
  </r>
  <r>
    <x v="2"/>
    <x v="24"/>
    <x v="4"/>
    <x v="3"/>
    <n v="1897"/>
    <n v="1880"/>
    <n v="1945"/>
    <n v="1058"/>
    <n v="1693"/>
  </r>
  <r>
    <x v="2"/>
    <x v="24"/>
    <x v="5"/>
    <x v="3"/>
    <n v="1226"/>
    <n v="1214"/>
    <n v="1225"/>
    <n v="896"/>
    <n v="1142"/>
  </r>
  <r>
    <x v="2"/>
    <x v="25"/>
    <x v="0"/>
    <x v="3"/>
    <n v="118"/>
    <n v="0"/>
    <n v="345"/>
    <n v="0"/>
    <n v="0"/>
  </r>
  <r>
    <x v="2"/>
    <x v="25"/>
    <x v="1"/>
    <x v="3"/>
    <n v="255"/>
    <n v="241"/>
    <n v="289"/>
    <n v="0"/>
    <n v="5"/>
  </r>
  <r>
    <x v="2"/>
    <x v="25"/>
    <x v="2"/>
    <x v="3"/>
    <n v="632"/>
    <n v="614"/>
    <n v="666"/>
    <n v="65"/>
    <n v="324"/>
  </r>
  <r>
    <x v="2"/>
    <x v="25"/>
    <x v="3"/>
    <x v="3"/>
    <n v="389"/>
    <n v="380"/>
    <n v="426"/>
    <n v="122"/>
    <n v="269"/>
  </r>
  <r>
    <x v="2"/>
    <x v="25"/>
    <x v="4"/>
    <x v="3"/>
    <n v="307"/>
    <n v="301"/>
    <n v="337"/>
    <n v="167"/>
    <n v="264"/>
  </r>
  <r>
    <x v="2"/>
    <x v="25"/>
    <x v="5"/>
    <x v="3"/>
    <n v="160"/>
    <n v="157"/>
    <n v="173"/>
    <n v="102"/>
    <n v="142"/>
  </r>
  <r>
    <x v="2"/>
    <x v="26"/>
    <x v="0"/>
    <x v="3"/>
    <n v="67"/>
    <n v="0"/>
    <n v="204"/>
    <n v="0"/>
    <n v="0"/>
  </r>
  <r>
    <x v="2"/>
    <x v="26"/>
    <x v="1"/>
    <x v="3"/>
    <n v="101"/>
    <n v="97"/>
    <n v="106"/>
    <n v="0"/>
    <n v="1"/>
  </r>
  <r>
    <x v="2"/>
    <x v="26"/>
    <x v="2"/>
    <x v="3"/>
    <n v="361"/>
    <n v="358"/>
    <n v="351"/>
    <n v="73"/>
    <n v="247"/>
  </r>
  <r>
    <x v="2"/>
    <x v="26"/>
    <x v="3"/>
    <x v="3"/>
    <n v="186"/>
    <n v="185"/>
    <n v="220"/>
    <n v="58"/>
    <n v="144"/>
  </r>
  <r>
    <x v="2"/>
    <x v="26"/>
    <x v="4"/>
    <x v="3"/>
    <n v="128"/>
    <n v="127"/>
    <n v="126"/>
    <n v="65"/>
    <n v="109"/>
  </r>
  <r>
    <x v="2"/>
    <x v="26"/>
    <x v="5"/>
    <x v="3"/>
    <n v="69"/>
    <n v="69"/>
    <n v="69"/>
    <n v="44"/>
    <n v="66"/>
  </r>
  <r>
    <x v="0"/>
    <x v="0"/>
    <x v="0"/>
    <x v="4"/>
    <n v="3121"/>
    <n v="0"/>
    <n v="13654"/>
    <n v="0"/>
    <n v="0"/>
  </r>
  <r>
    <x v="0"/>
    <x v="0"/>
    <x v="1"/>
    <x v="4"/>
    <n v="9076"/>
    <n v="8382"/>
    <n v="10026"/>
    <n v="0"/>
    <n v="213"/>
  </r>
  <r>
    <x v="0"/>
    <x v="0"/>
    <x v="2"/>
    <x v="4"/>
    <n v="20830"/>
    <n v="19474"/>
    <n v="24220"/>
    <n v="2214"/>
    <n v="10883"/>
  </r>
  <r>
    <x v="0"/>
    <x v="0"/>
    <x v="3"/>
    <x v="4"/>
    <n v="11912"/>
    <n v="11431"/>
    <n v="13694"/>
    <n v="3109"/>
    <n v="8327"/>
  </r>
  <r>
    <x v="0"/>
    <x v="0"/>
    <x v="4"/>
    <x v="4"/>
    <n v="10659"/>
    <n v="10437"/>
    <n v="11233"/>
    <n v="5127"/>
    <n v="8958"/>
  </r>
  <r>
    <x v="0"/>
    <x v="0"/>
    <x v="5"/>
    <x v="4"/>
    <n v="4420"/>
    <n v="4366"/>
    <n v="4320"/>
    <n v="3068"/>
    <n v="4021"/>
  </r>
  <r>
    <x v="1"/>
    <x v="1"/>
    <x v="0"/>
    <x v="4"/>
    <n v="116"/>
    <n v="0"/>
    <n v="350"/>
    <n v="0"/>
    <n v="0"/>
  </r>
  <r>
    <x v="1"/>
    <x v="1"/>
    <x v="1"/>
    <x v="4"/>
    <n v="287"/>
    <n v="278"/>
    <n v="360"/>
    <n v="0"/>
    <n v="10"/>
  </r>
  <r>
    <x v="1"/>
    <x v="1"/>
    <x v="2"/>
    <x v="4"/>
    <n v="940"/>
    <n v="926"/>
    <n v="1051"/>
    <n v="209"/>
    <n v="736"/>
  </r>
  <r>
    <x v="1"/>
    <x v="1"/>
    <x v="3"/>
    <x v="4"/>
    <n v="795"/>
    <n v="780"/>
    <n v="930"/>
    <n v="328"/>
    <n v="701"/>
  </r>
  <r>
    <x v="1"/>
    <x v="1"/>
    <x v="4"/>
    <x v="4"/>
    <n v="830"/>
    <n v="829"/>
    <n v="885"/>
    <n v="530"/>
    <n v="771"/>
  </r>
  <r>
    <x v="1"/>
    <x v="1"/>
    <x v="5"/>
    <x v="4"/>
    <n v="219"/>
    <n v="217"/>
    <n v="210"/>
    <n v="174"/>
    <n v="206"/>
  </r>
  <r>
    <x v="1"/>
    <x v="2"/>
    <x v="0"/>
    <x v="4"/>
    <n v="152"/>
    <n v="0"/>
    <n v="246"/>
    <n v="0"/>
    <n v="0"/>
  </r>
  <r>
    <x v="1"/>
    <x v="2"/>
    <x v="1"/>
    <x v="4"/>
    <n v="242"/>
    <n v="235"/>
    <n v="251"/>
    <s v="&lt;5"/>
    <n v="7"/>
  </r>
  <r>
    <x v="1"/>
    <x v="2"/>
    <x v="2"/>
    <x v="4"/>
    <n v="770"/>
    <n v="762"/>
    <n v="742"/>
    <n v="308"/>
    <n v="701"/>
  </r>
  <r>
    <x v="1"/>
    <x v="2"/>
    <x v="3"/>
    <x v="4"/>
    <n v="902"/>
    <n v="893"/>
    <n v="906"/>
    <n v="454"/>
    <n v="840"/>
  </r>
  <r>
    <x v="1"/>
    <x v="2"/>
    <x v="4"/>
    <x v="4"/>
    <n v="627"/>
    <n v="624"/>
    <n v="614"/>
    <n v="401"/>
    <n v="600"/>
  </r>
  <r>
    <x v="1"/>
    <x v="2"/>
    <x v="5"/>
    <x v="4"/>
    <n v="319"/>
    <n v="318"/>
    <n v="311"/>
    <n v="226"/>
    <n v="308"/>
  </r>
  <r>
    <x v="1"/>
    <x v="3"/>
    <x v="6"/>
    <x v="4"/>
    <s v="&lt;5"/>
    <s v="&lt;5"/>
    <n v="0"/>
    <n v="0"/>
    <n v="0"/>
  </r>
  <r>
    <x v="1"/>
    <x v="3"/>
    <x v="0"/>
    <x v="4"/>
    <n v="3948"/>
    <s v="&lt;5"/>
    <n v="5356"/>
    <n v="0"/>
    <n v="0"/>
  </r>
  <r>
    <x v="1"/>
    <x v="3"/>
    <x v="1"/>
    <x v="4"/>
    <n v="3547"/>
    <n v="3455"/>
    <n v="3206"/>
    <s v="&lt;5"/>
    <n v="131"/>
  </r>
  <r>
    <x v="1"/>
    <x v="3"/>
    <x v="2"/>
    <x v="4"/>
    <n v="9805"/>
    <n v="9711"/>
    <n v="9530"/>
    <n v="2749"/>
    <n v="8763"/>
  </r>
  <r>
    <x v="1"/>
    <x v="3"/>
    <x v="3"/>
    <x v="4"/>
    <n v="11721"/>
    <n v="11614"/>
    <n v="11365"/>
    <n v="4458"/>
    <n v="10887"/>
  </r>
  <r>
    <x v="1"/>
    <x v="3"/>
    <x v="4"/>
    <x v="4"/>
    <n v="8054"/>
    <n v="7981"/>
    <n v="8855"/>
    <n v="3779"/>
    <n v="7535"/>
  </r>
  <r>
    <x v="1"/>
    <x v="3"/>
    <x v="5"/>
    <x v="4"/>
    <n v="6687"/>
    <n v="6618"/>
    <n v="7300"/>
    <n v="4030"/>
    <n v="6210"/>
  </r>
  <r>
    <x v="1"/>
    <x v="4"/>
    <x v="0"/>
    <x v="4"/>
    <n v="0"/>
    <n v="0"/>
    <n v="4"/>
    <n v="0"/>
    <n v="0"/>
  </r>
  <r>
    <x v="1"/>
    <x v="4"/>
    <x v="1"/>
    <x v="4"/>
    <n v="0"/>
    <n v="0"/>
    <n v="7"/>
    <n v="0"/>
    <n v="0"/>
  </r>
  <r>
    <x v="1"/>
    <x v="4"/>
    <x v="2"/>
    <x v="4"/>
    <n v="0"/>
    <n v="0"/>
    <n v="13"/>
    <n v="0"/>
    <n v="0"/>
  </r>
  <r>
    <x v="1"/>
    <x v="4"/>
    <x v="3"/>
    <x v="4"/>
    <n v="0"/>
    <n v="0"/>
    <n v="11"/>
    <n v="0"/>
    <n v="0"/>
  </r>
  <r>
    <x v="1"/>
    <x v="4"/>
    <x v="4"/>
    <x v="4"/>
    <n v="0"/>
    <n v="0"/>
    <n v="10"/>
    <n v="0"/>
    <n v="0"/>
  </r>
  <r>
    <x v="1"/>
    <x v="4"/>
    <x v="5"/>
    <x v="4"/>
    <n v="0"/>
    <n v="0"/>
    <n v="10"/>
    <n v="0"/>
    <n v="0"/>
  </r>
  <r>
    <x v="1"/>
    <x v="5"/>
    <x v="0"/>
    <x v="4"/>
    <n v="121"/>
    <n v="0"/>
    <n v="269"/>
    <n v="0"/>
    <n v="0"/>
  </r>
  <r>
    <x v="1"/>
    <x v="5"/>
    <x v="1"/>
    <x v="4"/>
    <n v="285"/>
    <n v="278"/>
    <n v="262"/>
    <n v="0"/>
    <n v="9"/>
  </r>
  <r>
    <x v="1"/>
    <x v="5"/>
    <x v="2"/>
    <x v="4"/>
    <n v="842"/>
    <n v="829"/>
    <n v="987"/>
    <n v="196"/>
    <n v="694"/>
  </r>
  <r>
    <x v="1"/>
    <x v="5"/>
    <x v="3"/>
    <x v="4"/>
    <n v="995"/>
    <n v="989"/>
    <n v="1148"/>
    <n v="405"/>
    <n v="899"/>
  </r>
  <r>
    <x v="1"/>
    <x v="5"/>
    <x v="4"/>
    <x v="4"/>
    <n v="1122"/>
    <n v="1113"/>
    <n v="1210"/>
    <n v="707"/>
    <n v="1046"/>
  </r>
  <r>
    <x v="1"/>
    <x v="5"/>
    <x v="5"/>
    <x v="4"/>
    <n v="1308"/>
    <n v="1298"/>
    <n v="1376"/>
    <n v="1070"/>
    <n v="1255"/>
  </r>
  <r>
    <x v="1"/>
    <x v="6"/>
    <x v="0"/>
    <x v="4"/>
    <n v="4364"/>
    <n v="0"/>
    <n v="6572"/>
    <n v="0"/>
    <n v="0"/>
  </r>
  <r>
    <x v="1"/>
    <x v="6"/>
    <x v="1"/>
    <x v="4"/>
    <n v="4474"/>
    <n v="4367"/>
    <n v="4210"/>
    <s v="&lt;5"/>
    <n v="136"/>
  </r>
  <r>
    <x v="1"/>
    <x v="6"/>
    <x v="2"/>
    <x v="4"/>
    <n v="25894"/>
    <n v="25712"/>
    <n v="25152"/>
    <n v="6356"/>
    <n v="23195"/>
  </r>
  <r>
    <x v="1"/>
    <x v="6"/>
    <x v="3"/>
    <x v="4"/>
    <n v="15913"/>
    <n v="15831"/>
    <n v="14811"/>
    <n v="7328"/>
    <n v="15116"/>
  </r>
  <r>
    <x v="1"/>
    <x v="6"/>
    <x v="4"/>
    <x v="4"/>
    <n v="8012"/>
    <n v="7980"/>
    <n v="8099"/>
    <n v="4967"/>
    <n v="7755"/>
  </r>
  <r>
    <x v="1"/>
    <x v="6"/>
    <x v="5"/>
    <x v="4"/>
    <n v="5020"/>
    <n v="4994"/>
    <n v="5194"/>
    <n v="3695"/>
    <n v="4892"/>
  </r>
  <r>
    <x v="1"/>
    <x v="7"/>
    <x v="0"/>
    <x v="4"/>
    <n v="85"/>
    <n v="0"/>
    <n v="179"/>
    <n v="0"/>
    <n v="0"/>
  </r>
  <r>
    <x v="1"/>
    <x v="7"/>
    <x v="1"/>
    <x v="4"/>
    <n v="117"/>
    <n v="113"/>
    <n v="110"/>
    <n v="0"/>
    <n v="3"/>
  </r>
  <r>
    <x v="1"/>
    <x v="7"/>
    <x v="2"/>
    <x v="4"/>
    <n v="416"/>
    <n v="410"/>
    <n v="387"/>
    <n v="96"/>
    <n v="348"/>
  </r>
  <r>
    <x v="1"/>
    <x v="7"/>
    <x v="3"/>
    <x v="4"/>
    <n v="570"/>
    <n v="566"/>
    <n v="534"/>
    <n v="246"/>
    <n v="514"/>
  </r>
  <r>
    <x v="1"/>
    <x v="7"/>
    <x v="4"/>
    <x v="4"/>
    <n v="184"/>
    <n v="181"/>
    <n v="179"/>
    <n v="96"/>
    <n v="170"/>
  </r>
  <r>
    <x v="1"/>
    <x v="7"/>
    <x v="5"/>
    <x v="4"/>
    <n v="78"/>
    <n v="78"/>
    <n v="85"/>
    <n v="59"/>
    <n v="78"/>
  </r>
  <r>
    <x v="1"/>
    <x v="8"/>
    <x v="0"/>
    <x v="4"/>
    <n v="229"/>
    <n v="0"/>
    <n v="737"/>
    <n v="0"/>
    <n v="0"/>
  </r>
  <r>
    <x v="1"/>
    <x v="8"/>
    <x v="1"/>
    <x v="4"/>
    <n v="506"/>
    <n v="488"/>
    <n v="510"/>
    <n v="0"/>
    <n v="18"/>
  </r>
  <r>
    <x v="1"/>
    <x v="8"/>
    <x v="2"/>
    <x v="4"/>
    <n v="1366"/>
    <n v="1348"/>
    <n v="1531"/>
    <n v="249"/>
    <n v="1038"/>
  </r>
  <r>
    <x v="1"/>
    <x v="8"/>
    <x v="3"/>
    <x v="4"/>
    <n v="1313"/>
    <n v="1298"/>
    <n v="1342"/>
    <n v="391"/>
    <n v="1121"/>
  </r>
  <r>
    <x v="1"/>
    <x v="8"/>
    <x v="4"/>
    <x v="4"/>
    <n v="890"/>
    <n v="881"/>
    <n v="983"/>
    <n v="390"/>
    <n v="797"/>
  </r>
  <r>
    <x v="1"/>
    <x v="8"/>
    <x v="5"/>
    <x v="4"/>
    <n v="587"/>
    <n v="578"/>
    <n v="608"/>
    <n v="355"/>
    <n v="537"/>
  </r>
  <r>
    <x v="1"/>
    <x v="9"/>
    <x v="0"/>
    <x v="4"/>
    <n v="0"/>
    <n v="0"/>
    <n v="41"/>
    <n v="0"/>
    <n v="0"/>
  </r>
  <r>
    <x v="1"/>
    <x v="9"/>
    <x v="1"/>
    <x v="4"/>
    <n v="0"/>
    <n v="0"/>
    <n v="32"/>
    <n v="0"/>
    <n v="0"/>
  </r>
  <r>
    <x v="1"/>
    <x v="9"/>
    <x v="2"/>
    <x v="4"/>
    <n v="0"/>
    <n v="0"/>
    <n v="202"/>
    <n v="0"/>
    <n v="0"/>
  </r>
  <r>
    <x v="1"/>
    <x v="9"/>
    <x v="3"/>
    <x v="4"/>
    <n v="0"/>
    <n v="0"/>
    <n v="275"/>
    <n v="0"/>
    <n v="0"/>
  </r>
  <r>
    <x v="1"/>
    <x v="9"/>
    <x v="4"/>
    <x v="4"/>
    <n v="0"/>
    <n v="0"/>
    <n v="350"/>
    <n v="0"/>
    <n v="0"/>
  </r>
  <r>
    <x v="1"/>
    <x v="9"/>
    <x v="5"/>
    <x v="4"/>
    <n v="0"/>
    <n v="0"/>
    <n v="330"/>
    <n v="0"/>
    <n v="0"/>
  </r>
  <r>
    <x v="1"/>
    <x v="10"/>
    <x v="0"/>
    <x v="4"/>
    <n v="5599"/>
    <n v="0"/>
    <n v="10855"/>
    <n v="0"/>
    <n v="0"/>
  </r>
  <r>
    <x v="1"/>
    <x v="10"/>
    <x v="1"/>
    <x v="4"/>
    <n v="9770"/>
    <n v="9530"/>
    <n v="10266"/>
    <n v="5"/>
    <n v="380"/>
  </r>
  <r>
    <x v="1"/>
    <x v="10"/>
    <x v="2"/>
    <x v="4"/>
    <n v="25168"/>
    <n v="24835"/>
    <n v="27311"/>
    <n v="6314"/>
    <n v="20576"/>
  </r>
  <r>
    <x v="1"/>
    <x v="10"/>
    <x v="3"/>
    <x v="4"/>
    <n v="22887"/>
    <n v="22627"/>
    <n v="25904"/>
    <n v="9458"/>
    <n v="20396"/>
  </r>
  <r>
    <x v="1"/>
    <x v="10"/>
    <x v="4"/>
    <x v="4"/>
    <n v="31118"/>
    <n v="30855"/>
    <n v="33204"/>
    <n v="19374"/>
    <n v="28995"/>
  </r>
  <r>
    <x v="1"/>
    <x v="10"/>
    <x v="5"/>
    <x v="4"/>
    <n v="30792"/>
    <n v="30580"/>
    <n v="30953"/>
    <n v="25296"/>
    <n v="29325"/>
  </r>
  <r>
    <x v="1"/>
    <x v="11"/>
    <x v="2"/>
    <x v="4"/>
    <n v="0"/>
    <n v="0"/>
    <n v="1"/>
    <n v="0"/>
    <n v="0"/>
  </r>
  <r>
    <x v="1"/>
    <x v="12"/>
    <x v="0"/>
    <x v="4"/>
    <n v="869"/>
    <n v="0"/>
    <n v="1752"/>
    <n v="0"/>
    <n v="0"/>
  </r>
  <r>
    <x v="1"/>
    <x v="12"/>
    <x v="1"/>
    <x v="4"/>
    <n v="1431"/>
    <n v="1398"/>
    <n v="1383"/>
    <n v="0"/>
    <n v="56"/>
  </r>
  <r>
    <x v="1"/>
    <x v="12"/>
    <x v="2"/>
    <x v="4"/>
    <n v="4725"/>
    <n v="4691"/>
    <n v="4538"/>
    <n v="1521"/>
    <n v="4297"/>
  </r>
  <r>
    <x v="1"/>
    <x v="12"/>
    <x v="3"/>
    <x v="4"/>
    <n v="4319"/>
    <n v="4298"/>
    <n v="4049"/>
    <n v="1926"/>
    <n v="4077"/>
  </r>
  <r>
    <x v="1"/>
    <x v="12"/>
    <x v="4"/>
    <x v="4"/>
    <n v="3062"/>
    <n v="3047"/>
    <n v="3037"/>
    <n v="1960"/>
    <n v="2955"/>
  </r>
  <r>
    <x v="1"/>
    <x v="12"/>
    <x v="5"/>
    <x v="4"/>
    <n v="1365"/>
    <n v="1357"/>
    <n v="1276"/>
    <n v="1004"/>
    <n v="1327"/>
  </r>
  <r>
    <x v="1"/>
    <x v="13"/>
    <x v="0"/>
    <x v="4"/>
    <n v="0"/>
    <n v="0"/>
    <n v="102"/>
    <n v="0"/>
    <n v="0"/>
  </r>
  <r>
    <x v="1"/>
    <x v="13"/>
    <x v="1"/>
    <x v="4"/>
    <n v="0"/>
    <n v="0"/>
    <n v="67"/>
    <n v="0"/>
    <n v="0"/>
  </r>
  <r>
    <x v="1"/>
    <x v="13"/>
    <x v="2"/>
    <x v="4"/>
    <n v="0"/>
    <n v="0"/>
    <n v="233"/>
    <n v="0"/>
    <n v="0"/>
  </r>
  <r>
    <x v="1"/>
    <x v="13"/>
    <x v="3"/>
    <x v="4"/>
    <n v="0"/>
    <n v="0"/>
    <n v="261"/>
    <n v="0"/>
    <n v="0"/>
  </r>
  <r>
    <x v="1"/>
    <x v="13"/>
    <x v="4"/>
    <x v="4"/>
    <n v="0"/>
    <n v="0"/>
    <n v="179"/>
    <n v="0"/>
    <n v="0"/>
  </r>
  <r>
    <x v="1"/>
    <x v="13"/>
    <x v="5"/>
    <x v="4"/>
    <n v="0"/>
    <n v="0"/>
    <n v="58"/>
    <n v="0"/>
    <n v="0"/>
  </r>
  <r>
    <x v="1"/>
    <x v="14"/>
    <x v="0"/>
    <x v="4"/>
    <n v="1154"/>
    <n v="0"/>
    <n v="2814"/>
    <n v="0"/>
    <n v="0"/>
  </r>
  <r>
    <x v="1"/>
    <x v="14"/>
    <x v="1"/>
    <x v="4"/>
    <n v="2106"/>
    <n v="2049"/>
    <n v="2396"/>
    <n v="0"/>
    <n v="70"/>
  </r>
  <r>
    <x v="1"/>
    <x v="14"/>
    <x v="2"/>
    <x v="4"/>
    <n v="5715"/>
    <n v="5643"/>
    <n v="6498"/>
    <n v="1383"/>
    <n v="4680"/>
  </r>
  <r>
    <x v="1"/>
    <x v="14"/>
    <x v="3"/>
    <x v="4"/>
    <n v="6897"/>
    <n v="6821"/>
    <n v="7832"/>
    <n v="2830"/>
    <n v="6093"/>
  </r>
  <r>
    <x v="1"/>
    <x v="14"/>
    <x v="4"/>
    <x v="4"/>
    <n v="6068"/>
    <n v="6015"/>
    <n v="6457"/>
    <n v="3854"/>
    <n v="5628"/>
  </r>
  <r>
    <x v="1"/>
    <x v="14"/>
    <x v="5"/>
    <x v="4"/>
    <n v="4953"/>
    <n v="4918"/>
    <n v="5174"/>
    <n v="3986"/>
    <n v="4704"/>
  </r>
  <r>
    <x v="1"/>
    <x v="15"/>
    <x v="1"/>
    <x v="4"/>
    <n v="0"/>
    <n v="0"/>
    <n v="1"/>
    <n v="0"/>
    <n v="0"/>
  </r>
  <r>
    <x v="1"/>
    <x v="15"/>
    <x v="2"/>
    <x v="4"/>
    <n v="0"/>
    <n v="0"/>
    <n v="1"/>
    <n v="0"/>
    <n v="0"/>
  </r>
  <r>
    <x v="1"/>
    <x v="15"/>
    <x v="4"/>
    <x v="4"/>
    <n v="0"/>
    <n v="0"/>
    <n v="2"/>
    <n v="0"/>
    <n v="0"/>
  </r>
  <r>
    <x v="1"/>
    <x v="15"/>
    <x v="5"/>
    <x v="4"/>
    <n v="0"/>
    <n v="0"/>
    <n v="2"/>
    <n v="0"/>
    <n v="0"/>
  </r>
  <r>
    <x v="1"/>
    <x v="16"/>
    <x v="0"/>
    <x v="4"/>
    <n v="0"/>
    <n v="0"/>
    <n v="6"/>
    <n v="0"/>
    <n v="0"/>
  </r>
  <r>
    <x v="1"/>
    <x v="16"/>
    <x v="1"/>
    <x v="4"/>
    <n v="0"/>
    <n v="0"/>
    <n v="8"/>
    <n v="0"/>
    <n v="0"/>
  </r>
  <r>
    <x v="1"/>
    <x v="16"/>
    <x v="2"/>
    <x v="4"/>
    <n v="0"/>
    <n v="0"/>
    <n v="134"/>
    <n v="0"/>
    <n v="0"/>
  </r>
  <r>
    <x v="1"/>
    <x v="16"/>
    <x v="3"/>
    <x v="4"/>
    <n v="0"/>
    <n v="0"/>
    <n v="200"/>
    <n v="0"/>
    <n v="0"/>
  </r>
  <r>
    <x v="1"/>
    <x v="16"/>
    <x v="4"/>
    <x v="4"/>
    <n v="0"/>
    <n v="0"/>
    <n v="271"/>
    <n v="0"/>
    <n v="0"/>
  </r>
  <r>
    <x v="1"/>
    <x v="16"/>
    <x v="5"/>
    <x v="4"/>
    <n v="0"/>
    <n v="0"/>
    <n v="199"/>
    <n v="0"/>
    <n v="0"/>
  </r>
  <r>
    <x v="1"/>
    <x v="17"/>
    <x v="0"/>
    <x v="4"/>
    <n v="1495"/>
    <n v="0"/>
    <n v="1940"/>
    <n v="0"/>
    <n v="0"/>
  </r>
  <r>
    <x v="1"/>
    <x v="17"/>
    <x v="1"/>
    <x v="4"/>
    <n v="1543"/>
    <n v="1508"/>
    <n v="1423"/>
    <s v="&lt;5"/>
    <n v="66"/>
  </r>
  <r>
    <x v="1"/>
    <x v="17"/>
    <x v="2"/>
    <x v="4"/>
    <n v="5062"/>
    <n v="5032"/>
    <n v="4450"/>
    <n v="2083"/>
    <n v="4701"/>
  </r>
  <r>
    <x v="1"/>
    <x v="17"/>
    <x v="3"/>
    <x v="4"/>
    <n v="6064"/>
    <n v="6045"/>
    <n v="5014"/>
    <n v="3154"/>
    <n v="5857"/>
  </r>
  <r>
    <x v="1"/>
    <x v="17"/>
    <x v="4"/>
    <x v="4"/>
    <n v="2934"/>
    <n v="2920"/>
    <n v="2570"/>
    <n v="1971"/>
    <n v="2853"/>
  </r>
  <r>
    <x v="1"/>
    <x v="17"/>
    <x v="5"/>
    <x v="4"/>
    <n v="1031"/>
    <n v="1027"/>
    <n v="956"/>
    <n v="789"/>
    <n v="994"/>
  </r>
  <r>
    <x v="1"/>
    <x v="18"/>
    <x v="0"/>
    <x v="4"/>
    <n v="97"/>
    <n v="0"/>
    <n v="0"/>
    <n v="0"/>
    <n v="0"/>
  </r>
  <r>
    <x v="1"/>
    <x v="18"/>
    <x v="1"/>
    <x v="4"/>
    <n v="225"/>
    <n v="216"/>
    <n v="0"/>
    <n v="0"/>
    <n v="13"/>
  </r>
  <r>
    <x v="1"/>
    <x v="18"/>
    <x v="2"/>
    <x v="4"/>
    <n v="1258"/>
    <n v="1218"/>
    <n v="0"/>
    <n v="283"/>
    <n v="1021"/>
  </r>
  <r>
    <x v="1"/>
    <x v="18"/>
    <x v="3"/>
    <x v="4"/>
    <n v="1257"/>
    <n v="1221"/>
    <n v="0"/>
    <n v="424"/>
    <n v="1083"/>
  </r>
  <r>
    <x v="1"/>
    <x v="18"/>
    <x v="4"/>
    <x v="4"/>
    <n v="1103"/>
    <n v="1078"/>
    <n v="0"/>
    <n v="532"/>
    <n v="988"/>
  </r>
  <r>
    <x v="1"/>
    <x v="18"/>
    <x v="5"/>
    <x v="4"/>
    <n v="745"/>
    <n v="730"/>
    <n v="0"/>
    <n v="516"/>
    <n v="688"/>
  </r>
  <r>
    <x v="2"/>
    <x v="19"/>
    <x v="0"/>
    <x v="4"/>
    <n v="827"/>
    <s v="&lt;5"/>
    <n v="3254"/>
    <n v="0"/>
    <n v="0"/>
  </r>
  <r>
    <x v="2"/>
    <x v="19"/>
    <x v="1"/>
    <x v="4"/>
    <n v="2254"/>
    <n v="2123"/>
    <n v="2524"/>
    <s v="&lt;5"/>
    <n v="62"/>
  </r>
  <r>
    <x v="2"/>
    <x v="19"/>
    <x v="2"/>
    <x v="4"/>
    <n v="5506"/>
    <n v="5238"/>
    <n v="6394"/>
    <n v="620"/>
    <n v="3127"/>
  </r>
  <r>
    <x v="2"/>
    <x v="19"/>
    <x v="3"/>
    <x v="4"/>
    <n v="3216"/>
    <n v="3112"/>
    <n v="3724"/>
    <n v="969"/>
    <n v="2426"/>
  </r>
  <r>
    <x v="2"/>
    <x v="19"/>
    <x v="4"/>
    <x v="4"/>
    <n v="2853"/>
    <n v="2805"/>
    <n v="3249"/>
    <n v="1404"/>
    <n v="2506"/>
  </r>
  <r>
    <x v="2"/>
    <x v="19"/>
    <x v="5"/>
    <x v="4"/>
    <n v="1475"/>
    <n v="1446"/>
    <n v="1647"/>
    <n v="905"/>
    <n v="1336"/>
  </r>
  <r>
    <x v="2"/>
    <x v="20"/>
    <x v="0"/>
    <x v="4"/>
    <n v="935"/>
    <n v="0"/>
    <n v="1577"/>
    <n v="0"/>
    <n v="0"/>
  </r>
  <r>
    <x v="2"/>
    <x v="20"/>
    <x v="1"/>
    <x v="4"/>
    <n v="1304"/>
    <n v="1264"/>
    <n v="1235"/>
    <n v="0"/>
    <n v="32"/>
  </r>
  <r>
    <x v="2"/>
    <x v="20"/>
    <x v="2"/>
    <x v="4"/>
    <n v="4037"/>
    <n v="3999"/>
    <n v="4208"/>
    <n v="1259"/>
    <n v="3424"/>
  </r>
  <r>
    <x v="2"/>
    <x v="20"/>
    <x v="3"/>
    <x v="4"/>
    <n v="4595"/>
    <n v="4570"/>
    <n v="4542"/>
    <n v="2302"/>
    <n v="4309"/>
  </r>
  <r>
    <x v="2"/>
    <x v="20"/>
    <x v="4"/>
    <x v="4"/>
    <n v="3277"/>
    <n v="3267"/>
    <n v="3194"/>
    <n v="2103"/>
    <n v="3141"/>
  </r>
  <r>
    <x v="2"/>
    <x v="20"/>
    <x v="5"/>
    <x v="4"/>
    <n v="1590"/>
    <n v="1582"/>
    <n v="1472"/>
    <n v="1204"/>
    <n v="1531"/>
  </r>
  <r>
    <x v="2"/>
    <x v="21"/>
    <x v="0"/>
    <x v="4"/>
    <n v="315"/>
    <n v="0"/>
    <n v="1186"/>
    <n v="0"/>
    <n v="0"/>
  </r>
  <r>
    <x v="2"/>
    <x v="21"/>
    <x v="1"/>
    <x v="4"/>
    <n v="824"/>
    <n v="782"/>
    <n v="901"/>
    <n v="0"/>
    <n v="23"/>
  </r>
  <r>
    <x v="2"/>
    <x v="21"/>
    <x v="2"/>
    <x v="4"/>
    <n v="1853"/>
    <n v="1767"/>
    <n v="2103"/>
    <n v="246"/>
    <n v="1126"/>
  </r>
  <r>
    <x v="2"/>
    <x v="21"/>
    <x v="3"/>
    <x v="4"/>
    <n v="1133"/>
    <n v="1103"/>
    <n v="1252"/>
    <n v="368"/>
    <n v="891"/>
  </r>
  <r>
    <x v="2"/>
    <x v="21"/>
    <x v="4"/>
    <x v="4"/>
    <n v="1132"/>
    <n v="1118"/>
    <n v="1185"/>
    <n v="577"/>
    <n v="1015"/>
  </r>
  <r>
    <x v="2"/>
    <x v="21"/>
    <x v="5"/>
    <x v="4"/>
    <n v="580"/>
    <n v="565"/>
    <n v="585"/>
    <n v="357"/>
    <n v="522"/>
  </r>
  <r>
    <x v="2"/>
    <x v="22"/>
    <x v="0"/>
    <x v="4"/>
    <n v="95"/>
    <n v="0"/>
    <n v="274"/>
    <n v="0"/>
    <n v="0"/>
  </r>
  <r>
    <x v="2"/>
    <x v="22"/>
    <x v="1"/>
    <x v="4"/>
    <n v="222"/>
    <n v="199"/>
    <n v="210"/>
    <s v="&lt;5"/>
    <n v="3"/>
  </r>
  <r>
    <x v="2"/>
    <x v="22"/>
    <x v="2"/>
    <x v="4"/>
    <n v="775"/>
    <n v="747"/>
    <n v="762"/>
    <n v="105"/>
    <n v="517"/>
  </r>
  <r>
    <x v="2"/>
    <x v="22"/>
    <x v="3"/>
    <x v="4"/>
    <n v="461"/>
    <n v="453"/>
    <n v="441"/>
    <n v="146"/>
    <n v="382"/>
  </r>
  <r>
    <x v="2"/>
    <x v="22"/>
    <x v="4"/>
    <x v="4"/>
    <n v="297"/>
    <n v="290"/>
    <n v="308"/>
    <n v="127"/>
    <n v="264"/>
  </r>
  <r>
    <x v="2"/>
    <x v="22"/>
    <x v="5"/>
    <x v="4"/>
    <n v="140"/>
    <n v="138"/>
    <n v="138"/>
    <n v="82"/>
    <n v="128"/>
  </r>
  <r>
    <x v="2"/>
    <x v="23"/>
    <x v="0"/>
    <x v="4"/>
    <n v="17"/>
    <n v="0"/>
    <n v="53"/>
    <n v="0"/>
    <n v="0"/>
  </r>
  <r>
    <x v="2"/>
    <x v="23"/>
    <x v="1"/>
    <x v="4"/>
    <n v="65"/>
    <n v="61"/>
    <n v="60"/>
    <n v="0"/>
    <n v="1"/>
  </r>
  <r>
    <x v="2"/>
    <x v="23"/>
    <x v="2"/>
    <x v="4"/>
    <n v="171"/>
    <n v="169"/>
    <n v="173"/>
    <n v="39"/>
    <n v="120"/>
  </r>
  <r>
    <x v="2"/>
    <x v="23"/>
    <x v="3"/>
    <x v="4"/>
    <n v="179"/>
    <n v="176"/>
    <n v="191"/>
    <n v="73"/>
    <n v="155"/>
  </r>
  <r>
    <x v="2"/>
    <x v="23"/>
    <x v="4"/>
    <x v="4"/>
    <n v="101"/>
    <n v="101"/>
    <n v="107"/>
    <n v="55"/>
    <n v="93"/>
  </r>
  <r>
    <x v="2"/>
    <x v="23"/>
    <x v="5"/>
    <x v="4"/>
    <n v="46"/>
    <n v="46"/>
    <n v="62"/>
    <n v="30"/>
    <n v="41"/>
  </r>
  <r>
    <x v="2"/>
    <x v="24"/>
    <x v="0"/>
    <x v="4"/>
    <n v="2694"/>
    <n v="0"/>
    <n v="8513"/>
    <n v="0"/>
    <n v="0"/>
  </r>
  <r>
    <x v="2"/>
    <x v="24"/>
    <x v="1"/>
    <x v="4"/>
    <n v="6891"/>
    <n v="6613"/>
    <n v="7355"/>
    <s v="&lt;5"/>
    <n v="254"/>
  </r>
  <r>
    <x v="2"/>
    <x v="24"/>
    <x v="2"/>
    <x v="4"/>
    <n v="18221"/>
    <n v="17620"/>
    <n v="19754"/>
    <n v="2382"/>
    <n v="12314"/>
  </r>
  <r>
    <x v="2"/>
    <x v="24"/>
    <x v="3"/>
    <x v="4"/>
    <n v="9873"/>
    <n v="9654"/>
    <n v="10919"/>
    <n v="2966"/>
    <n v="8099"/>
  </r>
  <r>
    <x v="2"/>
    <x v="24"/>
    <x v="4"/>
    <x v="4"/>
    <n v="8180"/>
    <n v="8100"/>
    <n v="8613"/>
    <n v="4048"/>
    <n v="7502"/>
  </r>
  <r>
    <x v="2"/>
    <x v="24"/>
    <x v="5"/>
    <x v="4"/>
    <n v="4242"/>
    <n v="4201"/>
    <n v="4455"/>
    <n v="2731"/>
    <n v="3938"/>
  </r>
  <r>
    <x v="2"/>
    <x v="25"/>
    <x v="0"/>
    <x v="4"/>
    <n v="32"/>
    <n v="0"/>
    <n v="160"/>
    <n v="0"/>
    <n v="0"/>
  </r>
  <r>
    <x v="2"/>
    <x v="25"/>
    <x v="1"/>
    <x v="4"/>
    <n v="100"/>
    <n v="90"/>
    <n v="129"/>
    <s v="&lt;5"/>
    <n v="2"/>
  </r>
  <r>
    <x v="2"/>
    <x v="25"/>
    <x v="2"/>
    <x v="4"/>
    <n v="232"/>
    <n v="223"/>
    <n v="280"/>
    <n v="27"/>
    <n v="134"/>
  </r>
  <r>
    <x v="2"/>
    <x v="25"/>
    <x v="3"/>
    <x v="4"/>
    <n v="145"/>
    <n v="139"/>
    <n v="161"/>
    <n v="38"/>
    <n v="106"/>
  </r>
  <r>
    <x v="2"/>
    <x v="25"/>
    <x v="4"/>
    <x v="4"/>
    <n v="90"/>
    <n v="90"/>
    <n v="103"/>
    <n v="34"/>
    <n v="78"/>
  </r>
  <r>
    <x v="2"/>
    <x v="25"/>
    <x v="5"/>
    <x v="4"/>
    <n v="36"/>
    <n v="35"/>
    <n v="45"/>
    <n v="19"/>
    <n v="31"/>
  </r>
  <r>
    <x v="2"/>
    <x v="26"/>
    <x v="0"/>
    <x v="4"/>
    <n v="1618"/>
    <n v="0"/>
    <n v="5471"/>
    <n v="0"/>
    <n v="0"/>
  </r>
  <r>
    <x v="2"/>
    <x v="26"/>
    <x v="1"/>
    <x v="4"/>
    <n v="3689"/>
    <n v="3527"/>
    <n v="3989"/>
    <s v="&lt;5"/>
    <n v="120"/>
  </r>
  <r>
    <x v="2"/>
    <x v="26"/>
    <x v="2"/>
    <x v="4"/>
    <n v="8859"/>
    <n v="8455"/>
    <n v="9304"/>
    <n v="872"/>
    <n v="5497"/>
  </r>
  <r>
    <x v="2"/>
    <x v="26"/>
    <x v="3"/>
    <x v="4"/>
    <n v="5088"/>
    <n v="4963"/>
    <n v="5188"/>
    <n v="1144"/>
    <n v="4058"/>
  </r>
  <r>
    <x v="2"/>
    <x v="26"/>
    <x v="4"/>
    <x v="4"/>
    <n v="3772"/>
    <n v="3716"/>
    <n v="3746"/>
    <n v="1327"/>
    <n v="3326"/>
  </r>
  <r>
    <x v="2"/>
    <x v="26"/>
    <x v="5"/>
    <x v="4"/>
    <n v="1786"/>
    <n v="1763"/>
    <n v="1790"/>
    <n v="875"/>
    <n v="1582"/>
  </r>
  <r>
    <x v="0"/>
    <x v="0"/>
    <x v="0"/>
    <x v="5"/>
    <n v="1361"/>
    <n v="0"/>
    <n v="7110"/>
    <n v="0"/>
    <n v="0"/>
  </r>
  <r>
    <x v="0"/>
    <x v="0"/>
    <x v="1"/>
    <x v="5"/>
    <n v="4800"/>
    <n v="4382"/>
    <n v="5327"/>
    <s v="&lt;5"/>
    <n v="104"/>
  </r>
  <r>
    <x v="0"/>
    <x v="0"/>
    <x v="2"/>
    <x v="5"/>
    <n v="9975"/>
    <n v="9125"/>
    <n v="11593"/>
    <n v="950"/>
    <n v="4187"/>
  </r>
  <r>
    <x v="0"/>
    <x v="0"/>
    <x v="3"/>
    <x v="5"/>
    <n v="6465"/>
    <n v="6132"/>
    <n v="7416"/>
    <n v="1399"/>
    <n v="3992"/>
  </r>
  <r>
    <x v="0"/>
    <x v="0"/>
    <x v="4"/>
    <x v="5"/>
    <n v="6119"/>
    <n v="5967"/>
    <n v="6460"/>
    <n v="2734"/>
    <n v="4830"/>
  </r>
  <r>
    <x v="0"/>
    <x v="0"/>
    <x v="5"/>
    <x v="5"/>
    <n v="3328"/>
    <n v="3287"/>
    <n v="3263"/>
    <n v="2263"/>
    <n v="2974"/>
  </r>
  <r>
    <x v="1"/>
    <x v="1"/>
    <x v="0"/>
    <x v="5"/>
    <n v="21"/>
    <n v="0"/>
    <n v="67"/>
    <n v="0"/>
    <n v="0"/>
  </r>
  <r>
    <x v="1"/>
    <x v="1"/>
    <x v="1"/>
    <x v="5"/>
    <n v="44"/>
    <n v="44"/>
    <n v="46"/>
    <n v="0"/>
    <n v="0"/>
  </r>
  <r>
    <x v="1"/>
    <x v="1"/>
    <x v="2"/>
    <x v="5"/>
    <n v="96"/>
    <n v="94"/>
    <n v="89"/>
    <n v="14"/>
    <n v="67"/>
  </r>
  <r>
    <x v="1"/>
    <x v="1"/>
    <x v="3"/>
    <x v="5"/>
    <n v="106"/>
    <n v="102"/>
    <n v="116"/>
    <n v="37"/>
    <n v="80"/>
  </r>
  <r>
    <x v="1"/>
    <x v="1"/>
    <x v="4"/>
    <x v="5"/>
    <n v="67"/>
    <n v="67"/>
    <n v="69"/>
    <n v="34"/>
    <n v="58"/>
  </r>
  <r>
    <x v="1"/>
    <x v="1"/>
    <x v="5"/>
    <x v="5"/>
    <n v="22"/>
    <n v="22"/>
    <n v="22"/>
    <n v="17"/>
    <n v="21"/>
  </r>
  <r>
    <x v="1"/>
    <x v="2"/>
    <x v="0"/>
    <x v="5"/>
    <n v="17"/>
    <n v="0"/>
    <n v="48"/>
    <n v="0"/>
    <n v="0"/>
  </r>
  <r>
    <x v="1"/>
    <x v="2"/>
    <x v="1"/>
    <x v="5"/>
    <n v="53"/>
    <n v="50"/>
    <n v="39"/>
    <n v="0"/>
    <n v="7"/>
  </r>
  <r>
    <x v="1"/>
    <x v="2"/>
    <x v="2"/>
    <x v="5"/>
    <n v="129"/>
    <n v="125"/>
    <n v="86"/>
    <n v="38"/>
    <n v="102"/>
  </r>
  <r>
    <x v="1"/>
    <x v="2"/>
    <x v="3"/>
    <x v="5"/>
    <n v="157"/>
    <n v="153"/>
    <n v="144"/>
    <n v="44"/>
    <n v="140"/>
  </r>
  <r>
    <x v="1"/>
    <x v="2"/>
    <x v="4"/>
    <x v="5"/>
    <n v="89"/>
    <n v="88"/>
    <n v="84"/>
    <n v="50"/>
    <n v="85"/>
  </r>
  <r>
    <x v="1"/>
    <x v="2"/>
    <x v="5"/>
    <x v="5"/>
    <n v="30"/>
    <n v="30"/>
    <n v="29"/>
    <n v="19"/>
    <n v="29"/>
  </r>
  <r>
    <x v="1"/>
    <x v="3"/>
    <x v="0"/>
    <x v="5"/>
    <n v="97"/>
    <n v="0"/>
    <n v="153"/>
    <n v="0"/>
    <n v="0"/>
  </r>
  <r>
    <x v="1"/>
    <x v="3"/>
    <x v="1"/>
    <x v="5"/>
    <n v="102"/>
    <n v="96"/>
    <n v="101"/>
    <n v="0"/>
    <n v="2"/>
  </r>
  <r>
    <x v="1"/>
    <x v="3"/>
    <x v="2"/>
    <x v="5"/>
    <n v="321"/>
    <n v="319"/>
    <n v="248"/>
    <n v="88"/>
    <n v="263"/>
  </r>
  <r>
    <x v="1"/>
    <x v="3"/>
    <x v="3"/>
    <x v="5"/>
    <n v="292"/>
    <n v="286"/>
    <n v="269"/>
    <n v="107"/>
    <n v="259"/>
  </r>
  <r>
    <x v="1"/>
    <x v="3"/>
    <x v="4"/>
    <x v="5"/>
    <n v="243"/>
    <n v="241"/>
    <n v="248"/>
    <n v="138"/>
    <n v="225"/>
  </r>
  <r>
    <x v="1"/>
    <x v="3"/>
    <x v="5"/>
    <x v="5"/>
    <n v="204"/>
    <n v="201"/>
    <n v="222"/>
    <n v="148"/>
    <n v="191"/>
  </r>
  <r>
    <x v="1"/>
    <x v="4"/>
    <x v="0"/>
    <x v="5"/>
    <n v="0"/>
    <n v="0"/>
    <n v="3"/>
    <n v="0"/>
    <n v="0"/>
  </r>
  <r>
    <x v="1"/>
    <x v="4"/>
    <x v="1"/>
    <x v="5"/>
    <n v="0"/>
    <n v="0"/>
    <n v="1"/>
    <n v="0"/>
    <n v="0"/>
  </r>
  <r>
    <x v="1"/>
    <x v="4"/>
    <x v="3"/>
    <x v="5"/>
    <n v="0"/>
    <n v="0"/>
    <n v="6"/>
    <n v="0"/>
    <n v="0"/>
  </r>
  <r>
    <x v="1"/>
    <x v="4"/>
    <x v="4"/>
    <x v="5"/>
    <n v="0"/>
    <n v="0"/>
    <n v="4"/>
    <n v="0"/>
    <n v="0"/>
  </r>
  <r>
    <x v="1"/>
    <x v="4"/>
    <x v="5"/>
    <x v="5"/>
    <n v="0"/>
    <n v="0"/>
    <n v="5"/>
    <n v="0"/>
    <n v="0"/>
  </r>
  <r>
    <x v="1"/>
    <x v="5"/>
    <x v="0"/>
    <x v="5"/>
    <n v="56"/>
    <n v="0"/>
    <n v="132"/>
    <n v="0"/>
    <n v="0"/>
  </r>
  <r>
    <x v="1"/>
    <x v="5"/>
    <x v="1"/>
    <x v="5"/>
    <n v="104"/>
    <n v="100"/>
    <n v="119"/>
    <n v="0"/>
    <n v="1"/>
  </r>
  <r>
    <x v="1"/>
    <x v="5"/>
    <x v="2"/>
    <x v="5"/>
    <n v="342"/>
    <n v="330"/>
    <n v="371"/>
    <n v="83"/>
    <n v="251"/>
  </r>
  <r>
    <x v="1"/>
    <x v="5"/>
    <x v="3"/>
    <x v="5"/>
    <n v="402"/>
    <n v="400"/>
    <n v="477"/>
    <n v="147"/>
    <n v="342"/>
  </r>
  <r>
    <x v="1"/>
    <x v="5"/>
    <x v="4"/>
    <x v="5"/>
    <n v="488"/>
    <n v="482"/>
    <n v="515"/>
    <n v="271"/>
    <n v="439"/>
  </r>
  <r>
    <x v="1"/>
    <x v="5"/>
    <x v="5"/>
    <x v="5"/>
    <n v="636"/>
    <n v="632"/>
    <n v="676"/>
    <n v="533"/>
    <n v="605"/>
  </r>
  <r>
    <x v="1"/>
    <x v="6"/>
    <x v="0"/>
    <x v="5"/>
    <n v="159"/>
    <n v="0"/>
    <n v="428"/>
    <n v="0"/>
    <n v="0"/>
  </r>
  <r>
    <x v="1"/>
    <x v="6"/>
    <x v="1"/>
    <x v="5"/>
    <n v="248"/>
    <n v="238"/>
    <n v="229"/>
    <n v="0"/>
    <n v="11"/>
  </r>
  <r>
    <x v="1"/>
    <x v="6"/>
    <x v="2"/>
    <x v="5"/>
    <n v="1818"/>
    <n v="1798"/>
    <n v="1409"/>
    <n v="336"/>
    <n v="1527"/>
  </r>
  <r>
    <x v="1"/>
    <x v="6"/>
    <x v="3"/>
    <x v="5"/>
    <n v="925"/>
    <n v="922"/>
    <n v="767"/>
    <n v="272"/>
    <n v="841"/>
  </r>
  <r>
    <x v="1"/>
    <x v="6"/>
    <x v="4"/>
    <x v="5"/>
    <n v="299"/>
    <n v="297"/>
    <n v="297"/>
    <n v="92"/>
    <n v="278"/>
  </r>
  <r>
    <x v="1"/>
    <x v="6"/>
    <x v="5"/>
    <x v="5"/>
    <n v="179"/>
    <n v="179"/>
    <n v="195"/>
    <n v="79"/>
    <n v="170"/>
  </r>
  <r>
    <x v="1"/>
    <x v="7"/>
    <x v="0"/>
    <x v="5"/>
    <n v="19"/>
    <n v="0"/>
    <n v="47"/>
    <n v="0"/>
    <n v="0"/>
  </r>
  <r>
    <x v="1"/>
    <x v="7"/>
    <x v="1"/>
    <x v="5"/>
    <n v="15"/>
    <n v="15"/>
    <n v="28"/>
    <n v="0"/>
    <n v="1"/>
  </r>
  <r>
    <x v="1"/>
    <x v="7"/>
    <x v="2"/>
    <x v="5"/>
    <n v="189"/>
    <n v="187"/>
    <n v="111"/>
    <n v="43"/>
    <n v="160"/>
  </r>
  <r>
    <x v="1"/>
    <x v="7"/>
    <x v="3"/>
    <x v="5"/>
    <n v="178"/>
    <n v="177"/>
    <n v="140"/>
    <n v="56"/>
    <n v="157"/>
  </r>
  <r>
    <x v="1"/>
    <x v="7"/>
    <x v="4"/>
    <x v="5"/>
    <n v="31"/>
    <n v="31"/>
    <n v="22"/>
    <n v="14"/>
    <n v="29"/>
  </r>
  <r>
    <x v="1"/>
    <x v="7"/>
    <x v="5"/>
    <x v="5"/>
    <n v="9"/>
    <n v="9"/>
    <n v="11"/>
    <n v="8"/>
    <n v="9"/>
  </r>
  <r>
    <x v="1"/>
    <x v="8"/>
    <x v="0"/>
    <x v="5"/>
    <n v="15"/>
    <n v="0"/>
    <n v="65"/>
    <n v="0"/>
    <n v="0"/>
  </r>
  <r>
    <x v="1"/>
    <x v="8"/>
    <x v="1"/>
    <x v="5"/>
    <n v="33"/>
    <n v="30"/>
    <n v="17"/>
    <n v="0"/>
    <n v="0"/>
  </r>
  <r>
    <x v="1"/>
    <x v="8"/>
    <x v="2"/>
    <x v="5"/>
    <n v="50"/>
    <n v="49"/>
    <n v="59"/>
    <s v="&lt;5"/>
    <n v="33"/>
  </r>
  <r>
    <x v="1"/>
    <x v="8"/>
    <x v="3"/>
    <x v="5"/>
    <n v="71"/>
    <n v="69"/>
    <n v="66"/>
    <n v="19"/>
    <n v="56"/>
  </r>
  <r>
    <x v="1"/>
    <x v="8"/>
    <x v="4"/>
    <x v="5"/>
    <n v="24"/>
    <n v="23"/>
    <n v="28"/>
    <n v="15"/>
    <n v="20"/>
  </r>
  <r>
    <x v="1"/>
    <x v="8"/>
    <x v="5"/>
    <x v="5"/>
    <n v="14"/>
    <n v="14"/>
    <n v="9"/>
    <n v="10"/>
    <n v="13"/>
  </r>
  <r>
    <x v="1"/>
    <x v="9"/>
    <x v="0"/>
    <x v="5"/>
    <n v="0"/>
    <n v="0"/>
    <n v="17"/>
    <n v="0"/>
    <n v="0"/>
  </r>
  <r>
    <x v="1"/>
    <x v="9"/>
    <x v="1"/>
    <x v="5"/>
    <n v="0"/>
    <n v="0"/>
    <n v="14"/>
    <n v="0"/>
    <n v="0"/>
  </r>
  <r>
    <x v="1"/>
    <x v="9"/>
    <x v="2"/>
    <x v="5"/>
    <n v="0"/>
    <n v="0"/>
    <n v="55"/>
    <n v="0"/>
    <n v="0"/>
  </r>
  <r>
    <x v="1"/>
    <x v="9"/>
    <x v="3"/>
    <x v="5"/>
    <n v="0"/>
    <n v="0"/>
    <n v="69"/>
    <n v="0"/>
    <n v="0"/>
  </r>
  <r>
    <x v="1"/>
    <x v="9"/>
    <x v="4"/>
    <x v="5"/>
    <n v="0"/>
    <n v="0"/>
    <n v="78"/>
    <n v="0"/>
    <n v="0"/>
  </r>
  <r>
    <x v="1"/>
    <x v="9"/>
    <x v="5"/>
    <x v="5"/>
    <n v="0"/>
    <n v="0"/>
    <n v="93"/>
    <n v="0"/>
    <n v="0"/>
  </r>
  <r>
    <x v="1"/>
    <x v="10"/>
    <x v="0"/>
    <x v="5"/>
    <n v="3103"/>
    <n v="0"/>
    <n v="7390"/>
    <n v="0"/>
    <n v="0"/>
  </r>
  <r>
    <x v="1"/>
    <x v="10"/>
    <x v="1"/>
    <x v="5"/>
    <n v="6522"/>
    <n v="6286"/>
    <n v="6842"/>
    <s v="&lt;5"/>
    <n v="194"/>
  </r>
  <r>
    <x v="1"/>
    <x v="10"/>
    <x v="2"/>
    <x v="5"/>
    <n v="14488"/>
    <n v="14125"/>
    <n v="15731"/>
    <n v="2463"/>
    <n v="9613"/>
  </r>
  <r>
    <x v="1"/>
    <x v="10"/>
    <x v="3"/>
    <x v="5"/>
    <n v="14633"/>
    <n v="14354"/>
    <n v="16654"/>
    <n v="4385"/>
    <n v="11817"/>
  </r>
  <r>
    <x v="1"/>
    <x v="10"/>
    <x v="4"/>
    <x v="5"/>
    <n v="21219"/>
    <n v="21027"/>
    <n v="22601"/>
    <n v="12031"/>
    <n v="19209"/>
  </r>
  <r>
    <x v="1"/>
    <x v="10"/>
    <x v="5"/>
    <x v="5"/>
    <n v="25394"/>
    <n v="25237"/>
    <n v="25130"/>
    <n v="20241"/>
    <n v="23915"/>
  </r>
  <r>
    <x v="1"/>
    <x v="12"/>
    <x v="0"/>
    <x v="5"/>
    <n v="58"/>
    <n v="0"/>
    <n v="153"/>
    <n v="0"/>
    <n v="0"/>
  </r>
  <r>
    <x v="1"/>
    <x v="12"/>
    <x v="1"/>
    <x v="5"/>
    <n v="146"/>
    <n v="143"/>
    <n v="126"/>
    <n v="0"/>
    <n v="7"/>
  </r>
  <r>
    <x v="1"/>
    <x v="12"/>
    <x v="2"/>
    <x v="5"/>
    <n v="454"/>
    <n v="451"/>
    <n v="391"/>
    <n v="108"/>
    <n v="387"/>
  </r>
  <r>
    <x v="1"/>
    <x v="12"/>
    <x v="3"/>
    <x v="5"/>
    <n v="455"/>
    <n v="451"/>
    <n v="387"/>
    <n v="148"/>
    <n v="405"/>
  </r>
  <r>
    <x v="1"/>
    <x v="12"/>
    <x v="4"/>
    <x v="5"/>
    <n v="210"/>
    <n v="209"/>
    <n v="207"/>
    <n v="96"/>
    <n v="194"/>
  </r>
  <r>
    <x v="1"/>
    <x v="12"/>
    <x v="5"/>
    <x v="5"/>
    <n v="92"/>
    <n v="92"/>
    <n v="81"/>
    <n v="58"/>
    <n v="83"/>
  </r>
  <r>
    <x v="1"/>
    <x v="13"/>
    <x v="0"/>
    <x v="5"/>
    <n v="0"/>
    <n v="0"/>
    <n v="48"/>
    <n v="0"/>
    <n v="0"/>
  </r>
  <r>
    <x v="1"/>
    <x v="13"/>
    <x v="1"/>
    <x v="5"/>
    <n v="0"/>
    <n v="0"/>
    <n v="24"/>
    <n v="0"/>
    <n v="0"/>
  </r>
  <r>
    <x v="1"/>
    <x v="13"/>
    <x v="2"/>
    <x v="5"/>
    <n v="0"/>
    <n v="0"/>
    <n v="66"/>
    <n v="0"/>
    <n v="0"/>
  </r>
  <r>
    <x v="1"/>
    <x v="13"/>
    <x v="3"/>
    <x v="5"/>
    <n v="0"/>
    <n v="0"/>
    <n v="60"/>
    <n v="0"/>
    <n v="0"/>
  </r>
  <r>
    <x v="1"/>
    <x v="13"/>
    <x v="4"/>
    <x v="5"/>
    <n v="0"/>
    <n v="0"/>
    <n v="98"/>
    <n v="0"/>
    <n v="0"/>
  </r>
  <r>
    <x v="1"/>
    <x v="13"/>
    <x v="5"/>
    <x v="5"/>
    <n v="0"/>
    <n v="0"/>
    <n v="61"/>
    <n v="0"/>
    <n v="0"/>
  </r>
  <r>
    <x v="1"/>
    <x v="14"/>
    <x v="0"/>
    <x v="5"/>
    <n v="362"/>
    <n v="0"/>
    <n v="926"/>
    <n v="0"/>
    <n v="0"/>
  </r>
  <r>
    <x v="1"/>
    <x v="14"/>
    <x v="1"/>
    <x v="5"/>
    <n v="629"/>
    <n v="602"/>
    <n v="731"/>
    <n v="0"/>
    <n v="22"/>
  </r>
  <r>
    <x v="1"/>
    <x v="14"/>
    <x v="2"/>
    <x v="5"/>
    <n v="1792"/>
    <n v="1754"/>
    <n v="1942"/>
    <n v="327"/>
    <n v="1250"/>
  </r>
  <r>
    <x v="1"/>
    <x v="14"/>
    <x v="3"/>
    <x v="5"/>
    <n v="2052"/>
    <n v="2018"/>
    <n v="2368"/>
    <n v="715"/>
    <n v="1718"/>
  </r>
  <r>
    <x v="1"/>
    <x v="14"/>
    <x v="4"/>
    <x v="5"/>
    <n v="1984"/>
    <n v="1967"/>
    <n v="2094"/>
    <n v="1127"/>
    <n v="1800"/>
  </r>
  <r>
    <x v="1"/>
    <x v="14"/>
    <x v="5"/>
    <x v="5"/>
    <n v="1941"/>
    <n v="1915"/>
    <n v="2098"/>
    <n v="1534"/>
    <n v="1805"/>
  </r>
  <r>
    <x v="1"/>
    <x v="16"/>
    <x v="0"/>
    <x v="5"/>
    <n v="0"/>
    <n v="0"/>
    <n v="1"/>
    <n v="0"/>
    <n v="0"/>
  </r>
  <r>
    <x v="1"/>
    <x v="16"/>
    <x v="2"/>
    <x v="5"/>
    <n v="0"/>
    <n v="0"/>
    <n v="4"/>
    <n v="0"/>
    <n v="0"/>
  </r>
  <r>
    <x v="1"/>
    <x v="16"/>
    <x v="3"/>
    <x v="5"/>
    <n v="0"/>
    <n v="0"/>
    <n v="35"/>
    <n v="0"/>
    <n v="0"/>
  </r>
  <r>
    <x v="1"/>
    <x v="16"/>
    <x v="4"/>
    <x v="5"/>
    <n v="0"/>
    <n v="0"/>
    <n v="36"/>
    <n v="0"/>
    <n v="0"/>
  </r>
  <r>
    <x v="1"/>
    <x v="16"/>
    <x v="5"/>
    <x v="5"/>
    <n v="0"/>
    <n v="0"/>
    <n v="19"/>
    <n v="0"/>
    <n v="0"/>
  </r>
  <r>
    <x v="1"/>
    <x v="17"/>
    <x v="0"/>
    <x v="5"/>
    <n v="90"/>
    <n v="0"/>
    <n v="167"/>
    <n v="0"/>
    <n v="0"/>
  </r>
  <r>
    <x v="1"/>
    <x v="17"/>
    <x v="1"/>
    <x v="5"/>
    <n v="126"/>
    <n v="125"/>
    <n v="119"/>
    <n v="0"/>
    <n v="5"/>
  </r>
  <r>
    <x v="1"/>
    <x v="17"/>
    <x v="2"/>
    <x v="5"/>
    <n v="519"/>
    <n v="510"/>
    <n v="382"/>
    <n v="160"/>
    <n v="443"/>
  </r>
  <r>
    <x v="1"/>
    <x v="17"/>
    <x v="3"/>
    <x v="5"/>
    <n v="673"/>
    <n v="669"/>
    <n v="381"/>
    <n v="229"/>
    <n v="603"/>
  </r>
  <r>
    <x v="1"/>
    <x v="17"/>
    <x v="4"/>
    <x v="5"/>
    <n v="159"/>
    <n v="158"/>
    <n v="114"/>
    <n v="72"/>
    <n v="142"/>
  </r>
  <r>
    <x v="1"/>
    <x v="17"/>
    <x v="5"/>
    <x v="5"/>
    <n v="38"/>
    <n v="38"/>
    <n v="27"/>
    <n v="20"/>
    <n v="37"/>
  </r>
  <r>
    <x v="1"/>
    <x v="18"/>
    <x v="0"/>
    <x v="5"/>
    <n v="46"/>
    <n v="0"/>
    <n v="0"/>
    <n v="0"/>
    <n v="0"/>
  </r>
  <r>
    <x v="1"/>
    <x v="18"/>
    <x v="1"/>
    <x v="5"/>
    <n v="64"/>
    <n v="63"/>
    <n v="0"/>
    <n v="0"/>
    <n v="4"/>
  </r>
  <r>
    <x v="1"/>
    <x v="18"/>
    <x v="2"/>
    <x v="5"/>
    <n v="500"/>
    <n v="472"/>
    <n v="0"/>
    <n v="121"/>
    <n v="361"/>
  </r>
  <r>
    <x v="1"/>
    <x v="18"/>
    <x v="3"/>
    <x v="5"/>
    <n v="454"/>
    <n v="431"/>
    <n v="0"/>
    <n v="112"/>
    <n v="354"/>
  </r>
  <r>
    <x v="1"/>
    <x v="18"/>
    <x v="4"/>
    <x v="5"/>
    <n v="317"/>
    <n v="307"/>
    <n v="0"/>
    <n v="125"/>
    <n v="268"/>
  </r>
  <r>
    <x v="1"/>
    <x v="18"/>
    <x v="5"/>
    <x v="5"/>
    <n v="210"/>
    <n v="206"/>
    <n v="0"/>
    <n v="144"/>
    <n v="190"/>
  </r>
  <r>
    <x v="2"/>
    <x v="19"/>
    <x v="0"/>
    <x v="5"/>
    <n v="45"/>
    <n v="0"/>
    <n v="233"/>
    <n v="0"/>
    <n v="0"/>
  </r>
  <r>
    <x v="2"/>
    <x v="19"/>
    <x v="1"/>
    <x v="5"/>
    <n v="172"/>
    <n v="152"/>
    <n v="168"/>
    <n v="0"/>
    <n v="2"/>
  </r>
  <r>
    <x v="2"/>
    <x v="19"/>
    <x v="2"/>
    <x v="5"/>
    <n v="408"/>
    <n v="375"/>
    <n v="414"/>
    <n v="24"/>
    <n v="202"/>
  </r>
  <r>
    <x v="2"/>
    <x v="19"/>
    <x v="3"/>
    <x v="5"/>
    <n v="255"/>
    <n v="246"/>
    <n v="283"/>
    <n v="52"/>
    <n v="165"/>
  </r>
  <r>
    <x v="2"/>
    <x v="19"/>
    <x v="4"/>
    <x v="5"/>
    <n v="250"/>
    <n v="245"/>
    <n v="258"/>
    <n v="105"/>
    <n v="208"/>
  </r>
  <r>
    <x v="2"/>
    <x v="19"/>
    <x v="5"/>
    <x v="5"/>
    <n v="143"/>
    <n v="139"/>
    <n v="146"/>
    <n v="104"/>
    <n v="128"/>
  </r>
  <r>
    <x v="2"/>
    <x v="20"/>
    <x v="0"/>
    <x v="5"/>
    <n v="18"/>
    <n v="0"/>
    <n v="39"/>
    <n v="0"/>
    <n v="0"/>
  </r>
  <r>
    <x v="2"/>
    <x v="20"/>
    <x v="1"/>
    <x v="5"/>
    <n v="37"/>
    <n v="37"/>
    <n v="46"/>
    <n v="0"/>
    <n v="0"/>
  </r>
  <r>
    <x v="2"/>
    <x v="20"/>
    <x v="2"/>
    <x v="5"/>
    <n v="157"/>
    <n v="154"/>
    <n v="103"/>
    <n v="36"/>
    <n v="117"/>
  </r>
  <r>
    <x v="2"/>
    <x v="20"/>
    <x v="3"/>
    <x v="5"/>
    <n v="119"/>
    <n v="118"/>
    <n v="93"/>
    <n v="36"/>
    <n v="103"/>
  </r>
  <r>
    <x v="2"/>
    <x v="20"/>
    <x v="4"/>
    <x v="5"/>
    <n v="55"/>
    <n v="54"/>
    <n v="60"/>
    <n v="26"/>
    <n v="45"/>
  </r>
  <r>
    <x v="2"/>
    <x v="20"/>
    <x v="5"/>
    <x v="5"/>
    <n v="26"/>
    <n v="26"/>
    <n v="21"/>
    <n v="17"/>
    <n v="24"/>
  </r>
  <r>
    <x v="2"/>
    <x v="21"/>
    <x v="0"/>
    <x v="5"/>
    <s v="&lt;5"/>
    <n v="0"/>
    <n v="11"/>
    <n v="0"/>
    <n v="0"/>
  </r>
  <r>
    <x v="2"/>
    <x v="21"/>
    <x v="1"/>
    <x v="5"/>
    <n v="10"/>
    <n v="10"/>
    <n v="11"/>
    <n v="0"/>
    <n v="0"/>
  </r>
  <r>
    <x v="2"/>
    <x v="21"/>
    <x v="2"/>
    <x v="5"/>
    <n v="8"/>
    <n v="8"/>
    <n v="11"/>
    <s v="&lt;5"/>
    <n v="3"/>
  </r>
  <r>
    <x v="2"/>
    <x v="21"/>
    <x v="3"/>
    <x v="5"/>
    <n v="22"/>
    <n v="20"/>
    <n v="21"/>
    <n v="5"/>
    <n v="16"/>
  </r>
  <r>
    <x v="2"/>
    <x v="21"/>
    <x v="4"/>
    <x v="5"/>
    <n v="7"/>
    <n v="7"/>
    <n v="5"/>
    <s v="&lt;5"/>
    <n v="7"/>
  </r>
  <r>
    <x v="2"/>
    <x v="21"/>
    <x v="5"/>
    <x v="5"/>
    <n v="5"/>
    <s v="&lt;5"/>
    <n v="3"/>
    <s v="&lt;5"/>
    <n v="4"/>
  </r>
  <r>
    <x v="2"/>
    <x v="22"/>
    <x v="0"/>
    <x v="5"/>
    <n v="12"/>
    <n v="0"/>
    <n v="51"/>
    <n v="0"/>
    <n v="0"/>
  </r>
  <r>
    <x v="2"/>
    <x v="22"/>
    <x v="1"/>
    <x v="5"/>
    <n v="44"/>
    <n v="39"/>
    <n v="39"/>
    <s v="&lt;5"/>
    <n v="3"/>
  </r>
  <r>
    <x v="2"/>
    <x v="22"/>
    <x v="2"/>
    <x v="5"/>
    <n v="548"/>
    <n v="522"/>
    <n v="160"/>
    <n v="112"/>
    <n v="337"/>
  </r>
  <r>
    <x v="2"/>
    <x v="22"/>
    <x v="3"/>
    <x v="5"/>
    <n v="373"/>
    <n v="363"/>
    <n v="88"/>
    <n v="100"/>
    <n v="276"/>
  </r>
  <r>
    <x v="2"/>
    <x v="22"/>
    <x v="4"/>
    <x v="5"/>
    <n v="59"/>
    <n v="58"/>
    <n v="39"/>
    <n v="22"/>
    <n v="46"/>
  </r>
  <r>
    <x v="2"/>
    <x v="22"/>
    <x v="5"/>
    <x v="5"/>
    <n v="23"/>
    <n v="22"/>
    <n v="23"/>
    <n v="15"/>
    <n v="20"/>
  </r>
  <r>
    <x v="2"/>
    <x v="23"/>
    <x v="0"/>
    <x v="5"/>
    <s v="&lt;5"/>
    <n v="0"/>
    <n v="11"/>
    <n v="0"/>
    <n v="0"/>
  </r>
  <r>
    <x v="2"/>
    <x v="23"/>
    <x v="1"/>
    <x v="5"/>
    <n v="14"/>
    <n v="11"/>
    <n v="15"/>
    <n v="0"/>
    <n v="0"/>
  </r>
  <r>
    <x v="2"/>
    <x v="23"/>
    <x v="2"/>
    <x v="5"/>
    <n v="106"/>
    <n v="103"/>
    <n v="51"/>
    <n v="26"/>
    <n v="77"/>
  </r>
  <r>
    <x v="2"/>
    <x v="23"/>
    <x v="3"/>
    <x v="5"/>
    <n v="79"/>
    <n v="78"/>
    <n v="29"/>
    <n v="25"/>
    <n v="70"/>
  </r>
  <r>
    <x v="2"/>
    <x v="23"/>
    <x v="4"/>
    <x v="5"/>
    <n v="25"/>
    <n v="23"/>
    <n v="20"/>
    <n v="8"/>
    <n v="20"/>
  </r>
  <r>
    <x v="2"/>
    <x v="23"/>
    <x v="5"/>
    <x v="5"/>
    <n v="11"/>
    <n v="10"/>
    <n v="9"/>
    <n v="9"/>
    <n v="10"/>
  </r>
  <r>
    <x v="2"/>
    <x v="24"/>
    <x v="0"/>
    <x v="5"/>
    <n v="132"/>
    <n v="0"/>
    <n v="555"/>
    <n v="0"/>
    <n v="0"/>
  </r>
  <r>
    <x v="2"/>
    <x v="24"/>
    <x v="1"/>
    <x v="5"/>
    <n v="363"/>
    <n v="344"/>
    <n v="375"/>
    <n v="0"/>
    <n v="12"/>
  </r>
  <r>
    <x v="2"/>
    <x v="24"/>
    <x v="2"/>
    <x v="5"/>
    <n v="1501"/>
    <n v="1460"/>
    <n v="998"/>
    <n v="324"/>
    <n v="1120"/>
  </r>
  <r>
    <x v="2"/>
    <x v="24"/>
    <x v="3"/>
    <x v="5"/>
    <n v="820"/>
    <n v="803"/>
    <n v="567"/>
    <n v="239"/>
    <n v="703"/>
  </r>
  <r>
    <x v="2"/>
    <x v="24"/>
    <x v="4"/>
    <x v="5"/>
    <n v="368"/>
    <n v="361"/>
    <n v="356"/>
    <n v="140"/>
    <n v="334"/>
  </r>
  <r>
    <x v="2"/>
    <x v="24"/>
    <x v="5"/>
    <x v="5"/>
    <n v="138"/>
    <n v="134"/>
    <n v="150"/>
    <n v="77"/>
    <n v="125"/>
  </r>
  <r>
    <x v="2"/>
    <x v="25"/>
    <x v="0"/>
    <x v="5"/>
    <s v="&lt;5"/>
    <n v="0"/>
    <n v="6"/>
    <n v="0"/>
    <n v="0"/>
  </r>
  <r>
    <x v="2"/>
    <x v="25"/>
    <x v="1"/>
    <x v="5"/>
    <n v="16"/>
    <n v="15"/>
    <n v="13"/>
    <n v="0"/>
    <n v="0"/>
  </r>
  <r>
    <x v="2"/>
    <x v="25"/>
    <x v="2"/>
    <x v="5"/>
    <n v="19"/>
    <n v="19"/>
    <n v="23"/>
    <n v="0"/>
    <n v="8"/>
  </r>
  <r>
    <x v="2"/>
    <x v="25"/>
    <x v="3"/>
    <x v="5"/>
    <n v="14"/>
    <n v="12"/>
    <n v="19"/>
    <s v="&lt;5"/>
    <n v="7"/>
  </r>
  <r>
    <x v="2"/>
    <x v="25"/>
    <x v="4"/>
    <x v="5"/>
    <n v="10"/>
    <n v="10"/>
    <n v="11"/>
    <s v="&lt;5"/>
    <n v="7"/>
  </r>
  <r>
    <x v="2"/>
    <x v="25"/>
    <x v="5"/>
    <x v="5"/>
    <s v="&lt;5"/>
    <s v="&lt;5"/>
    <n v="3"/>
    <s v="&lt;5"/>
    <n v="4"/>
  </r>
  <r>
    <x v="2"/>
    <x v="26"/>
    <x v="0"/>
    <x v="5"/>
    <n v="23"/>
    <n v="0"/>
    <n v="88"/>
    <n v="0"/>
    <n v="0"/>
  </r>
  <r>
    <x v="2"/>
    <x v="26"/>
    <x v="1"/>
    <x v="5"/>
    <n v="55"/>
    <n v="54"/>
    <n v="61"/>
    <n v="0"/>
    <n v="3"/>
  </r>
  <r>
    <x v="2"/>
    <x v="26"/>
    <x v="2"/>
    <x v="5"/>
    <n v="350"/>
    <n v="342"/>
    <n v="185"/>
    <n v="111"/>
    <n v="228"/>
  </r>
  <r>
    <x v="2"/>
    <x v="26"/>
    <x v="3"/>
    <x v="5"/>
    <n v="131"/>
    <n v="126"/>
    <n v="73"/>
    <n v="61"/>
    <n v="109"/>
  </r>
  <r>
    <x v="2"/>
    <x v="26"/>
    <x v="4"/>
    <x v="5"/>
    <n v="63"/>
    <n v="63"/>
    <n v="52"/>
    <n v="29"/>
    <n v="55"/>
  </r>
  <r>
    <x v="2"/>
    <x v="26"/>
    <x v="5"/>
    <x v="5"/>
    <n v="17"/>
    <n v="17"/>
    <n v="18"/>
    <n v="10"/>
    <n v="16"/>
  </r>
  <r>
    <x v="0"/>
    <x v="0"/>
    <x v="0"/>
    <x v="6"/>
    <n v="1236"/>
    <n v="0"/>
    <n v="3674"/>
    <n v="0"/>
    <n v="0"/>
  </r>
  <r>
    <x v="0"/>
    <x v="0"/>
    <x v="1"/>
    <x v="6"/>
    <n v="2555"/>
    <n v="2358"/>
    <n v="2734"/>
    <n v="0"/>
    <n v="65"/>
  </r>
  <r>
    <x v="0"/>
    <x v="0"/>
    <x v="2"/>
    <x v="6"/>
    <n v="6247"/>
    <n v="5892"/>
    <n v="6969"/>
    <n v="751"/>
    <n v="3077"/>
  </r>
  <r>
    <x v="0"/>
    <x v="0"/>
    <x v="3"/>
    <x v="6"/>
    <n v="4097"/>
    <n v="3926"/>
    <n v="4432"/>
    <n v="1047"/>
    <n v="2780"/>
  </r>
  <r>
    <x v="0"/>
    <x v="0"/>
    <x v="4"/>
    <x v="6"/>
    <n v="3431"/>
    <n v="3380"/>
    <n v="3545"/>
    <n v="1782"/>
    <n v="2888"/>
  </r>
  <r>
    <x v="0"/>
    <x v="0"/>
    <x v="5"/>
    <x v="6"/>
    <n v="1522"/>
    <n v="1504"/>
    <n v="1443"/>
    <n v="1154"/>
    <n v="1401"/>
  </r>
  <r>
    <x v="1"/>
    <x v="1"/>
    <x v="0"/>
    <x v="6"/>
    <n v="62"/>
    <n v="0"/>
    <n v="154"/>
    <n v="0"/>
    <n v="0"/>
  </r>
  <r>
    <x v="1"/>
    <x v="1"/>
    <x v="1"/>
    <x v="6"/>
    <n v="117"/>
    <n v="114"/>
    <n v="129"/>
    <s v="&lt;5"/>
    <n v="5"/>
  </r>
  <r>
    <x v="1"/>
    <x v="1"/>
    <x v="2"/>
    <x v="6"/>
    <n v="251"/>
    <n v="248"/>
    <n v="286"/>
    <n v="36"/>
    <n v="163"/>
  </r>
  <r>
    <x v="1"/>
    <x v="1"/>
    <x v="3"/>
    <x v="6"/>
    <n v="238"/>
    <n v="237"/>
    <n v="258"/>
    <n v="75"/>
    <n v="184"/>
  </r>
  <r>
    <x v="1"/>
    <x v="1"/>
    <x v="4"/>
    <x v="6"/>
    <n v="155"/>
    <n v="154"/>
    <n v="154"/>
    <n v="87"/>
    <n v="144"/>
  </r>
  <r>
    <x v="1"/>
    <x v="1"/>
    <x v="5"/>
    <x v="6"/>
    <n v="29"/>
    <n v="29"/>
    <n v="35"/>
    <n v="11"/>
    <n v="28"/>
  </r>
  <r>
    <x v="1"/>
    <x v="2"/>
    <x v="0"/>
    <x v="6"/>
    <n v="30"/>
    <n v="0"/>
    <n v="46"/>
    <n v="0"/>
    <n v="0"/>
  </r>
  <r>
    <x v="1"/>
    <x v="2"/>
    <x v="1"/>
    <x v="6"/>
    <n v="49"/>
    <n v="47"/>
    <n v="59"/>
    <n v="0"/>
    <n v="2"/>
  </r>
  <r>
    <x v="1"/>
    <x v="2"/>
    <x v="2"/>
    <x v="6"/>
    <n v="216"/>
    <n v="216"/>
    <n v="183"/>
    <n v="62"/>
    <n v="188"/>
  </r>
  <r>
    <x v="1"/>
    <x v="2"/>
    <x v="3"/>
    <x v="6"/>
    <n v="198"/>
    <n v="198"/>
    <n v="173"/>
    <n v="73"/>
    <n v="184"/>
  </r>
  <r>
    <x v="1"/>
    <x v="2"/>
    <x v="4"/>
    <x v="6"/>
    <n v="113"/>
    <n v="112"/>
    <n v="106"/>
    <n v="57"/>
    <n v="104"/>
  </r>
  <r>
    <x v="1"/>
    <x v="2"/>
    <x v="5"/>
    <x v="6"/>
    <n v="48"/>
    <n v="48"/>
    <n v="43"/>
    <n v="30"/>
    <n v="45"/>
  </r>
  <r>
    <x v="1"/>
    <x v="3"/>
    <x v="0"/>
    <x v="6"/>
    <n v="370"/>
    <n v="0"/>
    <n v="569"/>
    <n v="0"/>
    <n v="0"/>
  </r>
  <r>
    <x v="1"/>
    <x v="3"/>
    <x v="1"/>
    <x v="6"/>
    <n v="314"/>
    <n v="300"/>
    <n v="290"/>
    <n v="0"/>
    <n v="11"/>
  </r>
  <r>
    <x v="1"/>
    <x v="3"/>
    <x v="2"/>
    <x v="6"/>
    <n v="1024"/>
    <n v="1015"/>
    <n v="977"/>
    <n v="202"/>
    <n v="861"/>
  </r>
  <r>
    <x v="1"/>
    <x v="3"/>
    <x v="3"/>
    <x v="6"/>
    <n v="1220"/>
    <n v="1208"/>
    <n v="1236"/>
    <n v="297"/>
    <n v="1066"/>
  </r>
  <r>
    <x v="1"/>
    <x v="3"/>
    <x v="4"/>
    <x v="6"/>
    <n v="851"/>
    <n v="842"/>
    <n v="939"/>
    <n v="397"/>
    <n v="784"/>
  </r>
  <r>
    <x v="1"/>
    <x v="3"/>
    <x v="5"/>
    <x v="6"/>
    <n v="840"/>
    <n v="830"/>
    <n v="864"/>
    <n v="513"/>
    <n v="788"/>
  </r>
  <r>
    <x v="1"/>
    <x v="4"/>
    <x v="1"/>
    <x v="6"/>
    <n v="0"/>
    <n v="0"/>
    <n v="1"/>
    <n v="0"/>
    <n v="0"/>
  </r>
  <r>
    <x v="1"/>
    <x v="4"/>
    <x v="2"/>
    <x v="6"/>
    <n v="0"/>
    <n v="0"/>
    <n v="8"/>
    <n v="0"/>
    <n v="0"/>
  </r>
  <r>
    <x v="1"/>
    <x v="4"/>
    <x v="3"/>
    <x v="6"/>
    <n v="0"/>
    <n v="0"/>
    <n v="8"/>
    <n v="0"/>
    <n v="0"/>
  </r>
  <r>
    <x v="1"/>
    <x v="4"/>
    <x v="4"/>
    <x v="6"/>
    <n v="0"/>
    <n v="0"/>
    <n v="12"/>
    <n v="0"/>
    <n v="0"/>
  </r>
  <r>
    <x v="1"/>
    <x v="4"/>
    <x v="5"/>
    <x v="6"/>
    <n v="0"/>
    <n v="0"/>
    <n v="5"/>
    <n v="0"/>
    <n v="0"/>
  </r>
  <r>
    <x v="1"/>
    <x v="5"/>
    <x v="0"/>
    <x v="6"/>
    <n v="49"/>
    <n v="0"/>
    <n v="76"/>
    <n v="0"/>
    <n v="0"/>
  </r>
  <r>
    <x v="1"/>
    <x v="5"/>
    <x v="1"/>
    <x v="6"/>
    <n v="67"/>
    <n v="67"/>
    <n v="79"/>
    <n v="0"/>
    <n v="1"/>
  </r>
  <r>
    <x v="1"/>
    <x v="5"/>
    <x v="2"/>
    <x v="6"/>
    <n v="328"/>
    <n v="325"/>
    <n v="349"/>
    <n v="69"/>
    <n v="256"/>
  </r>
  <r>
    <x v="1"/>
    <x v="5"/>
    <x v="3"/>
    <x v="6"/>
    <n v="368"/>
    <n v="366"/>
    <n v="405"/>
    <n v="132"/>
    <n v="327"/>
  </r>
  <r>
    <x v="1"/>
    <x v="5"/>
    <x v="4"/>
    <x v="6"/>
    <n v="374"/>
    <n v="373"/>
    <n v="417"/>
    <n v="235"/>
    <n v="350"/>
  </r>
  <r>
    <x v="1"/>
    <x v="5"/>
    <x v="5"/>
    <x v="6"/>
    <n v="343"/>
    <n v="341"/>
    <n v="350"/>
    <n v="270"/>
    <n v="328"/>
  </r>
  <r>
    <x v="1"/>
    <x v="6"/>
    <x v="0"/>
    <x v="6"/>
    <n v="602"/>
    <n v="0"/>
    <n v="859"/>
    <n v="0"/>
    <n v="0"/>
  </r>
  <r>
    <x v="1"/>
    <x v="6"/>
    <x v="1"/>
    <x v="6"/>
    <n v="459"/>
    <n v="447"/>
    <n v="401"/>
    <n v="0"/>
    <n v="19"/>
  </r>
  <r>
    <x v="1"/>
    <x v="6"/>
    <x v="2"/>
    <x v="6"/>
    <n v="3315"/>
    <n v="3301"/>
    <n v="2978"/>
    <n v="762"/>
    <n v="2837"/>
  </r>
  <r>
    <x v="1"/>
    <x v="6"/>
    <x v="3"/>
    <x v="6"/>
    <n v="2239"/>
    <n v="2229"/>
    <n v="1976"/>
    <n v="869"/>
    <n v="2057"/>
  </r>
  <r>
    <x v="1"/>
    <x v="6"/>
    <x v="4"/>
    <x v="6"/>
    <n v="833"/>
    <n v="831"/>
    <n v="859"/>
    <n v="512"/>
    <n v="798"/>
  </r>
  <r>
    <x v="1"/>
    <x v="6"/>
    <x v="5"/>
    <x v="6"/>
    <n v="578"/>
    <n v="569"/>
    <n v="551"/>
    <n v="391"/>
    <n v="558"/>
  </r>
  <r>
    <x v="1"/>
    <x v="7"/>
    <x v="0"/>
    <x v="6"/>
    <n v="56"/>
    <n v="0"/>
    <n v="83"/>
    <n v="0"/>
    <n v="0"/>
  </r>
  <r>
    <x v="1"/>
    <x v="7"/>
    <x v="1"/>
    <x v="6"/>
    <n v="61"/>
    <n v="61"/>
    <n v="59"/>
    <n v="0"/>
    <n v="1"/>
  </r>
  <r>
    <x v="1"/>
    <x v="7"/>
    <x v="2"/>
    <x v="6"/>
    <n v="211"/>
    <n v="207"/>
    <n v="204"/>
    <n v="33"/>
    <n v="149"/>
  </r>
  <r>
    <x v="1"/>
    <x v="7"/>
    <x v="3"/>
    <x v="6"/>
    <n v="254"/>
    <n v="251"/>
    <n v="234"/>
    <n v="78"/>
    <n v="215"/>
  </r>
  <r>
    <x v="1"/>
    <x v="7"/>
    <x v="4"/>
    <x v="6"/>
    <n v="76"/>
    <n v="75"/>
    <n v="66"/>
    <n v="28"/>
    <n v="66"/>
  </r>
  <r>
    <x v="1"/>
    <x v="7"/>
    <x v="5"/>
    <x v="6"/>
    <n v="15"/>
    <n v="15"/>
    <n v="15"/>
    <n v="9"/>
    <n v="15"/>
  </r>
  <r>
    <x v="1"/>
    <x v="8"/>
    <x v="0"/>
    <x v="6"/>
    <n v="33"/>
    <n v="0"/>
    <n v="111"/>
    <n v="0"/>
    <n v="0"/>
  </r>
  <r>
    <x v="1"/>
    <x v="8"/>
    <x v="1"/>
    <x v="6"/>
    <n v="63"/>
    <n v="60"/>
    <n v="62"/>
    <n v="0"/>
    <n v="2"/>
  </r>
  <r>
    <x v="1"/>
    <x v="8"/>
    <x v="2"/>
    <x v="6"/>
    <n v="182"/>
    <n v="182"/>
    <n v="220"/>
    <n v="22"/>
    <n v="128"/>
  </r>
  <r>
    <x v="1"/>
    <x v="8"/>
    <x v="3"/>
    <x v="6"/>
    <n v="178"/>
    <n v="174"/>
    <n v="149"/>
    <n v="41"/>
    <n v="135"/>
  </r>
  <r>
    <x v="1"/>
    <x v="8"/>
    <x v="4"/>
    <x v="6"/>
    <n v="97"/>
    <n v="95"/>
    <n v="101"/>
    <n v="40"/>
    <n v="84"/>
  </r>
  <r>
    <x v="1"/>
    <x v="8"/>
    <x v="5"/>
    <x v="6"/>
    <n v="35"/>
    <n v="35"/>
    <n v="36"/>
    <n v="17"/>
    <n v="33"/>
  </r>
  <r>
    <x v="1"/>
    <x v="9"/>
    <x v="0"/>
    <x v="6"/>
    <n v="0"/>
    <n v="0"/>
    <n v="6"/>
    <n v="0"/>
    <n v="0"/>
  </r>
  <r>
    <x v="1"/>
    <x v="9"/>
    <x v="1"/>
    <x v="6"/>
    <n v="0"/>
    <n v="0"/>
    <n v="5"/>
    <n v="0"/>
    <n v="0"/>
  </r>
  <r>
    <x v="1"/>
    <x v="9"/>
    <x v="2"/>
    <x v="6"/>
    <n v="0"/>
    <n v="0"/>
    <n v="49"/>
    <n v="0"/>
    <n v="0"/>
  </r>
  <r>
    <x v="1"/>
    <x v="9"/>
    <x v="3"/>
    <x v="6"/>
    <n v="0"/>
    <n v="0"/>
    <n v="76"/>
    <n v="0"/>
    <n v="0"/>
  </r>
  <r>
    <x v="1"/>
    <x v="9"/>
    <x v="4"/>
    <x v="6"/>
    <n v="0"/>
    <n v="0"/>
    <n v="75"/>
    <n v="0"/>
    <n v="0"/>
  </r>
  <r>
    <x v="1"/>
    <x v="9"/>
    <x v="5"/>
    <x v="6"/>
    <n v="0"/>
    <n v="0"/>
    <n v="43"/>
    <n v="0"/>
    <n v="0"/>
  </r>
  <r>
    <x v="1"/>
    <x v="10"/>
    <x v="0"/>
    <x v="6"/>
    <n v="3653"/>
    <s v="&lt;5"/>
    <n v="6148"/>
    <n v="0"/>
    <n v="0"/>
  </r>
  <r>
    <x v="1"/>
    <x v="10"/>
    <x v="1"/>
    <x v="6"/>
    <n v="5403"/>
    <n v="5261"/>
    <n v="5507"/>
    <n v="0"/>
    <n v="152"/>
  </r>
  <r>
    <x v="1"/>
    <x v="10"/>
    <x v="2"/>
    <x v="6"/>
    <n v="14893"/>
    <n v="14663"/>
    <n v="16217"/>
    <n v="3067"/>
    <n v="10795"/>
  </r>
  <r>
    <x v="1"/>
    <x v="10"/>
    <x v="3"/>
    <x v="6"/>
    <n v="14629"/>
    <n v="14458"/>
    <n v="15789"/>
    <n v="5143"/>
    <n v="12332"/>
  </r>
  <r>
    <x v="1"/>
    <x v="10"/>
    <x v="4"/>
    <x v="6"/>
    <n v="17225"/>
    <n v="17103"/>
    <n v="18038"/>
    <n v="10094"/>
    <n v="15817"/>
  </r>
  <r>
    <x v="1"/>
    <x v="10"/>
    <x v="5"/>
    <x v="6"/>
    <n v="15671"/>
    <n v="15558"/>
    <n v="15469"/>
    <n v="12347"/>
    <n v="14723"/>
  </r>
  <r>
    <x v="1"/>
    <x v="12"/>
    <x v="0"/>
    <x v="6"/>
    <n v="198"/>
    <n v="0"/>
    <n v="383"/>
    <n v="0"/>
    <n v="0"/>
  </r>
  <r>
    <x v="1"/>
    <x v="12"/>
    <x v="1"/>
    <x v="6"/>
    <n v="273"/>
    <n v="269"/>
    <n v="262"/>
    <n v="0"/>
    <n v="9"/>
  </r>
  <r>
    <x v="1"/>
    <x v="12"/>
    <x v="2"/>
    <x v="6"/>
    <n v="836"/>
    <n v="828"/>
    <n v="785"/>
    <n v="218"/>
    <n v="711"/>
  </r>
  <r>
    <x v="1"/>
    <x v="12"/>
    <x v="3"/>
    <x v="6"/>
    <n v="925"/>
    <n v="917"/>
    <n v="886"/>
    <n v="322"/>
    <n v="830"/>
  </r>
  <r>
    <x v="1"/>
    <x v="12"/>
    <x v="4"/>
    <x v="6"/>
    <n v="410"/>
    <n v="408"/>
    <n v="401"/>
    <n v="231"/>
    <n v="386"/>
  </r>
  <r>
    <x v="1"/>
    <x v="12"/>
    <x v="5"/>
    <x v="6"/>
    <n v="232"/>
    <n v="231"/>
    <n v="231"/>
    <n v="162"/>
    <n v="221"/>
  </r>
  <r>
    <x v="1"/>
    <x v="13"/>
    <x v="0"/>
    <x v="6"/>
    <n v="0"/>
    <n v="0"/>
    <n v="40"/>
    <n v="0"/>
    <n v="0"/>
  </r>
  <r>
    <x v="1"/>
    <x v="13"/>
    <x v="1"/>
    <x v="6"/>
    <n v="0"/>
    <n v="0"/>
    <n v="19"/>
    <n v="0"/>
    <n v="0"/>
  </r>
  <r>
    <x v="1"/>
    <x v="13"/>
    <x v="2"/>
    <x v="6"/>
    <n v="0"/>
    <n v="0"/>
    <n v="53"/>
    <n v="0"/>
    <n v="0"/>
  </r>
  <r>
    <x v="1"/>
    <x v="13"/>
    <x v="3"/>
    <x v="6"/>
    <n v="0"/>
    <n v="0"/>
    <n v="57"/>
    <n v="0"/>
    <n v="0"/>
  </r>
  <r>
    <x v="1"/>
    <x v="13"/>
    <x v="4"/>
    <x v="6"/>
    <n v="0"/>
    <n v="0"/>
    <n v="42"/>
    <n v="0"/>
    <n v="0"/>
  </r>
  <r>
    <x v="1"/>
    <x v="13"/>
    <x v="5"/>
    <x v="6"/>
    <n v="0"/>
    <n v="0"/>
    <n v="40"/>
    <n v="0"/>
    <n v="0"/>
  </r>
  <r>
    <x v="1"/>
    <x v="14"/>
    <x v="0"/>
    <x v="6"/>
    <n v="422"/>
    <n v="0"/>
    <n v="758"/>
    <n v="0"/>
    <n v="0"/>
  </r>
  <r>
    <x v="1"/>
    <x v="14"/>
    <x v="1"/>
    <x v="6"/>
    <n v="491"/>
    <n v="478"/>
    <n v="537"/>
    <n v="0"/>
    <n v="13"/>
  </r>
  <r>
    <x v="1"/>
    <x v="14"/>
    <x v="2"/>
    <x v="6"/>
    <n v="1652"/>
    <n v="1634"/>
    <n v="1817"/>
    <n v="373"/>
    <n v="1264"/>
  </r>
  <r>
    <x v="1"/>
    <x v="14"/>
    <x v="3"/>
    <x v="6"/>
    <n v="2399"/>
    <n v="2380"/>
    <n v="2606"/>
    <n v="878"/>
    <n v="2079"/>
  </r>
  <r>
    <x v="1"/>
    <x v="14"/>
    <x v="4"/>
    <x v="6"/>
    <n v="1816"/>
    <n v="1805"/>
    <n v="1944"/>
    <n v="1049"/>
    <n v="1658"/>
  </r>
  <r>
    <x v="1"/>
    <x v="14"/>
    <x v="5"/>
    <x v="6"/>
    <n v="1927"/>
    <n v="1900"/>
    <n v="2029"/>
    <n v="1510"/>
    <n v="1800"/>
  </r>
  <r>
    <x v="1"/>
    <x v="15"/>
    <x v="3"/>
    <x v="6"/>
    <n v="0"/>
    <n v="0"/>
    <n v="2"/>
    <n v="0"/>
    <n v="0"/>
  </r>
  <r>
    <x v="1"/>
    <x v="15"/>
    <x v="4"/>
    <x v="6"/>
    <n v="0"/>
    <n v="0"/>
    <n v="2"/>
    <n v="0"/>
    <n v="0"/>
  </r>
  <r>
    <x v="1"/>
    <x v="15"/>
    <x v="5"/>
    <x v="6"/>
    <n v="0"/>
    <n v="0"/>
    <n v="1"/>
    <n v="0"/>
    <n v="0"/>
  </r>
  <r>
    <x v="1"/>
    <x v="16"/>
    <x v="1"/>
    <x v="6"/>
    <n v="0"/>
    <n v="0"/>
    <n v="1"/>
    <n v="0"/>
    <n v="0"/>
  </r>
  <r>
    <x v="1"/>
    <x v="16"/>
    <x v="2"/>
    <x v="6"/>
    <n v="0"/>
    <n v="0"/>
    <n v="18"/>
    <n v="0"/>
    <n v="0"/>
  </r>
  <r>
    <x v="1"/>
    <x v="16"/>
    <x v="3"/>
    <x v="6"/>
    <n v="0"/>
    <n v="0"/>
    <n v="21"/>
    <n v="0"/>
    <n v="0"/>
  </r>
  <r>
    <x v="1"/>
    <x v="16"/>
    <x v="4"/>
    <x v="6"/>
    <n v="0"/>
    <n v="0"/>
    <n v="37"/>
    <n v="0"/>
    <n v="0"/>
  </r>
  <r>
    <x v="1"/>
    <x v="16"/>
    <x v="5"/>
    <x v="6"/>
    <n v="0"/>
    <n v="0"/>
    <n v="11"/>
    <n v="0"/>
    <n v="0"/>
  </r>
  <r>
    <x v="1"/>
    <x v="17"/>
    <x v="0"/>
    <x v="6"/>
    <n v="304"/>
    <n v="0"/>
    <n v="462"/>
    <n v="0"/>
    <n v="0"/>
  </r>
  <r>
    <x v="1"/>
    <x v="17"/>
    <x v="1"/>
    <x v="6"/>
    <n v="322"/>
    <n v="314"/>
    <n v="276"/>
    <s v="&lt;5"/>
    <n v="20"/>
  </r>
  <r>
    <x v="1"/>
    <x v="17"/>
    <x v="2"/>
    <x v="6"/>
    <n v="953"/>
    <n v="951"/>
    <n v="841"/>
    <n v="286"/>
    <n v="838"/>
  </r>
  <r>
    <x v="1"/>
    <x v="17"/>
    <x v="3"/>
    <x v="6"/>
    <n v="1175"/>
    <n v="1170"/>
    <n v="993"/>
    <n v="443"/>
    <n v="1081"/>
  </r>
  <r>
    <x v="1"/>
    <x v="17"/>
    <x v="4"/>
    <x v="6"/>
    <n v="632"/>
    <n v="629"/>
    <n v="560"/>
    <n v="363"/>
    <n v="605"/>
  </r>
  <r>
    <x v="1"/>
    <x v="17"/>
    <x v="5"/>
    <x v="6"/>
    <n v="223"/>
    <n v="223"/>
    <n v="205"/>
    <n v="160"/>
    <n v="210"/>
  </r>
  <r>
    <x v="1"/>
    <x v="18"/>
    <x v="0"/>
    <x v="6"/>
    <n v="29"/>
    <n v="0"/>
    <n v="0"/>
    <n v="0"/>
    <n v="0"/>
  </r>
  <r>
    <x v="1"/>
    <x v="18"/>
    <x v="1"/>
    <x v="6"/>
    <n v="43"/>
    <n v="39"/>
    <n v="0"/>
    <n v="0"/>
    <n v="2"/>
  </r>
  <r>
    <x v="1"/>
    <x v="18"/>
    <x v="2"/>
    <x v="6"/>
    <n v="220"/>
    <n v="216"/>
    <n v="0"/>
    <n v="52"/>
    <n v="180"/>
  </r>
  <r>
    <x v="1"/>
    <x v="18"/>
    <x v="3"/>
    <x v="6"/>
    <n v="287"/>
    <n v="282"/>
    <n v="0"/>
    <n v="90"/>
    <n v="248"/>
  </r>
  <r>
    <x v="1"/>
    <x v="18"/>
    <x v="4"/>
    <x v="6"/>
    <n v="216"/>
    <n v="209"/>
    <n v="0"/>
    <n v="94"/>
    <n v="189"/>
  </r>
  <r>
    <x v="1"/>
    <x v="18"/>
    <x v="5"/>
    <x v="6"/>
    <n v="109"/>
    <n v="105"/>
    <n v="0"/>
    <n v="71"/>
    <n v="96"/>
  </r>
  <r>
    <x v="2"/>
    <x v="19"/>
    <x v="0"/>
    <x v="6"/>
    <n v="50"/>
    <n v="0"/>
    <n v="125"/>
    <n v="0"/>
    <n v="0"/>
  </r>
  <r>
    <x v="2"/>
    <x v="19"/>
    <x v="1"/>
    <x v="6"/>
    <n v="90"/>
    <n v="86"/>
    <n v="99"/>
    <n v="0"/>
    <n v="0"/>
  </r>
  <r>
    <x v="2"/>
    <x v="19"/>
    <x v="2"/>
    <x v="6"/>
    <n v="271"/>
    <n v="260"/>
    <n v="307"/>
    <n v="38"/>
    <n v="150"/>
  </r>
  <r>
    <x v="2"/>
    <x v="19"/>
    <x v="3"/>
    <x v="6"/>
    <n v="213"/>
    <n v="209"/>
    <n v="215"/>
    <n v="49"/>
    <n v="150"/>
  </r>
  <r>
    <x v="2"/>
    <x v="19"/>
    <x v="4"/>
    <x v="6"/>
    <n v="223"/>
    <n v="219"/>
    <n v="226"/>
    <n v="121"/>
    <n v="195"/>
  </r>
  <r>
    <x v="2"/>
    <x v="19"/>
    <x v="5"/>
    <x v="6"/>
    <n v="113"/>
    <n v="112"/>
    <n v="114"/>
    <n v="85"/>
    <n v="103"/>
  </r>
  <r>
    <x v="2"/>
    <x v="20"/>
    <x v="0"/>
    <x v="6"/>
    <n v="56"/>
    <n v="0"/>
    <n v="118"/>
    <n v="0"/>
    <n v="0"/>
  </r>
  <r>
    <x v="2"/>
    <x v="20"/>
    <x v="1"/>
    <x v="6"/>
    <n v="71"/>
    <n v="69"/>
    <n v="73"/>
    <n v="0"/>
    <n v="2"/>
  </r>
  <r>
    <x v="2"/>
    <x v="20"/>
    <x v="2"/>
    <x v="6"/>
    <n v="256"/>
    <n v="252"/>
    <n v="256"/>
    <n v="67"/>
    <n v="199"/>
  </r>
  <r>
    <x v="2"/>
    <x v="20"/>
    <x v="3"/>
    <x v="6"/>
    <n v="304"/>
    <n v="303"/>
    <n v="297"/>
    <n v="128"/>
    <n v="266"/>
  </r>
  <r>
    <x v="2"/>
    <x v="20"/>
    <x v="4"/>
    <x v="6"/>
    <n v="152"/>
    <n v="151"/>
    <n v="149"/>
    <n v="90"/>
    <n v="139"/>
  </r>
  <r>
    <x v="2"/>
    <x v="20"/>
    <x v="5"/>
    <x v="6"/>
    <n v="69"/>
    <n v="68"/>
    <n v="68"/>
    <n v="53"/>
    <n v="67"/>
  </r>
  <r>
    <x v="2"/>
    <x v="21"/>
    <x v="0"/>
    <x v="6"/>
    <n v="15"/>
    <n v="0"/>
    <n v="39"/>
    <n v="0"/>
    <n v="0"/>
  </r>
  <r>
    <x v="2"/>
    <x v="21"/>
    <x v="1"/>
    <x v="6"/>
    <n v="40"/>
    <n v="37"/>
    <n v="33"/>
    <n v="0"/>
    <n v="1"/>
  </r>
  <r>
    <x v="2"/>
    <x v="21"/>
    <x v="2"/>
    <x v="6"/>
    <n v="74"/>
    <n v="71"/>
    <n v="85"/>
    <n v="9"/>
    <n v="43"/>
  </r>
  <r>
    <x v="2"/>
    <x v="21"/>
    <x v="3"/>
    <x v="6"/>
    <n v="57"/>
    <n v="55"/>
    <n v="62"/>
    <n v="18"/>
    <n v="43"/>
  </r>
  <r>
    <x v="2"/>
    <x v="21"/>
    <x v="4"/>
    <x v="6"/>
    <n v="49"/>
    <n v="49"/>
    <n v="49"/>
    <n v="23"/>
    <n v="39"/>
  </r>
  <r>
    <x v="2"/>
    <x v="21"/>
    <x v="5"/>
    <x v="6"/>
    <n v="35"/>
    <n v="33"/>
    <n v="34"/>
    <n v="26"/>
    <n v="32"/>
  </r>
  <r>
    <x v="2"/>
    <x v="22"/>
    <x v="0"/>
    <x v="6"/>
    <n v="16"/>
    <n v="0"/>
    <n v="43"/>
    <n v="0"/>
    <n v="0"/>
  </r>
  <r>
    <x v="2"/>
    <x v="22"/>
    <x v="1"/>
    <x v="6"/>
    <n v="20"/>
    <n v="20"/>
    <n v="18"/>
    <n v="0"/>
    <n v="1"/>
  </r>
  <r>
    <x v="2"/>
    <x v="22"/>
    <x v="2"/>
    <x v="6"/>
    <n v="78"/>
    <n v="76"/>
    <n v="86"/>
    <n v="19"/>
    <n v="50"/>
  </r>
  <r>
    <x v="2"/>
    <x v="22"/>
    <x v="3"/>
    <x v="6"/>
    <n v="83"/>
    <n v="82"/>
    <n v="74"/>
    <n v="20"/>
    <n v="61"/>
  </r>
  <r>
    <x v="2"/>
    <x v="22"/>
    <x v="4"/>
    <x v="6"/>
    <n v="43"/>
    <n v="42"/>
    <n v="47"/>
    <n v="23"/>
    <n v="39"/>
  </r>
  <r>
    <x v="2"/>
    <x v="22"/>
    <x v="5"/>
    <x v="6"/>
    <n v="28"/>
    <n v="27"/>
    <n v="26"/>
    <n v="18"/>
    <n v="23"/>
  </r>
  <r>
    <x v="2"/>
    <x v="23"/>
    <x v="0"/>
    <x v="6"/>
    <s v="&lt;5"/>
    <n v="0"/>
    <n v="1"/>
    <n v="0"/>
    <n v="0"/>
  </r>
  <r>
    <x v="2"/>
    <x v="23"/>
    <x v="1"/>
    <x v="6"/>
    <s v="&lt;5"/>
    <s v="&lt;5"/>
    <n v="5"/>
    <n v="0"/>
    <n v="1"/>
  </r>
  <r>
    <x v="2"/>
    <x v="23"/>
    <x v="2"/>
    <x v="6"/>
    <n v="22"/>
    <n v="21"/>
    <n v="28"/>
    <s v="&lt;5"/>
    <n v="14"/>
  </r>
  <r>
    <x v="2"/>
    <x v="23"/>
    <x v="3"/>
    <x v="6"/>
    <n v="26"/>
    <n v="26"/>
    <n v="21"/>
    <n v="8"/>
    <n v="18"/>
  </r>
  <r>
    <x v="2"/>
    <x v="23"/>
    <x v="4"/>
    <x v="6"/>
    <n v="15"/>
    <n v="15"/>
    <n v="12"/>
    <n v="6"/>
    <n v="12"/>
  </r>
  <r>
    <x v="2"/>
    <x v="23"/>
    <x v="5"/>
    <x v="6"/>
    <s v="&lt;5"/>
    <s v="&lt;5"/>
    <n v="2"/>
    <s v="&lt;5"/>
    <n v="2"/>
  </r>
  <r>
    <x v="2"/>
    <x v="24"/>
    <x v="0"/>
    <x v="6"/>
    <n v="300"/>
    <n v="0"/>
    <n v="839"/>
    <n v="0"/>
    <n v="0"/>
  </r>
  <r>
    <x v="2"/>
    <x v="24"/>
    <x v="1"/>
    <x v="6"/>
    <n v="744"/>
    <n v="715"/>
    <n v="748"/>
    <n v="0"/>
    <n v="18"/>
  </r>
  <r>
    <x v="2"/>
    <x v="24"/>
    <x v="2"/>
    <x v="6"/>
    <n v="1817"/>
    <n v="1761"/>
    <n v="1974"/>
    <n v="260"/>
    <n v="1058"/>
  </r>
  <r>
    <x v="2"/>
    <x v="24"/>
    <x v="3"/>
    <x v="6"/>
    <n v="1254"/>
    <n v="1233"/>
    <n v="1340"/>
    <n v="383"/>
    <n v="961"/>
  </r>
  <r>
    <x v="2"/>
    <x v="24"/>
    <x v="4"/>
    <x v="6"/>
    <n v="1005"/>
    <n v="988"/>
    <n v="1019"/>
    <n v="558"/>
    <n v="880"/>
  </r>
  <r>
    <x v="2"/>
    <x v="24"/>
    <x v="5"/>
    <x v="6"/>
    <n v="614"/>
    <n v="606"/>
    <n v="633"/>
    <n v="450"/>
    <n v="573"/>
  </r>
  <r>
    <x v="2"/>
    <x v="25"/>
    <x v="0"/>
    <x v="6"/>
    <n v="68"/>
    <n v="0"/>
    <n v="153"/>
    <n v="0"/>
    <n v="0"/>
  </r>
  <r>
    <x v="2"/>
    <x v="25"/>
    <x v="1"/>
    <x v="6"/>
    <n v="137"/>
    <n v="132"/>
    <n v="137"/>
    <n v="0"/>
    <n v="1"/>
  </r>
  <r>
    <x v="2"/>
    <x v="25"/>
    <x v="2"/>
    <x v="6"/>
    <n v="229"/>
    <n v="214"/>
    <n v="275"/>
    <n v="34"/>
    <n v="127"/>
  </r>
  <r>
    <x v="2"/>
    <x v="25"/>
    <x v="3"/>
    <x v="6"/>
    <n v="214"/>
    <n v="207"/>
    <n v="245"/>
    <n v="68"/>
    <n v="157"/>
  </r>
  <r>
    <x v="2"/>
    <x v="25"/>
    <x v="4"/>
    <x v="6"/>
    <n v="151"/>
    <n v="148"/>
    <n v="151"/>
    <n v="84"/>
    <n v="125"/>
  </r>
  <r>
    <x v="2"/>
    <x v="25"/>
    <x v="5"/>
    <x v="6"/>
    <n v="88"/>
    <n v="87"/>
    <n v="90"/>
    <n v="67"/>
    <n v="83"/>
  </r>
  <r>
    <x v="2"/>
    <x v="26"/>
    <x v="0"/>
    <x v="6"/>
    <n v="53"/>
    <n v="0"/>
    <n v="203"/>
    <n v="0"/>
    <n v="0"/>
  </r>
  <r>
    <x v="2"/>
    <x v="26"/>
    <x v="1"/>
    <x v="6"/>
    <n v="147"/>
    <n v="135"/>
    <n v="121"/>
    <n v="0"/>
    <n v="5"/>
  </r>
  <r>
    <x v="2"/>
    <x v="26"/>
    <x v="2"/>
    <x v="6"/>
    <n v="307"/>
    <n v="302"/>
    <n v="313"/>
    <n v="29"/>
    <n v="162"/>
  </r>
  <r>
    <x v="2"/>
    <x v="26"/>
    <x v="3"/>
    <x v="6"/>
    <n v="206"/>
    <n v="200"/>
    <n v="222"/>
    <n v="59"/>
    <n v="153"/>
  </r>
  <r>
    <x v="2"/>
    <x v="26"/>
    <x v="4"/>
    <x v="6"/>
    <n v="141"/>
    <n v="139"/>
    <n v="151"/>
    <n v="74"/>
    <n v="123"/>
  </r>
  <r>
    <x v="2"/>
    <x v="26"/>
    <x v="5"/>
    <x v="6"/>
    <n v="82"/>
    <n v="80"/>
    <n v="89"/>
    <n v="51"/>
    <n v="75"/>
  </r>
  <r>
    <x v="0"/>
    <x v="0"/>
    <x v="0"/>
    <x v="7"/>
    <n v="1118"/>
    <n v="0"/>
    <n v="5837"/>
    <n v="0"/>
    <n v="0"/>
  </r>
  <r>
    <x v="0"/>
    <x v="0"/>
    <x v="1"/>
    <x v="7"/>
    <n v="4054"/>
    <n v="3683"/>
    <n v="4557"/>
    <s v="&lt;5"/>
    <n v="66"/>
  </r>
  <r>
    <x v="0"/>
    <x v="0"/>
    <x v="2"/>
    <x v="7"/>
    <n v="8369"/>
    <n v="7654"/>
    <n v="10054"/>
    <n v="724"/>
    <n v="3259"/>
  </r>
  <r>
    <x v="0"/>
    <x v="0"/>
    <x v="3"/>
    <x v="7"/>
    <n v="5780"/>
    <n v="5495"/>
    <n v="6599"/>
    <n v="1254"/>
    <n v="3490"/>
  </r>
  <r>
    <x v="0"/>
    <x v="0"/>
    <x v="4"/>
    <x v="7"/>
    <n v="5640"/>
    <n v="5510"/>
    <n v="6042"/>
    <n v="2595"/>
    <n v="4431"/>
  </r>
  <r>
    <x v="0"/>
    <x v="0"/>
    <x v="5"/>
    <x v="7"/>
    <n v="2941"/>
    <n v="2904"/>
    <n v="2833"/>
    <n v="2050"/>
    <n v="2605"/>
  </r>
  <r>
    <x v="1"/>
    <x v="1"/>
    <x v="0"/>
    <x v="7"/>
    <n v="20"/>
    <n v="0"/>
    <n v="55"/>
    <n v="0"/>
    <n v="0"/>
  </r>
  <r>
    <x v="1"/>
    <x v="1"/>
    <x v="1"/>
    <x v="7"/>
    <n v="27"/>
    <n v="24"/>
    <n v="33"/>
    <n v="0"/>
    <n v="0"/>
  </r>
  <r>
    <x v="1"/>
    <x v="1"/>
    <x v="2"/>
    <x v="7"/>
    <n v="74"/>
    <n v="74"/>
    <n v="76"/>
    <n v="14"/>
    <n v="48"/>
  </r>
  <r>
    <x v="1"/>
    <x v="1"/>
    <x v="3"/>
    <x v="7"/>
    <n v="83"/>
    <n v="82"/>
    <n v="92"/>
    <n v="32"/>
    <n v="69"/>
  </r>
  <r>
    <x v="1"/>
    <x v="1"/>
    <x v="4"/>
    <x v="7"/>
    <n v="54"/>
    <n v="54"/>
    <n v="58"/>
    <n v="31"/>
    <n v="47"/>
  </r>
  <r>
    <x v="1"/>
    <x v="1"/>
    <x v="5"/>
    <x v="7"/>
    <n v="13"/>
    <n v="12"/>
    <n v="12"/>
    <n v="11"/>
    <n v="12"/>
  </r>
  <r>
    <x v="1"/>
    <x v="2"/>
    <x v="0"/>
    <x v="7"/>
    <n v="36"/>
    <n v="0"/>
    <n v="59"/>
    <n v="0"/>
    <n v="0"/>
  </r>
  <r>
    <x v="1"/>
    <x v="2"/>
    <x v="1"/>
    <x v="7"/>
    <n v="55"/>
    <n v="53"/>
    <n v="45"/>
    <n v="0"/>
    <n v="0"/>
  </r>
  <r>
    <x v="1"/>
    <x v="2"/>
    <x v="2"/>
    <x v="7"/>
    <n v="252"/>
    <n v="250"/>
    <n v="154"/>
    <n v="63"/>
    <n v="208"/>
  </r>
  <r>
    <x v="1"/>
    <x v="2"/>
    <x v="3"/>
    <x v="7"/>
    <n v="259"/>
    <n v="254"/>
    <n v="194"/>
    <n v="84"/>
    <n v="224"/>
  </r>
  <r>
    <x v="1"/>
    <x v="2"/>
    <x v="4"/>
    <x v="7"/>
    <n v="122"/>
    <n v="121"/>
    <n v="98"/>
    <n v="71"/>
    <n v="113"/>
  </r>
  <r>
    <x v="1"/>
    <x v="2"/>
    <x v="5"/>
    <x v="7"/>
    <n v="30"/>
    <n v="30"/>
    <n v="31"/>
    <n v="21"/>
    <n v="30"/>
  </r>
  <r>
    <x v="1"/>
    <x v="3"/>
    <x v="0"/>
    <x v="7"/>
    <n v="58"/>
    <s v="&lt;5"/>
    <n v="149"/>
    <n v="0"/>
    <n v="0"/>
  </r>
  <r>
    <x v="1"/>
    <x v="3"/>
    <x v="1"/>
    <x v="7"/>
    <n v="89"/>
    <n v="85"/>
    <n v="89"/>
    <n v="0"/>
    <n v="2"/>
  </r>
  <r>
    <x v="1"/>
    <x v="3"/>
    <x v="2"/>
    <x v="7"/>
    <n v="273"/>
    <n v="267"/>
    <n v="277"/>
    <n v="63"/>
    <n v="223"/>
  </r>
  <r>
    <x v="1"/>
    <x v="3"/>
    <x v="3"/>
    <x v="7"/>
    <n v="346"/>
    <n v="339"/>
    <n v="370"/>
    <n v="83"/>
    <n v="286"/>
  </r>
  <r>
    <x v="1"/>
    <x v="3"/>
    <x v="4"/>
    <x v="7"/>
    <n v="197"/>
    <n v="197"/>
    <n v="189"/>
    <n v="67"/>
    <n v="182"/>
  </r>
  <r>
    <x v="1"/>
    <x v="3"/>
    <x v="5"/>
    <x v="7"/>
    <n v="134"/>
    <n v="132"/>
    <n v="136"/>
    <n v="63"/>
    <n v="121"/>
  </r>
  <r>
    <x v="1"/>
    <x v="4"/>
    <x v="0"/>
    <x v="7"/>
    <n v="0"/>
    <n v="0"/>
    <n v="1"/>
    <n v="0"/>
    <n v="0"/>
  </r>
  <r>
    <x v="1"/>
    <x v="4"/>
    <x v="2"/>
    <x v="7"/>
    <n v="0"/>
    <n v="0"/>
    <n v="3"/>
    <n v="0"/>
    <n v="0"/>
  </r>
  <r>
    <x v="1"/>
    <x v="4"/>
    <x v="3"/>
    <x v="7"/>
    <n v="0"/>
    <n v="0"/>
    <n v="1"/>
    <n v="0"/>
    <n v="0"/>
  </r>
  <r>
    <x v="1"/>
    <x v="4"/>
    <x v="4"/>
    <x v="7"/>
    <n v="0"/>
    <n v="0"/>
    <n v="2"/>
    <n v="0"/>
    <n v="0"/>
  </r>
  <r>
    <x v="1"/>
    <x v="4"/>
    <x v="5"/>
    <x v="7"/>
    <n v="0"/>
    <n v="0"/>
    <n v="2"/>
    <n v="0"/>
    <n v="0"/>
  </r>
  <r>
    <x v="1"/>
    <x v="5"/>
    <x v="0"/>
    <x v="7"/>
    <n v="48"/>
    <n v="0"/>
    <n v="146"/>
    <n v="0"/>
    <n v="0"/>
  </r>
  <r>
    <x v="1"/>
    <x v="5"/>
    <x v="1"/>
    <x v="7"/>
    <n v="88"/>
    <n v="85"/>
    <n v="97"/>
    <n v="0"/>
    <n v="2"/>
  </r>
  <r>
    <x v="1"/>
    <x v="5"/>
    <x v="2"/>
    <x v="7"/>
    <n v="286"/>
    <n v="282"/>
    <n v="354"/>
    <n v="70"/>
    <n v="205"/>
  </r>
  <r>
    <x v="1"/>
    <x v="5"/>
    <x v="3"/>
    <x v="7"/>
    <n v="298"/>
    <n v="289"/>
    <n v="345"/>
    <n v="102"/>
    <n v="244"/>
  </r>
  <r>
    <x v="1"/>
    <x v="5"/>
    <x v="4"/>
    <x v="7"/>
    <n v="240"/>
    <n v="236"/>
    <n v="273"/>
    <n v="134"/>
    <n v="216"/>
  </r>
  <r>
    <x v="1"/>
    <x v="5"/>
    <x v="5"/>
    <x v="7"/>
    <n v="299"/>
    <n v="298"/>
    <n v="344"/>
    <n v="245"/>
    <n v="283"/>
  </r>
  <r>
    <x v="1"/>
    <x v="6"/>
    <x v="0"/>
    <x v="7"/>
    <n v="135"/>
    <n v="0"/>
    <n v="248"/>
    <n v="0"/>
    <n v="0"/>
  </r>
  <r>
    <x v="1"/>
    <x v="6"/>
    <x v="1"/>
    <x v="7"/>
    <n v="132"/>
    <n v="128"/>
    <n v="129"/>
    <n v="0"/>
    <n v="2"/>
  </r>
  <r>
    <x v="1"/>
    <x v="6"/>
    <x v="2"/>
    <x v="7"/>
    <n v="1831"/>
    <n v="1814"/>
    <n v="1408"/>
    <n v="356"/>
    <n v="1524"/>
  </r>
  <r>
    <x v="1"/>
    <x v="6"/>
    <x v="3"/>
    <x v="7"/>
    <n v="692"/>
    <n v="688"/>
    <n v="569"/>
    <n v="263"/>
    <n v="642"/>
  </r>
  <r>
    <x v="1"/>
    <x v="6"/>
    <x v="4"/>
    <x v="7"/>
    <n v="220"/>
    <n v="219"/>
    <n v="211"/>
    <n v="121"/>
    <n v="204"/>
  </r>
  <r>
    <x v="1"/>
    <x v="6"/>
    <x v="5"/>
    <x v="7"/>
    <n v="122"/>
    <n v="120"/>
    <n v="138"/>
    <n v="92"/>
    <n v="114"/>
  </r>
  <r>
    <x v="1"/>
    <x v="7"/>
    <x v="0"/>
    <x v="7"/>
    <n v="20"/>
    <n v="0"/>
    <n v="33"/>
    <n v="0"/>
    <n v="0"/>
  </r>
  <r>
    <x v="1"/>
    <x v="7"/>
    <x v="1"/>
    <x v="7"/>
    <n v="22"/>
    <n v="21"/>
    <n v="23"/>
    <n v="0"/>
    <n v="1"/>
  </r>
  <r>
    <x v="1"/>
    <x v="7"/>
    <x v="2"/>
    <x v="7"/>
    <n v="69"/>
    <n v="66"/>
    <n v="68"/>
    <n v="11"/>
    <n v="53"/>
  </r>
  <r>
    <x v="1"/>
    <x v="7"/>
    <x v="3"/>
    <x v="7"/>
    <n v="109"/>
    <n v="108"/>
    <n v="100"/>
    <n v="37"/>
    <n v="93"/>
  </r>
  <r>
    <x v="1"/>
    <x v="7"/>
    <x v="4"/>
    <x v="7"/>
    <n v="35"/>
    <n v="35"/>
    <n v="34"/>
    <n v="20"/>
    <n v="32"/>
  </r>
  <r>
    <x v="1"/>
    <x v="7"/>
    <x v="5"/>
    <x v="7"/>
    <n v="6"/>
    <n v="6"/>
    <n v="6"/>
    <n v="5"/>
    <n v="6"/>
  </r>
  <r>
    <x v="1"/>
    <x v="8"/>
    <x v="0"/>
    <x v="7"/>
    <n v="7"/>
    <n v="0"/>
    <n v="24"/>
    <n v="0"/>
    <n v="0"/>
  </r>
  <r>
    <x v="1"/>
    <x v="8"/>
    <x v="1"/>
    <x v="7"/>
    <n v="7"/>
    <n v="6"/>
    <n v="8"/>
    <n v="0"/>
    <n v="0"/>
  </r>
  <r>
    <x v="1"/>
    <x v="8"/>
    <x v="2"/>
    <x v="7"/>
    <n v="19"/>
    <n v="19"/>
    <n v="19"/>
    <s v="&lt;5"/>
    <n v="11"/>
  </r>
  <r>
    <x v="1"/>
    <x v="8"/>
    <x v="3"/>
    <x v="7"/>
    <n v="42"/>
    <n v="41"/>
    <n v="45"/>
    <n v="8"/>
    <n v="36"/>
  </r>
  <r>
    <x v="1"/>
    <x v="8"/>
    <x v="4"/>
    <x v="7"/>
    <n v="27"/>
    <n v="26"/>
    <n v="27"/>
    <n v="14"/>
    <n v="23"/>
  </r>
  <r>
    <x v="1"/>
    <x v="8"/>
    <x v="5"/>
    <x v="7"/>
    <n v="7"/>
    <n v="7"/>
    <n v="7"/>
    <s v="&lt;5"/>
    <n v="7"/>
  </r>
  <r>
    <x v="1"/>
    <x v="9"/>
    <x v="0"/>
    <x v="7"/>
    <n v="0"/>
    <n v="0"/>
    <n v="10"/>
    <n v="0"/>
    <n v="0"/>
  </r>
  <r>
    <x v="1"/>
    <x v="9"/>
    <x v="1"/>
    <x v="7"/>
    <n v="0"/>
    <n v="0"/>
    <n v="7"/>
    <n v="0"/>
    <n v="0"/>
  </r>
  <r>
    <x v="1"/>
    <x v="9"/>
    <x v="2"/>
    <x v="7"/>
    <n v="0"/>
    <n v="0"/>
    <n v="109"/>
    <n v="0"/>
    <n v="0"/>
  </r>
  <r>
    <x v="1"/>
    <x v="9"/>
    <x v="3"/>
    <x v="7"/>
    <n v="0"/>
    <n v="0"/>
    <n v="136"/>
    <n v="0"/>
    <n v="0"/>
  </r>
  <r>
    <x v="1"/>
    <x v="9"/>
    <x v="4"/>
    <x v="7"/>
    <n v="0"/>
    <n v="0"/>
    <n v="107"/>
    <n v="0"/>
    <n v="0"/>
  </r>
  <r>
    <x v="1"/>
    <x v="9"/>
    <x v="5"/>
    <x v="7"/>
    <n v="0"/>
    <n v="0"/>
    <n v="106"/>
    <n v="0"/>
    <n v="0"/>
  </r>
  <r>
    <x v="1"/>
    <x v="10"/>
    <x v="0"/>
    <x v="7"/>
    <n v="1604"/>
    <n v="0"/>
    <n v="4045"/>
    <n v="0"/>
    <n v="0"/>
  </r>
  <r>
    <x v="1"/>
    <x v="10"/>
    <x v="1"/>
    <x v="7"/>
    <n v="3470"/>
    <n v="3351"/>
    <n v="3617"/>
    <s v="&lt;5"/>
    <n v="109"/>
  </r>
  <r>
    <x v="1"/>
    <x v="10"/>
    <x v="2"/>
    <x v="7"/>
    <n v="7807"/>
    <n v="7598"/>
    <n v="8892"/>
    <n v="1345"/>
    <n v="4947"/>
  </r>
  <r>
    <x v="1"/>
    <x v="10"/>
    <x v="3"/>
    <x v="7"/>
    <n v="7775"/>
    <n v="7650"/>
    <n v="8960"/>
    <n v="2420"/>
    <n v="6130"/>
  </r>
  <r>
    <x v="1"/>
    <x v="10"/>
    <x v="4"/>
    <x v="7"/>
    <n v="11075"/>
    <n v="10973"/>
    <n v="11984"/>
    <n v="6438"/>
    <n v="9884"/>
  </r>
  <r>
    <x v="1"/>
    <x v="10"/>
    <x v="5"/>
    <x v="7"/>
    <n v="12940"/>
    <n v="12837"/>
    <n v="12802"/>
    <n v="10449"/>
    <n v="12101"/>
  </r>
  <r>
    <x v="1"/>
    <x v="12"/>
    <x v="0"/>
    <x v="7"/>
    <n v="76"/>
    <n v="0"/>
    <n v="177"/>
    <n v="0"/>
    <n v="0"/>
  </r>
  <r>
    <x v="1"/>
    <x v="12"/>
    <x v="1"/>
    <x v="7"/>
    <n v="135"/>
    <n v="130"/>
    <n v="139"/>
    <n v="0"/>
    <n v="3"/>
  </r>
  <r>
    <x v="1"/>
    <x v="12"/>
    <x v="2"/>
    <x v="7"/>
    <n v="394"/>
    <n v="394"/>
    <n v="336"/>
    <n v="105"/>
    <n v="328"/>
  </r>
  <r>
    <x v="1"/>
    <x v="12"/>
    <x v="3"/>
    <x v="7"/>
    <n v="429"/>
    <n v="428"/>
    <n v="415"/>
    <n v="144"/>
    <n v="378"/>
  </r>
  <r>
    <x v="1"/>
    <x v="12"/>
    <x v="4"/>
    <x v="7"/>
    <n v="260"/>
    <n v="258"/>
    <n v="250"/>
    <n v="139"/>
    <n v="242"/>
  </r>
  <r>
    <x v="1"/>
    <x v="12"/>
    <x v="5"/>
    <x v="7"/>
    <n v="71"/>
    <n v="71"/>
    <n v="71"/>
    <n v="50"/>
    <n v="63"/>
  </r>
  <r>
    <x v="1"/>
    <x v="13"/>
    <x v="0"/>
    <x v="7"/>
    <n v="0"/>
    <n v="0"/>
    <n v="19"/>
    <n v="0"/>
    <n v="0"/>
  </r>
  <r>
    <x v="1"/>
    <x v="13"/>
    <x v="1"/>
    <x v="7"/>
    <n v="0"/>
    <n v="0"/>
    <n v="13"/>
    <n v="0"/>
    <n v="0"/>
  </r>
  <r>
    <x v="1"/>
    <x v="13"/>
    <x v="2"/>
    <x v="7"/>
    <n v="0"/>
    <n v="0"/>
    <n v="43"/>
    <n v="0"/>
    <n v="0"/>
  </r>
  <r>
    <x v="1"/>
    <x v="13"/>
    <x v="3"/>
    <x v="7"/>
    <n v="0"/>
    <n v="0"/>
    <n v="32"/>
    <n v="0"/>
    <n v="0"/>
  </r>
  <r>
    <x v="1"/>
    <x v="13"/>
    <x v="4"/>
    <x v="7"/>
    <n v="0"/>
    <n v="0"/>
    <n v="33"/>
    <n v="0"/>
    <n v="0"/>
  </r>
  <r>
    <x v="1"/>
    <x v="13"/>
    <x v="5"/>
    <x v="7"/>
    <n v="0"/>
    <n v="0"/>
    <n v="19"/>
    <n v="0"/>
    <n v="0"/>
  </r>
  <r>
    <x v="1"/>
    <x v="14"/>
    <x v="0"/>
    <x v="7"/>
    <n v="241"/>
    <n v="0"/>
    <n v="607"/>
    <n v="0"/>
    <n v="0"/>
  </r>
  <r>
    <x v="1"/>
    <x v="14"/>
    <x v="1"/>
    <x v="7"/>
    <n v="388"/>
    <n v="377"/>
    <n v="449"/>
    <n v="0"/>
    <n v="11"/>
  </r>
  <r>
    <x v="1"/>
    <x v="14"/>
    <x v="2"/>
    <x v="7"/>
    <n v="1063"/>
    <n v="1038"/>
    <n v="1303"/>
    <n v="220"/>
    <n v="741"/>
  </r>
  <r>
    <x v="1"/>
    <x v="14"/>
    <x v="3"/>
    <x v="7"/>
    <n v="1385"/>
    <n v="1361"/>
    <n v="1605"/>
    <n v="512"/>
    <n v="1161"/>
  </r>
  <r>
    <x v="1"/>
    <x v="14"/>
    <x v="4"/>
    <x v="7"/>
    <n v="1414"/>
    <n v="1402"/>
    <n v="1511"/>
    <n v="882"/>
    <n v="1274"/>
  </r>
  <r>
    <x v="1"/>
    <x v="14"/>
    <x v="5"/>
    <x v="7"/>
    <n v="1606"/>
    <n v="1597"/>
    <n v="1721"/>
    <n v="1330"/>
    <n v="1506"/>
  </r>
  <r>
    <x v="1"/>
    <x v="15"/>
    <x v="4"/>
    <x v="7"/>
    <n v="0"/>
    <n v="0"/>
    <n v="2"/>
    <n v="0"/>
    <n v="0"/>
  </r>
  <r>
    <x v="1"/>
    <x v="15"/>
    <x v="5"/>
    <x v="7"/>
    <n v="0"/>
    <n v="0"/>
    <n v="1"/>
    <n v="0"/>
    <n v="0"/>
  </r>
  <r>
    <x v="1"/>
    <x v="16"/>
    <x v="1"/>
    <x v="7"/>
    <n v="0"/>
    <n v="0"/>
    <n v="2"/>
    <n v="0"/>
    <n v="0"/>
  </r>
  <r>
    <x v="1"/>
    <x v="16"/>
    <x v="2"/>
    <x v="7"/>
    <n v="0"/>
    <n v="0"/>
    <n v="19"/>
    <n v="0"/>
    <n v="0"/>
  </r>
  <r>
    <x v="1"/>
    <x v="16"/>
    <x v="3"/>
    <x v="7"/>
    <n v="0"/>
    <n v="0"/>
    <n v="46"/>
    <n v="0"/>
    <n v="0"/>
  </r>
  <r>
    <x v="1"/>
    <x v="16"/>
    <x v="4"/>
    <x v="7"/>
    <n v="0"/>
    <n v="0"/>
    <n v="61"/>
    <n v="0"/>
    <n v="0"/>
  </r>
  <r>
    <x v="1"/>
    <x v="16"/>
    <x v="5"/>
    <x v="7"/>
    <n v="0"/>
    <n v="0"/>
    <n v="43"/>
    <n v="0"/>
    <n v="0"/>
  </r>
  <r>
    <x v="1"/>
    <x v="17"/>
    <x v="0"/>
    <x v="7"/>
    <n v="98"/>
    <n v="0"/>
    <n v="183"/>
    <n v="0"/>
    <n v="0"/>
  </r>
  <r>
    <x v="1"/>
    <x v="17"/>
    <x v="1"/>
    <x v="7"/>
    <n v="120"/>
    <n v="119"/>
    <n v="105"/>
    <n v="0"/>
    <n v="3"/>
  </r>
  <r>
    <x v="1"/>
    <x v="17"/>
    <x v="2"/>
    <x v="7"/>
    <n v="372"/>
    <n v="372"/>
    <n v="367"/>
    <n v="129"/>
    <n v="324"/>
  </r>
  <r>
    <x v="1"/>
    <x v="17"/>
    <x v="3"/>
    <x v="7"/>
    <n v="564"/>
    <n v="564"/>
    <n v="455"/>
    <n v="276"/>
    <n v="526"/>
  </r>
  <r>
    <x v="1"/>
    <x v="17"/>
    <x v="4"/>
    <x v="7"/>
    <n v="190"/>
    <n v="189"/>
    <n v="173"/>
    <n v="107"/>
    <n v="176"/>
  </r>
  <r>
    <x v="1"/>
    <x v="17"/>
    <x v="5"/>
    <x v="7"/>
    <n v="47"/>
    <n v="47"/>
    <n v="47"/>
    <n v="38"/>
    <n v="45"/>
  </r>
  <r>
    <x v="1"/>
    <x v="18"/>
    <x v="0"/>
    <x v="7"/>
    <n v="19"/>
    <n v="0"/>
    <n v="0"/>
    <n v="0"/>
    <n v="0"/>
  </r>
  <r>
    <x v="1"/>
    <x v="18"/>
    <x v="1"/>
    <x v="7"/>
    <n v="25"/>
    <n v="24"/>
    <n v="0"/>
    <n v="0"/>
    <n v="1"/>
  </r>
  <r>
    <x v="1"/>
    <x v="18"/>
    <x v="2"/>
    <x v="7"/>
    <n v="254"/>
    <n v="248"/>
    <n v="0"/>
    <n v="60"/>
    <n v="197"/>
  </r>
  <r>
    <x v="1"/>
    <x v="18"/>
    <x v="3"/>
    <x v="7"/>
    <n v="270"/>
    <n v="265"/>
    <n v="0"/>
    <n v="82"/>
    <n v="212"/>
  </r>
  <r>
    <x v="1"/>
    <x v="18"/>
    <x v="4"/>
    <x v="7"/>
    <n v="259"/>
    <n v="249"/>
    <n v="0"/>
    <n v="123"/>
    <n v="222"/>
  </r>
  <r>
    <x v="1"/>
    <x v="18"/>
    <x v="5"/>
    <x v="7"/>
    <n v="217"/>
    <n v="209"/>
    <n v="0"/>
    <n v="151"/>
    <n v="198"/>
  </r>
  <r>
    <x v="2"/>
    <x v="19"/>
    <x v="0"/>
    <x v="7"/>
    <n v="32"/>
    <n v="0"/>
    <n v="142"/>
    <n v="0"/>
    <n v="0"/>
  </r>
  <r>
    <x v="2"/>
    <x v="19"/>
    <x v="1"/>
    <x v="7"/>
    <n v="71"/>
    <n v="67"/>
    <n v="82"/>
    <n v="0"/>
    <n v="4"/>
  </r>
  <r>
    <x v="2"/>
    <x v="19"/>
    <x v="2"/>
    <x v="7"/>
    <n v="180"/>
    <n v="171"/>
    <n v="196"/>
    <n v="15"/>
    <n v="78"/>
  </r>
  <r>
    <x v="2"/>
    <x v="19"/>
    <x v="3"/>
    <x v="7"/>
    <n v="132"/>
    <n v="129"/>
    <n v="140"/>
    <n v="27"/>
    <n v="86"/>
  </r>
  <r>
    <x v="2"/>
    <x v="19"/>
    <x v="4"/>
    <x v="7"/>
    <n v="113"/>
    <n v="111"/>
    <n v="118"/>
    <n v="58"/>
    <n v="92"/>
  </r>
  <r>
    <x v="2"/>
    <x v="19"/>
    <x v="5"/>
    <x v="7"/>
    <n v="58"/>
    <n v="57"/>
    <n v="53"/>
    <n v="39"/>
    <n v="51"/>
  </r>
  <r>
    <x v="2"/>
    <x v="20"/>
    <x v="0"/>
    <x v="7"/>
    <n v="33"/>
    <n v="0"/>
    <n v="68"/>
    <n v="0"/>
    <n v="0"/>
  </r>
  <r>
    <x v="2"/>
    <x v="20"/>
    <x v="1"/>
    <x v="7"/>
    <n v="44"/>
    <n v="43"/>
    <n v="55"/>
    <n v="0"/>
    <n v="0"/>
  </r>
  <r>
    <x v="2"/>
    <x v="20"/>
    <x v="2"/>
    <x v="7"/>
    <n v="155"/>
    <n v="149"/>
    <n v="170"/>
    <n v="22"/>
    <n v="96"/>
  </r>
  <r>
    <x v="2"/>
    <x v="20"/>
    <x v="3"/>
    <x v="7"/>
    <n v="176"/>
    <n v="171"/>
    <n v="179"/>
    <n v="54"/>
    <n v="143"/>
  </r>
  <r>
    <x v="2"/>
    <x v="20"/>
    <x v="4"/>
    <x v="7"/>
    <n v="65"/>
    <n v="64"/>
    <n v="73"/>
    <n v="34"/>
    <n v="58"/>
  </r>
  <r>
    <x v="2"/>
    <x v="20"/>
    <x v="5"/>
    <x v="7"/>
    <n v="29"/>
    <n v="28"/>
    <n v="25"/>
    <n v="18"/>
    <n v="26"/>
  </r>
  <r>
    <x v="2"/>
    <x v="21"/>
    <x v="0"/>
    <x v="7"/>
    <s v="&lt;5"/>
    <n v="0"/>
    <n v="6"/>
    <n v="0"/>
    <n v="0"/>
  </r>
  <r>
    <x v="2"/>
    <x v="21"/>
    <x v="1"/>
    <x v="7"/>
    <n v="7"/>
    <n v="6"/>
    <n v="6"/>
    <n v="0"/>
    <n v="0"/>
  </r>
  <r>
    <x v="2"/>
    <x v="21"/>
    <x v="2"/>
    <x v="7"/>
    <n v="14"/>
    <n v="13"/>
    <n v="18"/>
    <s v="&lt;5"/>
    <n v="7"/>
  </r>
  <r>
    <x v="2"/>
    <x v="21"/>
    <x v="3"/>
    <x v="7"/>
    <n v="12"/>
    <n v="11"/>
    <n v="7"/>
    <n v="5"/>
    <n v="9"/>
  </r>
  <r>
    <x v="2"/>
    <x v="21"/>
    <x v="4"/>
    <x v="7"/>
    <n v="10"/>
    <n v="10"/>
    <n v="11"/>
    <n v="6"/>
    <n v="9"/>
  </r>
  <r>
    <x v="2"/>
    <x v="21"/>
    <x v="5"/>
    <x v="7"/>
    <n v="10"/>
    <n v="10"/>
    <n v="7"/>
    <n v="8"/>
    <n v="9"/>
  </r>
  <r>
    <x v="2"/>
    <x v="22"/>
    <x v="0"/>
    <x v="7"/>
    <n v="7"/>
    <n v="0"/>
    <n v="25"/>
    <n v="0"/>
    <n v="0"/>
  </r>
  <r>
    <x v="2"/>
    <x v="22"/>
    <x v="1"/>
    <x v="7"/>
    <n v="15"/>
    <n v="14"/>
    <n v="16"/>
    <n v="0"/>
    <n v="0"/>
  </r>
  <r>
    <x v="2"/>
    <x v="22"/>
    <x v="2"/>
    <x v="7"/>
    <n v="49"/>
    <n v="48"/>
    <n v="54"/>
    <n v="9"/>
    <n v="34"/>
  </r>
  <r>
    <x v="2"/>
    <x v="22"/>
    <x v="3"/>
    <x v="7"/>
    <n v="49"/>
    <n v="47"/>
    <n v="42"/>
    <n v="18"/>
    <n v="40"/>
  </r>
  <r>
    <x v="2"/>
    <x v="22"/>
    <x v="4"/>
    <x v="7"/>
    <n v="29"/>
    <n v="29"/>
    <n v="26"/>
    <n v="13"/>
    <n v="27"/>
  </r>
  <r>
    <x v="2"/>
    <x v="22"/>
    <x v="5"/>
    <x v="7"/>
    <n v="14"/>
    <n v="14"/>
    <n v="11"/>
    <n v="10"/>
    <n v="11"/>
  </r>
  <r>
    <x v="2"/>
    <x v="23"/>
    <x v="0"/>
    <x v="7"/>
    <s v="&lt;5"/>
    <n v="0"/>
    <n v="7"/>
    <n v="0"/>
    <n v="0"/>
  </r>
  <r>
    <x v="2"/>
    <x v="23"/>
    <x v="1"/>
    <x v="7"/>
    <s v="&lt;5"/>
    <s v="&lt;5"/>
    <n v="8"/>
    <n v="0"/>
    <n v="1"/>
  </r>
  <r>
    <x v="2"/>
    <x v="23"/>
    <x v="2"/>
    <x v="7"/>
    <n v="22"/>
    <n v="21"/>
    <n v="26"/>
    <n v="5"/>
    <n v="14"/>
  </r>
  <r>
    <x v="2"/>
    <x v="23"/>
    <x v="3"/>
    <x v="7"/>
    <n v="16"/>
    <n v="16"/>
    <n v="14"/>
    <n v="5"/>
    <n v="13"/>
  </r>
  <r>
    <x v="2"/>
    <x v="23"/>
    <x v="4"/>
    <x v="7"/>
    <n v="12"/>
    <n v="12"/>
    <n v="11"/>
    <n v="6"/>
    <n v="10"/>
  </r>
  <r>
    <x v="2"/>
    <x v="23"/>
    <x v="5"/>
    <x v="7"/>
    <n v="5"/>
    <n v="5"/>
    <n v="5"/>
    <n v="5"/>
    <n v="5"/>
  </r>
  <r>
    <x v="2"/>
    <x v="24"/>
    <x v="0"/>
    <x v="7"/>
    <n v="18"/>
    <n v="0"/>
    <n v="54"/>
    <n v="0"/>
    <n v="0"/>
  </r>
  <r>
    <x v="2"/>
    <x v="24"/>
    <x v="1"/>
    <x v="7"/>
    <n v="36"/>
    <n v="32"/>
    <n v="48"/>
    <n v="0"/>
    <n v="1"/>
  </r>
  <r>
    <x v="2"/>
    <x v="24"/>
    <x v="2"/>
    <x v="7"/>
    <n v="132"/>
    <n v="128"/>
    <n v="128"/>
    <n v="22"/>
    <n v="74"/>
  </r>
  <r>
    <x v="2"/>
    <x v="24"/>
    <x v="3"/>
    <x v="7"/>
    <n v="85"/>
    <n v="84"/>
    <n v="98"/>
    <n v="31"/>
    <n v="66"/>
  </r>
  <r>
    <x v="2"/>
    <x v="24"/>
    <x v="4"/>
    <x v="7"/>
    <n v="97"/>
    <n v="96"/>
    <n v="105"/>
    <n v="40"/>
    <n v="78"/>
  </r>
  <r>
    <x v="2"/>
    <x v="24"/>
    <x v="5"/>
    <x v="7"/>
    <n v="41"/>
    <n v="41"/>
    <n v="35"/>
    <n v="33"/>
    <n v="38"/>
  </r>
  <r>
    <x v="2"/>
    <x v="25"/>
    <x v="0"/>
    <x v="7"/>
    <n v="23"/>
    <n v="0"/>
    <n v="59"/>
    <n v="0"/>
    <n v="0"/>
  </r>
  <r>
    <x v="2"/>
    <x v="25"/>
    <x v="1"/>
    <x v="7"/>
    <n v="28"/>
    <n v="27"/>
    <n v="30"/>
    <n v="0"/>
    <n v="1"/>
  </r>
  <r>
    <x v="2"/>
    <x v="25"/>
    <x v="2"/>
    <x v="7"/>
    <n v="102"/>
    <n v="98"/>
    <n v="106"/>
    <n v="28"/>
    <n v="66"/>
  </r>
  <r>
    <x v="2"/>
    <x v="25"/>
    <x v="3"/>
    <x v="7"/>
    <n v="58"/>
    <n v="54"/>
    <n v="64"/>
    <n v="26"/>
    <n v="43"/>
  </r>
  <r>
    <x v="2"/>
    <x v="25"/>
    <x v="4"/>
    <x v="7"/>
    <n v="64"/>
    <n v="64"/>
    <n v="72"/>
    <n v="46"/>
    <n v="61"/>
  </r>
  <r>
    <x v="2"/>
    <x v="25"/>
    <x v="5"/>
    <x v="7"/>
    <n v="40"/>
    <n v="39"/>
    <n v="39"/>
    <n v="32"/>
    <n v="37"/>
  </r>
  <r>
    <x v="2"/>
    <x v="26"/>
    <x v="0"/>
    <x v="7"/>
    <n v="10"/>
    <n v="0"/>
    <n v="44"/>
    <n v="0"/>
    <n v="0"/>
  </r>
  <r>
    <x v="2"/>
    <x v="26"/>
    <x v="1"/>
    <x v="7"/>
    <n v="23"/>
    <n v="22"/>
    <n v="27"/>
    <n v="0"/>
    <n v="0"/>
  </r>
  <r>
    <x v="2"/>
    <x v="26"/>
    <x v="2"/>
    <x v="7"/>
    <n v="52"/>
    <n v="50"/>
    <n v="62"/>
    <n v="7"/>
    <n v="24"/>
  </r>
  <r>
    <x v="2"/>
    <x v="26"/>
    <x v="3"/>
    <x v="7"/>
    <n v="53"/>
    <n v="52"/>
    <n v="57"/>
    <n v="11"/>
    <n v="39"/>
  </r>
  <r>
    <x v="2"/>
    <x v="26"/>
    <x v="4"/>
    <x v="7"/>
    <n v="36"/>
    <n v="33"/>
    <n v="37"/>
    <n v="18"/>
    <n v="30"/>
  </r>
  <r>
    <x v="2"/>
    <x v="26"/>
    <x v="5"/>
    <x v="7"/>
    <n v="26"/>
    <n v="26"/>
    <n v="25"/>
    <n v="18"/>
    <n v="25"/>
  </r>
  <r>
    <x v="0"/>
    <x v="0"/>
    <x v="0"/>
    <x v="8"/>
    <n v="1298"/>
    <n v="0"/>
    <n v="5415"/>
    <n v="0"/>
    <n v="0"/>
  </r>
  <r>
    <x v="0"/>
    <x v="0"/>
    <x v="1"/>
    <x v="8"/>
    <n v="3557"/>
    <n v="3262"/>
    <n v="3913"/>
    <n v="0"/>
    <n v="64"/>
  </r>
  <r>
    <x v="0"/>
    <x v="0"/>
    <x v="2"/>
    <x v="8"/>
    <n v="7965"/>
    <n v="7493"/>
    <n v="8672"/>
    <n v="945"/>
    <n v="3646"/>
  </r>
  <r>
    <x v="0"/>
    <x v="0"/>
    <x v="3"/>
    <x v="8"/>
    <n v="4623"/>
    <n v="4391"/>
    <n v="5056"/>
    <n v="1038"/>
    <n v="2929"/>
  </r>
  <r>
    <x v="0"/>
    <x v="0"/>
    <x v="4"/>
    <x v="8"/>
    <n v="4291"/>
    <n v="4201"/>
    <n v="4508"/>
    <n v="2035"/>
    <n v="3465"/>
  </r>
  <r>
    <x v="0"/>
    <x v="0"/>
    <x v="5"/>
    <x v="8"/>
    <n v="2251"/>
    <n v="2221"/>
    <n v="2076"/>
    <n v="1597"/>
    <n v="2022"/>
  </r>
  <r>
    <x v="1"/>
    <x v="1"/>
    <x v="0"/>
    <x v="8"/>
    <n v="36"/>
    <n v="0"/>
    <n v="86"/>
    <n v="0"/>
    <n v="0"/>
  </r>
  <r>
    <x v="1"/>
    <x v="1"/>
    <x v="1"/>
    <x v="8"/>
    <n v="59"/>
    <n v="57"/>
    <n v="60"/>
    <n v="0"/>
    <n v="3"/>
  </r>
  <r>
    <x v="1"/>
    <x v="1"/>
    <x v="2"/>
    <x v="8"/>
    <n v="199"/>
    <n v="194"/>
    <n v="210"/>
    <n v="39"/>
    <n v="135"/>
  </r>
  <r>
    <x v="1"/>
    <x v="1"/>
    <x v="3"/>
    <x v="8"/>
    <n v="178"/>
    <n v="176"/>
    <n v="191"/>
    <n v="69"/>
    <n v="149"/>
  </r>
  <r>
    <x v="1"/>
    <x v="1"/>
    <x v="4"/>
    <x v="8"/>
    <n v="106"/>
    <n v="106"/>
    <n v="113"/>
    <n v="58"/>
    <n v="94"/>
  </r>
  <r>
    <x v="1"/>
    <x v="1"/>
    <x v="5"/>
    <x v="8"/>
    <n v="45"/>
    <n v="44"/>
    <n v="48"/>
    <n v="31"/>
    <n v="38"/>
  </r>
  <r>
    <x v="1"/>
    <x v="2"/>
    <x v="0"/>
    <x v="8"/>
    <n v="40"/>
    <n v="0"/>
    <n v="99"/>
    <n v="0"/>
    <n v="0"/>
  </r>
  <r>
    <x v="1"/>
    <x v="2"/>
    <x v="1"/>
    <x v="8"/>
    <n v="90"/>
    <n v="87"/>
    <n v="89"/>
    <n v="0"/>
    <n v="5"/>
  </r>
  <r>
    <x v="1"/>
    <x v="2"/>
    <x v="2"/>
    <x v="8"/>
    <n v="271"/>
    <n v="270"/>
    <n v="255"/>
    <n v="60"/>
    <n v="220"/>
  </r>
  <r>
    <x v="1"/>
    <x v="2"/>
    <x v="3"/>
    <x v="8"/>
    <n v="271"/>
    <n v="269"/>
    <n v="267"/>
    <n v="109"/>
    <n v="242"/>
  </r>
  <r>
    <x v="1"/>
    <x v="2"/>
    <x v="4"/>
    <x v="8"/>
    <n v="157"/>
    <n v="157"/>
    <n v="165"/>
    <n v="90"/>
    <n v="149"/>
  </r>
  <r>
    <x v="1"/>
    <x v="2"/>
    <x v="5"/>
    <x v="8"/>
    <n v="60"/>
    <n v="60"/>
    <n v="62"/>
    <n v="46"/>
    <n v="59"/>
  </r>
  <r>
    <x v="1"/>
    <x v="3"/>
    <x v="0"/>
    <x v="8"/>
    <n v="251"/>
    <s v="&lt;5"/>
    <n v="334"/>
    <n v="0"/>
    <n v="0"/>
  </r>
  <r>
    <x v="1"/>
    <x v="3"/>
    <x v="1"/>
    <x v="8"/>
    <n v="231"/>
    <n v="227"/>
    <n v="207"/>
    <n v="0"/>
    <n v="4"/>
  </r>
  <r>
    <x v="1"/>
    <x v="3"/>
    <x v="2"/>
    <x v="8"/>
    <n v="796"/>
    <n v="790"/>
    <n v="613"/>
    <n v="184"/>
    <n v="670"/>
  </r>
  <r>
    <x v="1"/>
    <x v="3"/>
    <x v="3"/>
    <x v="8"/>
    <n v="621"/>
    <n v="615"/>
    <n v="619"/>
    <n v="230"/>
    <n v="557"/>
  </r>
  <r>
    <x v="1"/>
    <x v="3"/>
    <x v="4"/>
    <x v="8"/>
    <n v="517"/>
    <n v="513"/>
    <n v="539"/>
    <n v="271"/>
    <n v="485"/>
  </r>
  <r>
    <x v="1"/>
    <x v="3"/>
    <x v="5"/>
    <x v="8"/>
    <n v="518"/>
    <n v="514"/>
    <n v="514"/>
    <n v="363"/>
    <n v="490"/>
  </r>
  <r>
    <x v="1"/>
    <x v="4"/>
    <x v="0"/>
    <x v="8"/>
    <n v="0"/>
    <n v="0"/>
    <n v="7"/>
    <n v="0"/>
    <n v="0"/>
  </r>
  <r>
    <x v="1"/>
    <x v="4"/>
    <x v="1"/>
    <x v="8"/>
    <n v="0"/>
    <n v="0"/>
    <n v="8"/>
    <n v="0"/>
    <n v="0"/>
  </r>
  <r>
    <x v="1"/>
    <x v="4"/>
    <x v="2"/>
    <x v="8"/>
    <n v="0"/>
    <n v="0"/>
    <n v="37"/>
    <n v="0"/>
    <n v="0"/>
  </r>
  <r>
    <x v="1"/>
    <x v="4"/>
    <x v="3"/>
    <x v="8"/>
    <n v="0"/>
    <n v="0"/>
    <n v="50"/>
    <n v="0"/>
    <n v="0"/>
  </r>
  <r>
    <x v="1"/>
    <x v="4"/>
    <x v="4"/>
    <x v="8"/>
    <n v="0"/>
    <n v="0"/>
    <n v="39"/>
    <n v="0"/>
    <n v="0"/>
  </r>
  <r>
    <x v="1"/>
    <x v="4"/>
    <x v="5"/>
    <x v="8"/>
    <n v="0"/>
    <n v="0"/>
    <n v="24"/>
    <n v="0"/>
    <n v="0"/>
  </r>
  <r>
    <x v="1"/>
    <x v="5"/>
    <x v="0"/>
    <x v="8"/>
    <n v="66"/>
    <n v="0"/>
    <n v="206"/>
    <n v="0"/>
    <n v="0"/>
  </r>
  <r>
    <x v="1"/>
    <x v="5"/>
    <x v="1"/>
    <x v="8"/>
    <n v="230"/>
    <n v="224"/>
    <n v="252"/>
    <n v="0"/>
    <n v="5"/>
  </r>
  <r>
    <x v="1"/>
    <x v="5"/>
    <x v="2"/>
    <x v="8"/>
    <n v="572"/>
    <n v="563"/>
    <n v="571"/>
    <n v="148"/>
    <n v="413"/>
  </r>
  <r>
    <x v="1"/>
    <x v="5"/>
    <x v="3"/>
    <x v="8"/>
    <n v="487"/>
    <n v="477"/>
    <n v="558"/>
    <n v="170"/>
    <n v="409"/>
  </r>
  <r>
    <x v="1"/>
    <x v="5"/>
    <x v="4"/>
    <x v="8"/>
    <n v="581"/>
    <n v="573"/>
    <n v="601"/>
    <n v="330"/>
    <n v="518"/>
  </r>
  <r>
    <x v="1"/>
    <x v="5"/>
    <x v="5"/>
    <x v="8"/>
    <n v="615"/>
    <n v="610"/>
    <n v="677"/>
    <n v="481"/>
    <n v="566"/>
  </r>
  <r>
    <x v="1"/>
    <x v="6"/>
    <x v="0"/>
    <x v="8"/>
    <n v="241"/>
    <n v="0"/>
    <n v="434"/>
    <n v="0"/>
    <n v="0"/>
  </r>
  <r>
    <x v="1"/>
    <x v="6"/>
    <x v="1"/>
    <x v="8"/>
    <n v="207"/>
    <n v="195"/>
    <n v="208"/>
    <n v="0"/>
    <n v="4"/>
  </r>
  <r>
    <x v="1"/>
    <x v="6"/>
    <x v="2"/>
    <x v="8"/>
    <n v="1724"/>
    <n v="1715"/>
    <n v="1367"/>
    <n v="432"/>
    <n v="1450"/>
  </r>
  <r>
    <x v="1"/>
    <x v="6"/>
    <x v="3"/>
    <x v="8"/>
    <n v="1012"/>
    <n v="1003"/>
    <n v="861"/>
    <n v="428"/>
    <n v="916"/>
  </r>
  <r>
    <x v="1"/>
    <x v="6"/>
    <x v="4"/>
    <x v="8"/>
    <n v="342"/>
    <n v="340"/>
    <n v="360"/>
    <n v="188"/>
    <n v="319"/>
  </r>
  <r>
    <x v="1"/>
    <x v="6"/>
    <x v="5"/>
    <x v="8"/>
    <n v="188"/>
    <n v="186"/>
    <n v="207"/>
    <n v="144"/>
    <n v="184"/>
  </r>
  <r>
    <x v="1"/>
    <x v="7"/>
    <x v="0"/>
    <x v="8"/>
    <n v="34"/>
    <n v="0"/>
    <n v="59"/>
    <n v="0"/>
    <n v="0"/>
  </r>
  <r>
    <x v="1"/>
    <x v="7"/>
    <x v="1"/>
    <x v="8"/>
    <n v="36"/>
    <n v="36"/>
    <n v="39"/>
    <n v="0"/>
    <n v="1"/>
  </r>
  <r>
    <x v="1"/>
    <x v="7"/>
    <x v="2"/>
    <x v="8"/>
    <n v="142"/>
    <n v="139"/>
    <n v="104"/>
    <n v="37"/>
    <n v="120"/>
  </r>
  <r>
    <x v="1"/>
    <x v="7"/>
    <x v="3"/>
    <x v="8"/>
    <n v="160"/>
    <n v="157"/>
    <n v="156"/>
    <n v="63"/>
    <n v="143"/>
  </r>
  <r>
    <x v="1"/>
    <x v="7"/>
    <x v="4"/>
    <x v="8"/>
    <n v="54"/>
    <n v="52"/>
    <n v="55"/>
    <n v="28"/>
    <n v="46"/>
  </r>
  <r>
    <x v="1"/>
    <x v="7"/>
    <x v="5"/>
    <x v="8"/>
    <n v="18"/>
    <n v="18"/>
    <n v="18"/>
    <n v="13"/>
    <n v="17"/>
  </r>
  <r>
    <x v="1"/>
    <x v="8"/>
    <x v="0"/>
    <x v="8"/>
    <n v="31"/>
    <n v="0"/>
    <n v="102"/>
    <n v="0"/>
    <n v="0"/>
  </r>
  <r>
    <x v="1"/>
    <x v="8"/>
    <x v="1"/>
    <x v="8"/>
    <n v="53"/>
    <n v="50"/>
    <n v="51"/>
    <n v="0"/>
    <n v="2"/>
  </r>
  <r>
    <x v="1"/>
    <x v="8"/>
    <x v="2"/>
    <x v="8"/>
    <n v="125"/>
    <n v="123"/>
    <n v="152"/>
    <n v="30"/>
    <n v="96"/>
  </r>
  <r>
    <x v="1"/>
    <x v="8"/>
    <x v="3"/>
    <x v="8"/>
    <n v="149"/>
    <n v="149"/>
    <n v="131"/>
    <n v="51"/>
    <n v="125"/>
  </r>
  <r>
    <x v="1"/>
    <x v="8"/>
    <x v="4"/>
    <x v="8"/>
    <n v="64"/>
    <n v="64"/>
    <n v="70"/>
    <n v="27"/>
    <n v="55"/>
  </r>
  <r>
    <x v="1"/>
    <x v="8"/>
    <x v="5"/>
    <x v="8"/>
    <n v="26"/>
    <n v="24"/>
    <n v="31"/>
    <n v="15"/>
    <n v="22"/>
  </r>
  <r>
    <x v="1"/>
    <x v="9"/>
    <x v="0"/>
    <x v="8"/>
    <n v="0"/>
    <n v="0"/>
    <n v="19"/>
    <n v="0"/>
    <n v="0"/>
  </r>
  <r>
    <x v="1"/>
    <x v="9"/>
    <x v="1"/>
    <x v="8"/>
    <n v="0"/>
    <n v="0"/>
    <n v="16"/>
    <n v="0"/>
    <n v="0"/>
  </r>
  <r>
    <x v="1"/>
    <x v="9"/>
    <x v="2"/>
    <x v="8"/>
    <n v="0"/>
    <n v="0"/>
    <n v="106"/>
    <n v="0"/>
    <n v="0"/>
  </r>
  <r>
    <x v="1"/>
    <x v="9"/>
    <x v="3"/>
    <x v="8"/>
    <n v="0"/>
    <n v="0"/>
    <n v="172"/>
    <n v="0"/>
    <n v="0"/>
  </r>
  <r>
    <x v="1"/>
    <x v="9"/>
    <x v="4"/>
    <x v="8"/>
    <n v="0"/>
    <n v="0"/>
    <n v="172"/>
    <n v="0"/>
    <n v="0"/>
  </r>
  <r>
    <x v="1"/>
    <x v="9"/>
    <x v="5"/>
    <x v="8"/>
    <n v="0"/>
    <n v="0"/>
    <n v="143"/>
    <n v="0"/>
    <n v="0"/>
  </r>
  <r>
    <x v="1"/>
    <x v="10"/>
    <x v="0"/>
    <x v="8"/>
    <n v="3525"/>
    <s v="&lt;5"/>
    <n v="8415"/>
    <n v="0"/>
    <n v="0"/>
  </r>
  <r>
    <x v="1"/>
    <x v="10"/>
    <x v="1"/>
    <x v="8"/>
    <n v="7483"/>
    <n v="7241"/>
    <n v="7753"/>
    <s v="&lt;5"/>
    <n v="222"/>
  </r>
  <r>
    <x v="1"/>
    <x v="10"/>
    <x v="2"/>
    <x v="8"/>
    <n v="20529"/>
    <n v="20019"/>
    <n v="22300"/>
    <n v="4172"/>
    <n v="13626"/>
  </r>
  <r>
    <x v="1"/>
    <x v="10"/>
    <x v="3"/>
    <x v="8"/>
    <n v="16642"/>
    <n v="16341"/>
    <n v="18274"/>
    <n v="5340"/>
    <n v="13333"/>
  </r>
  <r>
    <x v="1"/>
    <x v="10"/>
    <x v="4"/>
    <x v="8"/>
    <n v="22815"/>
    <n v="22596"/>
    <n v="24453"/>
    <n v="12609"/>
    <n v="20321"/>
  </r>
  <r>
    <x v="1"/>
    <x v="10"/>
    <x v="5"/>
    <x v="8"/>
    <n v="26592"/>
    <n v="26379"/>
    <n v="26378"/>
    <n v="20997"/>
    <n v="24903"/>
  </r>
  <r>
    <x v="1"/>
    <x v="12"/>
    <x v="0"/>
    <x v="8"/>
    <n v="176"/>
    <n v="0"/>
    <n v="376"/>
    <n v="0"/>
    <n v="0"/>
  </r>
  <r>
    <x v="1"/>
    <x v="12"/>
    <x v="1"/>
    <x v="8"/>
    <n v="255"/>
    <n v="250"/>
    <n v="233"/>
    <n v="0"/>
    <n v="10"/>
  </r>
  <r>
    <x v="1"/>
    <x v="12"/>
    <x v="2"/>
    <x v="8"/>
    <n v="776"/>
    <n v="773"/>
    <n v="717"/>
    <n v="190"/>
    <n v="601"/>
  </r>
  <r>
    <x v="1"/>
    <x v="12"/>
    <x v="3"/>
    <x v="8"/>
    <n v="770"/>
    <n v="766"/>
    <n v="690"/>
    <n v="257"/>
    <n v="696"/>
  </r>
  <r>
    <x v="1"/>
    <x v="12"/>
    <x v="4"/>
    <x v="8"/>
    <n v="369"/>
    <n v="368"/>
    <n v="350"/>
    <n v="208"/>
    <n v="348"/>
  </r>
  <r>
    <x v="1"/>
    <x v="12"/>
    <x v="5"/>
    <x v="8"/>
    <n v="155"/>
    <n v="153"/>
    <n v="151"/>
    <n v="99"/>
    <n v="148"/>
  </r>
  <r>
    <x v="1"/>
    <x v="13"/>
    <x v="0"/>
    <x v="8"/>
    <n v="0"/>
    <n v="0"/>
    <n v="63"/>
    <n v="0"/>
    <n v="0"/>
  </r>
  <r>
    <x v="1"/>
    <x v="13"/>
    <x v="1"/>
    <x v="8"/>
    <n v="0"/>
    <n v="0"/>
    <n v="18"/>
    <n v="0"/>
    <n v="0"/>
  </r>
  <r>
    <x v="1"/>
    <x v="13"/>
    <x v="2"/>
    <x v="8"/>
    <n v="0"/>
    <n v="0"/>
    <n v="93"/>
    <n v="0"/>
    <n v="0"/>
  </r>
  <r>
    <x v="1"/>
    <x v="13"/>
    <x v="3"/>
    <x v="8"/>
    <n v="0"/>
    <n v="0"/>
    <n v="73"/>
    <n v="0"/>
    <n v="0"/>
  </r>
  <r>
    <x v="1"/>
    <x v="13"/>
    <x v="4"/>
    <x v="8"/>
    <n v="0"/>
    <n v="0"/>
    <n v="67"/>
    <n v="0"/>
    <n v="0"/>
  </r>
  <r>
    <x v="1"/>
    <x v="13"/>
    <x v="5"/>
    <x v="8"/>
    <n v="0"/>
    <n v="0"/>
    <n v="39"/>
    <n v="0"/>
    <n v="0"/>
  </r>
  <r>
    <x v="1"/>
    <x v="14"/>
    <x v="0"/>
    <x v="8"/>
    <n v="352"/>
    <n v="0"/>
    <n v="805"/>
    <n v="0"/>
    <n v="0"/>
  </r>
  <r>
    <x v="1"/>
    <x v="14"/>
    <x v="1"/>
    <x v="8"/>
    <n v="578"/>
    <n v="554"/>
    <n v="669"/>
    <n v="0"/>
    <n v="20"/>
  </r>
  <r>
    <x v="1"/>
    <x v="14"/>
    <x v="2"/>
    <x v="8"/>
    <n v="2005"/>
    <n v="1974"/>
    <n v="2047"/>
    <n v="478"/>
    <n v="1489"/>
  </r>
  <r>
    <x v="1"/>
    <x v="14"/>
    <x v="3"/>
    <x v="8"/>
    <n v="1835"/>
    <n v="1812"/>
    <n v="1994"/>
    <n v="702"/>
    <n v="1554"/>
  </r>
  <r>
    <x v="1"/>
    <x v="14"/>
    <x v="4"/>
    <x v="8"/>
    <n v="1834"/>
    <n v="1820"/>
    <n v="1909"/>
    <n v="1149"/>
    <n v="1688"/>
  </r>
  <r>
    <x v="1"/>
    <x v="14"/>
    <x v="5"/>
    <x v="8"/>
    <n v="2080"/>
    <n v="2065"/>
    <n v="2265"/>
    <n v="1627"/>
    <n v="1948"/>
  </r>
  <r>
    <x v="1"/>
    <x v="15"/>
    <x v="0"/>
    <x v="8"/>
    <n v="0"/>
    <n v="0"/>
    <n v="2"/>
    <n v="0"/>
    <n v="0"/>
  </r>
  <r>
    <x v="1"/>
    <x v="15"/>
    <x v="3"/>
    <x v="8"/>
    <n v="0"/>
    <n v="0"/>
    <n v="1"/>
    <n v="0"/>
    <n v="0"/>
  </r>
  <r>
    <x v="1"/>
    <x v="15"/>
    <x v="4"/>
    <x v="8"/>
    <n v="0"/>
    <n v="0"/>
    <n v="1"/>
    <n v="0"/>
    <n v="0"/>
  </r>
  <r>
    <x v="1"/>
    <x v="16"/>
    <x v="0"/>
    <x v="8"/>
    <n v="0"/>
    <n v="0"/>
    <n v="1"/>
    <n v="0"/>
    <n v="0"/>
  </r>
  <r>
    <x v="1"/>
    <x v="16"/>
    <x v="1"/>
    <x v="8"/>
    <n v="0"/>
    <n v="0"/>
    <n v="2"/>
    <n v="0"/>
    <n v="0"/>
  </r>
  <r>
    <x v="1"/>
    <x v="16"/>
    <x v="2"/>
    <x v="8"/>
    <n v="0"/>
    <n v="0"/>
    <n v="39"/>
    <n v="0"/>
    <n v="0"/>
  </r>
  <r>
    <x v="1"/>
    <x v="16"/>
    <x v="3"/>
    <x v="8"/>
    <n v="0"/>
    <n v="0"/>
    <n v="109"/>
    <n v="0"/>
    <n v="0"/>
  </r>
  <r>
    <x v="1"/>
    <x v="16"/>
    <x v="4"/>
    <x v="8"/>
    <n v="0"/>
    <n v="0"/>
    <n v="117"/>
    <n v="0"/>
    <n v="0"/>
  </r>
  <r>
    <x v="1"/>
    <x v="16"/>
    <x v="5"/>
    <x v="8"/>
    <n v="0"/>
    <n v="0"/>
    <n v="50"/>
    <n v="0"/>
    <n v="0"/>
  </r>
  <r>
    <x v="1"/>
    <x v="17"/>
    <x v="0"/>
    <x v="8"/>
    <n v="193"/>
    <n v="0"/>
    <n v="365"/>
    <n v="0"/>
    <n v="0"/>
  </r>
  <r>
    <x v="1"/>
    <x v="17"/>
    <x v="1"/>
    <x v="8"/>
    <n v="255"/>
    <n v="244"/>
    <n v="203"/>
    <n v="0"/>
    <n v="12"/>
  </r>
  <r>
    <x v="1"/>
    <x v="17"/>
    <x v="2"/>
    <x v="8"/>
    <n v="809"/>
    <n v="806"/>
    <n v="555"/>
    <n v="184"/>
    <n v="672"/>
  </r>
  <r>
    <x v="1"/>
    <x v="17"/>
    <x v="3"/>
    <x v="8"/>
    <n v="740"/>
    <n v="736"/>
    <n v="588"/>
    <n v="229"/>
    <n v="655"/>
  </r>
  <r>
    <x v="1"/>
    <x v="17"/>
    <x v="4"/>
    <x v="8"/>
    <n v="235"/>
    <n v="232"/>
    <n v="207"/>
    <n v="109"/>
    <n v="220"/>
  </r>
  <r>
    <x v="1"/>
    <x v="17"/>
    <x v="5"/>
    <x v="8"/>
    <n v="92"/>
    <n v="92"/>
    <n v="76"/>
    <n v="50"/>
    <n v="85"/>
  </r>
  <r>
    <x v="1"/>
    <x v="18"/>
    <x v="0"/>
    <x v="8"/>
    <n v="65"/>
    <n v="0"/>
    <n v="0"/>
    <n v="0"/>
    <n v="0"/>
  </r>
  <r>
    <x v="1"/>
    <x v="18"/>
    <x v="1"/>
    <x v="8"/>
    <n v="61"/>
    <n v="57"/>
    <n v="0"/>
    <n v="0"/>
    <n v="1"/>
  </r>
  <r>
    <x v="1"/>
    <x v="18"/>
    <x v="2"/>
    <x v="8"/>
    <n v="436"/>
    <n v="427"/>
    <n v="0"/>
    <n v="123"/>
    <n v="324"/>
  </r>
  <r>
    <x v="1"/>
    <x v="18"/>
    <x v="3"/>
    <x v="8"/>
    <n v="629"/>
    <n v="619"/>
    <n v="0"/>
    <n v="227"/>
    <n v="515"/>
  </r>
  <r>
    <x v="1"/>
    <x v="18"/>
    <x v="4"/>
    <x v="8"/>
    <n v="519"/>
    <n v="503"/>
    <n v="0"/>
    <n v="246"/>
    <n v="442"/>
  </r>
  <r>
    <x v="1"/>
    <x v="18"/>
    <x v="5"/>
    <x v="8"/>
    <n v="315"/>
    <n v="305"/>
    <n v="0"/>
    <n v="206"/>
    <n v="282"/>
  </r>
  <r>
    <x v="2"/>
    <x v="19"/>
    <x v="0"/>
    <x v="8"/>
    <n v="32"/>
    <n v="0"/>
    <n v="134"/>
    <n v="0"/>
    <n v="0"/>
  </r>
  <r>
    <x v="2"/>
    <x v="19"/>
    <x v="1"/>
    <x v="8"/>
    <n v="95"/>
    <n v="88"/>
    <n v="92"/>
    <n v="0"/>
    <n v="3"/>
  </r>
  <r>
    <x v="2"/>
    <x v="19"/>
    <x v="2"/>
    <x v="8"/>
    <n v="232"/>
    <n v="217"/>
    <n v="246"/>
    <n v="38"/>
    <n v="124"/>
  </r>
  <r>
    <x v="2"/>
    <x v="19"/>
    <x v="3"/>
    <x v="8"/>
    <n v="117"/>
    <n v="109"/>
    <n v="128"/>
    <n v="25"/>
    <n v="71"/>
  </r>
  <r>
    <x v="2"/>
    <x v="19"/>
    <x v="4"/>
    <x v="8"/>
    <n v="112"/>
    <n v="112"/>
    <n v="109"/>
    <n v="57"/>
    <n v="94"/>
  </r>
  <r>
    <x v="2"/>
    <x v="19"/>
    <x v="5"/>
    <x v="8"/>
    <n v="65"/>
    <n v="65"/>
    <n v="62"/>
    <n v="50"/>
    <n v="62"/>
  </r>
  <r>
    <x v="2"/>
    <x v="20"/>
    <x v="0"/>
    <x v="8"/>
    <n v="36"/>
    <n v="0"/>
    <n v="97"/>
    <n v="0"/>
    <n v="0"/>
  </r>
  <r>
    <x v="2"/>
    <x v="20"/>
    <x v="1"/>
    <x v="8"/>
    <n v="53"/>
    <n v="50"/>
    <n v="57"/>
    <n v="0"/>
    <n v="1"/>
  </r>
  <r>
    <x v="2"/>
    <x v="20"/>
    <x v="2"/>
    <x v="8"/>
    <n v="216"/>
    <n v="215"/>
    <n v="196"/>
    <n v="34"/>
    <n v="165"/>
  </r>
  <r>
    <x v="2"/>
    <x v="20"/>
    <x v="3"/>
    <x v="8"/>
    <n v="168"/>
    <n v="168"/>
    <n v="177"/>
    <n v="53"/>
    <n v="147"/>
  </r>
  <r>
    <x v="2"/>
    <x v="20"/>
    <x v="4"/>
    <x v="8"/>
    <n v="107"/>
    <n v="106"/>
    <n v="111"/>
    <n v="56"/>
    <n v="92"/>
  </r>
  <r>
    <x v="2"/>
    <x v="20"/>
    <x v="5"/>
    <x v="8"/>
    <n v="52"/>
    <n v="52"/>
    <n v="55"/>
    <n v="38"/>
    <n v="50"/>
  </r>
  <r>
    <x v="2"/>
    <x v="21"/>
    <x v="0"/>
    <x v="8"/>
    <n v="9"/>
    <n v="0"/>
    <n v="34"/>
    <n v="0"/>
    <n v="0"/>
  </r>
  <r>
    <x v="2"/>
    <x v="21"/>
    <x v="1"/>
    <x v="8"/>
    <n v="17"/>
    <n v="17"/>
    <n v="16"/>
    <n v="0"/>
    <n v="0"/>
  </r>
  <r>
    <x v="2"/>
    <x v="21"/>
    <x v="2"/>
    <x v="8"/>
    <n v="44"/>
    <n v="43"/>
    <n v="46"/>
    <n v="6"/>
    <n v="21"/>
  </r>
  <r>
    <x v="2"/>
    <x v="21"/>
    <x v="3"/>
    <x v="8"/>
    <n v="27"/>
    <n v="27"/>
    <n v="23"/>
    <n v="6"/>
    <n v="20"/>
  </r>
  <r>
    <x v="2"/>
    <x v="21"/>
    <x v="4"/>
    <x v="8"/>
    <n v="30"/>
    <n v="29"/>
    <n v="29"/>
    <n v="17"/>
    <n v="28"/>
  </r>
  <r>
    <x v="2"/>
    <x v="21"/>
    <x v="5"/>
    <x v="8"/>
    <n v="7"/>
    <n v="7"/>
    <n v="12"/>
    <n v="5"/>
    <n v="6"/>
  </r>
  <r>
    <x v="2"/>
    <x v="22"/>
    <x v="0"/>
    <x v="8"/>
    <n v="30"/>
    <n v="0"/>
    <n v="91"/>
    <n v="0"/>
    <n v="0"/>
  </r>
  <r>
    <x v="2"/>
    <x v="22"/>
    <x v="1"/>
    <x v="8"/>
    <n v="74"/>
    <n v="68"/>
    <n v="73"/>
    <n v="0"/>
    <n v="0"/>
  </r>
  <r>
    <x v="2"/>
    <x v="22"/>
    <x v="2"/>
    <x v="8"/>
    <n v="163"/>
    <n v="160"/>
    <n v="132"/>
    <n v="34"/>
    <n v="111"/>
  </r>
  <r>
    <x v="2"/>
    <x v="22"/>
    <x v="3"/>
    <x v="8"/>
    <n v="106"/>
    <n v="104"/>
    <n v="100"/>
    <n v="37"/>
    <n v="85"/>
  </r>
  <r>
    <x v="2"/>
    <x v="22"/>
    <x v="4"/>
    <x v="8"/>
    <n v="45"/>
    <n v="44"/>
    <n v="40"/>
    <n v="17"/>
    <n v="37"/>
  </r>
  <r>
    <x v="2"/>
    <x v="22"/>
    <x v="5"/>
    <x v="8"/>
    <n v="19"/>
    <n v="18"/>
    <n v="17"/>
    <n v="12"/>
    <n v="18"/>
  </r>
  <r>
    <x v="2"/>
    <x v="23"/>
    <x v="0"/>
    <x v="8"/>
    <s v="&lt;5"/>
    <n v="0"/>
    <n v="33"/>
    <n v="0"/>
    <n v="0"/>
  </r>
  <r>
    <x v="2"/>
    <x v="23"/>
    <x v="1"/>
    <x v="8"/>
    <n v="26"/>
    <n v="26"/>
    <n v="25"/>
    <n v="0"/>
    <n v="0"/>
  </r>
  <r>
    <x v="2"/>
    <x v="23"/>
    <x v="2"/>
    <x v="8"/>
    <n v="52"/>
    <n v="51"/>
    <n v="43"/>
    <s v="&lt;5"/>
    <n v="28"/>
  </r>
  <r>
    <x v="2"/>
    <x v="23"/>
    <x v="3"/>
    <x v="8"/>
    <n v="31"/>
    <n v="29"/>
    <n v="39"/>
    <n v="6"/>
    <n v="23"/>
  </r>
  <r>
    <x v="2"/>
    <x v="23"/>
    <x v="4"/>
    <x v="8"/>
    <n v="26"/>
    <n v="26"/>
    <n v="24"/>
    <n v="10"/>
    <n v="22"/>
  </r>
  <r>
    <x v="2"/>
    <x v="23"/>
    <x v="5"/>
    <x v="8"/>
    <n v="13"/>
    <n v="12"/>
    <n v="12"/>
    <n v="6"/>
    <n v="12"/>
  </r>
  <r>
    <x v="2"/>
    <x v="24"/>
    <x v="0"/>
    <x v="8"/>
    <n v="71"/>
    <n v="0"/>
    <n v="297"/>
    <n v="0"/>
    <n v="0"/>
  </r>
  <r>
    <x v="2"/>
    <x v="24"/>
    <x v="1"/>
    <x v="8"/>
    <n v="221"/>
    <n v="206"/>
    <n v="235"/>
    <n v="0"/>
    <n v="3"/>
  </r>
  <r>
    <x v="2"/>
    <x v="24"/>
    <x v="2"/>
    <x v="8"/>
    <n v="650"/>
    <n v="633"/>
    <n v="661"/>
    <n v="86"/>
    <n v="391"/>
  </r>
  <r>
    <x v="2"/>
    <x v="24"/>
    <x v="3"/>
    <x v="8"/>
    <n v="350"/>
    <n v="343"/>
    <n v="358"/>
    <n v="89"/>
    <n v="257"/>
  </r>
  <r>
    <x v="2"/>
    <x v="24"/>
    <x v="4"/>
    <x v="8"/>
    <n v="260"/>
    <n v="251"/>
    <n v="268"/>
    <n v="122"/>
    <n v="218"/>
  </r>
  <r>
    <x v="2"/>
    <x v="24"/>
    <x v="5"/>
    <x v="8"/>
    <n v="151"/>
    <n v="149"/>
    <n v="146"/>
    <n v="104"/>
    <n v="141"/>
  </r>
  <r>
    <x v="2"/>
    <x v="25"/>
    <x v="0"/>
    <x v="8"/>
    <n v="9"/>
    <n v="0"/>
    <n v="36"/>
    <n v="0"/>
    <n v="0"/>
  </r>
  <r>
    <x v="2"/>
    <x v="25"/>
    <x v="1"/>
    <x v="8"/>
    <n v="27"/>
    <n v="27"/>
    <n v="22"/>
    <n v="0"/>
    <n v="0"/>
  </r>
  <r>
    <x v="2"/>
    <x v="25"/>
    <x v="2"/>
    <x v="8"/>
    <n v="50"/>
    <n v="49"/>
    <n v="49"/>
    <n v="6"/>
    <n v="28"/>
  </r>
  <r>
    <x v="2"/>
    <x v="25"/>
    <x v="3"/>
    <x v="8"/>
    <n v="35"/>
    <n v="35"/>
    <n v="31"/>
    <n v="6"/>
    <n v="26"/>
  </r>
  <r>
    <x v="2"/>
    <x v="25"/>
    <x v="4"/>
    <x v="8"/>
    <n v="19"/>
    <n v="18"/>
    <n v="21"/>
    <n v="8"/>
    <n v="16"/>
  </r>
  <r>
    <x v="2"/>
    <x v="25"/>
    <x v="5"/>
    <x v="8"/>
    <n v="16"/>
    <n v="16"/>
    <n v="14"/>
    <n v="11"/>
    <n v="15"/>
  </r>
  <r>
    <x v="2"/>
    <x v="26"/>
    <x v="0"/>
    <x v="8"/>
    <n v="61"/>
    <n v="0"/>
    <n v="210"/>
    <n v="0"/>
    <n v="0"/>
  </r>
  <r>
    <x v="2"/>
    <x v="26"/>
    <x v="1"/>
    <x v="8"/>
    <n v="172"/>
    <n v="161"/>
    <n v="165"/>
    <n v="0"/>
    <n v="3"/>
  </r>
  <r>
    <x v="2"/>
    <x v="26"/>
    <x v="2"/>
    <x v="8"/>
    <n v="275"/>
    <n v="264"/>
    <n v="264"/>
    <n v="53"/>
    <n v="185"/>
  </r>
  <r>
    <x v="2"/>
    <x v="26"/>
    <x v="3"/>
    <x v="8"/>
    <n v="185"/>
    <n v="179"/>
    <n v="191"/>
    <n v="62"/>
    <n v="138"/>
  </r>
  <r>
    <x v="2"/>
    <x v="26"/>
    <x v="4"/>
    <x v="8"/>
    <n v="115"/>
    <n v="112"/>
    <n v="110"/>
    <n v="52"/>
    <n v="104"/>
  </r>
  <r>
    <x v="2"/>
    <x v="26"/>
    <x v="5"/>
    <x v="8"/>
    <n v="68"/>
    <n v="67"/>
    <n v="69"/>
    <n v="41"/>
    <n v="61"/>
  </r>
  <r>
    <x v="0"/>
    <x v="0"/>
    <x v="0"/>
    <x v="9"/>
    <n v="718"/>
    <n v="0"/>
    <n v="2457"/>
    <n v="0"/>
    <n v="0"/>
  </r>
  <r>
    <x v="0"/>
    <x v="0"/>
    <x v="1"/>
    <x v="9"/>
    <n v="1638"/>
    <n v="1525"/>
    <n v="1845"/>
    <s v="&lt;5"/>
    <n v="38"/>
  </r>
  <r>
    <x v="0"/>
    <x v="0"/>
    <x v="2"/>
    <x v="9"/>
    <n v="3217"/>
    <n v="3004"/>
    <n v="3671"/>
    <n v="392"/>
    <n v="1461"/>
  </r>
  <r>
    <x v="0"/>
    <x v="0"/>
    <x v="3"/>
    <x v="9"/>
    <n v="2074"/>
    <n v="1983"/>
    <n v="2445"/>
    <n v="608"/>
    <n v="1324"/>
  </r>
  <r>
    <x v="0"/>
    <x v="0"/>
    <x v="4"/>
    <x v="9"/>
    <n v="2139"/>
    <n v="2099"/>
    <n v="2247"/>
    <n v="1222"/>
    <n v="1803"/>
  </r>
  <r>
    <x v="0"/>
    <x v="0"/>
    <x v="5"/>
    <x v="9"/>
    <n v="1097"/>
    <n v="1086"/>
    <n v="1040"/>
    <n v="851"/>
    <n v="1016"/>
  </r>
  <r>
    <x v="1"/>
    <x v="1"/>
    <x v="0"/>
    <x v="9"/>
    <n v="16"/>
    <n v="0"/>
    <n v="45"/>
    <n v="0"/>
    <n v="0"/>
  </r>
  <r>
    <x v="1"/>
    <x v="1"/>
    <x v="1"/>
    <x v="9"/>
    <n v="36"/>
    <n v="36"/>
    <n v="32"/>
    <n v="0"/>
    <n v="0"/>
  </r>
  <r>
    <x v="1"/>
    <x v="1"/>
    <x v="2"/>
    <x v="9"/>
    <n v="68"/>
    <n v="65"/>
    <n v="68"/>
    <n v="13"/>
    <n v="43"/>
  </r>
  <r>
    <x v="1"/>
    <x v="1"/>
    <x v="3"/>
    <x v="9"/>
    <n v="88"/>
    <n v="87"/>
    <n v="85"/>
    <n v="39"/>
    <n v="73"/>
  </r>
  <r>
    <x v="1"/>
    <x v="1"/>
    <x v="4"/>
    <x v="9"/>
    <n v="55"/>
    <n v="54"/>
    <n v="58"/>
    <n v="35"/>
    <n v="50"/>
  </r>
  <r>
    <x v="1"/>
    <x v="1"/>
    <x v="5"/>
    <x v="9"/>
    <n v="12"/>
    <n v="12"/>
    <n v="12"/>
    <n v="11"/>
    <n v="12"/>
  </r>
  <r>
    <x v="1"/>
    <x v="2"/>
    <x v="0"/>
    <x v="9"/>
    <n v="41"/>
    <n v="0"/>
    <n v="89"/>
    <n v="0"/>
    <n v="0"/>
  </r>
  <r>
    <x v="1"/>
    <x v="2"/>
    <x v="1"/>
    <x v="9"/>
    <n v="97"/>
    <n v="95"/>
    <n v="110"/>
    <n v="0"/>
    <n v="3"/>
  </r>
  <r>
    <x v="1"/>
    <x v="2"/>
    <x v="2"/>
    <x v="9"/>
    <n v="188"/>
    <n v="184"/>
    <n v="160"/>
    <n v="49"/>
    <n v="147"/>
  </r>
  <r>
    <x v="1"/>
    <x v="2"/>
    <x v="3"/>
    <x v="9"/>
    <n v="215"/>
    <n v="211"/>
    <n v="216"/>
    <n v="101"/>
    <n v="193"/>
  </r>
  <r>
    <x v="1"/>
    <x v="2"/>
    <x v="4"/>
    <x v="9"/>
    <n v="94"/>
    <n v="93"/>
    <n v="81"/>
    <n v="61"/>
    <n v="89"/>
  </r>
  <r>
    <x v="1"/>
    <x v="2"/>
    <x v="5"/>
    <x v="9"/>
    <n v="21"/>
    <n v="21"/>
    <n v="23"/>
    <n v="10"/>
    <n v="16"/>
  </r>
  <r>
    <x v="1"/>
    <x v="3"/>
    <x v="0"/>
    <x v="9"/>
    <n v="46"/>
    <n v="0"/>
    <n v="113"/>
    <n v="0"/>
    <n v="0"/>
  </r>
  <r>
    <x v="1"/>
    <x v="3"/>
    <x v="1"/>
    <x v="9"/>
    <n v="64"/>
    <n v="60"/>
    <n v="63"/>
    <n v="0"/>
    <n v="2"/>
  </r>
  <r>
    <x v="1"/>
    <x v="3"/>
    <x v="2"/>
    <x v="9"/>
    <n v="346"/>
    <n v="343"/>
    <n v="214"/>
    <n v="97"/>
    <n v="293"/>
  </r>
  <r>
    <x v="1"/>
    <x v="3"/>
    <x v="3"/>
    <x v="9"/>
    <n v="259"/>
    <n v="255"/>
    <n v="235"/>
    <n v="98"/>
    <n v="215"/>
  </r>
  <r>
    <x v="1"/>
    <x v="3"/>
    <x v="4"/>
    <x v="9"/>
    <n v="147"/>
    <n v="145"/>
    <n v="150"/>
    <n v="84"/>
    <n v="133"/>
  </r>
  <r>
    <x v="1"/>
    <x v="3"/>
    <x v="5"/>
    <x v="9"/>
    <n v="83"/>
    <n v="81"/>
    <n v="79"/>
    <n v="54"/>
    <n v="73"/>
  </r>
  <r>
    <x v="1"/>
    <x v="4"/>
    <x v="0"/>
    <x v="9"/>
    <n v="0"/>
    <n v="0"/>
    <n v="2"/>
    <n v="0"/>
    <n v="0"/>
  </r>
  <r>
    <x v="1"/>
    <x v="4"/>
    <x v="2"/>
    <x v="9"/>
    <n v="0"/>
    <n v="0"/>
    <n v="5"/>
    <n v="0"/>
    <n v="0"/>
  </r>
  <r>
    <x v="1"/>
    <x v="4"/>
    <x v="3"/>
    <x v="9"/>
    <n v="0"/>
    <n v="0"/>
    <n v="10"/>
    <n v="0"/>
    <n v="0"/>
  </r>
  <r>
    <x v="1"/>
    <x v="4"/>
    <x v="4"/>
    <x v="9"/>
    <n v="0"/>
    <n v="0"/>
    <n v="3"/>
    <n v="0"/>
    <n v="0"/>
  </r>
  <r>
    <x v="1"/>
    <x v="4"/>
    <x v="5"/>
    <x v="9"/>
    <n v="0"/>
    <n v="0"/>
    <n v="4"/>
    <n v="0"/>
    <n v="0"/>
  </r>
  <r>
    <x v="1"/>
    <x v="5"/>
    <x v="0"/>
    <x v="9"/>
    <n v="105"/>
    <n v="0"/>
    <n v="282"/>
    <n v="0"/>
    <n v="0"/>
  </r>
  <r>
    <x v="1"/>
    <x v="5"/>
    <x v="1"/>
    <x v="9"/>
    <n v="292"/>
    <n v="286"/>
    <n v="373"/>
    <n v="0"/>
    <n v="12"/>
  </r>
  <r>
    <x v="1"/>
    <x v="5"/>
    <x v="2"/>
    <x v="9"/>
    <n v="862"/>
    <n v="836"/>
    <n v="936"/>
    <n v="183"/>
    <n v="607"/>
  </r>
  <r>
    <x v="1"/>
    <x v="5"/>
    <x v="3"/>
    <x v="9"/>
    <n v="711"/>
    <n v="693"/>
    <n v="811"/>
    <n v="282"/>
    <n v="592"/>
  </r>
  <r>
    <x v="1"/>
    <x v="5"/>
    <x v="4"/>
    <x v="9"/>
    <n v="756"/>
    <n v="749"/>
    <n v="877"/>
    <n v="469"/>
    <n v="681"/>
  </r>
  <r>
    <x v="1"/>
    <x v="5"/>
    <x v="5"/>
    <x v="9"/>
    <n v="993"/>
    <n v="985"/>
    <n v="1048"/>
    <n v="800"/>
    <n v="934"/>
  </r>
  <r>
    <x v="1"/>
    <x v="6"/>
    <x v="0"/>
    <x v="9"/>
    <n v="88"/>
    <n v="0"/>
    <n v="158"/>
    <n v="0"/>
    <n v="0"/>
  </r>
  <r>
    <x v="1"/>
    <x v="6"/>
    <x v="1"/>
    <x v="9"/>
    <n v="90"/>
    <n v="87"/>
    <n v="76"/>
    <n v="0"/>
    <n v="1"/>
  </r>
  <r>
    <x v="1"/>
    <x v="6"/>
    <x v="2"/>
    <x v="9"/>
    <n v="894"/>
    <n v="890"/>
    <n v="700"/>
    <n v="240"/>
    <n v="763"/>
  </r>
  <r>
    <x v="1"/>
    <x v="6"/>
    <x v="3"/>
    <x v="9"/>
    <n v="441"/>
    <n v="438"/>
    <n v="335"/>
    <n v="163"/>
    <n v="406"/>
  </r>
  <r>
    <x v="1"/>
    <x v="6"/>
    <x v="4"/>
    <x v="9"/>
    <n v="113"/>
    <n v="113"/>
    <n v="119"/>
    <n v="61"/>
    <n v="103"/>
  </r>
  <r>
    <x v="1"/>
    <x v="6"/>
    <x v="5"/>
    <x v="9"/>
    <n v="42"/>
    <n v="41"/>
    <n v="47"/>
    <n v="30"/>
    <n v="39"/>
  </r>
  <r>
    <x v="1"/>
    <x v="7"/>
    <x v="0"/>
    <x v="9"/>
    <n v="69"/>
    <n v="0"/>
    <n v="124"/>
    <n v="0"/>
    <n v="0"/>
  </r>
  <r>
    <x v="1"/>
    <x v="7"/>
    <x v="1"/>
    <x v="9"/>
    <n v="79"/>
    <n v="73"/>
    <n v="79"/>
    <n v="0"/>
    <n v="2"/>
  </r>
  <r>
    <x v="1"/>
    <x v="7"/>
    <x v="2"/>
    <x v="9"/>
    <n v="356"/>
    <n v="350"/>
    <n v="239"/>
    <n v="54"/>
    <n v="277"/>
  </r>
  <r>
    <x v="1"/>
    <x v="7"/>
    <x v="3"/>
    <x v="9"/>
    <n v="306"/>
    <n v="301"/>
    <n v="274"/>
    <n v="97"/>
    <n v="268"/>
  </r>
  <r>
    <x v="1"/>
    <x v="7"/>
    <x v="4"/>
    <x v="9"/>
    <n v="59"/>
    <n v="59"/>
    <n v="57"/>
    <n v="25"/>
    <n v="52"/>
  </r>
  <r>
    <x v="1"/>
    <x v="7"/>
    <x v="5"/>
    <x v="9"/>
    <n v="12"/>
    <n v="12"/>
    <n v="12"/>
    <n v="7"/>
    <n v="11"/>
  </r>
  <r>
    <x v="1"/>
    <x v="8"/>
    <x v="0"/>
    <x v="9"/>
    <n v="16"/>
    <n v="0"/>
    <n v="27"/>
    <n v="0"/>
    <n v="0"/>
  </r>
  <r>
    <x v="1"/>
    <x v="8"/>
    <x v="1"/>
    <x v="9"/>
    <n v="23"/>
    <n v="21"/>
    <n v="24"/>
    <n v="0"/>
    <n v="0"/>
  </r>
  <r>
    <x v="1"/>
    <x v="8"/>
    <x v="2"/>
    <x v="9"/>
    <n v="53"/>
    <n v="52"/>
    <n v="53"/>
    <n v="15"/>
    <n v="39"/>
  </r>
  <r>
    <x v="1"/>
    <x v="8"/>
    <x v="3"/>
    <x v="9"/>
    <n v="67"/>
    <n v="67"/>
    <n v="71"/>
    <n v="25"/>
    <n v="58"/>
  </r>
  <r>
    <x v="1"/>
    <x v="8"/>
    <x v="4"/>
    <x v="9"/>
    <n v="25"/>
    <n v="25"/>
    <n v="28"/>
    <n v="13"/>
    <n v="22"/>
  </r>
  <r>
    <x v="1"/>
    <x v="8"/>
    <x v="5"/>
    <x v="9"/>
    <n v="8"/>
    <n v="8"/>
    <n v="5"/>
    <n v="5"/>
    <n v="7"/>
  </r>
  <r>
    <x v="1"/>
    <x v="9"/>
    <x v="0"/>
    <x v="9"/>
    <n v="0"/>
    <n v="0"/>
    <n v="9"/>
    <n v="0"/>
    <n v="0"/>
  </r>
  <r>
    <x v="1"/>
    <x v="9"/>
    <x v="1"/>
    <x v="9"/>
    <n v="0"/>
    <n v="0"/>
    <n v="6"/>
    <n v="0"/>
    <n v="0"/>
  </r>
  <r>
    <x v="1"/>
    <x v="9"/>
    <x v="2"/>
    <x v="9"/>
    <n v="0"/>
    <n v="0"/>
    <n v="28"/>
    <n v="0"/>
    <n v="0"/>
  </r>
  <r>
    <x v="1"/>
    <x v="9"/>
    <x v="3"/>
    <x v="9"/>
    <n v="0"/>
    <n v="0"/>
    <n v="217"/>
    <n v="0"/>
    <n v="0"/>
  </r>
  <r>
    <x v="1"/>
    <x v="9"/>
    <x v="4"/>
    <x v="9"/>
    <n v="0"/>
    <n v="0"/>
    <n v="124"/>
    <n v="0"/>
    <n v="0"/>
  </r>
  <r>
    <x v="1"/>
    <x v="9"/>
    <x v="5"/>
    <x v="9"/>
    <n v="0"/>
    <n v="0"/>
    <n v="47"/>
    <n v="0"/>
    <n v="0"/>
  </r>
  <r>
    <x v="1"/>
    <x v="10"/>
    <x v="0"/>
    <x v="9"/>
    <n v="3855"/>
    <s v="&lt;5"/>
    <n v="8145"/>
    <n v="0"/>
    <n v="0"/>
  </r>
  <r>
    <x v="1"/>
    <x v="10"/>
    <x v="1"/>
    <x v="9"/>
    <n v="6893"/>
    <n v="6641"/>
    <n v="7511"/>
    <s v="&lt;5"/>
    <n v="205"/>
  </r>
  <r>
    <x v="1"/>
    <x v="10"/>
    <x v="2"/>
    <x v="9"/>
    <n v="15015"/>
    <n v="14568"/>
    <n v="16932"/>
    <n v="2890"/>
    <n v="9414"/>
  </r>
  <r>
    <x v="1"/>
    <x v="10"/>
    <x v="3"/>
    <x v="9"/>
    <n v="16547"/>
    <n v="16191"/>
    <n v="19109"/>
    <n v="6425"/>
    <n v="13244"/>
  </r>
  <r>
    <x v="1"/>
    <x v="10"/>
    <x v="4"/>
    <x v="9"/>
    <n v="24782"/>
    <n v="24494"/>
    <n v="27222"/>
    <n v="15446"/>
    <n v="22150"/>
  </r>
  <r>
    <x v="1"/>
    <x v="10"/>
    <x v="5"/>
    <x v="9"/>
    <n v="29484"/>
    <n v="29285"/>
    <n v="29057"/>
    <n v="24336"/>
    <n v="27745"/>
  </r>
  <r>
    <x v="1"/>
    <x v="12"/>
    <x v="0"/>
    <x v="9"/>
    <n v="132"/>
    <n v="0"/>
    <n v="271"/>
    <n v="0"/>
    <n v="0"/>
  </r>
  <r>
    <x v="1"/>
    <x v="12"/>
    <x v="1"/>
    <x v="9"/>
    <n v="198"/>
    <n v="194"/>
    <n v="199"/>
    <n v="0"/>
    <n v="15"/>
  </r>
  <r>
    <x v="1"/>
    <x v="12"/>
    <x v="2"/>
    <x v="9"/>
    <n v="556"/>
    <n v="549"/>
    <n v="453"/>
    <n v="172"/>
    <n v="459"/>
  </r>
  <r>
    <x v="1"/>
    <x v="12"/>
    <x v="3"/>
    <x v="9"/>
    <n v="587"/>
    <n v="583"/>
    <n v="547"/>
    <n v="304"/>
    <n v="539"/>
  </r>
  <r>
    <x v="1"/>
    <x v="12"/>
    <x v="4"/>
    <x v="9"/>
    <n v="274"/>
    <n v="273"/>
    <n v="252"/>
    <n v="182"/>
    <n v="258"/>
  </r>
  <r>
    <x v="1"/>
    <x v="12"/>
    <x v="5"/>
    <x v="9"/>
    <n v="72"/>
    <n v="72"/>
    <n v="68"/>
    <n v="47"/>
    <n v="66"/>
  </r>
  <r>
    <x v="1"/>
    <x v="13"/>
    <x v="0"/>
    <x v="9"/>
    <n v="0"/>
    <n v="0"/>
    <n v="51"/>
    <n v="0"/>
    <n v="0"/>
  </r>
  <r>
    <x v="1"/>
    <x v="13"/>
    <x v="1"/>
    <x v="9"/>
    <n v="0"/>
    <n v="0"/>
    <n v="37"/>
    <n v="0"/>
    <n v="0"/>
  </r>
  <r>
    <x v="1"/>
    <x v="13"/>
    <x v="2"/>
    <x v="9"/>
    <n v="0"/>
    <n v="0"/>
    <n v="126"/>
    <n v="0"/>
    <n v="0"/>
  </r>
  <r>
    <x v="1"/>
    <x v="13"/>
    <x v="3"/>
    <x v="9"/>
    <n v="0"/>
    <n v="0"/>
    <n v="198"/>
    <n v="0"/>
    <n v="0"/>
  </r>
  <r>
    <x v="1"/>
    <x v="13"/>
    <x v="4"/>
    <x v="9"/>
    <n v="0"/>
    <n v="0"/>
    <n v="353"/>
    <n v="0"/>
    <n v="0"/>
  </r>
  <r>
    <x v="1"/>
    <x v="13"/>
    <x v="5"/>
    <x v="9"/>
    <n v="0"/>
    <n v="0"/>
    <n v="160"/>
    <n v="0"/>
    <n v="0"/>
  </r>
  <r>
    <x v="1"/>
    <x v="14"/>
    <x v="0"/>
    <x v="9"/>
    <n v="515"/>
    <n v="0"/>
    <n v="1074"/>
    <n v="0"/>
    <n v="0"/>
  </r>
  <r>
    <x v="1"/>
    <x v="14"/>
    <x v="1"/>
    <x v="9"/>
    <n v="773"/>
    <n v="741"/>
    <n v="901"/>
    <s v="&lt;5"/>
    <n v="19"/>
  </r>
  <r>
    <x v="1"/>
    <x v="14"/>
    <x v="2"/>
    <x v="9"/>
    <n v="2375"/>
    <n v="2322"/>
    <n v="2380"/>
    <n v="483"/>
    <n v="1660"/>
  </r>
  <r>
    <x v="1"/>
    <x v="14"/>
    <x v="3"/>
    <x v="9"/>
    <n v="2561"/>
    <n v="2484"/>
    <n v="2822"/>
    <n v="1074"/>
    <n v="2121"/>
  </r>
  <r>
    <x v="1"/>
    <x v="14"/>
    <x v="4"/>
    <x v="9"/>
    <n v="2215"/>
    <n v="2165"/>
    <n v="2360"/>
    <n v="1405"/>
    <n v="1995"/>
  </r>
  <r>
    <x v="1"/>
    <x v="14"/>
    <x v="5"/>
    <x v="9"/>
    <n v="1870"/>
    <n v="1850"/>
    <n v="2019"/>
    <n v="1485"/>
    <n v="1750"/>
  </r>
  <r>
    <x v="1"/>
    <x v="15"/>
    <x v="1"/>
    <x v="9"/>
    <n v="0"/>
    <n v="0"/>
    <n v="1"/>
    <n v="0"/>
    <n v="0"/>
  </r>
  <r>
    <x v="1"/>
    <x v="15"/>
    <x v="3"/>
    <x v="9"/>
    <n v="0"/>
    <n v="0"/>
    <n v="4"/>
    <n v="0"/>
    <n v="0"/>
  </r>
  <r>
    <x v="1"/>
    <x v="15"/>
    <x v="4"/>
    <x v="9"/>
    <n v="0"/>
    <n v="0"/>
    <n v="10"/>
    <n v="0"/>
    <n v="0"/>
  </r>
  <r>
    <x v="1"/>
    <x v="15"/>
    <x v="5"/>
    <x v="9"/>
    <n v="0"/>
    <n v="0"/>
    <n v="2"/>
    <n v="0"/>
    <n v="0"/>
  </r>
  <r>
    <x v="1"/>
    <x v="16"/>
    <x v="2"/>
    <x v="9"/>
    <n v="0"/>
    <n v="0"/>
    <n v="7"/>
    <n v="0"/>
    <n v="0"/>
  </r>
  <r>
    <x v="1"/>
    <x v="16"/>
    <x v="3"/>
    <x v="9"/>
    <n v="0"/>
    <n v="0"/>
    <n v="30"/>
    <n v="0"/>
    <n v="0"/>
  </r>
  <r>
    <x v="1"/>
    <x v="16"/>
    <x v="4"/>
    <x v="9"/>
    <n v="0"/>
    <n v="0"/>
    <n v="36"/>
    <n v="0"/>
    <n v="0"/>
  </r>
  <r>
    <x v="1"/>
    <x v="16"/>
    <x v="5"/>
    <x v="9"/>
    <n v="0"/>
    <n v="0"/>
    <n v="23"/>
    <n v="0"/>
    <n v="0"/>
  </r>
  <r>
    <x v="1"/>
    <x v="17"/>
    <x v="0"/>
    <x v="9"/>
    <n v="193"/>
    <n v="0"/>
    <n v="288"/>
    <n v="0"/>
    <n v="0"/>
  </r>
  <r>
    <x v="1"/>
    <x v="17"/>
    <x v="1"/>
    <x v="9"/>
    <n v="194"/>
    <n v="185"/>
    <n v="168"/>
    <s v="&lt;5"/>
    <n v="6"/>
  </r>
  <r>
    <x v="1"/>
    <x v="17"/>
    <x v="2"/>
    <x v="9"/>
    <n v="714"/>
    <n v="708"/>
    <n v="519"/>
    <n v="302"/>
    <n v="641"/>
  </r>
  <r>
    <x v="1"/>
    <x v="17"/>
    <x v="3"/>
    <x v="9"/>
    <n v="753"/>
    <n v="751"/>
    <n v="484"/>
    <n v="408"/>
    <n v="713"/>
  </r>
  <r>
    <x v="1"/>
    <x v="17"/>
    <x v="4"/>
    <x v="9"/>
    <n v="221"/>
    <n v="221"/>
    <n v="150"/>
    <n v="139"/>
    <n v="212"/>
  </r>
  <r>
    <x v="1"/>
    <x v="17"/>
    <x v="5"/>
    <x v="9"/>
    <n v="51"/>
    <n v="51"/>
    <n v="46"/>
    <n v="44"/>
    <n v="49"/>
  </r>
  <r>
    <x v="1"/>
    <x v="18"/>
    <x v="0"/>
    <x v="9"/>
    <n v="39"/>
    <n v="0"/>
    <n v="0"/>
    <n v="0"/>
    <n v="0"/>
  </r>
  <r>
    <x v="1"/>
    <x v="18"/>
    <x v="1"/>
    <x v="9"/>
    <n v="67"/>
    <n v="65"/>
    <n v="0"/>
    <s v="&lt;5"/>
    <n v="3"/>
  </r>
  <r>
    <x v="1"/>
    <x v="18"/>
    <x v="2"/>
    <x v="9"/>
    <n v="543"/>
    <n v="535"/>
    <n v="0"/>
    <n v="136"/>
    <n v="413"/>
  </r>
  <r>
    <x v="1"/>
    <x v="18"/>
    <x v="3"/>
    <x v="9"/>
    <n v="677"/>
    <n v="674"/>
    <n v="0"/>
    <n v="252"/>
    <n v="576"/>
  </r>
  <r>
    <x v="1"/>
    <x v="18"/>
    <x v="4"/>
    <x v="9"/>
    <n v="659"/>
    <n v="651"/>
    <n v="0"/>
    <n v="392"/>
    <n v="597"/>
  </r>
  <r>
    <x v="1"/>
    <x v="18"/>
    <x v="5"/>
    <x v="9"/>
    <n v="286"/>
    <n v="283"/>
    <n v="0"/>
    <n v="205"/>
    <n v="259"/>
  </r>
  <r>
    <x v="2"/>
    <x v="19"/>
    <x v="0"/>
    <x v="9"/>
    <n v="18"/>
    <n v="0"/>
    <n v="43"/>
    <n v="0"/>
    <n v="0"/>
  </r>
  <r>
    <x v="2"/>
    <x v="19"/>
    <x v="1"/>
    <x v="9"/>
    <n v="20"/>
    <n v="19"/>
    <n v="18"/>
    <n v="0"/>
    <n v="1"/>
  </r>
  <r>
    <x v="2"/>
    <x v="19"/>
    <x v="2"/>
    <x v="9"/>
    <n v="70"/>
    <n v="64"/>
    <n v="75"/>
    <n v="7"/>
    <n v="41"/>
  </r>
  <r>
    <x v="2"/>
    <x v="19"/>
    <x v="3"/>
    <x v="9"/>
    <n v="55"/>
    <n v="52"/>
    <n v="58"/>
    <n v="25"/>
    <n v="45"/>
  </r>
  <r>
    <x v="2"/>
    <x v="19"/>
    <x v="4"/>
    <x v="9"/>
    <n v="53"/>
    <n v="53"/>
    <n v="54"/>
    <n v="31"/>
    <n v="44"/>
  </r>
  <r>
    <x v="2"/>
    <x v="19"/>
    <x v="5"/>
    <x v="9"/>
    <n v="18"/>
    <n v="18"/>
    <n v="15"/>
    <n v="14"/>
    <n v="16"/>
  </r>
  <r>
    <x v="2"/>
    <x v="20"/>
    <x v="0"/>
    <x v="9"/>
    <n v="27"/>
    <n v="0"/>
    <n v="55"/>
    <n v="0"/>
    <n v="0"/>
  </r>
  <r>
    <x v="2"/>
    <x v="20"/>
    <x v="1"/>
    <x v="9"/>
    <n v="31"/>
    <n v="31"/>
    <n v="29"/>
    <n v="0"/>
    <n v="3"/>
  </r>
  <r>
    <x v="2"/>
    <x v="20"/>
    <x v="2"/>
    <x v="9"/>
    <n v="146"/>
    <n v="143"/>
    <n v="94"/>
    <n v="31"/>
    <n v="107"/>
  </r>
  <r>
    <x v="2"/>
    <x v="20"/>
    <x v="3"/>
    <x v="9"/>
    <n v="117"/>
    <n v="115"/>
    <n v="85"/>
    <n v="47"/>
    <n v="98"/>
  </r>
  <r>
    <x v="2"/>
    <x v="20"/>
    <x v="4"/>
    <x v="9"/>
    <n v="50"/>
    <n v="50"/>
    <n v="44"/>
    <n v="28"/>
    <n v="43"/>
  </r>
  <r>
    <x v="2"/>
    <x v="20"/>
    <x v="5"/>
    <x v="9"/>
    <n v="19"/>
    <n v="19"/>
    <n v="22"/>
    <n v="15"/>
    <n v="18"/>
  </r>
  <r>
    <x v="2"/>
    <x v="21"/>
    <x v="0"/>
    <x v="9"/>
    <s v="&lt;5"/>
    <n v="0"/>
    <n v="20"/>
    <n v="0"/>
    <n v="0"/>
  </r>
  <r>
    <x v="2"/>
    <x v="21"/>
    <x v="1"/>
    <x v="9"/>
    <n v="5"/>
    <n v="5"/>
    <n v="7"/>
    <n v="0"/>
    <n v="0"/>
  </r>
  <r>
    <x v="2"/>
    <x v="21"/>
    <x v="2"/>
    <x v="9"/>
    <n v="22"/>
    <n v="21"/>
    <n v="20"/>
    <s v="&lt;5"/>
    <n v="12"/>
  </r>
  <r>
    <x v="2"/>
    <x v="21"/>
    <x v="3"/>
    <x v="9"/>
    <n v="17"/>
    <n v="16"/>
    <n v="15"/>
    <n v="5"/>
    <n v="8"/>
  </r>
  <r>
    <x v="2"/>
    <x v="21"/>
    <x v="4"/>
    <x v="9"/>
    <n v="7"/>
    <n v="7"/>
    <n v="6"/>
    <s v="&lt;5"/>
    <n v="6"/>
  </r>
  <r>
    <x v="2"/>
    <x v="21"/>
    <x v="5"/>
    <x v="9"/>
    <n v="6"/>
    <n v="6"/>
    <n v="6"/>
    <n v="6"/>
    <n v="6"/>
  </r>
  <r>
    <x v="2"/>
    <x v="22"/>
    <x v="0"/>
    <x v="9"/>
    <n v="16"/>
    <n v="0"/>
    <n v="29"/>
    <n v="0"/>
    <n v="0"/>
  </r>
  <r>
    <x v="2"/>
    <x v="22"/>
    <x v="1"/>
    <x v="9"/>
    <n v="20"/>
    <n v="17"/>
    <n v="22"/>
    <n v="0"/>
    <n v="2"/>
  </r>
  <r>
    <x v="2"/>
    <x v="22"/>
    <x v="2"/>
    <x v="9"/>
    <n v="696"/>
    <n v="690"/>
    <n v="95"/>
    <n v="232"/>
    <n v="551"/>
  </r>
  <r>
    <x v="2"/>
    <x v="22"/>
    <x v="3"/>
    <x v="9"/>
    <n v="549"/>
    <n v="544"/>
    <n v="81"/>
    <n v="182"/>
    <n v="464"/>
  </r>
  <r>
    <x v="2"/>
    <x v="22"/>
    <x v="4"/>
    <x v="9"/>
    <n v="61"/>
    <n v="61"/>
    <n v="26"/>
    <n v="17"/>
    <n v="52"/>
  </r>
  <r>
    <x v="2"/>
    <x v="22"/>
    <x v="5"/>
    <x v="9"/>
    <n v="11"/>
    <n v="11"/>
    <n v="10"/>
    <n v="10"/>
    <n v="10"/>
  </r>
  <r>
    <x v="2"/>
    <x v="23"/>
    <x v="0"/>
    <x v="9"/>
    <s v="&lt;5"/>
    <n v="0"/>
    <n v="8"/>
    <n v="0"/>
    <n v="0"/>
  </r>
  <r>
    <x v="2"/>
    <x v="23"/>
    <x v="1"/>
    <x v="9"/>
    <n v="15"/>
    <n v="14"/>
    <n v="12"/>
    <n v="0"/>
    <n v="0"/>
  </r>
  <r>
    <x v="2"/>
    <x v="23"/>
    <x v="2"/>
    <x v="9"/>
    <n v="153"/>
    <n v="152"/>
    <n v="27"/>
    <n v="59"/>
    <n v="131"/>
  </r>
  <r>
    <x v="2"/>
    <x v="23"/>
    <x v="3"/>
    <x v="9"/>
    <n v="132"/>
    <n v="131"/>
    <n v="24"/>
    <n v="64"/>
    <n v="122"/>
  </r>
  <r>
    <x v="2"/>
    <x v="23"/>
    <x v="4"/>
    <x v="9"/>
    <n v="20"/>
    <n v="20"/>
    <n v="8"/>
    <n v="12"/>
    <n v="18"/>
  </r>
  <r>
    <x v="2"/>
    <x v="23"/>
    <x v="5"/>
    <x v="9"/>
    <s v="&lt;5"/>
    <s v="&lt;5"/>
    <n v="2"/>
    <s v="&lt;5"/>
    <n v="3"/>
  </r>
  <r>
    <x v="2"/>
    <x v="24"/>
    <x v="0"/>
    <x v="9"/>
    <n v="57"/>
    <n v="0"/>
    <n v="192"/>
    <n v="0"/>
    <n v="0"/>
  </r>
  <r>
    <x v="2"/>
    <x v="24"/>
    <x v="1"/>
    <x v="9"/>
    <n v="157"/>
    <n v="152"/>
    <n v="140"/>
    <n v="0"/>
    <n v="2"/>
  </r>
  <r>
    <x v="2"/>
    <x v="24"/>
    <x v="2"/>
    <x v="9"/>
    <n v="553"/>
    <n v="548"/>
    <n v="267"/>
    <n v="182"/>
    <n v="439"/>
  </r>
  <r>
    <x v="2"/>
    <x v="24"/>
    <x v="3"/>
    <x v="9"/>
    <n v="334"/>
    <n v="330"/>
    <n v="182"/>
    <n v="127"/>
    <n v="287"/>
  </r>
  <r>
    <x v="2"/>
    <x v="24"/>
    <x v="4"/>
    <x v="9"/>
    <n v="100"/>
    <n v="99"/>
    <n v="82"/>
    <n v="50"/>
    <n v="85"/>
  </r>
  <r>
    <x v="2"/>
    <x v="24"/>
    <x v="5"/>
    <x v="9"/>
    <n v="40"/>
    <n v="40"/>
    <n v="34"/>
    <n v="28"/>
    <n v="39"/>
  </r>
  <r>
    <x v="2"/>
    <x v="25"/>
    <x v="0"/>
    <x v="9"/>
    <s v="&lt;5"/>
    <n v="0"/>
    <n v="4"/>
    <n v="0"/>
    <n v="0"/>
  </r>
  <r>
    <x v="2"/>
    <x v="25"/>
    <x v="1"/>
    <x v="9"/>
    <s v="&lt;5"/>
    <s v="&lt;5"/>
    <n v="1"/>
    <n v="0"/>
    <n v="0"/>
  </r>
  <r>
    <x v="2"/>
    <x v="25"/>
    <x v="2"/>
    <x v="9"/>
    <s v="&lt;5"/>
    <s v="&lt;5"/>
    <n v="4"/>
    <n v="0"/>
    <n v="2"/>
  </r>
  <r>
    <x v="2"/>
    <x v="25"/>
    <x v="3"/>
    <x v="9"/>
    <n v="9"/>
    <n v="9"/>
    <n v="5"/>
    <s v="&lt;5"/>
    <n v="5"/>
  </r>
  <r>
    <x v="2"/>
    <x v="25"/>
    <x v="4"/>
    <x v="9"/>
    <s v="&lt;5"/>
    <s v="&lt;5"/>
    <n v="2"/>
    <s v="&lt;5"/>
    <n v="1"/>
  </r>
  <r>
    <x v="2"/>
    <x v="25"/>
    <x v="5"/>
    <x v="9"/>
    <s v="&lt;5"/>
    <s v="&lt;5"/>
    <n v="1"/>
    <s v="&lt;5"/>
    <n v="1"/>
  </r>
  <r>
    <x v="2"/>
    <x v="26"/>
    <x v="0"/>
    <x v="9"/>
    <n v="47"/>
    <n v="0"/>
    <n v="126"/>
    <n v="0"/>
    <n v="0"/>
  </r>
  <r>
    <x v="2"/>
    <x v="26"/>
    <x v="1"/>
    <x v="9"/>
    <n v="88"/>
    <n v="84"/>
    <n v="91"/>
    <n v="0"/>
    <n v="1"/>
  </r>
  <r>
    <x v="2"/>
    <x v="26"/>
    <x v="2"/>
    <x v="9"/>
    <n v="595"/>
    <n v="576"/>
    <n v="229"/>
    <n v="143"/>
    <n v="450"/>
  </r>
  <r>
    <x v="2"/>
    <x v="26"/>
    <x v="3"/>
    <x v="9"/>
    <n v="230"/>
    <n v="227"/>
    <n v="126"/>
    <n v="86"/>
    <n v="201"/>
  </r>
  <r>
    <x v="2"/>
    <x v="26"/>
    <x v="4"/>
    <x v="9"/>
    <n v="90"/>
    <n v="88"/>
    <n v="74"/>
    <n v="40"/>
    <n v="79"/>
  </r>
  <r>
    <x v="2"/>
    <x v="26"/>
    <x v="5"/>
    <x v="9"/>
    <n v="24"/>
    <n v="24"/>
    <n v="22"/>
    <n v="16"/>
    <n v="22"/>
  </r>
  <r>
    <x v="0"/>
    <x v="0"/>
    <x v="0"/>
    <x v="10"/>
    <n v="1403"/>
    <n v="0"/>
    <n v="10478"/>
    <n v="0"/>
    <n v="0"/>
  </r>
  <r>
    <x v="0"/>
    <x v="0"/>
    <x v="1"/>
    <x v="10"/>
    <n v="6400"/>
    <n v="5726"/>
    <n v="7628"/>
    <s v="&lt;5"/>
    <n v="141"/>
  </r>
  <r>
    <x v="0"/>
    <x v="0"/>
    <x v="2"/>
    <x v="10"/>
    <n v="12546"/>
    <n v="11251"/>
    <n v="15696"/>
    <n v="835"/>
    <n v="5141"/>
  </r>
  <r>
    <x v="0"/>
    <x v="0"/>
    <x v="3"/>
    <x v="10"/>
    <n v="8756"/>
    <n v="8299"/>
    <n v="10503"/>
    <n v="1476"/>
    <n v="5319"/>
  </r>
  <r>
    <x v="0"/>
    <x v="0"/>
    <x v="4"/>
    <x v="10"/>
    <n v="9830"/>
    <n v="9594"/>
    <n v="10926"/>
    <n v="4051"/>
    <n v="7756"/>
  </r>
  <r>
    <x v="0"/>
    <x v="0"/>
    <x v="5"/>
    <x v="10"/>
    <n v="5728"/>
    <n v="5627"/>
    <n v="5735"/>
    <n v="3600"/>
    <n v="5002"/>
  </r>
  <r>
    <x v="1"/>
    <x v="1"/>
    <x v="0"/>
    <x v="10"/>
    <n v="19"/>
    <n v="0"/>
    <n v="45"/>
    <n v="0"/>
    <n v="0"/>
  </r>
  <r>
    <x v="1"/>
    <x v="1"/>
    <x v="1"/>
    <x v="10"/>
    <n v="40"/>
    <n v="37"/>
    <n v="50"/>
    <n v="0"/>
    <n v="1"/>
  </r>
  <r>
    <x v="1"/>
    <x v="1"/>
    <x v="2"/>
    <x v="10"/>
    <n v="62"/>
    <n v="61"/>
    <n v="80"/>
    <n v="7"/>
    <n v="41"/>
  </r>
  <r>
    <x v="1"/>
    <x v="1"/>
    <x v="3"/>
    <x v="10"/>
    <n v="96"/>
    <n v="95"/>
    <n v="101"/>
    <n v="30"/>
    <n v="84"/>
  </r>
  <r>
    <x v="1"/>
    <x v="1"/>
    <x v="4"/>
    <x v="10"/>
    <n v="91"/>
    <n v="90"/>
    <n v="108"/>
    <n v="52"/>
    <n v="84"/>
  </r>
  <r>
    <x v="1"/>
    <x v="1"/>
    <x v="5"/>
    <x v="10"/>
    <n v="41"/>
    <n v="41"/>
    <n v="43"/>
    <n v="27"/>
    <n v="38"/>
  </r>
  <r>
    <x v="1"/>
    <x v="2"/>
    <x v="0"/>
    <x v="10"/>
    <n v="6"/>
    <n v="0"/>
    <n v="19"/>
    <n v="0"/>
    <n v="0"/>
  </r>
  <r>
    <x v="1"/>
    <x v="2"/>
    <x v="1"/>
    <x v="10"/>
    <n v="20"/>
    <n v="19"/>
    <n v="21"/>
    <n v="0"/>
    <n v="0"/>
  </r>
  <r>
    <x v="1"/>
    <x v="2"/>
    <x v="2"/>
    <x v="10"/>
    <n v="57"/>
    <n v="56"/>
    <n v="44"/>
    <n v="13"/>
    <n v="45"/>
  </r>
  <r>
    <x v="1"/>
    <x v="2"/>
    <x v="3"/>
    <x v="10"/>
    <n v="59"/>
    <n v="58"/>
    <n v="56"/>
    <n v="21"/>
    <n v="53"/>
  </r>
  <r>
    <x v="1"/>
    <x v="2"/>
    <x v="4"/>
    <x v="10"/>
    <n v="27"/>
    <n v="26"/>
    <n v="18"/>
    <n v="16"/>
    <n v="25"/>
  </r>
  <r>
    <x v="1"/>
    <x v="2"/>
    <x v="5"/>
    <x v="10"/>
    <n v="8"/>
    <n v="8"/>
    <n v="7"/>
    <s v="&lt;5"/>
    <n v="7"/>
  </r>
  <r>
    <x v="1"/>
    <x v="3"/>
    <x v="0"/>
    <x v="10"/>
    <n v="54"/>
    <n v="0"/>
    <n v="125"/>
    <n v="0"/>
    <n v="0"/>
  </r>
  <r>
    <x v="1"/>
    <x v="3"/>
    <x v="1"/>
    <x v="10"/>
    <n v="71"/>
    <n v="68"/>
    <n v="65"/>
    <n v="0"/>
    <n v="2"/>
  </r>
  <r>
    <x v="1"/>
    <x v="3"/>
    <x v="2"/>
    <x v="10"/>
    <n v="239"/>
    <n v="238"/>
    <n v="218"/>
    <n v="58"/>
    <n v="204"/>
  </r>
  <r>
    <x v="1"/>
    <x v="3"/>
    <x v="3"/>
    <x v="10"/>
    <n v="216"/>
    <n v="214"/>
    <n v="206"/>
    <n v="53"/>
    <n v="191"/>
  </r>
  <r>
    <x v="1"/>
    <x v="3"/>
    <x v="4"/>
    <x v="10"/>
    <n v="212"/>
    <n v="208"/>
    <n v="218"/>
    <n v="101"/>
    <n v="190"/>
  </r>
  <r>
    <x v="1"/>
    <x v="3"/>
    <x v="5"/>
    <x v="10"/>
    <n v="100"/>
    <n v="98"/>
    <n v="109"/>
    <n v="62"/>
    <n v="93"/>
  </r>
  <r>
    <x v="1"/>
    <x v="4"/>
    <x v="0"/>
    <x v="10"/>
    <n v="0"/>
    <n v="0"/>
    <n v="2"/>
    <n v="0"/>
    <n v="0"/>
  </r>
  <r>
    <x v="1"/>
    <x v="4"/>
    <x v="2"/>
    <x v="10"/>
    <n v="0"/>
    <n v="0"/>
    <n v="1"/>
    <n v="0"/>
    <n v="0"/>
  </r>
  <r>
    <x v="1"/>
    <x v="4"/>
    <x v="3"/>
    <x v="10"/>
    <n v="0"/>
    <n v="0"/>
    <n v="4"/>
    <n v="0"/>
    <n v="0"/>
  </r>
  <r>
    <x v="1"/>
    <x v="4"/>
    <x v="4"/>
    <x v="10"/>
    <n v="0"/>
    <n v="0"/>
    <n v="2"/>
    <n v="0"/>
    <n v="0"/>
  </r>
  <r>
    <x v="1"/>
    <x v="4"/>
    <x v="5"/>
    <x v="10"/>
    <n v="0"/>
    <n v="0"/>
    <n v="1"/>
    <n v="0"/>
    <n v="0"/>
  </r>
  <r>
    <x v="1"/>
    <x v="5"/>
    <x v="0"/>
    <x v="10"/>
    <n v="11"/>
    <n v="0"/>
    <n v="52"/>
    <n v="0"/>
    <n v="0"/>
  </r>
  <r>
    <x v="1"/>
    <x v="5"/>
    <x v="1"/>
    <x v="10"/>
    <n v="37"/>
    <n v="37"/>
    <n v="62"/>
    <n v="0"/>
    <n v="2"/>
  </r>
  <r>
    <x v="1"/>
    <x v="5"/>
    <x v="2"/>
    <x v="10"/>
    <n v="175"/>
    <n v="175"/>
    <n v="200"/>
    <n v="33"/>
    <n v="132"/>
  </r>
  <r>
    <x v="1"/>
    <x v="5"/>
    <x v="3"/>
    <x v="10"/>
    <n v="158"/>
    <n v="154"/>
    <n v="199"/>
    <n v="46"/>
    <n v="131"/>
  </r>
  <r>
    <x v="1"/>
    <x v="5"/>
    <x v="4"/>
    <x v="10"/>
    <n v="188"/>
    <n v="185"/>
    <n v="217"/>
    <n v="90"/>
    <n v="171"/>
  </r>
  <r>
    <x v="1"/>
    <x v="5"/>
    <x v="5"/>
    <x v="10"/>
    <n v="177"/>
    <n v="176"/>
    <n v="194"/>
    <n v="133"/>
    <n v="168"/>
  </r>
  <r>
    <x v="1"/>
    <x v="6"/>
    <x v="0"/>
    <x v="10"/>
    <n v="100"/>
    <n v="0"/>
    <n v="248"/>
    <n v="0"/>
    <n v="0"/>
  </r>
  <r>
    <x v="1"/>
    <x v="6"/>
    <x v="1"/>
    <x v="10"/>
    <n v="105"/>
    <n v="101"/>
    <n v="100"/>
    <n v="0"/>
    <n v="3"/>
  </r>
  <r>
    <x v="1"/>
    <x v="6"/>
    <x v="2"/>
    <x v="10"/>
    <n v="1248"/>
    <n v="1242"/>
    <n v="1152"/>
    <n v="254"/>
    <n v="1080"/>
  </r>
  <r>
    <x v="1"/>
    <x v="6"/>
    <x v="3"/>
    <x v="10"/>
    <n v="615"/>
    <n v="613"/>
    <n v="557"/>
    <n v="256"/>
    <n v="565"/>
  </r>
  <r>
    <x v="1"/>
    <x v="6"/>
    <x v="4"/>
    <x v="10"/>
    <n v="222"/>
    <n v="221"/>
    <n v="232"/>
    <n v="122"/>
    <n v="207"/>
  </r>
  <r>
    <x v="1"/>
    <x v="6"/>
    <x v="5"/>
    <x v="10"/>
    <n v="104"/>
    <n v="102"/>
    <n v="100"/>
    <n v="67"/>
    <n v="98"/>
  </r>
  <r>
    <x v="1"/>
    <x v="7"/>
    <x v="0"/>
    <x v="10"/>
    <n v="16"/>
    <n v="0"/>
    <n v="49"/>
    <n v="0"/>
    <n v="0"/>
  </r>
  <r>
    <x v="1"/>
    <x v="7"/>
    <x v="1"/>
    <x v="10"/>
    <n v="17"/>
    <n v="17"/>
    <n v="14"/>
    <n v="0"/>
    <n v="0"/>
  </r>
  <r>
    <x v="1"/>
    <x v="7"/>
    <x v="2"/>
    <x v="10"/>
    <n v="98"/>
    <n v="94"/>
    <n v="84"/>
    <n v="16"/>
    <n v="69"/>
  </r>
  <r>
    <x v="1"/>
    <x v="7"/>
    <x v="3"/>
    <x v="10"/>
    <n v="118"/>
    <n v="116"/>
    <n v="101"/>
    <n v="24"/>
    <n v="91"/>
  </r>
  <r>
    <x v="1"/>
    <x v="7"/>
    <x v="4"/>
    <x v="10"/>
    <n v="37"/>
    <n v="37"/>
    <n v="46"/>
    <n v="25"/>
    <n v="36"/>
  </r>
  <r>
    <x v="1"/>
    <x v="7"/>
    <x v="5"/>
    <x v="10"/>
    <n v="17"/>
    <n v="17"/>
    <n v="13"/>
    <n v="13"/>
    <n v="16"/>
  </r>
  <r>
    <x v="1"/>
    <x v="8"/>
    <x v="0"/>
    <x v="10"/>
    <n v="5"/>
    <n v="0"/>
    <n v="27"/>
    <n v="0"/>
    <n v="0"/>
  </r>
  <r>
    <x v="1"/>
    <x v="8"/>
    <x v="1"/>
    <x v="10"/>
    <n v="21"/>
    <n v="21"/>
    <n v="18"/>
    <n v="0"/>
    <n v="0"/>
  </r>
  <r>
    <x v="1"/>
    <x v="8"/>
    <x v="2"/>
    <x v="10"/>
    <n v="31"/>
    <n v="30"/>
    <n v="27"/>
    <s v="&lt;5"/>
    <n v="22"/>
  </r>
  <r>
    <x v="1"/>
    <x v="8"/>
    <x v="3"/>
    <x v="10"/>
    <n v="57"/>
    <n v="55"/>
    <n v="58"/>
    <n v="13"/>
    <n v="38"/>
  </r>
  <r>
    <x v="1"/>
    <x v="8"/>
    <x v="4"/>
    <x v="10"/>
    <n v="34"/>
    <n v="33"/>
    <n v="36"/>
    <n v="14"/>
    <n v="30"/>
  </r>
  <r>
    <x v="1"/>
    <x v="8"/>
    <x v="5"/>
    <x v="10"/>
    <n v="7"/>
    <n v="7"/>
    <n v="11"/>
    <s v="&lt;5"/>
    <n v="7"/>
  </r>
  <r>
    <x v="1"/>
    <x v="9"/>
    <x v="0"/>
    <x v="10"/>
    <n v="0"/>
    <n v="0"/>
    <n v="11"/>
    <n v="0"/>
    <n v="0"/>
  </r>
  <r>
    <x v="1"/>
    <x v="9"/>
    <x v="1"/>
    <x v="10"/>
    <n v="0"/>
    <n v="0"/>
    <n v="2"/>
    <n v="0"/>
    <n v="0"/>
  </r>
  <r>
    <x v="1"/>
    <x v="9"/>
    <x v="2"/>
    <x v="10"/>
    <n v="0"/>
    <n v="0"/>
    <n v="26"/>
    <n v="0"/>
    <n v="0"/>
  </r>
  <r>
    <x v="1"/>
    <x v="9"/>
    <x v="3"/>
    <x v="10"/>
    <n v="0"/>
    <n v="0"/>
    <n v="51"/>
    <n v="0"/>
    <n v="0"/>
  </r>
  <r>
    <x v="1"/>
    <x v="9"/>
    <x v="4"/>
    <x v="10"/>
    <n v="0"/>
    <n v="0"/>
    <n v="49"/>
    <n v="0"/>
    <n v="0"/>
  </r>
  <r>
    <x v="1"/>
    <x v="9"/>
    <x v="5"/>
    <x v="10"/>
    <n v="0"/>
    <n v="0"/>
    <n v="57"/>
    <n v="0"/>
    <n v="0"/>
  </r>
  <r>
    <x v="1"/>
    <x v="10"/>
    <x v="0"/>
    <x v="10"/>
    <n v="2084"/>
    <n v="0"/>
    <n v="6550"/>
    <n v="0"/>
    <n v="0"/>
  </r>
  <r>
    <x v="1"/>
    <x v="10"/>
    <x v="1"/>
    <x v="10"/>
    <n v="5383"/>
    <n v="5156"/>
    <n v="6143"/>
    <s v="&lt;5"/>
    <n v="157"/>
  </r>
  <r>
    <x v="1"/>
    <x v="10"/>
    <x v="2"/>
    <x v="10"/>
    <n v="11719"/>
    <n v="11299"/>
    <n v="13820"/>
    <n v="1641"/>
    <n v="7460"/>
  </r>
  <r>
    <x v="1"/>
    <x v="10"/>
    <x v="3"/>
    <x v="10"/>
    <n v="12331"/>
    <n v="12013"/>
    <n v="14722"/>
    <n v="3086"/>
    <n v="9553"/>
  </r>
  <r>
    <x v="1"/>
    <x v="10"/>
    <x v="4"/>
    <x v="10"/>
    <n v="20694"/>
    <n v="20427"/>
    <n v="23649"/>
    <n v="10956"/>
    <n v="18239"/>
  </r>
  <r>
    <x v="1"/>
    <x v="10"/>
    <x v="5"/>
    <x v="10"/>
    <n v="27153"/>
    <n v="26921"/>
    <n v="27329"/>
    <n v="20333"/>
    <n v="25319"/>
  </r>
  <r>
    <x v="1"/>
    <x v="12"/>
    <x v="0"/>
    <x v="10"/>
    <n v="66"/>
    <n v="0"/>
    <n v="160"/>
    <n v="0"/>
    <n v="0"/>
  </r>
  <r>
    <x v="1"/>
    <x v="12"/>
    <x v="1"/>
    <x v="10"/>
    <n v="113"/>
    <n v="113"/>
    <n v="115"/>
    <n v="0"/>
    <n v="5"/>
  </r>
  <r>
    <x v="1"/>
    <x v="12"/>
    <x v="2"/>
    <x v="10"/>
    <n v="366"/>
    <n v="361"/>
    <n v="324"/>
    <n v="101"/>
    <n v="313"/>
  </r>
  <r>
    <x v="1"/>
    <x v="12"/>
    <x v="3"/>
    <x v="10"/>
    <n v="487"/>
    <n v="485"/>
    <n v="420"/>
    <n v="166"/>
    <n v="438"/>
  </r>
  <r>
    <x v="1"/>
    <x v="12"/>
    <x v="4"/>
    <x v="10"/>
    <n v="273"/>
    <n v="267"/>
    <n v="261"/>
    <n v="148"/>
    <n v="253"/>
  </r>
  <r>
    <x v="1"/>
    <x v="12"/>
    <x v="5"/>
    <x v="10"/>
    <n v="136"/>
    <n v="134"/>
    <n v="134"/>
    <n v="89"/>
    <n v="120"/>
  </r>
  <r>
    <x v="1"/>
    <x v="13"/>
    <x v="0"/>
    <x v="10"/>
    <n v="0"/>
    <n v="0"/>
    <n v="46"/>
    <n v="0"/>
    <n v="0"/>
  </r>
  <r>
    <x v="1"/>
    <x v="13"/>
    <x v="1"/>
    <x v="10"/>
    <n v="0"/>
    <n v="0"/>
    <n v="12"/>
    <n v="0"/>
    <n v="0"/>
  </r>
  <r>
    <x v="1"/>
    <x v="13"/>
    <x v="2"/>
    <x v="10"/>
    <n v="0"/>
    <n v="0"/>
    <n v="56"/>
    <n v="0"/>
    <n v="0"/>
  </r>
  <r>
    <x v="1"/>
    <x v="13"/>
    <x v="3"/>
    <x v="10"/>
    <n v="0"/>
    <n v="0"/>
    <n v="66"/>
    <n v="0"/>
    <n v="0"/>
  </r>
  <r>
    <x v="1"/>
    <x v="13"/>
    <x v="4"/>
    <x v="10"/>
    <n v="0"/>
    <n v="0"/>
    <n v="52"/>
    <n v="0"/>
    <n v="0"/>
  </r>
  <r>
    <x v="1"/>
    <x v="13"/>
    <x v="5"/>
    <x v="10"/>
    <n v="0"/>
    <n v="0"/>
    <n v="63"/>
    <n v="0"/>
    <n v="0"/>
  </r>
  <r>
    <x v="1"/>
    <x v="14"/>
    <x v="0"/>
    <x v="10"/>
    <n v="321"/>
    <n v="0"/>
    <n v="919"/>
    <n v="0"/>
    <n v="0"/>
  </r>
  <r>
    <x v="1"/>
    <x v="14"/>
    <x v="1"/>
    <x v="10"/>
    <n v="581"/>
    <n v="556"/>
    <n v="728"/>
    <s v="&lt;5"/>
    <n v="20"/>
  </r>
  <r>
    <x v="1"/>
    <x v="14"/>
    <x v="2"/>
    <x v="10"/>
    <n v="2220"/>
    <n v="2146"/>
    <n v="2559"/>
    <n v="403"/>
    <n v="1535"/>
  </r>
  <r>
    <x v="1"/>
    <x v="14"/>
    <x v="3"/>
    <x v="10"/>
    <n v="2618"/>
    <n v="2558"/>
    <n v="3092"/>
    <n v="836"/>
    <n v="2129"/>
  </r>
  <r>
    <x v="1"/>
    <x v="14"/>
    <x v="4"/>
    <x v="10"/>
    <n v="3349"/>
    <n v="3309"/>
    <n v="3662"/>
    <n v="1941"/>
    <n v="3003"/>
  </r>
  <r>
    <x v="1"/>
    <x v="14"/>
    <x v="5"/>
    <x v="10"/>
    <n v="4138"/>
    <n v="4095"/>
    <n v="4382"/>
    <n v="3174"/>
    <n v="3910"/>
  </r>
  <r>
    <x v="1"/>
    <x v="15"/>
    <x v="3"/>
    <x v="10"/>
    <n v="0"/>
    <n v="0"/>
    <n v="2"/>
    <n v="0"/>
    <n v="0"/>
  </r>
  <r>
    <x v="1"/>
    <x v="15"/>
    <x v="4"/>
    <x v="10"/>
    <n v="0"/>
    <n v="0"/>
    <n v="1"/>
    <n v="0"/>
    <n v="0"/>
  </r>
  <r>
    <x v="1"/>
    <x v="15"/>
    <x v="5"/>
    <x v="10"/>
    <n v="0"/>
    <n v="0"/>
    <n v="1"/>
    <n v="0"/>
    <n v="0"/>
  </r>
  <r>
    <x v="1"/>
    <x v="16"/>
    <x v="2"/>
    <x v="10"/>
    <n v="0"/>
    <n v="0"/>
    <n v="12"/>
    <n v="0"/>
    <n v="0"/>
  </r>
  <r>
    <x v="1"/>
    <x v="16"/>
    <x v="3"/>
    <x v="10"/>
    <n v="0"/>
    <n v="0"/>
    <n v="38"/>
    <n v="0"/>
    <n v="0"/>
  </r>
  <r>
    <x v="1"/>
    <x v="16"/>
    <x v="4"/>
    <x v="10"/>
    <n v="0"/>
    <n v="0"/>
    <n v="48"/>
    <n v="0"/>
    <n v="0"/>
  </r>
  <r>
    <x v="1"/>
    <x v="16"/>
    <x v="5"/>
    <x v="10"/>
    <n v="0"/>
    <n v="0"/>
    <n v="22"/>
    <n v="0"/>
    <n v="0"/>
  </r>
  <r>
    <x v="1"/>
    <x v="17"/>
    <x v="0"/>
    <x v="10"/>
    <n v="72"/>
    <n v="0"/>
    <n v="167"/>
    <n v="0"/>
    <n v="0"/>
  </r>
  <r>
    <x v="1"/>
    <x v="17"/>
    <x v="1"/>
    <x v="10"/>
    <n v="107"/>
    <n v="104"/>
    <n v="96"/>
    <n v="0"/>
    <n v="4"/>
  </r>
  <r>
    <x v="1"/>
    <x v="17"/>
    <x v="2"/>
    <x v="10"/>
    <n v="369"/>
    <n v="367"/>
    <n v="328"/>
    <n v="125"/>
    <n v="311"/>
  </r>
  <r>
    <x v="1"/>
    <x v="17"/>
    <x v="3"/>
    <x v="10"/>
    <n v="613"/>
    <n v="609"/>
    <n v="463"/>
    <n v="215"/>
    <n v="562"/>
  </r>
  <r>
    <x v="1"/>
    <x v="17"/>
    <x v="4"/>
    <x v="10"/>
    <n v="314"/>
    <n v="309"/>
    <n v="267"/>
    <n v="166"/>
    <n v="288"/>
  </r>
  <r>
    <x v="1"/>
    <x v="17"/>
    <x v="5"/>
    <x v="10"/>
    <n v="83"/>
    <n v="83"/>
    <n v="73"/>
    <n v="56"/>
    <n v="82"/>
  </r>
  <r>
    <x v="1"/>
    <x v="18"/>
    <x v="0"/>
    <x v="10"/>
    <n v="37"/>
    <n v="0"/>
    <n v="0"/>
    <n v="0"/>
    <n v="0"/>
  </r>
  <r>
    <x v="1"/>
    <x v="18"/>
    <x v="1"/>
    <x v="10"/>
    <n v="43"/>
    <n v="39"/>
    <n v="0"/>
    <n v="0"/>
    <n v="0"/>
  </r>
  <r>
    <x v="1"/>
    <x v="18"/>
    <x v="2"/>
    <x v="10"/>
    <n v="229"/>
    <n v="221"/>
    <n v="0"/>
    <n v="43"/>
    <n v="179"/>
  </r>
  <r>
    <x v="1"/>
    <x v="18"/>
    <x v="3"/>
    <x v="10"/>
    <n v="334"/>
    <n v="319"/>
    <n v="0"/>
    <n v="96"/>
    <n v="273"/>
  </r>
  <r>
    <x v="1"/>
    <x v="18"/>
    <x v="4"/>
    <x v="10"/>
    <n v="281"/>
    <n v="273"/>
    <n v="0"/>
    <n v="115"/>
    <n v="233"/>
  </r>
  <r>
    <x v="1"/>
    <x v="18"/>
    <x v="5"/>
    <x v="10"/>
    <n v="148"/>
    <n v="147"/>
    <n v="0"/>
    <n v="101"/>
    <n v="136"/>
  </r>
  <r>
    <x v="2"/>
    <x v="19"/>
    <x v="0"/>
    <x v="10"/>
    <n v="25"/>
    <n v="0"/>
    <n v="166"/>
    <n v="0"/>
    <n v="0"/>
  </r>
  <r>
    <x v="2"/>
    <x v="19"/>
    <x v="1"/>
    <x v="10"/>
    <n v="95"/>
    <n v="84"/>
    <n v="113"/>
    <n v="0"/>
    <n v="3"/>
  </r>
  <r>
    <x v="2"/>
    <x v="19"/>
    <x v="2"/>
    <x v="10"/>
    <n v="193"/>
    <n v="180"/>
    <n v="223"/>
    <n v="12"/>
    <n v="96"/>
  </r>
  <r>
    <x v="2"/>
    <x v="19"/>
    <x v="3"/>
    <x v="10"/>
    <n v="129"/>
    <n v="121"/>
    <n v="142"/>
    <n v="25"/>
    <n v="87"/>
  </r>
  <r>
    <x v="2"/>
    <x v="19"/>
    <x v="4"/>
    <x v="10"/>
    <n v="122"/>
    <n v="119"/>
    <n v="137"/>
    <n v="47"/>
    <n v="96"/>
  </r>
  <r>
    <x v="2"/>
    <x v="19"/>
    <x v="5"/>
    <x v="10"/>
    <n v="51"/>
    <n v="51"/>
    <n v="51"/>
    <n v="33"/>
    <n v="46"/>
  </r>
  <r>
    <x v="2"/>
    <x v="20"/>
    <x v="0"/>
    <x v="10"/>
    <n v="29"/>
    <n v="0"/>
    <n v="81"/>
    <n v="0"/>
    <n v="0"/>
  </r>
  <r>
    <x v="2"/>
    <x v="20"/>
    <x v="1"/>
    <x v="10"/>
    <n v="60"/>
    <n v="56"/>
    <n v="66"/>
    <n v="0"/>
    <n v="1"/>
  </r>
  <r>
    <x v="2"/>
    <x v="20"/>
    <x v="2"/>
    <x v="10"/>
    <n v="169"/>
    <n v="164"/>
    <n v="168"/>
    <n v="18"/>
    <n v="96"/>
  </r>
  <r>
    <x v="2"/>
    <x v="20"/>
    <x v="3"/>
    <x v="10"/>
    <n v="145"/>
    <n v="143"/>
    <n v="158"/>
    <n v="47"/>
    <n v="120"/>
  </r>
  <r>
    <x v="2"/>
    <x v="20"/>
    <x v="4"/>
    <x v="10"/>
    <n v="78"/>
    <n v="75"/>
    <n v="86"/>
    <n v="36"/>
    <n v="61"/>
  </r>
  <r>
    <x v="2"/>
    <x v="20"/>
    <x v="5"/>
    <x v="10"/>
    <n v="57"/>
    <n v="56"/>
    <n v="54"/>
    <n v="35"/>
    <n v="51"/>
  </r>
  <r>
    <x v="2"/>
    <x v="21"/>
    <x v="0"/>
    <x v="10"/>
    <n v="6"/>
    <n v="0"/>
    <n v="33"/>
    <n v="0"/>
    <n v="0"/>
  </r>
  <r>
    <x v="2"/>
    <x v="21"/>
    <x v="1"/>
    <x v="10"/>
    <n v="24"/>
    <n v="21"/>
    <n v="25"/>
    <n v="0"/>
    <n v="0"/>
  </r>
  <r>
    <x v="2"/>
    <x v="21"/>
    <x v="2"/>
    <x v="10"/>
    <n v="36"/>
    <n v="34"/>
    <n v="39"/>
    <s v="&lt;5"/>
    <n v="21"/>
  </r>
  <r>
    <x v="2"/>
    <x v="21"/>
    <x v="3"/>
    <x v="10"/>
    <n v="38"/>
    <n v="38"/>
    <n v="42"/>
    <n v="10"/>
    <n v="31"/>
  </r>
  <r>
    <x v="2"/>
    <x v="21"/>
    <x v="4"/>
    <x v="10"/>
    <n v="38"/>
    <n v="38"/>
    <n v="44"/>
    <n v="18"/>
    <n v="35"/>
  </r>
  <r>
    <x v="2"/>
    <x v="21"/>
    <x v="5"/>
    <x v="10"/>
    <n v="18"/>
    <n v="18"/>
    <n v="16"/>
    <n v="9"/>
    <n v="17"/>
  </r>
  <r>
    <x v="2"/>
    <x v="22"/>
    <x v="0"/>
    <x v="10"/>
    <n v="11"/>
    <n v="0"/>
    <n v="64"/>
    <n v="0"/>
    <n v="0"/>
  </r>
  <r>
    <x v="2"/>
    <x v="22"/>
    <x v="1"/>
    <x v="10"/>
    <n v="38"/>
    <n v="36"/>
    <n v="38"/>
    <n v="0"/>
    <n v="1"/>
  </r>
  <r>
    <x v="2"/>
    <x v="22"/>
    <x v="2"/>
    <x v="10"/>
    <n v="126"/>
    <n v="121"/>
    <n v="77"/>
    <n v="6"/>
    <n v="78"/>
  </r>
  <r>
    <x v="2"/>
    <x v="22"/>
    <x v="3"/>
    <x v="10"/>
    <n v="133"/>
    <n v="131"/>
    <n v="108"/>
    <n v="16"/>
    <n v="91"/>
  </r>
  <r>
    <x v="2"/>
    <x v="22"/>
    <x v="4"/>
    <x v="10"/>
    <n v="47"/>
    <n v="46"/>
    <n v="52"/>
    <n v="20"/>
    <n v="39"/>
  </r>
  <r>
    <x v="2"/>
    <x v="22"/>
    <x v="5"/>
    <x v="10"/>
    <n v="37"/>
    <n v="37"/>
    <n v="43"/>
    <n v="24"/>
    <n v="31"/>
  </r>
  <r>
    <x v="2"/>
    <x v="23"/>
    <x v="0"/>
    <x v="10"/>
    <n v="0"/>
    <n v="0"/>
    <n v="5"/>
    <n v="0"/>
    <n v="0"/>
  </r>
  <r>
    <x v="2"/>
    <x v="23"/>
    <x v="1"/>
    <x v="10"/>
    <s v="&lt;5"/>
    <s v="&lt;5"/>
    <n v="2"/>
    <n v="0"/>
    <n v="0"/>
  </r>
  <r>
    <x v="2"/>
    <x v="23"/>
    <x v="2"/>
    <x v="10"/>
    <n v="19"/>
    <n v="19"/>
    <n v="8"/>
    <n v="0"/>
    <n v="11"/>
  </r>
  <r>
    <x v="2"/>
    <x v="23"/>
    <x v="3"/>
    <x v="10"/>
    <n v="11"/>
    <n v="10"/>
    <n v="8"/>
    <n v="0"/>
    <n v="8"/>
  </r>
  <r>
    <x v="2"/>
    <x v="23"/>
    <x v="4"/>
    <x v="10"/>
    <n v="5"/>
    <n v="5"/>
    <n v="3"/>
    <s v="&lt;5"/>
    <n v="5"/>
  </r>
  <r>
    <x v="2"/>
    <x v="23"/>
    <x v="5"/>
    <x v="10"/>
    <s v="&lt;5"/>
    <s v="&lt;5"/>
    <n v="2"/>
    <s v="&lt;5"/>
    <n v="2"/>
  </r>
  <r>
    <x v="2"/>
    <x v="24"/>
    <x v="0"/>
    <x v="10"/>
    <n v="43"/>
    <n v="0"/>
    <n v="142"/>
    <n v="0"/>
    <n v="0"/>
  </r>
  <r>
    <x v="2"/>
    <x v="24"/>
    <x v="1"/>
    <x v="10"/>
    <n v="80"/>
    <n v="73"/>
    <n v="85"/>
    <n v="0"/>
    <n v="2"/>
  </r>
  <r>
    <x v="2"/>
    <x v="24"/>
    <x v="2"/>
    <x v="10"/>
    <n v="225"/>
    <n v="215"/>
    <n v="239"/>
    <n v="32"/>
    <n v="118"/>
  </r>
  <r>
    <x v="2"/>
    <x v="24"/>
    <x v="3"/>
    <x v="10"/>
    <n v="170"/>
    <n v="166"/>
    <n v="178"/>
    <n v="44"/>
    <n v="125"/>
  </r>
  <r>
    <x v="2"/>
    <x v="24"/>
    <x v="4"/>
    <x v="10"/>
    <n v="162"/>
    <n v="161"/>
    <n v="153"/>
    <n v="81"/>
    <n v="144"/>
  </r>
  <r>
    <x v="2"/>
    <x v="24"/>
    <x v="5"/>
    <x v="10"/>
    <n v="97"/>
    <n v="95"/>
    <n v="95"/>
    <n v="76"/>
    <n v="89"/>
  </r>
  <r>
    <x v="2"/>
    <x v="25"/>
    <x v="0"/>
    <x v="10"/>
    <s v="&lt;5"/>
    <n v="0"/>
    <n v="8"/>
    <n v="0"/>
    <n v="0"/>
  </r>
  <r>
    <x v="2"/>
    <x v="25"/>
    <x v="1"/>
    <x v="10"/>
    <n v="5"/>
    <n v="5"/>
    <n v="3"/>
    <n v="0"/>
    <n v="0"/>
  </r>
  <r>
    <x v="2"/>
    <x v="25"/>
    <x v="2"/>
    <x v="10"/>
    <n v="10"/>
    <n v="10"/>
    <n v="14"/>
    <n v="0"/>
    <n v="6"/>
  </r>
  <r>
    <x v="2"/>
    <x v="25"/>
    <x v="3"/>
    <x v="10"/>
    <n v="12"/>
    <n v="11"/>
    <n v="13"/>
    <s v="&lt;5"/>
    <n v="10"/>
  </r>
  <r>
    <x v="2"/>
    <x v="25"/>
    <x v="4"/>
    <x v="10"/>
    <n v="6"/>
    <n v="6"/>
    <n v="6"/>
    <s v="&lt;5"/>
    <n v="5"/>
  </r>
  <r>
    <x v="2"/>
    <x v="25"/>
    <x v="5"/>
    <x v="10"/>
    <s v="&lt;5"/>
    <s v="&lt;5"/>
    <n v="3"/>
    <s v="&lt;5"/>
    <n v="3"/>
  </r>
  <r>
    <x v="2"/>
    <x v="26"/>
    <x v="0"/>
    <x v="10"/>
    <n v="15"/>
    <n v="0"/>
    <n v="83"/>
    <n v="0"/>
    <n v="0"/>
  </r>
  <r>
    <x v="2"/>
    <x v="26"/>
    <x v="1"/>
    <x v="10"/>
    <n v="54"/>
    <n v="51"/>
    <n v="51"/>
    <n v="0"/>
    <n v="1"/>
  </r>
  <r>
    <x v="2"/>
    <x v="26"/>
    <x v="2"/>
    <x v="10"/>
    <n v="158"/>
    <n v="147"/>
    <n v="171"/>
    <n v="11"/>
    <n v="62"/>
  </r>
  <r>
    <x v="2"/>
    <x v="26"/>
    <x v="3"/>
    <x v="10"/>
    <n v="117"/>
    <n v="115"/>
    <n v="109"/>
    <n v="15"/>
    <n v="73"/>
  </r>
  <r>
    <x v="2"/>
    <x v="26"/>
    <x v="4"/>
    <x v="10"/>
    <n v="72"/>
    <n v="71"/>
    <n v="64"/>
    <n v="32"/>
    <n v="57"/>
  </r>
  <r>
    <x v="2"/>
    <x v="26"/>
    <x v="5"/>
    <x v="10"/>
    <n v="44"/>
    <n v="43"/>
    <n v="45"/>
    <n v="27"/>
    <n v="39"/>
  </r>
  <r>
    <x v="0"/>
    <x v="0"/>
    <x v="0"/>
    <x v="11"/>
    <n v="211"/>
    <n v="0"/>
    <n v="788"/>
    <n v="0"/>
    <n v="0"/>
  </r>
  <r>
    <x v="0"/>
    <x v="0"/>
    <x v="1"/>
    <x v="11"/>
    <n v="520"/>
    <n v="482"/>
    <n v="548"/>
    <n v="0"/>
    <n v="13"/>
  </r>
  <r>
    <x v="0"/>
    <x v="0"/>
    <x v="2"/>
    <x v="11"/>
    <n v="1026"/>
    <n v="961"/>
    <n v="1189"/>
    <n v="102"/>
    <n v="460"/>
  </r>
  <r>
    <x v="0"/>
    <x v="0"/>
    <x v="3"/>
    <x v="11"/>
    <n v="646"/>
    <n v="614"/>
    <n v="757"/>
    <n v="173"/>
    <n v="435"/>
  </r>
  <r>
    <x v="0"/>
    <x v="0"/>
    <x v="4"/>
    <x v="11"/>
    <n v="597"/>
    <n v="582"/>
    <n v="623"/>
    <n v="292"/>
    <n v="490"/>
  </r>
  <r>
    <x v="0"/>
    <x v="0"/>
    <x v="5"/>
    <x v="11"/>
    <n v="337"/>
    <n v="335"/>
    <n v="311"/>
    <n v="269"/>
    <n v="314"/>
  </r>
  <r>
    <x v="1"/>
    <x v="1"/>
    <x v="0"/>
    <x v="11"/>
    <n v="5"/>
    <n v="0"/>
    <n v="12"/>
    <n v="0"/>
    <n v="0"/>
  </r>
  <r>
    <x v="1"/>
    <x v="1"/>
    <x v="1"/>
    <x v="11"/>
    <n v="17"/>
    <n v="17"/>
    <n v="17"/>
    <n v="0"/>
    <n v="1"/>
  </r>
  <r>
    <x v="1"/>
    <x v="1"/>
    <x v="2"/>
    <x v="11"/>
    <n v="26"/>
    <n v="26"/>
    <n v="29"/>
    <n v="5"/>
    <n v="23"/>
  </r>
  <r>
    <x v="1"/>
    <x v="1"/>
    <x v="3"/>
    <x v="11"/>
    <n v="39"/>
    <n v="39"/>
    <n v="41"/>
    <n v="11"/>
    <n v="32"/>
  </r>
  <r>
    <x v="1"/>
    <x v="1"/>
    <x v="4"/>
    <x v="11"/>
    <n v="18"/>
    <n v="18"/>
    <n v="17"/>
    <n v="7"/>
    <n v="17"/>
  </r>
  <r>
    <x v="1"/>
    <x v="1"/>
    <x v="5"/>
    <x v="11"/>
    <n v="8"/>
    <n v="8"/>
    <n v="9"/>
    <n v="8"/>
    <n v="8"/>
  </r>
  <r>
    <x v="1"/>
    <x v="2"/>
    <x v="0"/>
    <x v="11"/>
    <n v="6"/>
    <n v="0"/>
    <n v="32"/>
    <n v="0"/>
    <n v="0"/>
  </r>
  <r>
    <x v="1"/>
    <x v="2"/>
    <x v="1"/>
    <x v="11"/>
    <n v="32"/>
    <n v="30"/>
    <n v="33"/>
    <n v="0"/>
    <n v="0"/>
  </r>
  <r>
    <x v="1"/>
    <x v="2"/>
    <x v="2"/>
    <x v="11"/>
    <n v="65"/>
    <n v="65"/>
    <n v="61"/>
    <n v="14"/>
    <n v="57"/>
  </r>
  <r>
    <x v="1"/>
    <x v="2"/>
    <x v="3"/>
    <x v="11"/>
    <n v="109"/>
    <n v="106"/>
    <n v="92"/>
    <n v="38"/>
    <n v="101"/>
  </r>
  <r>
    <x v="1"/>
    <x v="2"/>
    <x v="4"/>
    <x v="11"/>
    <n v="41"/>
    <n v="41"/>
    <n v="38"/>
    <n v="17"/>
    <n v="38"/>
  </r>
  <r>
    <x v="1"/>
    <x v="2"/>
    <x v="5"/>
    <x v="11"/>
    <n v="9"/>
    <n v="9"/>
    <n v="11"/>
    <n v="8"/>
    <n v="9"/>
  </r>
  <r>
    <x v="1"/>
    <x v="3"/>
    <x v="0"/>
    <x v="11"/>
    <n v="24"/>
    <n v="0"/>
    <n v="41"/>
    <n v="0"/>
    <n v="0"/>
  </r>
  <r>
    <x v="1"/>
    <x v="3"/>
    <x v="1"/>
    <x v="11"/>
    <n v="23"/>
    <n v="23"/>
    <n v="25"/>
    <n v="0"/>
    <n v="1"/>
  </r>
  <r>
    <x v="1"/>
    <x v="3"/>
    <x v="2"/>
    <x v="11"/>
    <n v="115"/>
    <n v="115"/>
    <n v="127"/>
    <n v="28"/>
    <n v="104"/>
  </r>
  <r>
    <x v="1"/>
    <x v="3"/>
    <x v="3"/>
    <x v="11"/>
    <n v="112"/>
    <n v="110"/>
    <n v="112"/>
    <n v="33"/>
    <n v="100"/>
  </r>
  <r>
    <x v="1"/>
    <x v="3"/>
    <x v="4"/>
    <x v="11"/>
    <n v="48"/>
    <n v="47"/>
    <n v="65"/>
    <n v="22"/>
    <n v="46"/>
  </r>
  <r>
    <x v="1"/>
    <x v="3"/>
    <x v="5"/>
    <x v="11"/>
    <n v="32"/>
    <n v="32"/>
    <n v="32"/>
    <n v="19"/>
    <n v="30"/>
  </r>
  <r>
    <x v="1"/>
    <x v="5"/>
    <x v="0"/>
    <x v="11"/>
    <n v="18"/>
    <n v="0"/>
    <n v="70"/>
    <n v="0"/>
    <n v="0"/>
  </r>
  <r>
    <x v="1"/>
    <x v="5"/>
    <x v="1"/>
    <x v="11"/>
    <n v="101"/>
    <n v="98"/>
    <n v="116"/>
    <n v="0"/>
    <n v="5"/>
  </r>
  <r>
    <x v="1"/>
    <x v="5"/>
    <x v="2"/>
    <x v="11"/>
    <n v="675"/>
    <n v="659"/>
    <n v="801"/>
    <n v="108"/>
    <n v="451"/>
  </r>
  <r>
    <x v="1"/>
    <x v="5"/>
    <x v="3"/>
    <x v="11"/>
    <n v="192"/>
    <n v="189"/>
    <n v="215"/>
    <n v="61"/>
    <n v="173"/>
  </r>
  <r>
    <x v="1"/>
    <x v="5"/>
    <x v="4"/>
    <x v="11"/>
    <n v="210"/>
    <n v="207"/>
    <n v="224"/>
    <n v="110"/>
    <n v="187"/>
  </r>
  <r>
    <x v="1"/>
    <x v="5"/>
    <x v="5"/>
    <x v="11"/>
    <n v="295"/>
    <n v="290"/>
    <n v="326"/>
    <n v="233"/>
    <n v="271"/>
  </r>
  <r>
    <x v="1"/>
    <x v="6"/>
    <x v="0"/>
    <x v="11"/>
    <n v="57"/>
    <n v="0"/>
    <n v="70"/>
    <n v="0"/>
    <n v="0"/>
  </r>
  <r>
    <x v="1"/>
    <x v="6"/>
    <x v="1"/>
    <x v="11"/>
    <n v="39"/>
    <n v="39"/>
    <n v="41"/>
    <n v="0"/>
    <n v="0"/>
  </r>
  <r>
    <x v="1"/>
    <x v="6"/>
    <x v="2"/>
    <x v="11"/>
    <n v="470"/>
    <n v="467"/>
    <n v="407"/>
    <n v="90"/>
    <n v="382"/>
  </r>
  <r>
    <x v="1"/>
    <x v="6"/>
    <x v="3"/>
    <x v="11"/>
    <n v="203"/>
    <n v="202"/>
    <n v="170"/>
    <n v="77"/>
    <n v="188"/>
  </r>
  <r>
    <x v="1"/>
    <x v="6"/>
    <x v="4"/>
    <x v="11"/>
    <n v="43"/>
    <n v="43"/>
    <n v="47"/>
    <n v="24"/>
    <n v="40"/>
  </r>
  <r>
    <x v="1"/>
    <x v="6"/>
    <x v="5"/>
    <x v="11"/>
    <n v="21"/>
    <n v="21"/>
    <n v="23"/>
    <n v="14"/>
    <n v="21"/>
  </r>
  <r>
    <x v="1"/>
    <x v="7"/>
    <x v="0"/>
    <x v="11"/>
    <n v="11"/>
    <n v="0"/>
    <n v="29"/>
    <n v="0"/>
    <n v="0"/>
  </r>
  <r>
    <x v="1"/>
    <x v="7"/>
    <x v="1"/>
    <x v="11"/>
    <n v="8"/>
    <n v="8"/>
    <n v="7"/>
    <n v="0"/>
    <n v="0"/>
  </r>
  <r>
    <x v="1"/>
    <x v="7"/>
    <x v="2"/>
    <x v="11"/>
    <n v="131"/>
    <n v="130"/>
    <n v="127"/>
    <n v="8"/>
    <n v="100"/>
  </r>
  <r>
    <x v="1"/>
    <x v="7"/>
    <x v="3"/>
    <x v="11"/>
    <n v="80"/>
    <n v="80"/>
    <n v="70"/>
    <n v="21"/>
    <n v="69"/>
  </r>
  <r>
    <x v="1"/>
    <x v="7"/>
    <x v="4"/>
    <x v="11"/>
    <n v="18"/>
    <n v="17"/>
    <n v="14"/>
    <n v="10"/>
    <n v="16"/>
  </r>
  <r>
    <x v="1"/>
    <x v="7"/>
    <x v="5"/>
    <x v="11"/>
    <s v="&lt;5"/>
    <s v="&lt;5"/>
    <n v="4"/>
    <s v="&lt;5"/>
    <n v="3"/>
  </r>
  <r>
    <x v="1"/>
    <x v="8"/>
    <x v="0"/>
    <x v="11"/>
    <n v="6"/>
    <n v="0"/>
    <n v="20"/>
    <n v="0"/>
    <n v="0"/>
  </r>
  <r>
    <x v="1"/>
    <x v="8"/>
    <x v="1"/>
    <x v="11"/>
    <n v="5"/>
    <s v="&lt;5"/>
    <n v="5"/>
    <n v="0"/>
    <n v="0"/>
  </r>
  <r>
    <x v="1"/>
    <x v="8"/>
    <x v="2"/>
    <x v="11"/>
    <n v="15"/>
    <n v="15"/>
    <n v="19"/>
    <s v="&lt;5"/>
    <n v="7"/>
  </r>
  <r>
    <x v="1"/>
    <x v="8"/>
    <x v="3"/>
    <x v="11"/>
    <n v="19"/>
    <n v="19"/>
    <n v="16"/>
    <n v="11"/>
    <n v="18"/>
  </r>
  <r>
    <x v="1"/>
    <x v="8"/>
    <x v="4"/>
    <x v="11"/>
    <n v="9"/>
    <n v="9"/>
    <n v="9"/>
    <n v="6"/>
    <n v="9"/>
  </r>
  <r>
    <x v="1"/>
    <x v="8"/>
    <x v="5"/>
    <x v="11"/>
    <n v="5"/>
    <n v="5"/>
    <n v="7"/>
    <n v="5"/>
    <n v="5"/>
  </r>
  <r>
    <x v="1"/>
    <x v="9"/>
    <x v="2"/>
    <x v="11"/>
    <n v="0"/>
    <n v="0"/>
    <n v="8"/>
    <n v="0"/>
    <n v="0"/>
  </r>
  <r>
    <x v="1"/>
    <x v="9"/>
    <x v="3"/>
    <x v="11"/>
    <n v="0"/>
    <n v="0"/>
    <n v="10"/>
    <n v="0"/>
    <n v="0"/>
  </r>
  <r>
    <x v="1"/>
    <x v="9"/>
    <x v="4"/>
    <x v="11"/>
    <n v="0"/>
    <n v="0"/>
    <n v="10"/>
    <n v="0"/>
    <n v="0"/>
  </r>
  <r>
    <x v="1"/>
    <x v="9"/>
    <x v="5"/>
    <x v="11"/>
    <n v="0"/>
    <n v="0"/>
    <n v="4"/>
    <n v="0"/>
    <n v="0"/>
  </r>
  <r>
    <x v="1"/>
    <x v="10"/>
    <x v="0"/>
    <x v="11"/>
    <n v="1409"/>
    <n v="0"/>
    <n v="3559"/>
    <n v="0"/>
    <n v="0"/>
  </r>
  <r>
    <x v="1"/>
    <x v="10"/>
    <x v="1"/>
    <x v="11"/>
    <n v="2963"/>
    <n v="2849"/>
    <n v="3108"/>
    <s v="&lt;5"/>
    <n v="96"/>
  </r>
  <r>
    <x v="1"/>
    <x v="10"/>
    <x v="2"/>
    <x v="11"/>
    <n v="6613"/>
    <n v="6431"/>
    <n v="7452"/>
    <n v="951"/>
    <n v="4110"/>
  </r>
  <r>
    <x v="1"/>
    <x v="10"/>
    <x v="3"/>
    <x v="11"/>
    <n v="6586"/>
    <n v="6462"/>
    <n v="7545"/>
    <n v="1912"/>
    <n v="5287"/>
  </r>
  <r>
    <x v="1"/>
    <x v="10"/>
    <x v="4"/>
    <x v="11"/>
    <n v="10095"/>
    <n v="10009"/>
    <n v="10799"/>
    <n v="5907"/>
    <n v="9151"/>
  </r>
  <r>
    <x v="1"/>
    <x v="10"/>
    <x v="5"/>
    <x v="11"/>
    <n v="11967"/>
    <n v="11894"/>
    <n v="11739"/>
    <n v="9904"/>
    <n v="11297"/>
  </r>
  <r>
    <x v="1"/>
    <x v="12"/>
    <x v="0"/>
    <x v="11"/>
    <n v="26"/>
    <n v="0"/>
    <n v="62"/>
    <n v="0"/>
    <n v="0"/>
  </r>
  <r>
    <x v="1"/>
    <x v="12"/>
    <x v="1"/>
    <x v="11"/>
    <n v="61"/>
    <n v="60"/>
    <n v="68"/>
    <n v="0"/>
    <n v="5"/>
  </r>
  <r>
    <x v="1"/>
    <x v="12"/>
    <x v="2"/>
    <x v="11"/>
    <n v="205"/>
    <n v="203"/>
    <n v="183"/>
    <n v="52"/>
    <n v="164"/>
  </r>
  <r>
    <x v="1"/>
    <x v="12"/>
    <x v="3"/>
    <x v="11"/>
    <n v="213"/>
    <n v="210"/>
    <n v="200"/>
    <n v="57"/>
    <n v="182"/>
  </r>
  <r>
    <x v="1"/>
    <x v="12"/>
    <x v="4"/>
    <x v="11"/>
    <n v="108"/>
    <n v="107"/>
    <n v="75"/>
    <n v="58"/>
    <n v="102"/>
  </r>
  <r>
    <x v="1"/>
    <x v="12"/>
    <x v="5"/>
    <x v="11"/>
    <n v="16"/>
    <n v="16"/>
    <n v="15"/>
    <n v="13"/>
    <n v="16"/>
  </r>
  <r>
    <x v="1"/>
    <x v="13"/>
    <x v="0"/>
    <x v="11"/>
    <n v="0"/>
    <n v="0"/>
    <n v="17"/>
    <n v="0"/>
    <n v="0"/>
  </r>
  <r>
    <x v="1"/>
    <x v="13"/>
    <x v="1"/>
    <x v="11"/>
    <n v="0"/>
    <n v="0"/>
    <n v="3"/>
    <n v="0"/>
    <n v="0"/>
  </r>
  <r>
    <x v="1"/>
    <x v="13"/>
    <x v="2"/>
    <x v="11"/>
    <n v="0"/>
    <n v="0"/>
    <n v="21"/>
    <n v="0"/>
    <n v="0"/>
  </r>
  <r>
    <x v="1"/>
    <x v="13"/>
    <x v="3"/>
    <x v="11"/>
    <n v="0"/>
    <n v="0"/>
    <n v="43"/>
    <n v="0"/>
    <n v="0"/>
  </r>
  <r>
    <x v="1"/>
    <x v="13"/>
    <x v="4"/>
    <x v="11"/>
    <n v="0"/>
    <n v="0"/>
    <n v="130"/>
    <n v="0"/>
    <n v="0"/>
  </r>
  <r>
    <x v="1"/>
    <x v="13"/>
    <x v="5"/>
    <x v="11"/>
    <n v="0"/>
    <n v="0"/>
    <n v="78"/>
    <n v="0"/>
    <n v="0"/>
  </r>
  <r>
    <x v="1"/>
    <x v="14"/>
    <x v="0"/>
    <x v="11"/>
    <n v="112"/>
    <n v="0"/>
    <n v="294"/>
    <n v="0"/>
    <n v="0"/>
  </r>
  <r>
    <x v="1"/>
    <x v="14"/>
    <x v="1"/>
    <x v="11"/>
    <n v="191"/>
    <n v="183"/>
    <n v="219"/>
    <n v="0"/>
    <n v="8"/>
  </r>
  <r>
    <x v="1"/>
    <x v="14"/>
    <x v="2"/>
    <x v="11"/>
    <n v="689"/>
    <n v="669"/>
    <n v="837"/>
    <n v="119"/>
    <n v="479"/>
  </r>
  <r>
    <x v="1"/>
    <x v="14"/>
    <x v="3"/>
    <x v="11"/>
    <n v="643"/>
    <n v="634"/>
    <n v="694"/>
    <n v="198"/>
    <n v="522"/>
  </r>
  <r>
    <x v="1"/>
    <x v="14"/>
    <x v="4"/>
    <x v="11"/>
    <n v="516"/>
    <n v="510"/>
    <n v="561"/>
    <n v="286"/>
    <n v="450"/>
  </r>
  <r>
    <x v="1"/>
    <x v="14"/>
    <x v="5"/>
    <x v="11"/>
    <n v="498"/>
    <n v="490"/>
    <n v="534"/>
    <n v="401"/>
    <n v="469"/>
  </r>
  <r>
    <x v="1"/>
    <x v="16"/>
    <x v="2"/>
    <x v="11"/>
    <n v="0"/>
    <n v="0"/>
    <n v="1"/>
    <n v="0"/>
    <n v="0"/>
  </r>
  <r>
    <x v="1"/>
    <x v="16"/>
    <x v="3"/>
    <x v="11"/>
    <n v="0"/>
    <n v="0"/>
    <n v="6"/>
    <n v="0"/>
    <n v="0"/>
  </r>
  <r>
    <x v="1"/>
    <x v="16"/>
    <x v="4"/>
    <x v="11"/>
    <n v="0"/>
    <n v="0"/>
    <n v="7"/>
    <n v="0"/>
    <n v="0"/>
  </r>
  <r>
    <x v="1"/>
    <x v="16"/>
    <x v="5"/>
    <x v="11"/>
    <n v="0"/>
    <n v="0"/>
    <n v="3"/>
    <n v="0"/>
    <n v="0"/>
  </r>
  <r>
    <x v="1"/>
    <x v="17"/>
    <x v="0"/>
    <x v="11"/>
    <n v="42"/>
    <n v="0"/>
    <n v="93"/>
    <n v="0"/>
    <n v="0"/>
  </r>
  <r>
    <x v="1"/>
    <x v="17"/>
    <x v="1"/>
    <x v="11"/>
    <n v="88"/>
    <n v="86"/>
    <n v="83"/>
    <n v="0"/>
    <n v="6"/>
  </r>
  <r>
    <x v="1"/>
    <x v="17"/>
    <x v="2"/>
    <x v="11"/>
    <n v="259"/>
    <n v="256"/>
    <n v="188"/>
    <n v="76"/>
    <n v="231"/>
  </r>
  <r>
    <x v="1"/>
    <x v="17"/>
    <x v="3"/>
    <x v="11"/>
    <n v="351"/>
    <n v="349"/>
    <n v="267"/>
    <n v="126"/>
    <n v="327"/>
  </r>
  <r>
    <x v="1"/>
    <x v="17"/>
    <x v="4"/>
    <x v="11"/>
    <n v="75"/>
    <n v="75"/>
    <n v="60"/>
    <n v="31"/>
    <n v="71"/>
  </r>
  <r>
    <x v="1"/>
    <x v="17"/>
    <x v="5"/>
    <x v="11"/>
    <n v="8"/>
    <n v="8"/>
    <n v="11"/>
    <n v="5"/>
    <n v="7"/>
  </r>
  <r>
    <x v="1"/>
    <x v="18"/>
    <x v="0"/>
    <x v="11"/>
    <n v="8"/>
    <n v="0"/>
    <n v="0"/>
    <n v="0"/>
    <n v="0"/>
  </r>
  <r>
    <x v="1"/>
    <x v="18"/>
    <x v="1"/>
    <x v="11"/>
    <s v="&lt;5"/>
    <s v="&lt;5"/>
    <n v="0"/>
    <n v="0"/>
    <n v="0"/>
  </r>
  <r>
    <x v="1"/>
    <x v="18"/>
    <x v="2"/>
    <x v="11"/>
    <n v="177"/>
    <n v="173"/>
    <n v="0"/>
    <n v="27"/>
    <n v="142"/>
  </r>
  <r>
    <x v="1"/>
    <x v="18"/>
    <x v="3"/>
    <x v="11"/>
    <n v="119"/>
    <n v="116"/>
    <n v="0"/>
    <n v="42"/>
    <n v="110"/>
  </r>
  <r>
    <x v="1"/>
    <x v="18"/>
    <x v="4"/>
    <x v="11"/>
    <n v="188"/>
    <n v="187"/>
    <n v="0"/>
    <n v="99"/>
    <n v="174"/>
  </r>
  <r>
    <x v="1"/>
    <x v="18"/>
    <x v="5"/>
    <x v="11"/>
    <n v="89"/>
    <n v="86"/>
    <n v="0"/>
    <n v="58"/>
    <n v="79"/>
  </r>
  <r>
    <x v="2"/>
    <x v="19"/>
    <x v="0"/>
    <x v="11"/>
    <n v="5"/>
    <n v="0"/>
    <n v="12"/>
    <n v="0"/>
    <n v="0"/>
  </r>
  <r>
    <x v="2"/>
    <x v="19"/>
    <x v="1"/>
    <x v="11"/>
    <n v="7"/>
    <n v="7"/>
    <n v="9"/>
    <n v="0"/>
    <n v="0"/>
  </r>
  <r>
    <x v="2"/>
    <x v="19"/>
    <x v="2"/>
    <x v="11"/>
    <n v="23"/>
    <n v="23"/>
    <n v="24"/>
    <n v="0"/>
    <n v="11"/>
  </r>
  <r>
    <x v="2"/>
    <x v="19"/>
    <x v="3"/>
    <x v="11"/>
    <n v="10"/>
    <n v="10"/>
    <n v="13"/>
    <n v="5"/>
    <n v="7"/>
  </r>
  <r>
    <x v="2"/>
    <x v="19"/>
    <x v="4"/>
    <x v="11"/>
    <n v="13"/>
    <n v="13"/>
    <n v="13"/>
    <n v="8"/>
    <n v="11"/>
  </r>
  <r>
    <x v="2"/>
    <x v="19"/>
    <x v="5"/>
    <x v="11"/>
    <n v="6"/>
    <n v="6"/>
    <n v="6"/>
    <s v="&lt;5"/>
    <n v="5"/>
  </r>
  <r>
    <x v="2"/>
    <x v="20"/>
    <x v="0"/>
    <x v="11"/>
    <n v="8"/>
    <n v="0"/>
    <n v="28"/>
    <n v="0"/>
    <n v="0"/>
  </r>
  <r>
    <x v="2"/>
    <x v="20"/>
    <x v="1"/>
    <x v="11"/>
    <n v="16"/>
    <n v="14"/>
    <n v="16"/>
    <n v="0"/>
    <n v="0"/>
  </r>
  <r>
    <x v="2"/>
    <x v="20"/>
    <x v="2"/>
    <x v="11"/>
    <n v="75"/>
    <n v="73"/>
    <n v="65"/>
    <n v="11"/>
    <n v="47"/>
  </r>
  <r>
    <x v="2"/>
    <x v="20"/>
    <x v="3"/>
    <x v="11"/>
    <n v="68"/>
    <n v="67"/>
    <n v="63"/>
    <n v="14"/>
    <n v="53"/>
  </r>
  <r>
    <x v="2"/>
    <x v="20"/>
    <x v="4"/>
    <x v="11"/>
    <n v="11"/>
    <n v="11"/>
    <n v="9"/>
    <s v="&lt;5"/>
    <n v="9"/>
  </r>
  <r>
    <x v="2"/>
    <x v="20"/>
    <x v="5"/>
    <x v="11"/>
    <n v="6"/>
    <n v="6"/>
    <n v="7"/>
    <n v="6"/>
    <n v="6"/>
  </r>
  <r>
    <x v="2"/>
    <x v="21"/>
    <x v="0"/>
    <x v="11"/>
    <s v="&lt;5"/>
    <n v="0"/>
    <n v="3"/>
    <n v="0"/>
    <n v="0"/>
  </r>
  <r>
    <x v="2"/>
    <x v="21"/>
    <x v="1"/>
    <x v="11"/>
    <s v="&lt;5"/>
    <s v="&lt;5"/>
    <n v="2"/>
    <n v="0"/>
    <n v="0"/>
  </r>
  <r>
    <x v="2"/>
    <x v="21"/>
    <x v="2"/>
    <x v="11"/>
    <s v="&lt;5"/>
    <s v="&lt;5"/>
    <n v="7"/>
    <s v="&lt;5"/>
    <n v="1"/>
  </r>
  <r>
    <x v="2"/>
    <x v="21"/>
    <x v="3"/>
    <x v="11"/>
    <s v="&lt;5"/>
    <s v="&lt;5"/>
    <n v="2"/>
    <n v="0"/>
    <n v="0"/>
  </r>
  <r>
    <x v="2"/>
    <x v="21"/>
    <x v="4"/>
    <x v="11"/>
    <s v="&lt;5"/>
    <s v="&lt;5"/>
    <n v="4"/>
    <s v="&lt;5"/>
    <n v="4"/>
  </r>
  <r>
    <x v="2"/>
    <x v="21"/>
    <x v="5"/>
    <x v="11"/>
    <s v="&lt;5"/>
    <s v="&lt;5"/>
    <n v="1"/>
    <s v="&lt;5"/>
    <n v="1"/>
  </r>
  <r>
    <x v="2"/>
    <x v="22"/>
    <x v="0"/>
    <x v="11"/>
    <n v="6"/>
    <n v="0"/>
    <n v="12"/>
    <n v="0"/>
    <n v="0"/>
  </r>
  <r>
    <x v="2"/>
    <x v="22"/>
    <x v="1"/>
    <x v="11"/>
    <n v="14"/>
    <n v="14"/>
    <n v="11"/>
    <n v="0"/>
    <n v="0"/>
  </r>
  <r>
    <x v="2"/>
    <x v="22"/>
    <x v="2"/>
    <x v="11"/>
    <n v="43"/>
    <n v="43"/>
    <n v="27"/>
    <s v="&lt;5"/>
    <n v="24"/>
  </r>
  <r>
    <x v="2"/>
    <x v="22"/>
    <x v="3"/>
    <x v="11"/>
    <n v="46"/>
    <n v="46"/>
    <n v="24"/>
    <n v="11"/>
    <n v="36"/>
  </r>
  <r>
    <x v="2"/>
    <x v="22"/>
    <x v="4"/>
    <x v="11"/>
    <n v="11"/>
    <n v="11"/>
    <n v="8"/>
    <s v="&lt;5"/>
    <n v="9"/>
  </r>
  <r>
    <x v="2"/>
    <x v="22"/>
    <x v="5"/>
    <x v="11"/>
    <n v="5"/>
    <n v="5"/>
    <n v="4"/>
    <n v="5"/>
    <n v="5"/>
  </r>
  <r>
    <x v="2"/>
    <x v="23"/>
    <x v="0"/>
    <x v="11"/>
    <s v="&lt;5"/>
    <n v="0"/>
    <n v="3"/>
    <n v="0"/>
    <n v="0"/>
  </r>
  <r>
    <x v="2"/>
    <x v="23"/>
    <x v="1"/>
    <x v="11"/>
    <s v="&lt;5"/>
    <s v="&lt;5"/>
    <n v="5"/>
    <n v="0"/>
    <n v="0"/>
  </r>
  <r>
    <x v="2"/>
    <x v="23"/>
    <x v="2"/>
    <x v="11"/>
    <n v="19"/>
    <n v="19"/>
    <n v="8"/>
    <n v="5"/>
    <n v="14"/>
  </r>
  <r>
    <x v="2"/>
    <x v="23"/>
    <x v="3"/>
    <x v="11"/>
    <n v="18"/>
    <n v="18"/>
    <n v="12"/>
    <s v="&lt;5"/>
    <n v="15"/>
  </r>
  <r>
    <x v="2"/>
    <x v="23"/>
    <x v="4"/>
    <x v="11"/>
    <n v="5"/>
    <n v="5"/>
    <n v="4"/>
    <s v="&lt;5"/>
    <n v="5"/>
  </r>
  <r>
    <x v="2"/>
    <x v="23"/>
    <x v="5"/>
    <x v="11"/>
    <s v="&lt;5"/>
    <s v="&lt;5"/>
    <n v="2"/>
    <s v="&lt;5"/>
    <n v="1"/>
  </r>
  <r>
    <x v="2"/>
    <x v="24"/>
    <x v="0"/>
    <x v="11"/>
    <n v="34"/>
    <n v="0"/>
    <n v="69"/>
    <n v="0"/>
    <n v="0"/>
  </r>
  <r>
    <x v="2"/>
    <x v="24"/>
    <x v="1"/>
    <x v="11"/>
    <n v="37"/>
    <n v="35"/>
    <n v="39"/>
    <n v="0"/>
    <n v="0"/>
  </r>
  <r>
    <x v="2"/>
    <x v="24"/>
    <x v="2"/>
    <x v="11"/>
    <n v="186"/>
    <n v="183"/>
    <n v="149"/>
    <n v="11"/>
    <n v="130"/>
  </r>
  <r>
    <x v="2"/>
    <x v="24"/>
    <x v="3"/>
    <x v="11"/>
    <n v="83"/>
    <n v="82"/>
    <n v="73"/>
    <n v="15"/>
    <n v="67"/>
  </r>
  <r>
    <x v="2"/>
    <x v="24"/>
    <x v="4"/>
    <x v="11"/>
    <n v="30"/>
    <n v="30"/>
    <n v="25"/>
    <n v="8"/>
    <n v="23"/>
  </r>
  <r>
    <x v="2"/>
    <x v="24"/>
    <x v="5"/>
    <x v="11"/>
    <n v="11"/>
    <n v="11"/>
    <n v="12"/>
    <n v="6"/>
    <n v="11"/>
  </r>
  <r>
    <x v="2"/>
    <x v="25"/>
    <x v="0"/>
    <x v="11"/>
    <n v="0"/>
    <n v="0"/>
    <n v="3"/>
    <n v="0"/>
    <n v="0"/>
  </r>
  <r>
    <x v="2"/>
    <x v="25"/>
    <x v="2"/>
    <x v="11"/>
    <s v="&lt;5"/>
    <s v="&lt;5"/>
    <n v="4"/>
    <n v="0"/>
    <n v="1"/>
  </r>
  <r>
    <x v="2"/>
    <x v="25"/>
    <x v="3"/>
    <x v="11"/>
    <s v="&lt;5"/>
    <s v="&lt;5"/>
    <n v="1"/>
    <n v="0"/>
    <n v="1"/>
  </r>
  <r>
    <x v="2"/>
    <x v="25"/>
    <x v="5"/>
    <x v="11"/>
    <s v="&lt;5"/>
    <s v="&lt;5"/>
    <n v="1"/>
    <n v="0"/>
    <n v="1"/>
  </r>
  <r>
    <x v="2"/>
    <x v="26"/>
    <x v="0"/>
    <x v="11"/>
    <n v="45"/>
    <n v="0"/>
    <n v="81"/>
    <n v="0"/>
    <n v="0"/>
  </r>
  <r>
    <x v="2"/>
    <x v="26"/>
    <x v="1"/>
    <x v="11"/>
    <n v="40"/>
    <n v="37"/>
    <n v="34"/>
    <n v="0"/>
    <n v="0"/>
  </r>
  <r>
    <x v="2"/>
    <x v="26"/>
    <x v="2"/>
    <x v="11"/>
    <n v="88"/>
    <n v="85"/>
    <n v="70"/>
    <n v="9"/>
    <n v="55"/>
  </r>
  <r>
    <x v="2"/>
    <x v="26"/>
    <x v="3"/>
    <x v="11"/>
    <n v="65"/>
    <n v="63"/>
    <n v="59"/>
    <n v="17"/>
    <n v="51"/>
  </r>
  <r>
    <x v="2"/>
    <x v="26"/>
    <x v="4"/>
    <x v="11"/>
    <n v="20"/>
    <n v="19"/>
    <n v="21"/>
    <s v="&lt;5"/>
    <n v="15"/>
  </r>
  <r>
    <x v="2"/>
    <x v="26"/>
    <x v="5"/>
    <x v="11"/>
    <s v="&lt;5"/>
    <s v="&lt;5"/>
    <n v="3"/>
    <s v="&lt;5"/>
    <n v="2"/>
  </r>
  <r>
    <x v="0"/>
    <x v="0"/>
    <x v="0"/>
    <x v="12"/>
    <n v="1334"/>
    <n v="0"/>
    <n v="4918"/>
    <n v="0"/>
    <n v="0"/>
  </r>
  <r>
    <x v="0"/>
    <x v="0"/>
    <x v="1"/>
    <x v="12"/>
    <n v="3325"/>
    <n v="3108"/>
    <n v="3603"/>
    <s v="&lt;5"/>
    <n v="69"/>
  </r>
  <r>
    <x v="0"/>
    <x v="0"/>
    <x v="2"/>
    <x v="12"/>
    <n v="8136"/>
    <n v="7763"/>
    <n v="8868"/>
    <n v="1338"/>
    <n v="4555"/>
  </r>
  <r>
    <x v="0"/>
    <x v="0"/>
    <x v="3"/>
    <x v="12"/>
    <n v="4448"/>
    <n v="4318"/>
    <n v="5046"/>
    <n v="1347"/>
    <n v="3141"/>
  </r>
  <r>
    <x v="0"/>
    <x v="0"/>
    <x v="4"/>
    <x v="12"/>
    <n v="3949"/>
    <n v="3886"/>
    <n v="4175"/>
    <n v="2010"/>
    <n v="3363"/>
  </r>
  <r>
    <x v="0"/>
    <x v="0"/>
    <x v="5"/>
    <x v="12"/>
    <n v="2021"/>
    <n v="2008"/>
    <n v="1954"/>
    <n v="1476"/>
    <n v="1886"/>
  </r>
  <r>
    <x v="1"/>
    <x v="1"/>
    <x v="0"/>
    <x v="12"/>
    <n v="33"/>
    <n v="0"/>
    <n v="114"/>
    <n v="0"/>
    <n v="0"/>
  </r>
  <r>
    <x v="1"/>
    <x v="1"/>
    <x v="1"/>
    <x v="12"/>
    <n v="80"/>
    <n v="77"/>
    <n v="85"/>
    <n v="0"/>
    <n v="2"/>
  </r>
  <r>
    <x v="1"/>
    <x v="1"/>
    <x v="2"/>
    <x v="12"/>
    <n v="252"/>
    <n v="248"/>
    <n v="266"/>
    <n v="53"/>
    <n v="181"/>
  </r>
  <r>
    <x v="1"/>
    <x v="1"/>
    <x v="3"/>
    <x v="12"/>
    <n v="201"/>
    <n v="199"/>
    <n v="235"/>
    <n v="85"/>
    <n v="175"/>
  </r>
  <r>
    <x v="1"/>
    <x v="1"/>
    <x v="4"/>
    <x v="12"/>
    <n v="89"/>
    <n v="88"/>
    <n v="90"/>
    <n v="51"/>
    <n v="75"/>
  </r>
  <r>
    <x v="1"/>
    <x v="1"/>
    <x v="5"/>
    <x v="12"/>
    <n v="31"/>
    <n v="31"/>
    <n v="41"/>
    <n v="21"/>
    <n v="29"/>
  </r>
  <r>
    <x v="1"/>
    <x v="2"/>
    <x v="0"/>
    <x v="12"/>
    <n v="42"/>
    <n v="0"/>
    <n v="131"/>
    <n v="0"/>
    <n v="0"/>
  </r>
  <r>
    <x v="1"/>
    <x v="2"/>
    <x v="1"/>
    <x v="12"/>
    <n v="145"/>
    <n v="143"/>
    <n v="138"/>
    <n v="0"/>
    <n v="8"/>
  </r>
  <r>
    <x v="1"/>
    <x v="2"/>
    <x v="2"/>
    <x v="12"/>
    <n v="584"/>
    <n v="580"/>
    <n v="478"/>
    <n v="168"/>
    <n v="483"/>
  </r>
  <r>
    <x v="1"/>
    <x v="2"/>
    <x v="3"/>
    <x v="12"/>
    <n v="501"/>
    <n v="497"/>
    <n v="464"/>
    <n v="210"/>
    <n v="446"/>
  </r>
  <r>
    <x v="1"/>
    <x v="2"/>
    <x v="4"/>
    <x v="12"/>
    <n v="221"/>
    <n v="221"/>
    <n v="202"/>
    <n v="114"/>
    <n v="203"/>
  </r>
  <r>
    <x v="1"/>
    <x v="2"/>
    <x v="5"/>
    <x v="12"/>
    <n v="47"/>
    <n v="46"/>
    <n v="40"/>
    <n v="29"/>
    <n v="44"/>
  </r>
  <r>
    <x v="1"/>
    <x v="3"/>
    <x v="0"/>
    <x v="12"/>
    <n v="315"/>
    <n v="0"/>
    <n v="509"/>
    <n v="0"/>
    <n v="0"/>
  </r>
  <r>
    <x v="1"/>
    <x v="3"/>
    <x v="1"/>
    <x v="12"/>
    <n v="314"/>
    <n v="300"/>
    <n v="289"/>
    <s v="&lt;5"/>
    <n v="18"/>
  </r>
  <r>
    <x v="1"/>
    <x v="3"/>
    <x v="2"/>
    <x v="12"/>
    <n v="1974"/>
    <n v="1948"/>
    <n v="1667"/>
    <n v="632"/>
    <n v="1665"/>
  </r>
  <r>
    <x v="1"/>
    <x v="3"/>
    <x v="3"/>
    <x v="12"/>
    <n v="1127"/>
    <n v="1115"/>
    <n v="1036"/>
    <n v="369"/>
    <n v="993"/>
  </r>
  <r>
    <x v="1"/>
    <x v="3"/>
    <x v="4"/>
    <x v="12"/>
    <n v="550"/>
    <n v="547"/>
    <n v="604"/>
    <n v="261"/>
    <n v="507"/>
  </r>
  <r>
    <x v="1"/>
    <x v="3"/>
    <x v="5"/>
    <x v="12"/>
    <n v="382"/>
    <n v="379"/>
    <n v="402"/>
    <n v="235"/>
    <n v="349"/>
  </r>
  <r>
    <x v="1"/>
    <x v="4"/>
    <x v="0"/>
    <x v="12"/>
    <n v="0"/>
    <n v="0"/>
    <n v="2"/>
    <n v="0"/>
    <n v="0"/>
  </r>
  <r>
    <x v="1"/>
    <x v="4"/>
    <x v="1"/>
    <x v="12"/>
    <n v="0"/>
    <n v="0"/>
    <n v="1"/>
    <n v="0"/>
    <n v="0"/>
  </r>
  <r>
    <x v="1"/>
    <x v="4"/>
    <x v="2"/>
    <x v="12"/>
    <n v="0"/>
    <n v="0"/>
    <n v="15"/>
    <n v="0"/>
    <n v="0"/>
  </r>
  <r>
    <x v="1"/>
    <x v="4"/>
    <x v="3"/>
    <x v="12"/>
    <n v="0"/>
    <n v="0"/>
    <n v="9"/>
    <n v="0"/>
    <n v="0"/>
  </r>
  <r>
    <x v="1"/>
    <x v="4"/>
    <x v="4"/>
    <x v="12"/>
    <n v="0"/>
    <n v="0"/>
    <n v="4"/>
    <n v="0"/>
    <n v="0"/>
  </r>
  <r>
    <x v="1"/>
    <x v="4"/>
    <x v="5"/>
    <x v="12"/>
    <n v="0"/>
    <n v="0"/>
    <n v="14"/>
    <n v="0"/>
    <n v="0"/>
  </r>
  <r>
    <x v="1"/>
    <x v="5"/>
    <x v="0"/>
    <x v="12"/>
    <n v="127"/>
    <n v="0"/>
    <n v="343"/>
    <n v="0"/>
    <n v="0"/>
  </r>
  <r>
    <x v="1"/>
    <x v="5"/>
    <x v="1"/>
    <x v="12"/>
    <n v="546"/>
    <n v="534"/>
    <n v="598"/>
    <n v="0"/>
    <n v="20"/>
  </r>
  <r>
    <x v="1"/>
    <x v="5"/>
    <x v="2"/>
    <x v="12"/>
    <n v="2787"/>
    <n v="2737"/>
    <n v="2921"/>
    <n v="596"/>
    <n v="2019"/>
  </r>
  <r>
    <x v="1"/>
    <x v="5"/>
    <x v="3"/>
    <x v="12"/>
    <n v="1630"/>
    <n v="1607"/>
    <n v="1778"/>
    <n v="596"/>
    <n v="1357"/>
  </r>
  <r>
    <x v="1"/>
    <x v="5"/>
    <x v="4"/>
    <x v="12"/>
    <n v="1219"/>
    <n v="1208"/>
    <n v="1300"/>
    <n v="714"/>
    <n v="1109"/>
  </r>
  <r>
    <x v="1"/>
    <x v="5"/>
    <x v="5"/>
    <x v="12"/>
    <n v="1364"/>
    <n v="1347"/>
    <n v="1441"/>
    <n v="1082"/>
    <n v="1278"/>
  </r>
  <r>
    <x v="1"/>
    <x v="6"/>
    <x v="0"/>
    <x v="12"/>
    <n v="208"/>
    <n v="0"/>
    <n v="415"/>
    <n v="0"/>
    <n v="0"/>
  </r>
  <r>
    <x v="1"/>
    <x v="6"/>
    <x v="1"/>
    <x v="12"/>
    <n v="221"/>
    <n v="208"/>
    <n v="193"/>
    <n v="0"/>
    <n v="7"/>
  </r>
  <r>
    <x v="1"/>
    <x v="6"/>
    <x v="2"/>
    <x v="12"/>
    <n v="2977"/>
    <n v="2954"/>
    <n v="2521"/>
    <n v="724"/>
    <n v="2510"/>
  </r>
  <r>
    <x v="1"/>
    <x v="6"/>
    <x v="3"/>
    <x v="12"/>
    <n v="1259"/>
    <n v="1253"/>
    <n v="1078"/>
    <n v="522"/>
    <n v="1139"/>
  </r>
  <r>
    <x v="1"/>
    <x v="6"/>
    <x v="4"/>
    <x v="12"/>
    <n v="311"/>
    <n v="308"/>
    <n v="322"/>
    <n v="164"/>
    <n v="292"/>
  </r>
  <r>
    <x v="1"/>
    <x v="6"/>
    <x v="5"/>
    <x v="12"/>
    <n v="117"/>
    <n v="117"/>
    <n v="118"/>
    <n v="90"/>
    <n v="112"/>
  </r>
  <r>
    <x v="1"/>
    <x v="7"/>
    <x v="0"/>
    <x v="12"/>
    <n v="90"/>
    <n v="0"/>
    <n v="282"/>
    <n v="0"/>
    <n v="0"/>
  </r>
  <r>
    <x v="1"/>
    <x v="7"/>
    <x v="1"/>
    <x v="12"/>
    <n v="127"/>
    <n v="123"/>
    <n v="114"/>
    <n v="0"/>
    <n v="1"/>
  </r>
  <r>
    <x v="1"/>
    <x v="7"/>
    <x v="2"/>
    <x v="12"/>
    <n v="1633"/>
    <n v="1606"/>
    <n v="1251"/>
    <n v="238"/>
    <n v="1338"/>
  </r>
  <r>
    <x v="1"/>
    <x v="7"/>
    <x v="3"/>
    <x v="12"/>
    <n v="1082"/>
    <n v="1070"/>
    <n v="895"/>
    <n v="285"/>
    <n v="933"/>
  </r>
  <r>
    <x v="1"/>
    <x v="7"/>
    <x v="4"/>
    <x v="12"/>
    <n v="136"/>
    <n v="131"/>
    <n v="120"/>
    <n v="67"/>
    <n v="122"/>
  </r>
  <r>
    <x v="1"/>
    <x v="7"/>
    <x v="5"/>
    <x v="12"/>
    <n v="23"/>
    <n v="23"/>
    <n v="16"/>
    <n v="14"/>
    <n v="22"/>
  </r>
  <r>
    <x v="1"/>
    <x v="8"/>
    <x v="0"/>
    <x v="12"/>
    <n v="41"/>
    <n v="0"/>
    <n v="243"/>
    <n v="0"/>
    <n v="0"/>
  </r>
  <r>
    <x v="1"/>
    <x v="8"/>
    <x v="1"/>
    <x v="12"/>
    <n v="149"/>
    <n v="141"/>
    <n v="173"/>
    <n v="0"/>
    <n v="4"/>
  </r>
  <r>
    <x v="1"/>
    <x v="8"/>
    <x v="2"/>
    <x v="12"/>
    <n v="438"/>
    <n v="433"/>
    <n v="404"/>
    <n v="100"/>
    <n v="325"/>
  </r>
  <r>
    <x v="1"/>
    <x v="8"/>
    <x v="3"/>
    <x v="12"/>
    <n v="313"/>
    <n v="309"/>
    <n v="335"/>
    <n v="84"/>
    <n v="256"/>
  </r>
  <r>
    <x v="1"/>
    <x v="8"/>
    <x v="4"/>
    <x v="12"/>
    <n v="116"/>
    <n v="114"/>
    <n v="120"/>
    <n v="44"/>
    <n v="103"/>
  </r>
  <r>
    <x v="1"/>
    <x v="8"/>
    <x v="5"/>
    <x v="12"/>
    <n v="50"/>
    <n v="48"/>
    <n v="47"/>
    <n v="26"/>
    <n v="40"/>
  </r>
  <r>
    <x v="1"/>
    <x v="9"/>
    <x v="0"/>
    <x v="12"/>
    <n v="0"/>
    <n v="0"/>
    <n v="2"/>
    <n v="0"/>
    <n v="0"/>
  </r>
  <r>
    <x v="1"/>
    <x v="9"/>
    <x v="1"/>
    <x v="12"/>
    <n v="0"/>
    <n v="0"/>
    <n v="6"/>
    <n v="0"/>
    <n v="0"/>
  </r>
  <r>
    <x v="1"/>
    <x v="9"/>
    <x v="2"/>
    <x v="12"/>
    <n v="0"/>
    <n v="0"/>
    <n v="106"/>
    <n v="0"/>
    <n v="0"/>
  </r>
  <r>
    <x v="1"/>
    <x v="9"/>
    <x v="3"/>
    <x v="12"/>
    <n v="0"/>
    <n v="0"/>
    <n v="98"/>
    <n v="0"/>
    <n v="0"/>
  </r>
  <r>
    <x v="1"/>
    <x v="9"/>
    <x v="4"/>
    <x v="12"/>
    <n v="0"/>
    <n v="0"/>
    <n v="86"/>
    <n v="0"/>
    <n v="0"/>
  </r>
  <r>
    <x v="1"/>
    <x v="9"/>
    <x v="5"/>
    <x v="12"/>
    <n v="0"/>
    <n v="0"/>
    <n v="71"/>
    <n v="0"/>
    <n v="0"/>
  </r>
  <r>
    <x v="1"/>
    <x v="10"/>
    <x v="0"/>
    <x v="12"/>
    <n v="7623"/>
    <s v="&lt;5"/>
    <n v="17614"/>
    <n v="0"/>
    <n v="0"/>
  </r>
  <r>
    <x v="1"/>
    <x v="10"/>
    <x v="1"/>
    <x v="12"/>
    <n v="14838"/>
    <n v="14271"/>
    <n v="15351"/>
    <n v="11"/>
    <n v="461"/>
  </r>
  <r>
    <x v="1"/>
    <x v="10"/>
    <x v="2"/>
    <x v="12"/>
    <n v="44234"/>
    <n v="43387"/>
    <n v="47622"/>
    <n v="9801"/>
    <n v="31535"/>
  </r>
  <r>
    <x v="1"/>
    <x v="10"/>
    <x v="3"/>
    <x v="12"/>
    <n v="36855"/>
    <n v="36309"/>
    <n v="40824"/>
    <n v="13210"/>
    <n v="30265"/>
  </r>
  <r>
    <x v="1"/>
    <x v="10"/>
    <x v="4"/>
    <x v="12"/>
    <n v="48809"/>
    <n v="48422"/>
    <n v="51749"/>
    <n v="29396"/>
    <n v="44581"/>
  </r>
  <r>
    <x v="1"/>
    <x v="10"/>
    <x v="5"/>
    <x v="12"/>
    <n v="49970"/>
    <n v="49639"/>
    <n v="48919"/>
    <n v="40077"/>
    <n v="47327"/>
  </r>
  <r>
    <x v="1"/>
    <x v="12"/>
    <x v="0"/>
    <x v="12"/>
    <n v="198"/>
    <s v="&lt;5"/>
    <n v="512"/>
    <n v="0"/>
    <n v="0"/>
  </r>
  <r>
    <x v="1"/>
    <x v="12"/>
    <x v="1"/>
    <x v="12"/>
    <n v="379"/>
    <n v="368"/>
    <n v="354"/>
    <n v="0"/>
    <n v="12"/>
  </r>
  <r>
    <x v="1"/>
    <x v="12"/>
    <x v="2"/>
    <x v="12"/>
    <n v="1850"/>
    <n v="1834"/>
    <n v="1552"/>
    <n v="508"/>
    <n v="1553"/>
  </r>
  <r>
    <x v="1"/>
    <x v="12"/>
    <x v="3"/>
    <x v="12"/>
    <n v="1405"/>
    <n v="1394"/>
    <n v="1238"/>
    <n v="455"/>
    <n v="1258"/>
  </r>
  <r>
    <x v="1"/>
    <x v="12"/>
    <x v="4"/>
    <x v="12"/>
    <n v="523"/>
    <n v="518"/>
    <n v="493"/>
    <n v="267"/>
    <n v="482"/>
  </r>
  <r>
    <x v="1"/>
    <x v="12"/>
    <x v="5"/>
    <x v="12"/>
    <n v="128"/>
    <n v="127"/>
    <n v="131"/>
    <n v="88"/>
    <n v="124"/>
  </r>
  <r>
    <x v="1"/>
    <x v="13"/>
    <x v="0"/>
    <x v="12"/>
    <n v="0"/>
    <n v="0"/>
    <n v="47"/>
    <n v="0"/>
    <n v="0"/>
  </r>
  <r>
    <x v="1"/>
    <x v="13"/>
    <x v="1"/>
    <x v="12"/>
    <n v="0"/>
    <n v="0"/>
    <n v="31"/>
    <n v="0"/>
    <n v="0"/>
  </r>
  <r>
    <x v="1"/>
    <x v="13"/>
    <x v="2"/>
    <x v="12"/>
    <n v="0"/>
    <n v="0"/>
    <n v="269"/>
    <n v="0"/>
    <n v="0"/>
  </r>
  <r>
    <x v="1"/>
    <x v="13"/>
    <x v="3"/>
    <x v="12"/>
    <n v="0"/>
    <n v="0"/>
    <n v="148"/>
    <n v="0"/>
    <n v="0"/>
  </r>
  <r>
    <x v="1"/>
    <x v="13"/>
    <x v="4"/>
    <x v="12"/>
    <n v="0"/>
    <n v="0"/>
    <n v="169"/>
    <n v="0"/>
    <n v="0"/>
  </r>
  <r>
    <x v="1"/>
    <x v="13"/>
    <x v="5"/>
    <x v="12"/>
    <n v="0"/>
    <n v="0"/>
    <n v="101"/>
    <n v="0"/>
    <n v="0"/>
  </r>
  <r>
    <x v="1"/>
    <x v="14"/>
    <x v="0"/>
    <x v="12"/>
    <n v="874"/>
    <s v="&lt;5"/>
    <n v="2037"/>
    <n v="0"/>
    <n v="0"/>
  </r>
  <r>
    <x v="1"/>
    <x v="14"/>
    <x v="1"/>
    <x v="12"/>
    <n v="1452"/>
    <n v="1396"/>
    <n v="1517"/>
    <s v="&lt;5"/>
    <n v="33"/>
  </r>
  <r>
    <x v="1"/>
    <x v="14"/>
    <x v="2"/>
    <x v="12"/>
    <n v="8787"/>
    <n v="8648"/>
    <n v="8500"/>
    <n v="1674"/>
    <n v="6602"/>
  </r>
  <r>
    <x v="1"/>
    <x v="14"/>
    <x v="3"/>
    <x v="12"/>
    <n v="5810"/>
    <n v="5723"/>
    <n v="6218"/>
    <n v="2218"/>
    <n v="4942"/>
  </r>
  <r>
    <x v="1"/>
    <x v="14"/>
    <x v="4"/>
    <x v="12"/>
    <n v="3553"/>
    <n v="3520"/>
    <n v="3741"/>
    <n v="2175"/>
    <n v="3242"/>
  </r>
  <r>
    <x v="1"/>
    <x v="14"/>
    <x v="5"/>
    <x v="12"/>
    <n v="3110"/>
    <n v="3079"/>
    <n v="3275"/>
    <n v="2402"/>
    <n v="2908"/>
  </r>
  <r>
    <x v="1"/>
    <x v="15"/>
    <x v="2"/>
    <x v="12"/>
    <n v="0"/>
    <n v="0"/>
    <n v="1"/>
    <n v="0"/>
    <n v="0"/>
  </r>
  <r>
    <x v="1"/>
    <x v="15"/>
    <x v="3"/>
    <x v="12"/>
    <n v="0"/>
    <n v="0"/>
    <n v="2"/>
    <n v="0"/>
    <n v="0"/>
  </r>
  <r>
    <x v="1"/>
    <x v="15"/>
    <x v="4"/>
    <x v="12"/>
    <n v="0"/>
    <n v="0"/>
    <n v="4"/>
    <n v="0"/>
    <n v="0"/>
  </r>
  <r>
    <x v="1"/>
    <x v="15"/>
    <x v="5"/>
    <x v="12"/>
    <n v="0"/>
    <n v="0"/>
    <n v="2"/>
    <n v="0"/>
    <n v="0"/>
  </r>
  <r>
    <x v="1"/>
    <x v="16"/>
    <x v="0"/>
    <x v="12"/>
    <n v="0"/>
    <n v="0"/>
    <n v="2"/>
    <n v="0"/>
    <n v="0"/>
  </r>
  <r>
    <x v="1"/>
    <x v="16"/>
    <x v="1"/>
    <x v="12"/>
    <n v="0"/>
    <n v="0"/>
    <n v="3"/>
    <n v="0"/>
    <n v="0"/>
  </r>
  <r>
    <x v="1"/>
    <x v="16"/>
    <x v="2"/>
    <x v="12"/>
    <n v="0"/>
    <n v="0"/>
    <n v="37"/>
    <n v="0"/>
    <n v="0"/>
  </r>
  <r>
    <x v="1"/>
    <x v="16"/>
    <x v="3"/>
    <x v="12"/>
    <n v="0"/>
    <n v="0"/>
    <n v="55"/>
    <n v="0"/>
    <n v="0"/>
  </r>
  <r>
    <x v="1"/>
    <x v="16"/>
    <x v="4"/>
    <x v="12"/>
    <n v="0"/>
    <n v="0"/>
    <n v="96"/>
    <n v="0"/>
    <n v="0"/>
  </r>
  <r>
    <x v="1"/>
    <x v="16"/>
    <x v="5"/>
    <x v="12"/>
    <n v="0"/>
    <n v="0"/>
    <n v="55"/>
    <n v="0"/>
    <n v="0"/>
  </r>
  <r>
    <x v="1"/>
    <x v="17"/>
    <x v="0"/>
    <x v="12"/>
    <n v="300"/>
    <n v="0"/>
    <n v="597"/>
    <n v="0"/>
    <n v="0"/>
  </r>
  <r>
    <x v="1"/>
    <x v="17"/>
    <x v="1"/>
    <x v="12"/>
    <n v="444"/>
    <n v="440"/>
    <n v="402"/>
    <n v="0"/>
    <n v="17"/>
  </r>
  <r>
    <x v="1"/>
    <x v="17"/>
    <x v="2"/>
    <x v="12"/>
    <n v="1647"/>
    <n v="1636"/>
    <n v="1268"/>
    <n v="554"/>
    <n v="1438"/>
  </r>
  <r>
    <x v="1"/>
    <x v="17"/>
    <x v="3"/>
    <x v="12"/>
    <n v="1966"/>
    <n v="1957"/>
    <n v="1532"/>
    <n v="704"/>
    <n v="1758"/>
  </r>
  <r>
    <x v="1"/>
    <x v="17"/>
    <x v="4"/>
    <x v="12"/>
    <n v="534"/>
    <n v="533"/>
    <n v="422"/>
    <n v="279"/>
    <n v="495"/>
  </r>
  <r>
    <x v="1"/>
    <x v="17"/>
    <x v="5"/>
    <x v="12"/>
    <n v="77"/>
    <n v="77"/>
    <n v="65"/>
    <n v="52"/>
    <n v="75"/>
  </r>
  <r>
    <x v="1"/>
    <x v="18"/>
    <x v="0"/>
    <x v="12"/>
    <n v="48"/>
    <s v="&lt;5"/>
    <n v="0"/>
    <n v="0"/>
    <n v="0"/>
  </r>
  <r>
    <x v="1"/>
    <x v="18"/>
    <x v="1"/>
    <x v="12"/>
    <n v="73"/>
    <n v="67"/>
    <n v="0"/>
    <n v="0"/>
    <n v="2"/>
  </r>
  <r>
    <x v="1"/>
    <x v="18"/>
    <x v="2"/>
    <x v="12"/>
    <n v="1334"/>
    <n v="1303"/>
    <n v="0"/>
    <n v="248"/>
    <n v="1037"/>
  </r>
  <r>
    <x v="1"/>
    <x v="18"/>
    <x v="3"/>
    <x v="12"/>
    <n v="679"/>
    <n v="663"/>
    <n v="0"/>
    <n v="221"/>
    <n v="559"/>
  </r>
  <r>
    <x v="1"/>
    <x v="18"/>
    <x v="4"/>
    <x v="12"/>
    <n v="620"/>
    <n v="609"/>
    <n v="0"/>
    <n v="281"/>
    <n v="548"/>
  </r>
  <r>
    <x v="1"/>
    <x v="18"/>
    <x v="5"/>
    <x v="12"/>
    <n v="317"/>
    <n v="311"/>
    <n v="0"/>
    <n v="198"/>
    <n v="282"/>
  </r>
  <r>
    <x v="2"/>
    <x v="19"/>
    <x v="0"/>
    <x v="12"/>
    <n v="80"/>
    <n v="0"/>
    <n v="235"/>
    <n v="0"/>
    <n v="0"/>
  </r>
  <r>
    <x v="2"/>
    <x v="19"/>
    <x v="1"/>
    <x v="12"/>
    <n v="152"/>
    <n v="143"/>
    <n v="152"/>
    <n v="0"/>
    <n v="4"/>
  </r>
  <r>
    <x v="2"/>
    <x v="19"/>
    <x v="2"/>
    <x v="12"/>
    <n v="473"/>
    <n v="451"/>
    <n v="460"/>
    <n v="84"/>
    <n v="280"/>
  </r>
  <r>
    <x v="2"/>
    <x v="19"/>
    <x v="3"/>
    <x v="12"/>
    <n v="251"/>
    <n v="246"/>
    <n v="255"/>
    <n v="91"/>
    <n v="190"/>
  </r>
  <r>
    <x v="2"/>
    <x v="19"/>
    <x v="4"/>
    <x v="12"/>
    <n v="215"/>
    <n v="214"/>
    <n v="219"/>
    <n v="129"/>
    <n v="200"/>
  </r>
  <r>
    <x v="2"/>
    <x v="19"/>
    <x v="5"/>
    <x v="12"/>
    <n v="101"/>
    <n v="100"/>
    <n v="100"/>
    <n v="76"/>
    <n v="99"/>
  </r>
  <r>
    <x v="2"/>
    <x v="20"/>
    <x v="0"/>
    <x v="12"/>
    <n v="46"/>
    <n v="0"/>
    <n v="122"/>
    <n v="0"/>
    <n v="0"/>
  </r>
  <r>
    <x v="2"/>
    <x v="20"/>
    <x v="1"/>
    <x v="12"/>
    <n v="92"/>
    <n v="88"/>
    <n v="80"/>
    <n v="0"/>
    <n v="0"/>
  </r>
  <r>
    <x v="2"/>
    <x v="20"/>
    <x v="2"/>
    <x v="12"/>
    <n v="379"/>
    <n v="373"/>
    <n v="307"/>
    <n v="85"/>
    <n v="277"/>
  </r>
  <r>
    <x v="2"/>
    <x v="20"/>
    <x v="3"/>
    <x v="12"/>
    <n v="258"/>
    <n v="253"/>
    <n v="236"/>
    <n v="92"/>
    <n v="214"/>
  </r>
  <r>
    <x v="2"/>
    <x v="20"/>
    <x v="4"/>
    <x v="12"/>
    <n v="100"/>
    <n v="98"/>
    <n v="113"/>
    <n v="58"/>
    <n v="94"/>
  </r>
  <r>
    <x v="2"/>
    <x v="20"/>
    <x v="5"/>
    <x v="12"/>
    <n v="25"/>
    <n v="24"/>
    <n v="25"/>
    <n v="18"/>
    <n v="21"/>
  </r>
  <r>
    <x v="2"/>
    <x v="21"/>
    <x v="0"/>
    <x v="12"/>
    <n v="14"/>
    <n v="0"/>
    <n v="32"/>
    <n v="0"/>
    <n v="0"/>
  </r>
  <r>
    <x v="2"/>
    <x v="21"/>
    <x v="1"/>
    <x v="12"/>
    <n v="25"/>
    <n v="24"/>
    <n v="35"/>
    <n v="0"/>
    <n v="0"/>
  </r>
  <r>
    <x v="2"/>
    <x v="21"/>
    <x v="2"/>
    <x v="12"/>
    <n v="54"/>
    <n v="53"/>
    <n v="42"/>
    <n v="16"/>
    <n v="42"/>
  </r>
  <r>
    <x v="2"/>
    <x v="21"/>
    <x v="3"/>
    <x v="12"/>
    <n v="34"/>
    <n v="34"/>
    <n v="37"/>
    <n v="8"/>
    <n v="23"/>
  </r>
  <r>
    <x v="2"/>
    <x v="21"/>
    <x v="4"/>
    <x v="12"/>
    <n v="28"/>
    <n v="28"/>
    <n v="27"/>
    <n v="16"/>
    <n v="23"/>
  </r>
  <r>
    <x v="2"/>
    <x v="21"/>
    <x v="5"/>
    <x v="12"/>
    <n v="12"/>
    <n v="12"/>
    <n v="11"/>
    <n v="9"/>
    <n v="10"/>
  </r>
  <r>
    <x v="2"/>
    <x v="22"/>
    <x v="0"/>
    <x v="12"/>
    <n v="40"/>
    <n v="0"/>
    <n v="100"/>
    <n v="0"/>
    <n v="0"/>
  </r>
  <r>
    <x v="2"/>
    <x v="22"/>
    <x v="1"/>
    <x v="12"/>
    <n v="70"/>
    <n v="67"/>
    <n v="67"/>
    <n v="0"/>
    <n v="5"/>
  </r>
  <r>
    <x v="2"/>
    <x v="22"/>
    <x v="2"/>
    <x v="12"/>
    <n v="477"/>
    <n v="454"/>
    <n v="243"/>
    <n v="79"/>
    <n v="284"/>
  </r>
  <r>
    <x v="2"/>
    <x v="22"/>
    <x v="3"/>
    <x v="12"/>
    <n v="283"/>
    <n v="271"/>
    <n v="160"/>
    <n v="81"/>
    <n v="202"/>
  </r>
  <r>
    <x v="2"/>
    <x v="22"/>
    <x v="4"/>
    <x v="12"/>
    <n v="76"/>
    <n v="74"/>
    <n v="73"/>
    <n v="30"/>
    <n v="64"/>
  </r>
  <r>
    <x v="2"/>
    <x v="22"/>
    <x v="5"/>
    <x v="12"/>
    <n v="37"/>
    <n v="37"/>
    <n v="37"/>
    <n v="26"/>
    <n v="35"/>
  </r>
  <r>
    <x v="2"/>
    <x v="23"/>
    <x v="0"/>
    <x v="12"/>
    <n v="9"/>
    <n v="0"/>
    <n v="35"/>
    <n v="0"/>
    <n v="0"/>
  </r>
  <r>
    <x v="2"/>
    <x v="23"/>
    <x v="1"/>
    <x v="12"/>
    <n v="29"/>
    <n v="29"/>
    <n v="29"/>
    <n v="0"/>
    <n v="1"/>
  </r>
  <r>
    <x v="2"/>
    <x v="23"/>
    <x v="2"/>
    <x v="12"/>
    <n v="103"/>
    <n v="100"/>
    <n v="66"/>
    <n v="17"/>
    <n v="63"/>
  </r>
  <r>
    <x v="2"/>
    <x v="23"/>
    <x v="3"/>
    <x v="12"/>
    <n v="62"/>
    <n v="61"/>
    <n v="39"/>
    <n v="14"/>
    <n v="40"/>
  </r>
  <r>
    <x v="2"/>
    <x v="23"/>
    <x v="4"/>
    <x v="12"/>
    <n v="36"/>
    <n v="34"/>
    <n v="28"/>
    <n v="18"/>
    <n v="28"/>
  </r>
  <r>
    <x v="2"/>
    <x v="23"/>
    <x v="5"/>
    <x v="12"/>
    <n v="15"/>
    <n v="15"/>
    <n v="13"/>
    <n v="10"/>
    <n v="15"/>
  </r>
  <r>
    <x v="2"/>
    <x v="24"/>
    <x v="0"/>
    <x v="12"/>
    <n v="111"/>
    <n v="0"/>
    <n v="349"/>
    <n v="0"/>
    <n v="0"/>
  </r>
  <r>
    <x v="2"/>
    <x v="24"/>
    <x v="1"/>
    <x v="12"/>
    <n v="267"/>
    <n v="262"/>
    <n v="280"/>
    <n v="0"/>
    <n v="11"/>
  </r>
  <r>
    <x v="2"/>
    <x v="24"/>
    <x v="2"/>
    <x v="12"/>
    <n v="984"/>
    <n v="963"/>
    <n v="897"/>
    <n v="168"/>
    <n v="668"/>
  </r>
  <r>
    <x v="2"/>
    <x v="24"/>
    <x v="3"/>
    <x v="12"/>
    <n v="469"/>
    <n v="463"/>
    <n v="460"/>
    <n v="140"/>
    <n v="377"/>
  </r>
  <r>
    <x v="2"/>
    <x v="24"/>
    <x v="4"/>
    <x v="12"/>
    <n v="256"/>
    <n v="253"/>
    <n v="242"/>
    <n v="129"/>
    <n v="222"/>
  </r>
  <r>
    <x v="2"/>
    <x v="24"/>
    <x v="5"/>
    <x v="12"/>
    <n v="143"/>
    <n v="138"/>
    <n v="144"/>
    <n v="109"/>
    <n v="135"/>
  </r>
  <r>
    <x v="2"/>
    <x v="25"/>
    <x v="0"/>
    <x v="12"/>
    <n v="7"/>
    <n v="0"/>
    <n v="16"/>
    <n v="0"/>
    <n v="0"/>
  </r>
  <r>
    <x v="2"/>
    <x v="25"/>
    <x v="1"/>
    <x v="12"/>
    <n v="18"/>
    <n v="16"/>
    <n v="16"/>
    <n v="0"/>
    <n v="0"/>
  </r>
  <r>
    <x v="2"/>
    <x v="25"/>
    <x v="2"/>
    <x v="12"/>
    <n v="44"/>
    <n v="43"/>
    <n v="42"/>
    <n v="8"/>
    <n v="25"/>
  </r>
  <r>
    <x v="2"/>
    <x v="25"/>
    <x v="3"/>
    <x v="12"/>
    <n v="25"/>
    <n v="25"/>
    <n v="24"/>
    <s v="&lt;5"/>
    <n v="22"/>
  </r>
  <r>
    <x v="2"/>
    <x v="25"/>
    <x v="4"/>
    <x v="12"/>
    <n v="9"/>
    <n v="9"/>
    <n v="10"/>
    <s v="&lt;5"/>
    <n v="8"/>
  </r>
  <r>
    <x v="2"/>
    <x v="25"/>
    <x v="5"/>
    <x v="12"/>
    <n v="14"/>
    <n v="14"/>
    <n v="12"/>
    <n v="6"/>
    <n v="12"/>
  </r>
  <r>
    <x v="2"/>
    <x v="26"/>
    <x v="0"/>
    <x v="12"/>
    <n v="103"/>
    <n v="0"/>
    <n v="282"/>
    <n v="0"/>
    <n v="0"/>
  </r>
  <r>
    <x v="2"/>
    <x v="26"/>
    <x v="1"/>
    <x v="12"/>
    <n v="178"/>
    <n v="172"/>
    <n v="181"/>
    <n v="0"/>
    <n v="4"/>
  </r>
  <r>
    <x v="2"/>
    <x v="26"/>
    <x v="2"/>
    <x v="12"/>
    <n v="481"/>
    <n v="470"/>
    <n v="440"/>
    <n v="66"/>
    <n v="318"/>
  </r>
  <r>
    <x v="2"/>
    <x v="26"/>
    <x v="3"/>
    <x v="12"/>
    <n v="292"/>
    <n v="287"/>
    <n v="272"/>
    <n v="74"/>
    <n v="230"/>
  </r>
  <r>
    <x v="2"/>
    <x v="26"/>
    <x v="4"/>
    <x v="12"/>
    <n v="109"/>
    <n v="107"/>
    <n v="110"/>
    <n v="45"/>
    <n v="98"/>
  </r>
  <r>
    <x v="2"/>
    <x v="26"/>
    <x v="5"/>
    <x v="12"/>
    <n v="47"/>
    <n v="47"/>
    <n v="47"/>
    <n v="31"/>
    <n v="45"/>
  </r>
  <r>
    <x v="0"/>
    <x v="0"/>
    <x v="0"/>
    <x v="13"/>
    <n v="822"/>
    <n v="0"/>
    <n v="3586"/>
    <n v="0"/>
    <n v="0"/>
  </r>
  <r>
    <x v="0"/>
    <x v="0"/>
    <x v="1"/>
    <x v="13"/>
    <n v="2676"/>
    <n v="2443"/>
    <n v="3018"/>
    <n v="0"/>
    <n v="55"/>
  </r>
  <r>
    <x v="0"/>
    <x v="0"/>
    <x v="2"/>
    <x v="13"/>
    <n v="5415"/>
    <n v="4978"/>
    <n v="6282"/>
    <n v="522"/>
    <n v="2326"/>
  </r>
  <r>
    <x v="0"/>
    <x v="0"/>
    <x v="3"/>
    <x v="13"/>
    <n v="3666"/>
    <n v="3506"/>
    <n v="4247"/>
    <n v="854"/>
    <n v="2246"/>
  </r>
  <r>
    <x v="0"/>
    <x v="0"/>
    <x v="4"/>
    <x v="13"/>
    <n v="3754"/>
    <n v="3648"/>
    <n v="4075"/>
    <n v="1688"/>
    <n v="2947"/>
  </r>
  <r>
    <x v="0"/>
    <x v="0"/>
    <x v="5"/>
    <x v="13"/>
    <n v="2304"/>
    <n v="2280"/>
    <n v="2217"/>
    <n v="1603"/>
    <n v="2057"/>
  </r>
  <r>
    <x v="1"/>
    <x v="1"/>
    <x v="0"/>
    <x v="13"/>
    <s v="&lt;5"/>
    <n v="0"/>
    <n v="16"/>
    <n v="0"/>
    <n v="0"/>
  </r>
  <r>
    <x v="1"/>
    <x v="1"/>
    <x v="1"/>
    <x v="13"/>
    <n v="6"/>
    <n v="6"/>
    <n v="6"/>
    <n v="0"/>
    <n v="0"/>
  </r>
  <r>
    <x v="1"/>
    <x v="1"/>
    <x v="2"/>
    <x v="13"/>
    <n v="23"/>
    <n v="22"/>
    <n v="22"/>
    <s v="&lt;5"/>
    <n v="13"/>
  </r>
  <r>
    <x v="1"/>
    <x v="1"/>
    <x v="3"/>
    <x v="13"/>
    <n v="31"/>
    <n v="29"/>
    <n v="29"/>
    <n v="10"/>
    <n v="21"/>
  </r>
  <r>
    <x v="1"/>
    <x v="1"/>
    <x v="4"/>
    <x v="13"/>
    <n v="8"/>
    <n v="7"/>
    <n v="9"/>
    <n v="5"/>
    <n v="7"/>
  </r>
  <r>
    <x v="1"/>
    <x v="1"/>
    <x v="5"/>
    <x v="13"/>
    <s v="&lt;5"/>
    <s v="&lt;5"/>
    <n v="3"/>
    <s v="&lt;5"/>
    <n v="2"/>
  </r>
  <r>
    <x v="1"/>
    <x v="2"/>
    <x v="0"/>
    <x v="13"/>
    <s v="&lt;5"/>
    <n v="0"/>
    <n v="2"/>
    <n v="0"/>
    <n v="0"/>
  </r>
  <r>
    <x v="1"/>
    <x v="2"/>
    <x v="1"/>
    <x v="13"/>
    <s v="&lt;5"/>
    <s v="&lt;5"/>
    <n v="6"/>
    <n v="0"/>
    <n v="0"/>
  </r>
  <r>
    <x v="1"/>
    <x v="2"/>
    <x v="2"/>
    <x v="13"/>
    <n v="23"/>
    <n v="22"/>
    <n v="14"/>
    <n v="10"/>
    <n v="16"/>
  </r>
  <r>
    <x v="1"/>
    <x v="2"/>
    <x v="3"/>
    <x v="13"/>
    <n v="23"/>
    <n v="23"/>
    <n v="14"/>
    <n v="8"/>
    <n v="20"/>
  </r>
  <r>
    <x v="1"/>
    <x v="2"/>
    <x v="4"/>
    <x v="13"/>
    <n v="12"/>
    <n v="12"/>
    <n v="9"/>
    <n v="7"/>
    <n v="11"/>
  </r>
  <r>
    <x v="1"/>
    <x v="2"/>
    <x v="5"/>
    <x v="13"/>
    <s v="&lt;5"/>
    <s v="&lt;5"/>
    <n v="3"/>
    <s v="&lt;5"/>
    <n v="4"/>
  </r>
  <r>
    <x v="1"/>
    <x v="3"/>
    <x v="0"/>
    <x v="13"/>
    <n v="13"/>
    <n v="0"/>
    <n v="30"/>
    <n v="0"/>
    <n v="0"/>
  </r>
  <r>
    <x v="1"/>
    <x v="3"/>
    <x v="1"/>
    <x v="13"/>
    <n v="16"/>
    <n v="16"/>
    <n v="9"/>
    <n v="0"/>
    <n v="0"/>
  </r>
  <r>
    <x v="1"/>
    <x v="3"/>
    <x v="2"/>
    <x v="13"/>
    <n v="53"/>
    <n v="52"/>
    <n v="45"/>
    <n v="17"/>
    <n v="44"/>
  </r>
  <r>
    <x v="1"/>
    <x v="3"/>
    <x v="3"/>
    <x v="13"/>
    <n v="57"/>
    <n v="56"/>
    <n v="59"/>
    <n v="22"/>
    <n v="51"/>
  </r>
  <r>
    <x v="1"/>
    <x v="3"/>
    <x v="4"/>
    <x v="13"/>
    <n v="44"/>
    <n v="44"/>
    <n v="46"/>
    <n v="20"/>
    <n v="38"/>
  </r>
  <r>
    <x v="1"/>
    <x v="3"/>
    <x v="5"/>
    <x v="13"/>
    <n v="41"/>
    <n v="41"/>
    <n v="44"/>
    <n v="29"/>
    <n v="36"/>
  </r>
  <r>
    <x v="1"/>
    <x v="4"/>
    <x v="2"/>
    <x v="13"/>
    <n v="0"/>
    <n v="0"/>
    <n v="1"/>
    <n v="0"/>
    <n v="0"/>
  </r>
  <r>
    <x v="1"/>
    <x v="4"/>
    <x v="3"/>
    <x v="13"/>
    <n v="0"/>
    <n v="0"/>
    <n v="2"/>
    <n v="0"/>
    <n v="0"/>
  </r>
  <r>
    <x v="1"/>
    <x v="5"/>
    <x v="0"/>
    <x v="13"/>
    <n v="8"/>
    <n v="0"/>
    <n v="30"/>
    <n v="0"/>
    <n v="0"/>
  </r>
  <r>
    <x v="1"/>
    <x v="5"/>
    <x v="1"/>
    <x v="13"/>
    <n v="19"/>
    <n v="18"/>
    <n v="23"/>
    <n v="0"/>
    <n v="0"/>
  </r>
  <r>
    <x v="1"/>
    <x v="5"/>
    <x v="2"/>
    <x v="13"/>
    <n v="80"/>
    <n v="76"/>
    <n v="79"/>
    <n v="13"/>
    <n v="53"/>
  </r>
  <r>
    <x v="1"/>
    <x v="5"/>
    <x v="3"/>
    <x v="13"/>
    <n v="78"/>
    <n v="78"/>
    <n v="90"/>
    <n v="28"/>
    <n v="63"/>
  </r>
  <r>
    <x v="1"/>
    <x v="5"/>
    <x v="4"/>
    <x v="13"/>
    <n v="86"/>
    <n v="86"/>
    <n v="80"/>
    <n v="53"/>
    <n v="76"/>
  </r>
  <r>
    <x v="1"/>
    <x v="5"/>
    <x v="5"/>
    <x v="13"/>
    <n v="67"/>
    <n v="66"/>
    <n v="73"/>
    <n v="51"/>
    <n v="63"/>
  </r>
  <r>
    <x v="1"/>
    <x v="6"/>
    <x v="0"/>
    <x v="13"/>
    <n v="36"/>
    <n v="0"/>
    <n v="53"/>
    <n v="0"/>
    <n v="0"/>
  </r>
  <r>
    <x v="1"/>
    <x v="6"/>
    <x v="1"/>
    <x v="13"/>
    <n v="37"/>
    <n v="34"/>
    <n v="35"/>
    <n v="0"/>
    <n v="0"/>
  </r>
  <r>
    <x v="1"/>
    <x v="6"/>
    <x v="2"/>
    <x v="13"/>
    <n v="349"/>
    <n v="346"/>
    <n v="288"/>
    <n v="84"/>
    <n v="308"/>
  </r>
  <r>
    <x v="1"/>
    <x v="6"/>
    <x v="3"/>
    <x v="13"/>
    <n v="132"/>
    <n v="131"/>
    <n v="99"/>
    <n v="42"/>
    <n v="119"/>
  </r>
  <r>
    <x v="1"/>
    <x v="6"/>
    <x v="4"/>
    <x v="13"/>
    <n v="43"/>
    <n v="43"/>
    <n v="43"/>
    <n v="23"/>
    <n v="41"/>
  </r>
  <r>
    <x v="1"/>
    <x v="6"/>
    <x v="5"/>
    <x v="13"/>
    <n v="13"/>
    <n v="13"/>
    <n v="13"/>
    <n v="12"/>
    <n v="13"/>
  </r>
  <r>
    <x v="1"/>
    <x v="7"/>
    <x v="0"/>
    <x v="13"/>
    <n v="6"/>
    <n v="0"/>
    <n v="20"/>
    <n v="0"/>
    <n v="0"/>
  </r>
  <r>
    <x v="1"/>
    <x v="7"/>
    <x v="1"/>
    <x v="13"/>
    <n v="6"/>
    <n v="6"/>
    <n v="5"/>
    <n v="0"/>
    <n v="0"/>
  </r>
  <r>
    <x v="1"/>
    <x v="7"/>
    <x v="2"/>
    <x v="13"/>
    <n v="92"/>
    <n v="91"/>
    <n v="43"/>
    <n v="12"/>
    <n v="74"/>
  </r>
  <r>
    <x v="1"/>
    <x v="7"/>
    <x v="3"/>
    <x v="13"/>
    <n v="58"/>
    <n v="58"/>
    <n v="42"/>
    <n v="19"/>
    <n v="50"/>
  </r>
  <r>
    <x v="1"/>
    <x v="7"/>
    <x v="4"/>
    <x v="13"/>
    <s v="&lt;5"/>
    <s v="&lt;5"/>
    <n v="4"/>
    <s v="&lt;5"/>
    <n v="2"/>
  </r>
  <r>
    <x v="1"/>
    <x v="7"/>
    <x v="5"/>
    <x v="13"/>
    <s v="&lt;5"/>
    <s v="&lt;5"/>
    <n v="1"/>
    <s v="&lt;5"/>
    <n v="2"/>
  </r>
  <r>
    <x v="1"/>
    <x v="8"/>
    <x v="0"/>
    <x v="13"/>
    <s v="&lt;5"/>
    <n v="0"/>
    <n v="7"/>
    <n v="0"/>
    <n v="0"/>
  </r>
  <r>
    <x v="1"/>
    <x v="8"/>
    <x v="1"/>
    <x v="13"/>
    <s v="&lt;5"/>
    <s v="&lt;5"/>
    <n v="2"/>
    <n v="0"/>
    <n v="0"/>
  </r>
  <r>
    <x v="1"/>
    <x v="8"/>
    <x v="2"/>
    <x v="13"/>
    <n v="7"/>
    <n v="5"/>
    <n v="7"/>
    <n v="0"/>
    <n v="3"/>
  </r>
  <r>
    <x v="1"/>
    <x v="8"/>
    <x v="3"/>
    <x v="13"/>
    <n v="9"/>
    <n v="8"/>
    <n v="12"/>
    <s v="&lt;5"/>
    <n v="6"/>
  </r>
  <r>
    <x v="1"/>
    <x v="8"/>
    <x v="4"/>
    <x v="13"/>
    <s v="&lt;5"/>
    <s v="&lt;5"/>
    <n v="3"/>
    <s v="&lt;5"/>
    <n v="2"/>
  </r>
  <r>
    <x v="1"/>
    <x v="8"/>
    <x v="5"/>
    <x v="13"/>
    <s v="&lt;5"/>
    <s v="&lt;5"/>
    <n v="0"/>
    <n v="0"/>
    <n v="1"/>
  </r>
  <r>
    <x v="1"/>
    <x v="9"/>
    <x v="0"/>
    <x v="13"/>
    <n v="0"/>
    <n v="0"/>
    <n v="10"/>
    <n v="0"/>
    <n v="0"/>
  </r>
  <r>
    <x v="1"/>
    <x v="9"/>
    <x v="1"/>
    <x v="13"/>
    <n v="0"/>
    <n v="0"/>
    <n v="1"/>
    <n v="0"/>
    <n v="0"/>
  </r>
  <r>
    <x v="1"/>
    <x v="9"/>
    <x v="2"/>
    <x v="13"/>
    <n v="0"/>
    <n v="0"/>
    <n v="17"/>
    <n v="0"/>
    <n v="0"/>
  </r>
  <r>
    <x v="1"/>
    <x v="9"/>
    <x v="3"/>
    <x v="13"/>
    <n v="0"/>
    <n v="0"/>
    <n v="22"/>
    <n v="0"/>
    <n v="0"/>
  </r>
  <r>
    <x v="1"/>
    <x v="9"/>
    <x v="4"/>
    <x v="13"/>
    <n v="0"/>
    <n v="0"/>
    <n v="19"/>
    <n v="0"/>
    <n v="0"/>
  </r>
  <r>
    <x v="1"/>
    <x v="9"/>
    <x v="5"/>
    <x v="13"/>
    <n v="0"/>
    <n v="0"/>
    <n v="26"/>
    <n v="0"/>
    <n v="0"/>
  </r>
  <r>
    <x v="1"/>
    <x v="10"/>
    <x v="0"/>
    <x v="13"/>
    <n v="659"/>
    <n v="0"/>
    <n v="1454"/>
    <n v="0"/>
    <n v="0"/>
  </r>
  <r>
    <x v="1"/>
    <x v="10"/>
    <x v="1"/>
    <x v="13"/>
    <n v="1200"/>
    <n v="1157"/>
    <n v="1271"/>
    <n v="0"/>
    <n v="29"/>
  </r>
  <r>
    <x v="1"/>
    <x v="10"/>
    <x v="2"/>
    <x v="13"/>
    <n v="2919"/>
    <n v="2853"/>
    <n v="3304"/>
    <n v="604"/>
    <n v="2041"/>
  </r>
  <r>
    <x v="1"/>
    <x v="10"/>
    <x v="3"/>
    <x v="13"/>
    <n v="2926"/>
    <n v="2864"/>
    <n v="3302"/>
    <n v="995"/>
    <n v="2320"/>
  </r>
  <r>
    <x v="1"/>
    <x v="10"/>
    <x v="4"/>
    <x v="13"/>
    <n v="4026"/>
    <n v="3991"/>
    <n v="4449"/>
    <n v="2388"/>
    <n v="3619"/>
  </r>
  <r>
    <x v="1"/>
    <x v="10"/>
    <x v="5"/>
    <x v="13"/>
    <n v="5089"/>
    <n v="5051"/>
    <n v="5063"/>
    <n v="4128"/>
    <n v="4755"/>
  </r>
  <r>
    <x v="1"/>
    <x v="12"/>
    <x v="0"/>
    <x v="13"/>
    <n v="17"/>
    <n v="0"/>
    <n v="34"/>
    <n v="0"/>
    <n v="0"/>
  </r>
  <r>
    <x v="1"/>
    <x v="12"/>
    <x v="1"/>
    <x v="13"/>
    <n v="24"/>
    <n v="23"/>
    <n v="29"/>
    <n v="0"/>
    <n v="0"/>
  </r>
  <r>
    <x v="1"/>
    <x v="12"/>
    <x v="2"/>
    <x v="13"/>
    <n v="76"/>
    <n v="71"/>
    <n v="64"/>
    <n v="16"/>
    <n v="59"/>
  </r>
  <r>
    <x v="1"/>
    <x v="12"/>
    <x v="3"/>
    <x v="13"/>
    <n v="87"/>
    <n v="86"/>
    <n v="73"/>
    <n v="37"/>
    <n v="78"/>
  </r>
  <r>
    <x v="1"/>
    <x v="12"/>
    <x v="4"/>
    <x v="13"/>
    <n v="36"/>
    <n v="36"/>
    <n v="26"/>
    <n v="18"/>
    <n v="31"/>
  </r>
  <r>
    <x v="1"/>
    <x v="12"/>
    <x v="5"/>
    <x v="13"/>
    <n v="5"/>
    <n v="5"/>
    <n v="8"/>
    <s v="&lt;5"/>
    <n v="4"/>
  </r>
  <r>
    <x v="1"/>
    <x v="13"/>
    <x v="0"/>
    <x v="13"/>
    <n v="0"/>
    <n v="0"/>
    <n v="4"/>
    <n v="0"/>
    <n v="0"/>
  </r>
  <r>
    <x v="1"/>
    <x v="13"/>
    <x v="1"/>
    <x v="13"/>
    <n v="0"/>
    <n v="0"/>
    <n v="5"/>
    <n v="0"/>
    <n v="0"/>
  </r>
  <r>
    <x v="1"/>
    <x v="13"/>
    <x v="2"/>
    <x v="13"/>
    <n v="0"/>
    <n v="0"/>
    <n v="10"/>
    <n v="0"/>
    <n v="0"/>
  </r>
  <r>
    <x v="1"/>
    <x v="13"/>
    <x v="3"/>
    <x v="13"/>
    <n v="0"/>
    <n v="0"/>
    <n v="8"/>
    <n v="0"/>
    <n v="0"/>
  </r>
  <r>
    <x v="1"/>
    <x v="13"/>
    <x v="4"/>
    <x v="13"/>
    <n v="0"/>
    <n v="0"/>
    <n v="13"/>
    <n v="0"/>
    <n v="0"/>
  </r>
  <r>
    <x v="1"/>
    <x v="13"/>
    <x v="5"/>
    <x v="13"/>
    <n v="0"/>
    <n v="0"/>
    <n v="5"/>
    <n v="0"/>
    <n v="0"/>
  </r>
  <r>
    <x v="1"/>
    <x v="14"/>
    <x v="0"/>
    <x v="13"/>
    <n v="97"/>
    <n v="0"/>
    <n v="250"/>
    <n v="0"/>
    <n v="0"/>
  </r>
  <r>
    <x v="1"/>
    <x v="14"/>
    <x v="1"/>
    <x v="13"/>
    <n v="135"/>
    <n v="130"/>
    <n v="153"/>
    <s v="&lt;5"/>
    <n v="4"/>
  </r>
  <r>
    <x v="1"/>
    <x v="14"/>
    <x v="2"/>
    <x v="13"/>
    <n v="446"/>
    <n v="438"/>
    <n v="462"/>
    <n v="74"/>
    <n v="316"/>
  </r>
  <r>
    <x v="1"/>
    <x v="14"/>
    <x v="3"/>
    <x v="13"/>
    <n v="479"/>
    <n v="467"/>
    <n v="565"/>
    <n v="176"/>
    <n v="391"/>
  </r>
  <r>
    <x v="1"/>
    <x v="14"/>
    <x v="4"/>
    <x v="13"/>
    <n v="363"/>
    <n v="362"/>
    <n v="408"/>
    <n v="234"/>
    <n v="332"/>
  </r>
  <r>
    <x v="1"/>
    <x v="14"/>
    <x v="5"/>
    <x v="13"/>
    <n v="323"/>
    <n v="320"/>
    <n v="349"/>
    <n v="249"/>
    <n v="306"/>
  </r>
  <r>
    <x v="1"/>
    <x v="15"/>
    <x v="2"/>
    <x v="13"/>
    <n v="0"/>
    <n v="0"/>
    <n v="1"/>
    <n v="0"/>
    <n v="0"/>
  </r>
  <r>
    <x v="1"/>
    <x v="15"/>
    <x v="4"/>
    <x v="13"/>
    <n v="0"/>
    <n v="0"/>
    <n v="1"/>
    <n v="0"/>
    <n v="0"/>
  </r>
  <r>
    <x v="1"/>
    <x v="16"/>
    <x v="1"/>
    <x v="13"/>
    <n v="0"/>
    <n v="0"/>
    <n v="2"/>
    <n v="0"/>
    <n v="0"/>
  </r>
  <r>
    <x v="1"/>
    <x v="16"/>
    <x v="2"/>
    <x v="13"/>
    <n v="0"/>
    <n v="0"/>
    <n v="9"/>
    <n v="0"/>
    <n v="0"/>
  </r>
  <r>
    <x v="1"/>
    <x v="16"/>
    <x v="3"/>
    <x v="13"/>
    <n v="0"/>
    <n v="0"/>
    <n v="10"/>
    <n v="0"/>
    <n v="0"/>
  </r>
  <r>
    <x v="1"/>
    <x v="16"/>
    <x v="4"/>
    <x v="13"/>
    <n v="0"/>
    <n v="0"/>
    <n v="21"/>
    <n v="0"/>
    <n v="0"/>
  </r>
  <r>
    <x v="1"/>
    <x v="16"/>
    <x v="5"/>
    <x v="13"/>
    <n v="0"/>
    <n v="0"/>
    <n v="8"/>
    <n v="0"/>
    <n v="0"/>
  </r>
  <r>
    <x v="1"/>
    <x v="17"/>
    <x v="0"/>
    <x v="13"/>
    <n v="11"/>
    <n v="0"/>
    <n v="23"/>
    <n v="0"/>
    <n v="0"/>
  </r>
  <r>
    <x v="1"/>
    <x v="17"/>
    <x v="1"/>
    <x v="13"/>
    <n v="19"/>
    <n v="19"/>
    <n v="18"/>
    <n v="0"/>
    <n v="1"/>
  </r>
  <r>
    <x v="1"/>
    <x v="17"/>
    <x v="2"/>
    <x v="13"/>
    <n v="102"/>
    <n v="102"/>
    <n v="74"/>
    <n v="44"/>
    <n v="97"/>
  </r>
  <r>
    <x v="1"/>
    <x v="17"/>
    <x v="3"/>
    <x v="13"/>
    <n v="99"/>
    <n v="98"/>
    <n v="61"/>
    <n v="58"/>
    <n v="92"/>
  </r>
  <r>
    <x v="1"/>
    <x v="17"/>
    <x v="4"/>
    <x v="13"/>
    <n v="39"/>
    <n v="38"/>
    <n v="35"/>
    <n v="22"/>
    <n v="36"/>
  </r>
  <r>
    <x v="1"/>
    <x v="17"/>
    <x v="5"/>
    <x v="13"/>
    <s v="&lt;5"/>
    <s v="&lt;5"/>
    <n v="6"/>
    <s v="&lt;5"/>
    <n v="4"/>
  </r>
  <r>
    <x v="1"/>
    <x v="18"/>
    <x v="0"/>
    <x v="13"/>
    <n v="17"/>
    <n v="0"/>
    <n v="0"/>
    <n v="0"/>
    <n v="0"/>
  </r>
  <r>
    <x v="1"/>
    <x v="18"/>
    <x v="1"/>
    <x v="13"/>
    <n v="12"/>
    <n v="11"/>
    <n v="0"/>
    <n v="0"/>
    <n v="0"/>
  </r>
  <r>
    <x v="1"/>
    <x v="18"/>
    <x v="2"/>
    <x v="13"/>
    <n v="65"/>
    <n v="60"/>
    <n v="0"/>
    <n v="13"/>
    <n v="47"/>
  </r>
  <r>
    <x v="1"/>
    <x v="18"/>
    <x v="3"/>
    <x v="13"/>
    <n v="80"/>
    <n v="77"/>
    <n v="0"/>
    <n v="26"/>
    <n v="58"/>
  </r>
  <r>
    <x v="1"/>
    <x v="18"/>
    <x v="4"/>
    <x v="13"/>
    <n v="68"/>
    <n v="66"/>
    <n v="0"/>
    <n v="28"/>
    <n v="55"/>
  </r>
  <r>
    <x v="1"/>
    <x v="18"/>
    <x v="5"/>
    <x v="13"/>
    <n v="50"/>
    <n v="50"/>
    <n v="0"/>
    <n v="32"/>
    <n v="43"/>
  </r>
  <r>
    <x v="2"/>
    <x v="19"/>
    <x v="0"/>
    <x v="13"/>
    <s v="&lt;5"/>
    <n v="0"/>
    <n v="8"/>
    <n v="0"/>
    <n v="0"/>
  </r>
  <r>
    <x v="2"/>
    <x v="19"/>
    <x v="1"/>
    <x v="13"/>
    <n v="6"/>
    <n v="6"/>
    <n v="6"/>
    <n v="0"/>
    <n v="0"/>
  </r>
  <r>
    <x v="2"/>
    <x v="19"/>
    <x v="2"/>
    <x v="13"/>
    <n v="28"/>
    <n v="27"/>
    <n v="37"/>
    <s v="&lt;5"/>
    <n v="13"/>
  </r>
  <r>
    <x v="2"/>
    <x v="19"/>
    <x v="3"/>
    <x v="13"/>
    <n v="24"/>
    <n v="22"/>
    <n v="28"/>
    <s v="&lt;5"/>
    <n v="13"/>
  </r>
  <r>
    <x v="2"/>
    <x v="19"/>
    <x v="4"/>
    <x v="13"/>
    <n v="38"/>
    <n v="38"/>
    <n v="35"/>
    <n v="24"/>
    <n v="34"/>
  </r>
  <r>
    <x v="2"/>
    <x v="19"/>
    <x v="5"/>
    <x v="13"/>
    <n v="7"/>
    <n v="6"/>
    <n v="7"/>
    <s v="&lt;5"/>
    <n v="5"/>
  </r>
  <r>
    <x v="2"/>
    <x v="20"/>
    <x v="0"/>
    <x v="13"/>
    <s v="&lt;5"/>
    <n v="0"/>
    <n v="15"/>
    <n v="0"/>
    <n v="0"/>
  </r>
  <r>
    <x v="2"/>
    <x v="20"/>
    <x v="1"/>
    <x v="13"/>
    <n v="5"/>
    <n v="5"/>
    <n v="8"/>
    <n v="0"/>
    <n v="0"/>
  </r>
  <r>
    <x v="2"/>
    <x v="20"/>
    <x v="2"/>
    <x v="13"/>
    <n v="60"/>
    <n v="60"/>
    <n v="43"/>
    <s v="&lt;5"/>
    <n v="31"/>
  </r>
  <r>
    <x v="2"/>
    <x v="20"/>
    <x v="3"/>
    <x v="13"/>
    <n v="49"/>
    <n v="49"/>
    <n v="39"/>
    <n v="10"/>
    <n v="37"/>
  </r>
  <r>
    <x v="2"/>
    <x v="20"/>
    <x v="4"/>
    <x v="13"/>
    <n v="28"/>
    <n v="28"/>
    <n v="25"/>
    <n v="7"/>
    <n v="27"/>
  </r>
  <r>
    <x v="2"/>
    <x v="20"/>
    <x v="5"/>
    <x v="13"/>
    <n v="9"/>
    <n v="9"/>
    <n v="8"/>
    <s v="&lt;5"/>
    <n v="9"/>
  </r>
  <r>
    <x v="2"/>
    <x v="21"/>
    <x v="0"/>
    <x v="13"/>
    <s v="&lt;5"/>
    <n v="0"/>
    <n v="2"/>
    <n v="0"/>
    <n v="0"/>
  </r>
  <r>
    <x v="2"/>
    <x v="21"/>
    <x v="1"/>
    <x v="13"/>
    <s v="&lt;5"/>
    <s v="&lt;5"/>
    <n v="3"/>
    <n v="0"/>
    <n v="1"/>
  </r>
  <r>
    <x v="2"/>
    <x v="21"/>
    <x v="2"/>
    <x v="13"/>
    <n v="6"/>
    <n v="6"/>
    <n v="6"/>
    <n v="0"/>
    <n v="3"/>
  </r>
  <r>
    <x v="2"/>
    <x v="21"/>
    <x v="3"/>
    <x v="13"/>
    <n v="5"/>
    <n v="5"/>
    <n v="6"/>
    <n v="0"/>
    <n v="0"/>
  </r>
  <r>
    <x v="2"/>
    <x v="21"/>
    <x v="4"/>
    <x v="13"/>
    <n v="7"/>
    <n v="7"/>
    <n v="6"/>
    <n v="5"/>
    <n v="7"/>
  </r>
  <r>
    <x v="2"/>
    <x v="21"/>
    <x v="5"/>
    <x v="13"/>
    <s v="&lt;5"/>
    <s v="&lt;5"/>
    <n v="2"/>
    <s v="&lt;5"/>
    <n v="2"/>
  </r>
  <r>
    <x v="2"/>
    <x v="22"/>
    <x v="0"/>
    <x v="13"/>
    <n v="0"/>
    <n v="0"/>
    <n v="2"/>
    <n v="0"/>
    <n v="0"/>
  </r>
  <r>
    <x v="2"/>
    <x v="22"/>
    <x v="1"/>
    <x v="13"/>
    <s v="&lt;5"/>
    <s v="&lt;5"/>
    <n v="1"/>
    <n v="0"/>
    <n v="0"/>
  </r>
  <r>
    <x v="2"/>
    <x v="22"/>
    <x v="2"/>
    <x v="13"/>
    <n v="35"/>
    <n v="34"/>
    <n v="40"/>
    <s v="&lt;5"/>
    <n v="26"/>
  </r>
  <r>
    <x v="2"/>
    <x v="22"/>
    <x v="3"/>
    <x v="13"/>
    <n v="26"/>
    <n v="26"/>
    <n v="20"/>
    <s v="&lt;5"/>
    <n v="23"/>
  </r>
  <r>
    <x v="2"/>
    <x v="22"/>
    <x v="4"/>
    <x v="13"/>
    <n v="9"/>
    <n v="9"/>
    <n v="7"/>
    <s v="&lt;5"/>
    <n v="9"/>
  </r>
  <r>
    <x v="2"/>
    <x v="22"/>
    <x v="5"/>
    <x v="13"/>
    <s v="&lt;5"/>
    <s v="&lt;5"/>
    <n v="3"/>
    <s v="&lt;5"/>
    <n v="4"/>
  </r>
  <r>
    <x v="2"/>
    <x v="23"/>
    <x v="0"/>
    <x v="13"/>
    <n v="0"/>
    <n v="0"/>
    <n v="3"/>
    <n v="0"/>
    <n v="0"/>
  </r>
  <r>
    <x v="2"/>
    <x v="23"/>
    <x v="1"/>
    <x v="13"/>
    <s v="&lt;5"/>
    <s v="&lt;5"/>
    <n v="3"/>
    <n v="0"/>
    <n v="0"/>
  </r>
  <r>
    <x v="2"/>
    <x v="23"/>
    <x v="2"/>
    <x v="13"/>
    <n v="14"/>
    <n v="14"/>
    <n v="12"/>
    <s v="&lt;5"/>
    <n v="9"/>
  </r>
  <r>
    <x v="2"/>
    <x v="23"/>
    <x v="3"/>
    <x v="13"/>
    <n v="8"/>
    <n v="8"/>
    <n v="7"/>
    <n v="5"/>
    <n v="7"/>
  </r>
  <r>
    <x v="2"/>
    <x v="23"/>
    <x v="4"/>
    <x v="13"/>
    <s v="&lt;5"/>
    <s v="&lt;5"/>
    <n v="5"/>
    <s v="&lt;5"/>
    <n v="1"/>
  </r>
  <r>
    <x v="2"/>
    <x v="23"/>
    <x v="5"/>
    <x v="13"/>
    <s v="&lt;5"/>
    <s v="&lt;5"/>
    <n v="4"/>
    <s v="&lt;5"/>
    <n v="4"/>
  </r>
  <r>
    <x v="2"/>
    <x v="24"/>
    <x v="0"/>
    <x v="13"/>
    <n v="7"/>
    <n v="0"/>
    <n v="15"/>
    <n v="0"/>
    <n v="0"/>
  </r>
  <r>
    <x v="2"/>
    <x v="24"/>
    <x v="1"/>
    <x v="13"/>
    <n v="11"/>
    <n v="11"/>
    <n v="13"/>
    <n v="0"/>
    <n v="0"/>
  </r>
  <r>
    <x v="2"/>
    <x v="24"/>
    <x v="2"/>
    <x v="13"/>
    <n v="71"/>
    <n v="66"/>
    <n v="55"/>
    <n v="6"/>
    <n v="55"/>
  </r>
  <r>
    <x v="2"/>
    <x v="24"/>
    <x v="3"/>
    <x v="13"/>
    <n v="45"/>
    <n v="45"/>
    <n v="44"/>
    <n v="14"/>
    <n v="39"/>
  </r>
  <r>
    <x v="2"/>
    <x v="24"/>
    <x v="4"/>
    <x v="13"/>
    <n v="41"/>
    <n v="40"/>
    <n v="49"/>
    <n v="21"/>
    <n v="36"/>
  </r>
  <r>
    <x v="2"/>
    <x v="24"/>
    <x v="5"/>
    <x v="13"/>
    <n v="18"/>
    <n v="18"/>
    <n v="13"/>
    <n v="12"/>
    <n v="17"/>
  </r>
  <r>
    <x v="2"/>
    <x v="25"/>
    <x v="0"/>
    <x v="13"/>
    <s v="&lt;5"/>
    <n v="0"/>
    <n v="3"/>
    <n v="0"/>
    <n v="0"/>
  </r>
  <r>
    <x v="2"/>
    <x v="25"/>
    <x v="1"/>
    <x v="13"/>
    <s v="&lt;5"/>
    <s v="&lt;5"/>
    <n v="2"/>
    <n v="0"/>
    <n v="0"/>
  </r>
  <r>
    <x v="2"/>
    <x v="25"/>
    <x v="2"/>
    <x v="13"/>
    <n v="8"/>
    <n v="7"/>
    <n v="10"/>
    <n v="0"/>
    <n v="4"/>
  </r>
  <r>
    <x v="2"/>
    <x v="25"/>
    <x v="3"/>
    <x v="13"/>
    <n v="5"/>
    <n v="5"/>
    <n v="3"/>
    <s v="&lt;5"/>
    <n v="4"/>
  </r>
  <r>
    <x v="2"/>
    <x v="25"/>
    <x v="4"/>
    <x v="13"/>
    <n v="5"/>
    <n v="5"/>
    <n v="6"/>
    <n v="5"/>
    <n v="5"/>
  </r>
  <r>
    <x v="2"/>
    <x v="25"/>
    <x v="5"/>
    <x v="13"/>
    <s v="&lt;5"/>
    <s v="&lt;5"/>
    <n v="4"/>
    <s v="&lt;5"/>
    <n v="1"/>
  </r>
  <r>
    <x v="2"/>
    <x v="26"/>
    <x v="0"/>
    <x v="13"/>
    <n v="43"/>
    <n v="0"/>
    <n v="80"/>
    <n v="0"/>
    <n v="0"/>
  </r>
  <r>
    <x v="2"/>
    <x v="26"/>
    <x v="1"/>
    <x v="13"/>
    <n v="71"/>
    <n v="68"/>
    <n v="70"/>
    <n v="0"/>
    <n v="3"/>
  </r>
  <r>
    <x v="2"/>
    <x v="26"/>
    <x v="2"/>
    <x v="13"/>
    <n v="154"/>
    <n v="145"/>
    <n v="126"/>
    <n v="28"/>
    <n v="87"/>
  </r>
  <r>
    <x v="2"/>
    <x v="26"/>
    <x v="3"/>
    <x v="13"/>
    <n v="110"/>
    <n v="107"/>
    <n v="104"/>
    <n v="30"/>
    <n v="83"/>
  </r>
  <r>
    <x v="2"/>
    <x v="26"/>
    <x v="4"/>
    <x v="13"/>
    <n v="81"/>
    <n v="81"/>
    <n v="73"/>
    <n v="38"/>
    <n v="71"/>
  </r>
  <r>
    <x v="2"/>
    <x v="26"/>
    <x v="5"/>
    <x v="13"/>
    <n v="31"/>
    <n v="31"/>
    <n v="32"/>
    <n v="14"/>
    <n v="27"/>
  </r>
  <r>
    <x v="0"/>
    <x v="0"/>
    <x v="0"/>
    <x v="14"/>
    <n v="912"/>
    <n v="0"/>
    <n v="3891"/>
    <n v="0"/>
    <n v="0"/>
  </r>
  <r>
    <x v="0"/>
    <x v="0"/>
    <x v="1"/>
    <x v="14"/>
    <n v="2318"/>
    <n v="2134"/>
    <n v="2558"/>
    <n v="0"/>
    <n v="40"/>
  </r>
  <r>
    <x v="0"/>
    <x v="0"/>
    <x v="2"/>
    <x v="14"/>
    <n v="4540"/>
    <n v="4185"/>
    <n v="5366"/>
    <n v="327"/>
    <n v="1818"/>
  </r>
  <r>
    <x v="0"/>
    <x v="0"/>
    <x v="3"/>
    <x v="14"/>
    <n v="3142"/>
    <n v="3007"/>
    <n v="3586"/>
    <n v="564"/>
    <n v="1917"/>
  </r>
  <r>
    <x v="0"/>
    <x v="0"/>
    <x v="4"/>
    <x v="14"/>
    <n v="2834"/>
    <n v="2765"/>
    <n v="2982"/>
    <n v="1082"/>
    <n v="2215"/>
  </r>
  <r>
    <x v="0"/>
    <x v="0"/>
    <x v="5"/>
    <x v="14"/>
    <n v="1464"/>
    <n v="1448"/>
    <n v="1412"/>
    <n v="967"/>
    <n v="1301"/>
  </r>
  <r>
    <x v="1"/>
    <x v="1"/>
    <x v="0"/>
    <x v="14"/>
    <n v="24"/>
    <n v="0"/>
    <n v="51"/>
    <n v="0"/>
    <n v="0"/>
  </r>
  <r>
    <x v="1"/>
    <x v="1"/>
    <x v="1"/>
    <x v="14"/>
    <n v="46"/>
    <n v="44"/>
    <n v="43"/>
    <n v="0"/>
    <n v="0"/>
  </r>
  <r>
    <x v="1"/>
    <x v="1"/>
    <x v="2"/>
    <x v="14"/>
    <n v="91"/>
    <n v="89"/>
    <n v="104"/>
    <n v="14"/>
    <n v="62"/>
  </r>
  <r>
    <x v="1"/>
    <x v="1"/>
    <x v="3"/>
    <x v="14"/>
    <n v="88"/>
    <n v="87"/>
    <n v="110"/>
    <n v="31"/>
    <n v="62"/>
  </r>
  <r>
    <x v="1"/>
    <x v="1"/>
    <x v="4"/>
    <x v="14"/>
    <n v="75"/>
    <n v="75"/>
    <n v="83"/>
    <n v="33"/>
    <n v="67"/>
  </r>
  <r>
    <x v="1"/>
    <x v="1"/>
    <x v="5"/>
    <x v="14"/>
    <n v="17"/>
    <n v="17"/>
    <n v="22"/>
    <n v="9"/>
    <n v="17"/>
  </r>
  <r>
    <x v="1"/>
    <x v="2"/>
    <x v="0"/>
    <x v="14"/>
    <n v="13"/>
    <n v="0"/>
    <n v="36"/>
    <n v="0"/>
    <n v="0"/>
  </r>
  <r>
    <x v="1"/>
    <x v="2"/>
    <x v="1"/>
    <x v="14"/>
    <n v="35"/>
    <n v="35"/>
    <n v="35"/>
    <n v="0"/>
    <n v="1"/>
  </r>
  <r>
    <x v="1"/>
    <x v="2"/>
    <x v="2"/>
    <x v="14"/>
    <n v="77"/>
    <n v="77"/>
    <n v="55"/>
    <n v="23"/>
    <n v="68"/>
  </r>
  <r>
    <x v="1"/>
    <x v="2"/>
    <x v="3"/>
    <x v="14"/>
    <n v="79"/>
    <n v="78"/>
    <n v="60"/>
    <n v="25"/>
    <n v="64"/>
  </r>
  <r>
    <x v="1"/>
    <x v="2"/>
    <x v="4"/>
    <x v="14"/>
    <n v="60"/>
    <n v="60"/>
    <n v="55"/>
    <n v="24"/>
    <n v="57"/>
  </r>
  <r>
    <x v="1"/>
    <x v="2"/>
    <x v="5"/>
    <x v="14"/>
    <n v="19"/>
    <n v="19"/>
    <n v="17"/>
    <n v="11"/>
    <n v="17"/>
  </r>
  <r>
    <x v="1"/>
    <x v="3"/>
    <x v="0"/>
    <x v="14"/>
    <n v="96"/>
    <n v="0"/>
    <n v="118"/>
    <n v="0"/>
    <n v="0"/>
  </r>
  <r>
    <x v="1"/>
    <x v="3"/>
    <x v="1"/>
    <x v="14"/>
    <n v="81"/>
    <n v="76"/>
    <n v="71"/>
    <n v="0"/>
    <n v="3"/>
  </r>
  <r>
    <x v="1"/>
    <x v="3"/>
    <x v="2"/>
    <x v="14"/>
    <n v="189"/>
    <n v="187"/>
    <n v="170"/>
    <n v="55"/>
    <n v="151"/>
  </r>
  <r>
    <x v="1"/>
    <x v="3"/>
    <x v="3"/>
    <x v="14"/>
    <n v="207"/>
    <n v="205"/>
    <n v="192"/>
    <n v="72"/>
    <n v="182"/>
  </r>
  <r>
    <x v="1"/>
    <x v="3"/>
    <x v="4"/>
    <x v="14"/>
    <n v="134"/>
    <n v="134"/>
    <n v="127"/>
    <n v="55"/>
    <n v="110"/>
  </r>
  <r>
    <x v="1"/>
    <x v="3"/>
    <x v="5"/>
    <x v="14"/>
    <n v="74"/>
    <n v="72"/>
    <n v="84"/>
    <n v="44"/>
    <n v="66"/>
  </r>
  <r>
    <x v="1"/>
    <x v="4"/>
    <x v="0"/>
    <x v="14"/>
    <n v="0"/>
    <n v="0"/>
    <n v="3"/>
    <n v="0"/>
    <n v="0"/>
  </r>
  <r>
    <x v="1"/>
    <x v="4"/>
    <x v="1"/>
    <x v="14"/>
    <n v="0"/>
    <n v="0"/>
    <n v="2"/>
    <n v="0"/>
    <n v="0"/>
  </r>
  <r>
    <x v="1"/>
    <x v="4"/>
    <x v="2"/>
    <x v="14"/>
    <n v="0"/>
    <n v="0"/>
    <n v="8"/>
    <n v="0"/>
    <n v="0"/>
  </r>
  <r>
    <x v="1"/>
    <x v="4"/>
    <x v="3"/>
    <x v="14"/>
    <n v="0"/>
    <n v="0"/>
    <n v="11"/>
    <n v="0"/>
    <n v="0"/>
  </r>
  <r>
    <x v="1"/>
    <x v="4"/>
    <x v="4"/>
    <x v="14"/>
    <n v="0"/>
    <n v="0"/>
    <n v="6"/>
    <n v="0"/>
    <n v="0"/>
  </r>
  <r>
    <x v="1"/>
    <x v="4"/>
    <x v="5"/>
    <x v="14"/>
    <n v="0"/>
    <n v="0"/>
    <n v="1"/>
    <n v="0"/>
    <n v="0"/>
  </r>
  <r>
    <x v="1"/>
    <x v="5"/>
    <x v="0"/>
    <x v="14"/>
    <n v="30"/>
    <n v="0"/>
    <n v="80"/>
    <n v="0"/>
    <n v="0"/>
  </r>
  <r>
    <x v="1"/>
    <x v="5"/>
    <x v="1"/>
    <x v="14"/>
    <n v="105"/>
    <n v="104"/>
    <n v="121"/>
    <n v="0"/>
    <n v="4"/>
  </r>
  <r>
    <x v="1"/>
    <x v="5"/>
    <x v="2"/>
    <x v="14"/>
    <n v="249"/>
    <n v="241"/>
    <n v="232"/>
    <n v="56"/>
    <n v="180"/>
  </r>
  <r>
    <x v="1"/>
    <x v="5"/>
    <x v="3"/>
    <x v="14"/>
    <n v="176"/>
    <n v="170"/>
    <n v="188"/>
    <n v="50"/>
    <n v="144"/>
  </r>
  <r>
    <x v="1"/>
    <x v="5"/>
    <x v="4"/>
    <x v="14"/>
    <n v="228"/>
    <n v="224"/>
    <n v="239"/>
    <n v="115"/>
    <n v="200"/>
  </r>
  <r>
    <x v="1"/>
    <x v="5"/>
    <x v="5"/>
    <x v="14"/>
    <n v="231"/>
    <n v="230"/>
    <n v="238"/>
    <n v="171"/>
    <n v="214"/>
  </r>
  <r>
    <x v="1"/>
    <x v="6"/>
    <x v="0"/>
    <x v="14"/>
    <n v="136"/>
    <n v="0"/>
    <n v="251"/>
    <n v="0"/>
    <n v="0"/>
  </r>
  <r>
    <x v="1"/>
    <x v="6"/>
    <x v="1"/>
    <x v="14"/>
    <n v="92"/>
    <n v="90"/>
    <n v="85"/>
    <n v="0"/>
    <n v="5"/>
  </r>
  <r>
    <x v="1"/>
    <x v="6"/>
    <x v="2"/>
    <x v="14"/>
    <n v="837"/>
    <n v="834"/>
    <n v="712"/>
    <n v="151"/>
    <n v="703"/>
  </r>
  <r>
    <x v="1"/>
    <x v="6"/>
    <x v="3"/>
    <x v="14"/>
    <n v="538"/>
    <n v="534"/>
    <n v="448"/>
    <n v="178"/>
    <n v="487"/>
  </r>
  <r>
    <x v="1"/>
    <x v="6"/>
    <x v="4"/>
    <x v="14"/>
    <n v="163"/>
    <n v="162"/>
    <n v="160"/>
    <n v="81"/>
    <n v="153"/>
  </r>
  <r>
    <x v="1"/>
    <x v="6"/>
    <x v="5"/>
    <x v="14"/>
    <n v="93"/>
    <n v="91"/>
    <n v="82"/>
    <n v="67"/>
    <n v="89"/>
  </r>
  <r>
    <x v="1"/>
    <x v="7"/>
    <x v="0"/>
    <x v="14"/>
    <n v="17"/>
    <n v="0"/>
    <n v="46"/>
    <n v="0"/>
    <n v="0"/>
  </r>
  <r>
    <x v="1"/>
    <x v="7"/>
    <x v="1"/>
    <x v="14"/>
    <n v="22"/>
    <n v="22"/>
    <n v="21"/>
    <n v="0"/>
    <n v="1"/>
  </r>
  <r>
    <x v="1"/>
    <x v="7"/>
    <x v="2"/>
    <x v="14"/>
    <n v="79"/>
    <n v="79"/>
    <n v="83"/>
    <n v="14"/>
    <n v="67"/>
  </r>
  <r>
    <x v="1"/>
    <x v="7"/>
    <x v="3"/>
    <x v="14"/>
    <n v="98"/>
    <n v="95"/>
    <n v="113"/>
    <n v="22"/>
    <n v="81"/>
  </r>
  <r>
    <x v="1"/>
    <x v="7"/>
    <x v="4"/>
    <x v="14"/>
    <n v="35"/>
    <n v="35"/>
    <n v="31"/>
    <n v="10"/>
    <n v="33"/>
  </r>
  <r>
    <x v="1"/>
    <x v="7"/>
    <x v="5"/>
    <x v="14"/>
    <n v="5"/>
    <n v="5"/>
    <n v="6"/>
    <n v="5"/>
    <n v="5"/>
  </r>
  <r>
    <x v="1"/>
    <x v="8"/>
    <x v="0"/>
    <x v="14"/>
    <n v="7"/>
    <n v="0"/>
    <n v="39"/>
    <n v="0"/>
    <n v="0"/>
  </r>
  <r>
    <x v="1"/>
    <x v="8"/>
    <x v="1"/>
    <x v="14"/>
    <n v="24"/>
    <n v="24"/>
    <n v="24"/>
    <n v="0"/>
    <n v="2"/>
  </r>
  <r>
    <x v="1"/>
    <x v="8"/>
    <x v="2"/>
    <x v="14"/>
    <n v="32"/>
    <n v="32"/>
    <n v="37"/>
    <s v="&lt;5"/>
    <n v="25"/>
  </r>
  <r>
    <x v="1"/>
    <x v="8"/>
    <x v="3"/>
    <x v="14"/>
    <n v="58"/>
    <n v="58"/>
    <n v="65"/>
    <n v="14"/>
    <n v="42"/>
  </r>
  <r>
    <x v="1"/>
    <x v="8"/>
    <x v="4"/>
    <x v="14"/>
    <n v="21"/>
    <n v="19"/>
    <n v="19"/>
    <n v="7"/>
    <n v="18"/>
  </r>
  <r>
    <x v="1"/>
    <x v="8"/>
    <x v="5"/>
    <x v="14"/>
    <n v="6"/>
    <n v="6"/>
    <n v="8"/>
    <s v="&lt;5"/>
    <n v="6"/>
  </r>
  <r>
    <x v="1"/>
    <x v="9"/>
    <x v="0"/>
    <x v="14"/>
    <n v="0"/>
    <n v="0"/>
    <n v="4"/>
    <n v="0"/>
    <n v="0"/>
  </r>
  <r>
    <x v="1"/>
    <x v="9"/>
    <x v="1"/>
    <x v="14"/>
    <n v="0"/>
    <n v="0"/>
    <n v="3"/>
    <n v="0"/>
    <n v="0"/>
  </r>
  <r>
    <x v="1"/>
    <x v="9"/>
    <x v="2"/>
    <x v="14"/>
    <n v="0"/>
    <n v="0"/>
    <n v="63"/>
    <n v="0"/>
    <n v="0"/>
  </r>
  <r>
    <x v="1"/>
    <x v="9"/>
    <x v="3"/>
    <x v="14"/>
    <n v="0"/>
    <n v="0"/>
    <n v="85"/>
    <n v="0"/>
    <n v="0"/>
  </r>
  <r>
    <x v="1"/>
    <x v="9"/>
    <x v="4"/>
    <x v="14"/>
    <n v="0"/>
    <n v="0"/>
    <n v="76"/>
    <n v="0"/>
    <n v="0"/>
  </r>
  <r>
    <x v="1"/>
    <x v="9"/>
    <x v="5"/>
    <x v="14"/>
    <n v="0"/>
    <n v="0"/>
    <n v="41"/>
    <n v="0"/>
    <n v="0"/>
  </r>
  <r>
    <x v="1"/>
    <x v="10"/>
    <x v="0"/>
    <x v="14"/>
    <n v="2754"/>
    <n v="0"/>
    <n v="6883"/>
    <n v="0"/>
    <n v="0"/>
  </r>
  <r>
    <x v="1"/>
    <x v="10"/>
    <x v="1"/>
    <x v="14"/>
    <n v="5695"/>
    <n v="5495"/>
    <n v="5922"/>
    <n v="0"/>
    <n v="142"/>
  </r>
  <r>
    <x v="1"/>
    <x v="10"/>
    <x v="2"/>
    <x v="14"/>
    <n v="13184"/>
    <n v="12763"/>
    <n v="14729"/>
    <n v="1928"/>
    <n v="8030"/>
  </r>
  <r>
    <x v="1"/>
    <x v="10"/>
    <x v="3"/>
    <x v="14"/>
    <n v="13169"/>
    <n v="12890"/>
    <n v="14589"/>
    <n v="3366"/>
    <n v="9672"/>
  </r>
  <r>
    <x v="1"/>
    <x v="10"/>
    <x v="4"/>
    <x v="14"/>
    <n v="16807"/>
    <n v="16626"/>
    <n v="18189"/>
    <n v="7649"/>
    <n v="14370"/>
  </r>
  <r>
    <x v="1"/>
    <x v="10"/>
    <x v="5"/>
    <x v="14"/>
    <n v="18969"/>
    <n v="18846"/>
    <n v="18621"/>
    <n v="13724"/>
    <n v="17557"/>
  </r>
  <r>
    <x v="1"/>
    <x v="12"/>
    <x v="0"/>
    <x v="14"/>
    <n v="67"/>
    <n v="0"/>
    <n v="151"/>
    <n v="0"/>
    <n v="0"/>
  </r>
  <r>
    <x v="1"/>
    <x v="12"/>
    <x v="1"/>
    <x v="14"/>
    <n v="107"/>
    <n v="105"/>
    <n v="94"/>
    <n v="0"/>
    <n v="1"/>
  </r>
  <r>
    <x v="1"/>
    <x v="12"/>
    <x v="2"/>
    <x v="14"/>
    <n v="250"/>
    <n v="248"/>
    <n v="212"/>
    <n v="56"/>
    <n v="198"/>
  </r>
  <r>
    <x v="1"/>
    <x v="12"/>
    <x v="3"/>
    <x v="14"/>
    <n v="364"/>
    <n v="363"/>
    <n v="347"/>
    <n v="95"/>
    <n v="303"/>
  </r>
  <r>
    <x v="1"/>
    <x v="12"/>
    <x v="4"/>
    <x v="14"/>
    <n v="149"/>
    <n v="147"/>
    <n v="138"/>
    <n v="65"/>
    <n v="129"/>
  </r>
  <r>
    <x v="1"/>
    <x v="12"/>
    <x v="5"/>
    <x v="14"/>
    <n v="44"/>
    <n v="44"/>
    <n v="46"/>
    <n v="21"/>
    <n v="36"/>
  </r>
  <r>
    <x v="1"/>
    <x v="13"/>
    <x v="0"/>
    <x v="14"/>
    <n v="0"/>
    <n v="0"/>
    <n v="46"/>
    <n v="0"/>
    <n v="0"/>
  </r>
  <r>
    <x v="1"/>
    <x v="13"/>
    <x v="1"/>
    <x v="14"/>
    <n v="0"/>
    <n v="0"/>
    <n v="20"/>
    <n v="0"/>
    <n v="0"/>
  </r>
  <r>
    <x v="1"/>
    <x v="13"/>
    <x v="2"/>
    <x v="14"/>
    <n v="0"/>
    <n v="0"/>
    <n v="73"/>
    <n v="0"/>
    <n v="0"/>
  </r>
  <r>
    <x v="1"/>
    <x v="13"/>
    <x v="3"/>
    <x v="14"/>
    <n v="0"/>
    <n v="0"/>
    <n v="85"/>
    <n v="0"/>
    <n v="0"/>
  </r>
  <r>
    <x v="1"/>
    <x v="13"/>
    <x v="4"/>
    <x v="14"/>
    <n v="0"/>
    <n v="0"/>
    <n v="67"/>
    <n v="0"/>
    <n v="0"/>
  </r>
  <r>
    <x v="1"/>
    <x v="13"/>
    <x v="5"/>
    <x v="14"/>
    <n v="0"/>
    <n v="0"/>
    <n v="21"/>
    <n v="0"/>
    <n v="0"/>
  </r>
  <r>
    <x v="1"/>
    <x v="14"/>
    <x v="0"/>
    <x v="14"/>
    <n v="299"/>
    <n v="0"/>
    <n v="720"/>
    <n v="0"/>
    <n v="0"/>
  </r>
  <r>
    <x v="1"/>
    <x v="14"/>
    <x v="1"/>
    <x v="14"/>
    <n v="485"/>
    <n v="476"/>
    <n v="549"/>
    <n v="0"/>
    <n v="11"/>
  </r>
  <r>
    <x v="1"/>
    <x v="14"/>
    <x v="2"/>
    <x v="14"/>
    <n v="1184"/>
    <n v="1168"/>
    <n v="1350"/>
    <n v="215"/>
    <n v="814"/>
  </r>
  <r>
    <x v="1"/>
    <x v="14"/>
    <x v="3"/>
    <x v="14"/>
    <n v="1701"/>
    <n v="1679"/>
    <n v="1915"/>
    <n v="537"/>
    <n v="1370"/>
  </r>
  <r>
    <x v="1"/>
    <x v="14"/>
    <x v="4"/>
    <x v="14"/>
    <n v="1295"/>
    <n v="1279"/>
    <n v="1319"/>
    <n v="668"/>
    <n v="1143"/>
  </r>
  <r>
    <x v="1"/>
    <x v="14"/>
    <x v="5"/>
    <x v="14"/>
    <n v="1190"/>
    <n v="1181"/>
    <n v="1283"/>
    <n v="851"/>
    <n v="1076"/>
  </r>
  <r>
    <x v="1"/>
    <x v="15"/>
    <x v="2"/>
    <x v="14"/>
    <n v="0"/>
    <n v="0"/>
    <n v="2"/>
    <n v="0"/>
    <n v="0"/>
  </r>
  <r>
    <x v="1"/>
    <x v="15"/>
    <x v="3"/>
    <x v="14"/>
    <n v="0"/>
    <n v="0"/>
    <n v="1"/>
    <n v="0"/>
    <n v="0"/>
  </r>
  <r>
    <x v="1"/>
    <x v="15"/>
    <x v="5"/>
    <x v="14"/>
    <n v="0"/>
    <n v="0"/>
    <n v="2"/>
    <n v="0"/>
    <n v="0"/>
  </r>
  <r>
    <x v="1"/>
    <x v="16"/>
    <x v="1"/>
    <x v="14"/>
    <n v="0"/>
    <n v="0"/>
    <n v="1"/>
    <n v="0"/>
    <n v="0"/>
  </r>
  <r>
    <x v="1"/>
    <x v="16"/>
    <x v="2"/>
    <x v="14"/>
    <n v="0"/>
    <n v="0"/>
    <n v="20"/>
    <n v="0"/>
    <n v="0"/>
  </r>
  <r>
    <x v="1"/>
    <x v="16"/>
    <x v="3"/>
    <x v="14"/>
    <n v="0"/>
    <n v="0"/>
    <n v="54"/>
    <n v="0"/>
    <n v="0"/>
  </r>
  <r>
    <x v="1"/>
    <x v="16"/>
    <x v="4"/>
    <x v="14"/>
    <n v="0"/>
    <n v="0"/>
    <n v="61"/>
    <n v="0"/>
    <n v="0"/>
  </r>
  <r>
    <x v="1"/>
    <x v="16"/>
    <x v="5"/>
    <x v="14"/>
    <n v="0"/>
    <n v="0"/>
    <n v="36"/>
    <n v="0"/>
    <n v="0"/>
  </r>
  <r>
    <x v="1"/>
    <x v="17"/>
    <x v="0"/>
    <x v="14"/>
    <n v="92"/>
    <n v="0"/>
    <n v="169"/>
    <n v="0"/>
    <n v="0"/>
  </r>
  <r>
    <x v="1"/>
    <x v="17"/>
    <x v="1"/>
    <x v="14"/>
    <n v="98"/>
    <n v="96"/>
    <n v="86"/>
    <n v="0"/>
    <n v="3"/>
  </r>
  <r>
    <x v="1"/>
    <x v="17"/>
    <x v="2"/>
    <x v="14"/>
    <n v="272"/>
    <n v="268"/>
    <n v="229"/>
    <n v="70"/>
    <n v="218"/>
  </r>
  <r>
    <x v="1"/>
    <x v="17"/>
    <x v="3"/>
    <x v="14"/>
    <n v="386"/>
    <n v="386"/>
    <n v="342"/>
    <n v="136"/>
    <n v="341"/>
  </r>
  <r>
    <x v="1"/>
    <x v="17"/>
    <x v="4"/>
    <x v="14"/>
    <n v="112"/>
    <n v="112"/>
    <n v="108"/>
    <n v="60"/>
    <n v="97"/>
  </r>
  <r>
    <x v="1"/>
    <x v="17"/>
    <x v="5"/>
    <x v="14"/>
    <n v="31"/>
    <n v="31"/>
    <n v="26"/>
    <n v="21"/>
    <n v="30"/>
  </r>
  <r>
    <x v="1"/>
    <x v="18"/>
    <x v="7"/>
    <x v="14"/>
    <s v="&lt;5"/>
    <n v="0"/>
    <n v="0"/>
    <n v="0"/>
    <n v="0"/>
  </r>
  <r>
    <x v="1"/>
    <x v="18"/>
    <x v="0"/>
    <x v="14"/>
    <n v="43"/>
    <n v="0"/>
    <n v="0"/>
    <n v="0"/>
    <n v="0"/>
  </r>
  <r>
    <x v="1"/>
    <x v="18"/>
    <x v="1"/>
    <x v="14"/>
    <n v="43"/>
    <n v="42"/>
    <n v="0"/>
    <n v="0"/>
    <n v="1"/>
  </r>
  <r>
    <x v="1"/>
    <x v="18"/>
    <x v="2"/>
    <x v="14"/>
    <n v="285"/>
    <n v="275"/>
    <n v="0"/>
    <n v="76"/>
    <n v="216"/>
  </r>
  <r>
    <x v="1"/>
    <x v="18"/>
    <x v="3"/>
    <x v="14"/>
    <n v="376"/>
    <n v="369"/>
    <n v="0"/>
    <n v="112"/>
    <n v="292"/>
  </r>
  <r>
    <x v="1"/>
    <x v="18"/>
    <x v="4"/>
    <x v="14"/>
    <n v="292"/>
    <n v="289"/>
    <n v="0"/>
    <n v="105"/>
    <n v="242"/>
  </r>
  <r>
    <x v="1"/>
    <x v="18"/>
    <x v="5"/>
    <x v="14"/>
    <n v="146"/>
    <n v="144"/>
    <n v="0"/>
    <n v="96"/>
    <n v="134"/>
  </r>
  <r>
    <x v="2"/>
    <x v="19"/>
    <x v="0"/>
    <x v="14"/>
    <n v="5"/>
    <n v="0"/>
    <n v="47"/>
    <n v="0"/>
    <n v="0"/>
  </r>
  <r>
    <x v="2"/>
    <x v="19"/>
    <x v="1"/>
    <x v="14"/>
    <n v="24"/>
    <n v="23"/>
    <n v="33"/>
    <n v="0"/>
    <n v="1"/>
  </r>
  <r>
    <x v="2"/>
    <x v="19"/>
    <x v="2"/>
    <x v="14"/>
    <n v="66"/>
    <n v="63"/>
    <n v="82"/>
    <s v="&lt;5"/>
    <n v="28"/>
  </r>
  <r>
    <x v="2"/>
    <x v="19"/>
    <x v="3"/>
    <x v="14"/>
    <n v="36"/>
    <n v="35"/>
    <n v="39"/>
    <n v="9"/>
    <n v="26"/>
  </r>
  <r>
    <x v="2"/>
    <x v="19"/>
    <x v="4"/>
    <x v="14"/>
    <n v="29"/>
    <n v="27"/>
    <n v="32"/>
    <n v="15"/>
    <n v="20"/>
  </r>
  <r>
    <x v="2"/>
    <x v="19"/>
    <x v="5"/>
    <x v="14"/>
    <n v="11"/>
    <n v="11"/>
    <n v="11"/>
    <n v="9"/>
    <n v="10"/>
  </r>
  <r>
    <x v="2"/>
    <x v="20"/>
    <x v="0"/>
    <x v="14"/>
    <n v="17"/>
    <n v="0"/>
    <n v="56"/>
    <n v="0"/>
    <n v="0"/>
  </r>
  <r>
    <x v="2"/>
    <x v="20"/>
    <x v="1"/>
    <x v="14"/>
    <n v="35"/>
    <n v="35"/>
    <n v="42"/>
    <n v="0"/>
    <n v="0"/>
  </r>
  <r>
    <x v="2"/>
    <x v="20"/>
    <x v="2"/>
    <x v="14"/>
    <n v="127"/>
    <n v="121"/>
    <n v="120"/>
    <n v="21"/>
    <n v="76"/>
  </r>
  <r>
    <x v="2"/>
    <x v="20"/>
    <x v="3"/>
    <x v="14"/>
    <n v="98"/>
    <n v="98"/>
    <n v="102"/>
    <n v="30"/>
    <n v="81"/>
  </r>
  <r>
    <x v="2"/>
    <x v="20"/>
    <x v="4"/>
    <x v="14"/>
    <n v="47"/>
    <n v="46"/>
    <n v="39"/>
    <n v="18"/>
    <n v="38"/>
  </r>
  <r>
    <x v="2"/>
    <x v="20"/>
    <x v="5"/>
    <x v="14"/>
    <n v="10"/>
    <n v="10"/>
    <n v="12"/>
    <n v="8"/>
    <n v="10"/>
  </r>
  <r>
    <x v="2"/>
    <x v="21"/>
    <x v="0"/>
    <x v="14"/>
    <s v="&lt;5"/>
    <n v="0"/>
    <n v="3"/>
    <n v="0"/>
    <n v="0"/>
  </r>
  <r>
    <x v="2"/>
    <x v="21"/>
    <x v="1"/>
    <x v="14"/>
    <s v="&lt;5"/>
    <s v="&lt;5"/>
    <n v="6"/>
    <n v="0"/>
    <n v="0"/>
  </r>
  <r>
    <x v="2"/>
    <x v="21"/>
    <x v="2"/>
    <x v="14"/>
    <n v="14"/>
    <n v="13"/>
    <n v="11"/>
    <s v="&lt;5"/>
    <n v="7"/>
  </r>
  <r>
    <x v="2"/>
    <x v="21"/>
    <x v="3"/>
    <x v="14"/>
    <n v="8"/>
    <n v="8"/>
    <n v="11"/>
    <s v="&lt;5"/>
    <n v="4"/>
  </r>
  <r>
    <x v="2"/>
    <x v="21"/>
    <x v="4"/>
    <x v="14"/>
    <n v="11"/>
    <n v="11"/>
    <n v="12"/>
    <n v="0"/>
    <n v="9"/>
  </r>
  <r>
    <x v="2"/>
    <x v="21"/>
    <x v="5"/>
    <x v="14"/>
    <s v="&lt;5"/>
    <s v="&lt;5"/>
    <n v="2"/>
    <s v="&lt;5"/>
    <n v="2"/>
  </r>
  <r>
    <x v="2"/>
    <x v="22"/>
    <x v="0"/>
    <x v="14"/>
    <n v="5"/>
    <n v="0"/>
    <n v="24"/>
    <n v="0"/>
    <n v="0"/>
  </r>
  <r>
    <x v="2"/>
    <x v="22"/>
    <x v="1"/>
    <x v="14"/>
    <n v="20"/>
    <n v="19"/>
    <n v="21"/>
    <n v="0"/>
    <n v="0"/>
  </r>
  <r>
    <x v="2"/>
    <x v="22"/>
    <x v="2"/>
    <x v="14"/>
    <n v="45"/>
    <n v="45"/>
    <n v="50"/>
    <s v="&lt;5"/>
    <n v="26"/>
  </r>
  <r>
    <x v="2"/>
    <x v="22"/>
    <x v="3"/>
    <x v="14"/>
    <n v="32"/>
    <n v="32"/>
    <n v="35"/>
    <n v="6"/>
    <n v="25"/>
  </r>
  <r>
    <x v="2"/>
    <x v="22"/>
    <x v="4"/>
    <x v="14"/>
    <n v="33"/>
    <n v="33"/>
    <n v="32"/>
    <n v="12"/>
    <n v="27"/>
  </r>
  <r>
    <x v="2"/>
    <x v="22"/>
    <x v="5"/>
    <x v="14"/>
    <n v="8"/>
    <n v="8"/>
    <n v="7"/>
    <n v="5"/>
    <n v="5"/>
  </r>
  <r>
    <x v="2"/>
    <x v="23"/>
    <x v="0"/>
    <x v="14"/>
    <s v="&lt;5"/>
    <n v="0"/>
    <n v="7"/>
    <n v="0"/>
    <n v="0"/>
  </r>
  <r>
    <x v="2"/>
    <x v="23"/>
    <x v="1"/>
    <x v="14"/>
    <n v="11"/>
    <n v="11"/>
    <n v="9"/>
    <n v="0"/>
    <n v="1"/>
  </r>
  <r>
    <x v="2"/>
    <x v="23"/>
    <x v="2"/>
    <x v="14"/>
    <n v="14"/>
    <n v="14"/>
    <n v="16"/>
    <s v="&lt;5"/>
    <n v="11"/>
  </r>
  <r>
    <x v="2"/>
    <x v="23"/>
    <x v="3"/>
    <x v="14"/>
    <n v="8"/>
    <n v="8"/>
    <n v="10"/>
    <s v="&lt;5"/>
    <n v="6"/>
  </r>
  <r>
    <x v="2"/>
    <x v="23"/>
    <x v="4"/>
    <x v="14"/>
    <n v="6"/>
    <n v="6"/>
    <n v="7"/>
    <s v="&lt;5"/>
    <n v="3"/>
  </r>
  <r>
    <x v="2"/>
    <x v="23"/>
    <x v="5"/>
    <x v="14"/>
    <s v="&lt;5"/>
    <s v="&lt;5"/>
    <n v="2"/>
    <s v="&lt;5"/>
    <n v="1"/>
  </r>
  <r>
    <x v="2"/>
    <x v="24"/>
    <x v="0"/>
    <x v="14"/>
    <n v="20"/>
    <n v="0"/>
    <n v="96"/>
    <n v="0"/>
    <n v="0"/>
  </r>
  <r>
    <x v="2"/>
    <x v="24"/>
    <x v="1"/>
    <x v="14"/>
    <n v="75"/>
    <n v="73"/>
    <n v="66"/>
    <n v="0"/>
    <n v="4"/>
  </r>
  <r>
    <x v="2"/>
    <x v="24"/>
    <x v="2"/>
    <x v="14"/>
    <n v="167"/>
    <n v="162"/>
    <n v="132"/>
    <n v="14"/>
    <n v="95"/>
  </r>
  <r>
    <x v="2"/>
    <x v="24"/>
    <x v="3"/>
    <x v="14"/>
    <n v="124"/>
    <n v="121"/>
    <n v="109"/>
    <n v="20"/>
    <n v="85"/>
  </r>
  <r>
    <x v="2"/>
    <x v="24"/>
    <x v="4"/>
    <x v="14"/>
    <n v="53"/>
    <n v="53"/>
    <n v="57"/>
    <n v="25"/>
    <n v="44"/>
  </r>
  <r>
    <x v="2"/>
    <x v="24"/>
    <x v="5"/>
    <x v="14"/>
    <n v="45"/>
    <n v="45"/>
    <n v="41"/>
    <n v="23"/>
    <n v="39"/>
  </r>
  <r>
    <x v="2"/>
    <x v="25"/>
    <x v="0"/>
    <x v="14"/>
    <s v="&lt;5"/>
    <n v="0"/>
    <n v="5"/>
    <n v="0"/>
    <n v="0"/>
  </r>
  <r>
    <x v="2"/>
    <x v="25"/>
    <x v="1"/>
    <x v="14"/>
    <n v="6"/>
    <n v="6"/>
    <n v="3"/>
    <n v="0"/>
    <n v="0"/>
  </r>
  <r>
    <x v="2"/>
    <x v="25"/>
    <x v="2"/>
    <x v="14"/>
    <s v="&lt;5"/>
    <s v="&lt;5"/>
    <n v="5"/>
    <n v="0"/>
    <n v="3"/>
  </r>
  <r>
    <x v="2"/>
    <x v="25"/>
    <x v="3"/>
    <x v="14"/>
    <s v="&lt;5"/>
    <s v="&lt;5"/>
    <n v="4"/>
    <n v="0"/>
    <n v="4"/>
  </r>
  <r>
    <x v="2"/>
    <x v="25"/>
    <x v="4"/>
    <x v="14"/>
    <s v="&lt;5"/>
    <s v="&lt;5"/>
    <n v="4"/>
    <s v="&lt;5"/>
    <n v="4"/>
  </r>
  <r>
    <x v="2"/>
    <x v="25"/>
    <x v="5"/>
    <x v="14"/>
    <s v="&lt;5"/>
    <s v="&lt;5"/>
    <n v="1"/>
    <s v="&lt;5"/>
    <n v="1"/>
  </r>
  <r>
    <x v="2"/>
    <x v="26"/>
    <x v="0"/>
    <x v="14"/>
    <n v="13"/>
    <n v="0"/>
    <n v="22"/>
    <n v="0"/>
    <n v="0"/>
  </r>
  <r>
    <x v="2"/>
    <x v="26"/>
    <x v="1"/>
    <x v="14"/>
    <n v="17"/>
    <n v="17"/>
    <n v="22"/>
    <n v="0"/>
    <n v="1"/>
  </r>
  <r>
    <x v="2"/>
    <x v="26"/>
    <x v="2"/>
    <x v="14"/>
    <n v="42"/>
    <n v="39"/>
    <n v="40"/>
    <s v="&lt;5"/>
    <n v="23"/>
  </r>
  <r>
    <x v="2"/>
    <x v="26"/>
    <x v="3"/>
    <x v="14"/>
    <n v="27"/>
    <n v="26"/>
    <n v="25"/>
    <s v="&lt;5"/>
    <n v="18"/>
  </r>
  <r>
    <x v="2"/>
    <x v="26"/>
    <x v="4"/>
    <x v="14"/>
    <n v="12"/>
    <n v="12"/>
    <n v="12"/>
    <n v="6"/>
    <n v="8"/>
  </r>
  <r>
    <x v="2"/>
    <x v="26"/>
    <x v="5"/>
    <x v="14"/>
    <n v="5"/>
    <n v="5"/>
    <n v="6"/>
    <s v="&lt;5"/>
    <n v="5"/>
  </r>
  <r>
    <x v="0"/>
    <x v="0"/>
    <x v="0"/>
    <x v="15"/>
    <n v="9"/>
    <n v="0"/>
    <n v="159"/>
    <n v="0"/>
    <n v="0"/>
  </r>
  <r>
    <x v="0"/>
    <x v="0"/>
    <x v="1"/>
    <x v="15"/>
    <n v="37"/>
    <n v="33"/>
    <n v="222"/>
    <n v="0"/>
    <n v="1"/>
  </r>
  <r>
    <x v="0"/>
    <x v="0"/>
    <x v="2"/>
    <x v="15"/>
    <n v="105"/>
    <n v="94"/>
    <n v="1123"/>
    <n v="6"/>
    <n v="40"/>
  </r>
  <r>
    <x v="0"/>
    <x v="0"/>
    <x v="3"/>
    <x v="15"/>
    <n v="80"/>
    <n v="73"/>
    <n v="723"/>
    <n v="14"/>
    <n v="48"/>
  </r>
  <r>
    <x v="0"/>
    <x v="0"/>
    <x v="4"/>
    <x v="15"/>
    <n v="82"/>
    <n v="81"/>
    <n v="426"/>
    <n v="27"/>
    <n v="66"/>
  </r>
  <r>
    <x v="0"/>
    <x v="0"/>
    <x v="5"/>
    <x v="15"/>
    <n v="21"/>
    <n v="18"/>
    <n v="159"/>
    <n v="10"/>
    <n v="15"/>
  </r>
  <r>
    <x v="1"/>
    <x v="1"/>
    <x v="0"/>
    <x v="15"/>
    <s v="&lt;5"/>
    <n v="0"/>
    <n v="2"/>
    <n v="0"/>
    <n v="0"/>
  </r>
  <r>
    <x v="1"/>
    <x v="1"/>
    <x v="1"/>
    <x v="15"/>
    <s v="&lt;5"/>
    <s v="&lt;5"/>
    <n v="2"/>
    <n v="0"/>
    <n v="0"/>
  </r>
  <r>
    <x v="1"/>
    <x v="1"/>
    <x v="2"/>
    <x v="15"/>
    <n v="5"/>
    <n v="5"/>
    <n v="37"/>
    <n v="0"/>
    <n v="4"/>
  </r>
  <r>
    <x v="1"/>
    <x v="1"/>
    <x v="3"/>
    <x v="15"/>
    <s v="&lt;5"/>
    <s v="&lt;5"/>
    <n v="20"/>
    <s v="&lt;5"/>
    <n v="3"/>
  </r>
  <r>
    <x v="1"/>
    <x v="1"/>
    <x v="4"/>
    <x v="15"/>
    <s v="&lt;5"/>
    <s v="&lt;5"/>
    <n v="10"/>
    <n v="0"/>
    <n v="2"/>
  </r>
  <r>
    <x v="1"/>
    <x v="1"/>
    <x v="5"/>
    <x v="15"/>
    <s v="&lt;5"/>
    <s v="&lt;5"/>
    <n v="6"/>
    <s v="&lt;5"/>
    <n v="1"/>
  </r>
  <r>
    <x v="1"/>
    <x v="2"/>
    <x v="0"/>
    <x v="15"/>
    <s v="&lt;5"/>
    <n v="0"/>
    <n v="8"/>
    <n v="0"/>
    <n v="0"/>
  </r>
  <r>
    <x v="1"/>
    <x v="2"/>
    <x v="1"/>
    <x v="15"/>
    <s v="&lt;5"/>
    <s v="&lt;5"/>
    <n v="21"/>
    <n v="0"/>
    <n v="0"/>
  </r>
  <r>
    <x v="1"/>
    <x v="2"/>
    <x v="2"/>
    <x v="15"/>
    <n v="13"/>
    <n v="13"/>
    <n v="89"/>
    <s v="&lt;5"/>
    <n v="12"/>
  </r>
  <r>
    <x v="1"/>
    <x v="2"/>
    <x v="3"/>
    <x v="15"/>
    <n v="14"/>
    <n v="14"/>
    <n v="54"/>
    <n v="5"/>
    <n v="9"/>
  </r>
  <r>
    <x v="1"/>
    <x v="2"/>
    <x v="4"/>
    <x v="15"/>
    <s v="&lt;5"/>
    <s v="&lt;5"/>
    <n v="24"/>
    <s v="&lt;5"/>
    <n v="3"/>
  </r>
  <r>
    <x v="1"/>
    <x v="2"/>
    <x v="5"/>
    <x v="15"/>
    <s v="&lt;5"/>
    <s v="&lt;5"/>
    <n v="25"/>
    <s v="&lt;5"/>
    <n v="1"/>
  </r>
  <r>
    <x v="1"/>
    <x v="3"/>
    <x v="0"/>
    <x v="15"/>
    <s v="&lt;5"/>
    <n v="0"/>
    <n v="43"/>
    <n v="0"/>
    <n v="0"/>
  </r>
  <r>
    <x v="1"/>
    <x v="3"/>
    <x v="1"/>
    <x v="15"/>
    <n v="5"/>
    <n v="5"/>
    <n v="28"/>
    <n v="0"/>
    <n v="0"/>
  </r>
  <r>
    <x v="1"/>
    <x v="3"/>
    <x v="2"/>
    <x v="15"/>
    <n v="46"/>
    <n v="45"/>
    <n v="248"/>
    <n v="10"/>
    <n v="33"/>
  </r>
  <r>
    <x v="1"/>
    <x v="3"/>
    <x v="3"/>
    <x v="15"/>
    <n v="28"/>
    <n v="28"/>
    <n v="145"/>
    <n v="10"/>
    <n v="20"/>
  </r>
  <r>
    <x v="1"/>
    <x v="3"/>
    <x v="4"/>
    <x v="15"/>
    <n v="21"/>
    <n v="21"/>
    <n v="142"/>
    <n v="8"/>
    <n v="19"/>
  </r>
  <r>
    <x v="1"/>
    <x v="3"/>
    <x v="5"/>
    <x v="15"/>
    <n v="16"/>
    <n v="15"/>
    <n v="82"/>
    <s v="&lt;5"/>
    <n v="14"/>
  </r>
  <r>
    <x v="1"/>
    <x v="4"/>
    <x v="0"/>
    <x v="15"/>
    <n v="0"/>
    <n v="0"/>
    <n v="3"/>
    <n v="0"/>
    <n v="0"/>
  </r>
  <r>
    <x v="1"/>
    <x v="4"/>
    <x v="1"/>
    <x v="15"/>
    <n v="0"/>
    <n v="0"/>
    <n v="4"/>
    <n v="0"/>
    <n v="0"/>
  </r>
  <r>
    <x v="1"/>
    <x v="4"/>
    <x v="2"/>
    <x v="15"/>
    <n v="0"/>
    <n v="0"/>
    <n v="54"/>
    <n v="0"/>
    <n v="0"/>
  </r>
  <r>
    <x v="1"/>
    <x v="4"/>
    <x v="3"/>
    <x v="15"/>
    <n v="0"/>
    <n v="0"/>
    <n v="26"/>
    <n v="0"/>
    <n v="0"/>
  </r>
  <r>
    <x v="1"/>
    <x v="4"/>
    <x v="4"/>
    <x v="15"/>
    <n v="0"/>
    <n v="0"/>
    <n v="23"/>
    <n v="0"/>
    <n v="0"/>
  </r>
  <r>
    <x v="1"/>
    <x v="4"/>
    <x v="5"/>
    <x v="15"/>
    <n v="0"/>
    <n v="0"/>
    <n v="10"/>
    <n v="0"/>
    <n v="0"/>
  </r>
  <r>
    <x v="1"/>
    <x v="5"/>
    <x v="0"/>
    <x v="15"/>
    <s v="&lt;5"/>
    <s v="&lt;5"/>
    <n v="42"/>
    <n v="0"/>
    <n v="0"/>
  </r>
  <r>
    <x v="1"/>
    <x v="5"/>
    <x v="1"/>
    <x v="15"/>
    <s v="&lt;5"/>
    <s v="&lt;5"/>
    <n v="31"/>
    <n v="0"/>
    <n v="0"/>
  </r>
  <r>
    <x v="1"/>
    <x v="5"/>
    <x v="2"/>
    <x v="15"/>
    <n v="47"/>
    <n v="44"/>
    <n v="549"/>
    <n v="10"/>
    <n v="32"/>
  </r>
  <r>
    <x v="1"/>
    <x v="5"/>
    <x v="3"/>
    <x v="15"/>
    <n v="18"/>
    <n v="16"/>
    <n v="175"/>
    <n v="5"/>
    <n v="12"/>
  </r>
  <r>
    <x v="1"/>
    <x v="5"/>
    <x v="4"/>
    <x v="15"/>
    <n v="14"/>
    <n v="13"/>
    <n v="212"/>
    <n v="7"/>
    <n v="13"/>
  </r>
  <r>
    <x v="1"/>
    <x v="5"/>
    <x v="5"/>
    <x v="15"/>
    <n v="11"/>
    <n v="11"/>
    <n v="272"/>
    <s v="&lt;5"/>
    <n v="10"/>
  </r>
  <r>
    <x v="1"/>
    <x v="6"/>
    <x v="0"/>
    <x v="15"/>
    <s v="&lt;5"/>
    <n v="0"/>
    <n v="18"/>
    <n v="0"/>
    <n v="0"/>
  </r>
  <r>
    <x v="1"/>
    <x v="6"/>
    <x v="1"/>
    <x v="15"/>
    <s v="&lt;5"/>
    <s v="&lt;5"/>
    <n v="21"/>
    <n v="0"/>
    <n v="1"/>
  </r>
  <r>
    <x v="1"/>
    <x v="6"/>
    <x v="2"/>
    <x v="15"/>
    <n v="71"/>
    <n v="70"/>
    <n v="360"/>
    <n v="16"/>
    <n v="56"/>
  </r>
  <r>
    <x v="1"/>
    <x v="6"/>
    <x v="3"/>
    <x v="15"/>
    <n v="20"/>
    <n v="20"/>
    <n v="82"/>
    <n v="8"/>
    <n v="20"/>
  </r>
  <r>
    <x v="1"/>
    <x v="6"/>
    <x v="4"/>
    <x v="15"/>
    <n v="11"/>
    <n v="11"/>
    <n v="117"/>
    <s v="&lt;5"/>
    <n v="11"/>
  </r>
  <r>
    <x v="1"/>
    <x v="6"/>
    <x v="5"/>
    <x v="15"/>
    <n v="10"/>
    <n v="9"/>
    <n v="87"/>
    <s v="&lt;5"/>
    <n v="7"/>
  </r>
  <r>
    <x v="1"/>
    <x v="7"/>
    <x v="0"/>
    <x v="15"/>
    <n v="0"/>
    <n v="0"/>
    <n v="5"/>
    <n v="0"/>
    <n v="0"/>
  </r>
  <r>
    <x v="1"/>
    <x v="7"/>
    <x v="1"/>
    <x v="15"/>
    <s v="&lt;5"/>
    <s v="&lt;5"/>
    <n v="11"/>
    <n v="0"/>
    <n v="0"/>
  </r>
  <r>
    <x v="1"/>
    <x v="7"/>
    <x v="2"/>
    <x v="15"/>
    <n v="20"/>
    <n v="20"/>
    <n v="151"/>
    <s v="&lt;5"/>
    <n v="12"/>
  </r>
  <r>
    <x v="1"/>
    <x v="7"/>
    <x v="3"/>
    <x v="15"/>
    <n v="12"/>
    <n v="12"/>
    <n v="38"/>
    <s v="&lt;5"/>
    <n v="10"/>
  </r>
  <r>
    <x v="1"/>
    <x v="7"/>
    <x v="4"/>
    <x v="15"/>
    <s v="&lt;5"/>
    <s v="&lt;5"/>
    <n v="13"/>
    <n v="0"/>
    <n v="1"/>
  </r>
  <r>
    <x v="1"/>
    <x v="7"/>
    <x v="5"/>
    <x v="15"/>
    <s v="&lt;5"/>
    <s v="&lt;5"/>
    <n v="14"/>
    <s v="&lt;5"/>
    <n v="2"/>
  </r>
  <r>
    <x v="1"/>
    <x v="8"/>
    <x v="0"/>
    <x v="15"/>
    <n v="0"/>
    <n v="0"/>
    <n v="4"/>
    <n v="0"/>
    <n v="0"/>
  </r>
  <r>
    <x v="1"/>
    <x v="8"/>
    <x v="1"/>
    <x v="15"/>
    <n v="0"/>
    <n v="0"/>
    <n v="3"/>
    <n v="0"/>
    <n v="0"/>
  </r>
  <r>
    <x v="1"/>
    <x v="8"/>
    <x v="2"/>
    <x v="15"/>
    <s v="&lt;5"/>
    <s v="&lt;5"/>
    <n v="59"/>
    <s v="&lt;5"/>
    <n v="2"/>
  </r>
  <r>
    <x v="1"/>
    <x v="8"/>
    <x v="3"/>
    <x v="15"/>
    <s v="&lt;5"/>
    <s v="&lt;5"/>
    <n v="31"/>
    <s v="&lt;5"/>
    <n v="2"/>
  </r>
  <r>
    <x v="1"/>
    <x v="8"/>
    <x v="4"/>
    <x v="15"/>
    <s v="&lt;5"/>
    <s v="&lt;5"/>
    <n v="11"/>
    <s v="&lt;5"/>
    <n v="3"/>
  </r>
  <r>
    <x v="1"/>
    <x v="8"/>
    <x v="5"/>
    <x v="15"/>
    <n v="0"/>
    <n v="0"/>
    <n v="11"/>
    <n v="0"/>
    <n v="0"/>
  </r>
  <r>
    <x v="1"/>
    <x v="9"/>
    <x v="0"/>
    <x v="15"/>
    <n v="0"/>
    <n v="0"/>
    <n v="10"/>
    <n v="0"/>
    <n v="0"/>
  </r>
  <r>
    <x v="1"/>
    <x v="9"/>
    <x v="1"/>
    <x v="15"/>
    <n v="0"/>
    <n v="0"/>
    <n v="13"/>
    <n v="0"/>
    <n v="0"/>
  </r>
  <r>
    <x v="1"/>
    <x v="9"/>
    <x v="2"/>
    <x v="15"/>
    <n v="0"/>
    <n v="0"/>
    <n v="206"/>
    <n v="0"/>
    <n v="0"/>
  </r>
  <r>
    <x v="1"/>
    <x v="9"/>
    <x v="3"/>
    <x v="15"/>
    <n v="0"/>
    <n v="0"/>
    <n v="188"/>
    <n v="0"/>
    <n v="0"/>
  </r>
  <r>
    <x v="1"/>
    <x v="9"/>
    <x v="4"/>
    <x v="15"/>
    <n v="0"/>
    <n v="0"/>
    <n v="174"/>
    <n v="0"/>
    <n v="0"/>
  </r>
  <r>
    <x v="1"/>
    <x v="9"/>
    <x v="5"/>
    <x v="15"/>
    <n v="0"/>
    <n v="0"/>
    <n v="88"/>
    <n v="0"/>
    <n v="0"/>
  </r>
  <r>
    <x v="1"/>
    <x v="10"/>
    <x v="0"/>
    <x v="15"/>
    <n v="28"/>
    <n v="0"/>
    <n v="142"/>
    <n v="0"/>
    <n v="0"/>
  </r>
  <r>
    <x v="1"/>
    <x v="10"/>
    <x v="1"/>
    <x v="15"/>
    <n v="42"/>
    <n v="40"/>
    <n v="175"/>
    <n v="0"/>
    <n v="4"/>
  </r>
  <r>
    <x v="1"/>
    <x v="10"/>
    <x v="2"/>
    <x v="15"/>
    <n v="242"/>
    <n v="236"/>
    <n v="1179"/>
    <n v="49"/>
    <n v="175"/>
  </r>
  <r>
    <x v="1"/>
    <x v="10"/>
    <x v="3"/>
    <x v="15"/>
    <n v="214"/>
    <n v="209"/>
    <n v="1001"/>
    <n v="65"/>
    <n v="164"/>
  </r>
  <r>
    <x v="1"/>
    <x v="10"/>
    <x v="4"/>
    <x v="15"/>
    <n v="297"/>
    <n v="289"/>
    <n v="904"/>
    <n v="131"/>
    <n v="264"/>
  </r>
  <r>
    <x v="1"/>
    <x v="10"/>
    <x v="5"/>
    <x v="15"/>
    <n v="217"/>
    <n v="215"/>
    <n v="626"/>
    <n v="157"/>
    <n v="200"/>
  </r>
  <r>
    <x v="1"/>
    <x v="12"/>
    <x v="0"/>
    <x v="15"/>
    <s v="&lt;5"/>
    <n v="0"/>
    <n v="19"/>
    <n v="0"/>
    <n v="0"/>
  </r>
  <r>
    <x v="1"/>
    <x v="12"/>
    <x v="1"/>
    <x v="15"/>
    <n v="8"/>
    <n v="7"/>
    <n v="32"/>
    <n v="0"/>
    <n v="1"/>
  </r>
  <r>
    <x v="1"/>
    <x v="12"/>
    <x v="2"/>
    <x v="15"/>
    <n v="31"/>
    <n v="31"/>
    <n v="220"/>
    <n v="8"/>
    <n v="28"/>
  </r>
  <r>
    <x v="1"/>
    <x v="12"/>
    <x v="3"/>
    <x v="15"/>
    <n v="25"/>
    <n v="25"/>
    <n v="122"/>
    <n v="8"/>
    <n v="22"/>
  </r>
  <r>
    <x v="1"/>
    <x v="12"/>
    <x v="4"/>
    <x v="15"/>
    <n v="13"/>
    <n v="13"/>
    <n v="57"/>
    <n v="8"/>
    <n v="13"/>
  </r>
  <r>
    <x v="1"/>
    <x v="12"/>
    <x v="5"/>
    <x v="15"/>
    <n v="5"/>
    <n v="5"/>
    <n v="44"/>
    <s v="&lt;5"/>
    <n v="5"/>
  </r>
  <r>
    <x v="1"/>
    <x v="13"/>
    <x v="0"/>
    <x v="15"/>
    <n v="0"/>
    <n v="0"/>
    <n v="7"/>
    <n v="0"/>
    <n v="0"/>
  </r>
  <r>
    <x v="1"/>
    <x v="13"/>
    <x v="1"/>
    <x v="15"/>
    <n v="0"/>
    <n v="0"/>
    <n v="5"/>
    <n v="0"/>
    <n v="0"/>
  </r>
  <r>
    <x v="1"/>
    <x v="13"/>
    <x v="2"/>
    <x v="15"/>
    <n v="0"/>
    <n v="0"/>
    <n v="92"/>
    <n v="0"/>
    <n v="0"/>
  </r>
  <r>
    <x v="1"/>
    <x v="13"/>
    <x v="3"/>
    <x v="15"/>
    <n v="0"/>
    <n v="0"/>
    <n v="44"/>
    <n v="0"/>
    <n v="0"/>
  </r>
  <r>
    <x v="1"/>
    <x v="13"/>
    <x v="4"/>
    <x v="15"/>
    <n v="0"/>
    <n v="0"/>
    <n v="27"/>
    <n v="0"/>
    <n v="0"/>
  </r>
  <r>
    <x v="1"/>
    <x v="13"/>
    <x v="5"/>
    <x v="15"/>
    <n v="0"/>
    <n v="0"/>
    <n v="38"/>
    <n v="0"/>
    <n v="0"/>
  </r>
  <r>
    <x v="1"/>
    <x v="14"/>
    <x v="0"/>
    <x v="15"/>
    <n v="9"/>
    <n v="0"/>
    <n v="90"/>
    <n v="0"/>
    <n v="0"/>
  </r>
  <r>
    <x v="1"/>
    <x v="14"/>
    <x v="1"/>
    <x v="15"/>
    <n v="10"/>
    <n v="10"/>
    <n v="95"/>
    <n v="0"/>
    <n v="0"/>
  </r>
  <r>
    <x v="1"/>
    <x v="14"/>
    <x v="2"/>
    <x v="15"/>
    <n v="195"/>
    <n v="190"/>
    <n v="1761"/>
    <n v="21"/>
    <n v="141"/>
  </r>
  <r>
    <x v="1"/>
    <x v="14"/>
    <x v="3"/>
    <x v="15"/>
    <n v="91"/>
    <n v="84"/>
    <n v="493"/>
    <n v="23"/>
    <n v="75"/>
  </r>
  <r>
    <x v="1"/>
    <x v="14"/>
    <x v="4"/>
    <x v="15"/>
    <n v="65"/>
    <n v="62"/>
    <n v="760"/>
    <n v="14"/>
    <n v="55"/>
  </r>
  <r>
    <x v="1"/>
    <x v="14"/>
    <x v="5"/>
    <x v="15"/>
    <n v="68"/>
    <n v="62"/>
    <n v="1061"/>
    <n v="32"/>
    <n v="61"/>
  </r>
  <r>
    <x v="1"/>
    <x v="15"/>
    <x v="2"/>
    <x v="15"/>
    <n v="0"/>
    <n v="0"/>
    <n v="1"/>
    <n v="0"/>
    <n v="0"/>
  </r>
  <r>
    <x v="1"/>
    <x v="15"/>
    <x v="3"/>
    <x v="15"/>
    <n v="0"/>
    <n v="0"/>
    <n v="1"/>
    <n v="0"/>
    <n v="0"/>
  </r>
  <r>
    <x v="1"/>
    <x v="15"/>
    <x v="4"/>
    <x v="15"/>
    <n v="0"/>
    <n v="0"/>
    <n v="1"/>
    <n v="0"/>
    <n v="0"/>
  </r>
  <r>
    <x v="1"/>
    <x v="16"/>
    <x v="0"/>
    <x v="15"/>
    <n v="0"/>
    <n v="0"/>
    <n v="1"/>
    <n v="0"/>
    <n v="0"/>
  </r>
  <r>
    <x v="1"/>
    <x v="16"/>
    <x v="1"/>
    <x v="15"/>
    <n v="0"/>
    <n v="0"/>
    <n v="3"/>
    <n v="0"/>
    <n v="0"/>
  </r>
  <r>
    <x v="1"/>
    <x v="16"/>
    <x v="2"/>
    <x v="15"/>
    <n v="0"/>
    <n v="0"/>
    <n v="43"/>
    <n v="0"/>
    <n v="0"/>
  </r>
  <r>
    <x v="1"/>
    <x v="16"/>
    <x v="3"/>
    <x v="15"/>
    <n v="0"/>
    <n v="0"/>
    <n v="135"/>
    <n v="0"/>
    <n v="0"/>
  </r>
  <r>
    <x v="1"/>
    <x v="16"/>
    <x v="4"/>
    <x v="15"/>
    <n v="0"/>
    <n v="0"/>
    <n v="141"/>
    <n v="0"/>
    <n v="0"/>
  </r>
  <r>
    <x v="1"/>
    <x v="16"/>
    <x v="5"/>
    <x v="15"/>
    <n v="0"/>
    <n v="0"/>
    <n v="78"/>
    <n v="0"/>
    <n v="0"/>
  </r>
  <r>
    <x v="1"/>
    <x v="17"/>
    <x v="0"/>
    <x v="15"/>
    <s v="&lt;5"/>
    <n v="0"/>
    <n v="8"/>
    <n v="0"/>
    <n v="0"/>
  </r>
  <r>
    <x v="1"/>
    <x v="17"/>
    <x v="1"/>
    <x v="15"/>
    <s v="&lt;5"/>
    <s v="&lt;5"/>
    <n v="20"/>
    <n v="0"/>
    <n v="0"/>
  </r>
  <r>
    <x v="1"/>
    <x v="17"/>
    <x v="2"/>
    <x v="15"/>
    <n v="31"/>
    <n v="30"/>
    <n v="127"/>
    <n v="14"/>
    <n v="28"/>
  </r>
  <r>
    <x v="1"/>
    <x v="17"/>
    <x v="3"/>
    <x v="15"/>
    <n v="37"/>
    <n v="36"/>
    <n v="74"/>
    <n v="26"/>
    <n v="36"/>
  </r>
  <r>
    <x v="1"/>
    <x v="17"/>
    <x v="4"/>
    <x v="15"/>
    <n v="8"/>
    <n v="8"/>
    <n v="29"/>
    <s v="&lt;5"/>
    <n v="6"/>
  </r>
  <r>
    <x v="1"/>
    <x v="17"/>
    <x v="5"/>
    <x v="15"/>
    <s v="&lt;5"/>
    <s v="&lt;5"/>
    <n v="15"/>
    <s v="&lt;5"/>
    <n v="4"/>
  </r>
  <r>
    <x v="1"/>
    <x v="18"/>
    <x v="1"/>
    <x v="15"/>
    <s v="&lt;5"/>
    <s v="&lt;5"/>
    <n v="0"/>
    <n v="0"/>
    <n v="0"/>
  </r>
  <r>
    <x v="1"/>
    <x v="18"/>
    <x v="2"/>
    <x v="15"/>
    <n v="69"/>
    <n v="65"/>
    <n v="0"/>
    <n v="20"/>
    <n v="53"/>
  </r>
  <r>
    <x v="1"/>
    <x v="18"/>
    <x v="3"/>
    <x v="15"/>
    <n v="47"/>
    <n v="45"/>
    <n v="0"/>
    <n v="11"/>
    <n v="39"/>
  </r>
  <r>
    <x v="1"/>
    <x v="18"/>
    <x v="4"/>
    <x v="15"/>
    <n v="46"/>
    <n v="43"/>
    <n v="0"/>
    <n v="10"/>
    <n v="39"/>
  </r>
  <r>
    <x v="1"/>
    <x v="18"/>
    <x v="5"/>
    <x v="15"/>
    <n v="20"/>
    <n v="18"/>
    <n v="0"/>
    <n v="7"/>
    <n v="18"/>
  </r>
  <r>
    <x v="2"/>
    <x v="19"/>
    <x v="0"/>
    <x v="15"/>
    <s v="&lt;5"/>
    <n v="0"/>
    <n v="11"/>
    <n v="0"/>
    <n v="0"/>
  </r>
  <r>
    <x v="2"/>
    <x v="19"/>
    <x v="1"/>
    <x v="15"/>
    <n v="7"/>
    <n v="6"/>
    <n v="5"/>
    <n v="0"/>
    <n v="1"/>
  </r>
  <r>
    <x v="2"/>
    <x v="19"/>
    <x v="2"/>
    <x v="15"/>
    <n v="11"/>
    <n v="11"/>
    <n v="39"/>
    <s v="&lt;5"/>
    <n v="9"/>
  </r>
  <r>
    <x v="2"/>
    <x v="19"/>
    <x v="3"/>
    <x v="15"/>
    <s v="&lt;5"/>
    <s v="&lt;5"/>
    <n v="26"/>
    <s v="&lt;5"/>
    <n v="2"/>
  </r>
  <r>
    <x v="2"/>
    <x v="19"/>
    <x v="4"/>
    <x v="15"/>
    <n v="7"/>
    <n v="6"/>
    <n v="18"/>
    <s v="&lt;5"/>
    <n v="6"/>
  </r>
  <r>
    <x v="2"/>
    <x v="19"/>
    <x v="5"/>
    <x v="15"/>
    <s v="&lt;5"/>
    <s v="&lt;5"/>
    <n v="11"/>
    <s v="&lt;5"/>
    <n v="2"/>
  </r>
  <r>
    <x v="2"/>
    <x v="20"/>
    <x v="0"/>
    <x v="15"/>
    <n v="0"/>
    <n v="0"/>
    <n v="6"/>
    <n v="0"/>
    <n v="0"/>
  </r>
  <r>
    <x v="2"/>
    <x v="20"/>
    <x v="1"/>
    <x v="15"/>
    <s v="&lt;5"/>
    <s v="&lt;5"/>
    <n v="8"/>
    <n v="0"/>
    <n v="0"/>
  </r>
  <r>
    <x v="2"/>
    <x v="20"/>
    <x v="2"/>
    <x v="15"/>
    <n v="5"/>
    <n v="5"/>
    <n v="46"/>
    <n v="0"/>
    <n v="3"/>
  </r>
  <r>
    <x v="2"/>
    <x v="20"/>
    <x v="3"/>
    <x v="15"/>
    <n v="6"/>
    <n v="5"/>
    <n v="31"/>
    <s v="&lt;5"/>
    <n v="4"/>
  </r>
  <r>
    <x v="2"/>
    <x v="20"/>
    <x v="4"/>
    <x v="15"/>
    <n v="5"/>
    <n v="5"/>
    <n v="28"/>
    <s v="&lt;5"/>
    <n v="5"/>
  </r>
  <r>
    <x v="2"/>
    <x v="20"/>
    <x v="5"/>
    <x v="15"/>
    <s v="&lt;5"/>
    <s v="&lt;5"/>
    <n v="14"/>
    <n v="0"/>
    <n v="4"/>
  </r>
  <r>
    <x v="2"/>
    <x v="21"/>
    <x v="0"/>
    <x v="15"/>
    <s v="&lt;5"/>
    <n v="0"/>
    <n v="3"/>
    <n v="0"/>
    <n v="0"/>
  </r>
  <r>
    <x v="2"/>
    <x v="21"/>
    <x v="1"/>
    <x v="15"/>
    <n v="0"/>
    <n v="0"/>
    <n v="4"/>
    <n v="0"/>
    <n v="0"/>
  </r>
  <r>
    <x v="2"/>
    <x v="21"/>
    <x v="2"/>
    <x v="15"/>
    <n v="6"/>
    <n v="6"/>
    <n v="9"/>
    <s v="&lt;5"/>
    <n v="5"/>
  </r>
  <r>
    <x v="2"/>
    <x v="21"/>
    <x v="3"/>
    <x v="15"/>
    <s v="&lt;5"/>
    <s v="&lt;5"/>
    <n v="15"/>
    <s v="&lt;5"/>
    <n v="2"/>
  </r>
  <r>
    <x v="2"/>
    <x v="21"/>
    <x v="4"/>
    <x v="15"/>
    <n v="0"/>
    <n v="0"/>
    <n v="3"/>
    <n v="0"/>
    <n v="0"/>
  </r>
  <r>
    <x v="2"/>
    <x v="21"/>
    <x v="5"/>
    <x v="15"/>
    <n v="0"/>
    <n v="0"/>
    <n v="1"/>
    <n v="0"/>
    <n v="0"/>
  </r>
  <r>
    <x v="2"/>
    <x v="22"/>
    <x v="0"/>
    <x v="15"/>
    <n v="0"/>
    <n v="0"/>
    <n v="14"/>
    <n v="0"/>
    <n v="0"/>
  </r>
  <r>
    <x v="2"/>
    <x v="22"/>
    <x v="1"/>
    <x v="15"/>
    <s v="&lt;5"/>
    <s v="&lt;5"/>
    <n v="11"/>
    <n v="0"/>
    <n v="0"/>
  </r>
  <r>
    <x v="2"/>
    <x v="22"/>
    <x v="2"/>
    <x v="15"/>
    <n v="74"/>
    <n v="67"/>
    <n v="95"/>
    <n v="24"/>
    <n v="58"/>
  </r>
  <r>
    <x v="2"/>
    <x v="22"/>
    <x v="3"/>
    <x v="15"/>
    <n v="54"/>
    <n v="52"/>
    <n v="79"/>
    <n v="15"/>
    <n v="41"/>
  </r>
  <r>
    <x v="2"/>
    <x v="22"/>
    <x v="4"/>
    <x v="15"/>
    <n v="9"/>
    <n v="7"/>
    <n v="27"/>
    <s v="&lt;5"/>
    <n v="5"/>
  </r>
  <r>
    <x v="2"/>
    <x v="22"/>
    <x v="5"/>
    <x v="15"/>
    <s v="&lt;5"/>
    <s v="&lt;5"/>
    <n v="10"/>
    <s v="&lt;5"/>
    <n v="2"/>
  </r>
  <r>
    <x v="2"/>
    <x v="23"/>
    <x v="0"/>
    <x v="15"/>
    <n v="0"/>
    <n v="0"/>
    <n v="2"/>
    <n v="0"/>
    <n v="0"/>
  </r>
  <r>
    <x v="2"/>
    <x v="23"/>
    <x v="1"/>
    <x v="15"/>
    <s v="&lt;5"/>
    <s v="&lt;5"/>
    <n v="2"/>
    <n v="0"/>
    <n v="0"/>
  </r>
  <r>
    <x v="2"/>
    <x v="23"/>
    <x v="2"/>
    <x v="15"/>
    <n v="5"/>
    <n v="5"/>
    <n v="20"/>
    <s v="&lt;5"/>
    <n v="4"/>
  </r>
  <r>
    <x v="2"/>
    <x v="23"/>
    <x v="3"/>
    <x v="15"/>
    <n v="10"/>
    <n v="10"/>
    <n v="14"/>
    <s v="&lt;5"/>
    <n v="8"/>
  </r>
  <r>
    <x v="2"/>
    <x v="23"/>
    <x v="4"/>
    <x v="15"/>
    <n v="0"/>
    <n v="0"/>
    <n v="7"/>
    <n v="0"/>
    <n v="0"/>
  </r>
  <r>
    <x v="2"/>
    <x v="23"/>
    <x v="5"/>
    <x v="15"/>
    <n v="0"/>
    <n v="0"/>
    <n v="2"/>
    <n v="0"/>
    <n v="0"/>
  </r>
  <r>
    <x v="2"/>
    <x v="24"/>
    <x v="0"/>
    <x v="15"/>
    <s v="&lt;5"/>
    <n v="0"/>
    <n v="36"/>
    <n v="0"/>
    <n v="0"/>
  </r>
  <r>
    <x v="2"/>
    <x v="24"/>
    <x v="1"/>
    <x v="15"/>
    <n v="11"/>
    <n v="9"/>
    <n v="21"/>
    <n v="0"/>
    <n v="1"/>
  </r>
  <r>
    <x v="2"/>
    <x v="24"/>
    <x v="2"/>
    <x v="15"/>
    <n v="50"/>
    <n v="49"/>
    <n v="148"/>
    <n v="8"/>
    <n v="39"/>
  </r>
  <r>
    <x v="2"/>
    <x v="24"/>
    <x v="3"/>
    <x v="15"/>
    <n v="23"/>
    <n v="22"/>
    <n v="117"/>
    <n v="9"/>
    <n v="20"/>
  </r>
  <r>
    <x v="2"/>
    <x v="24"/>
    <x v="4"/>
    <x v="15"/>
    <n v="15"/>
    <n v="15"/>
    <n v="77"/>
    <n v="5"/>
    <n v="15"/>
  </r>
  <r>
    <x v="2"/>
    <x v="24"/>
    <x v="5"/>
    <x v="15"/>
    <s v="&lt;5"/>
    <s v="&lt;5"/>
    <n v="34"/>
    <s v="&lt;5"/>
    <n v="3"/>
  </r>
  <r>
    <x v="2"/>
    <x v="25"/>
    <x v="0"/>
    <x v="15"/>
    <n v="0"/>
    <n v="0"/>
    <n v="3"/>
    <n v="0"/>
    <n v="0"/>
  </r>
  <r>
    <x v="2"/>
    <x v="25"/>
    <x v="1"/>
    <x v="15"/>
    <s v="&lt;5"/>
    <s v="&lt;5"/>
    <n v="3"/>
    <n v="0"/>
    <n v="0"/>
  </r>
  <r>
    <x v="2"/>
    <x v="25"/>
    <x v="2"/>
    <x v="15"/>
    <s v="&lt;5"/>
    <s v="&lt;5"/>
    <n v="11"/>
    <n v="0"/>
    <n v="0"/>
  </r>
  <r>
    <x v="2"/>
    <x v="25"/>
    <x v="3"/>
    <x v="15"/>
    <n v="0"/>
    <n v="0"/>
    <n v="2"/>
    <n v="0"/>
    <n v="0"/>
  </r>
  <r>
    <x v="2"/>
    <x v="25"/>
    <x v="4"/>
    <x v="15"/>
    <s v="&lt;5"/>
    <s v="&lt;5"/>
    <n v="1"/>
    <s v="&lt;5"/>
    <n v="1"/>
  </r>
  <r>
    <x v="2"/>
    <x v="25"/>
    <x v="5"/>
    <x v="15"/>
    <n v="0"/>
    <n v="0"/>
    <n v="1"/>
    <n v="0"/>
    <n v="0"/>
  </r>
  <r>
    <x v="2"/>
    <x v="26"/>
    <x v="0"/>
    <x v="15"/>
    <s v="&lt;5"/>
    <n v="0"/>
    <n v="16"/>
    <n v="0"/>
    <n v="0"/>
  </r>
  <r>
    <x v="2"/>
    <x v="26"/>
    <x v="1"/>
    <x v="15"/>
    <s v="&lt;5"/>
    <s v="&lt;5"/>
    <n v="16"/>
    <n v="0"/>
    <n v="2"/>
  </r>
  <r>
    <x v="2"/>
    <x v="26"/>
    <x v="2"/>
    <x v="15"/>
    <n v="31"/>
    <n v="31"/>
    <n v="107"/>
    <n v="9"/>
    <n v="22"/>
  </r>
  <r>
    <x v="2"/>
    <x v="26"/>
    <x v="3"/>
    <x v="15"/>
    <n v="15"/>
    <n v="13"/>
    <n v="40"/>
    <s v="&lt;5"/>
    <n v="9"/>
  </r>
  <r>
    <x v="2"/>
    <x v="26"/>
    <x v="4"/>
    <x v="15"/>
    <n v="8"/>
    <n v="8"/>
    <n v="26"/>
    <s v="&lt;5"/>
    <n v="7"/>
  </r>
  <r>
    <x v="2"/>
    <x v="26"/>
    <x v="5"/>
    <x v="15"/>
    <s v="&lt;5"/>
    <s v="&lt;5"/>
    <n v="20"/>
    <s v="&lt;5"/>
    <n v="3"/>
  </r>
  <r>
    <x v="0"/>
    <x v="0"/>
    <x v="0"/>
    <x v="16"/>
    <n v="2953"/>
    <s v="&lt;5"/>
    <n v="14353"/>
    <n v="0"/>
    <n v="0"/>
  </r>
  <r>
    <x v="0"/>
    <x v="0"/>
    <x v="1"/>
    <x v="16"/>
    <n v="9473"/>
    <n v="8671"/>
    <n v="10582"/>
    <n v="5"/>
    <n v="203"/>
  </r>
  <r>
    <x v="0"/>
    <x v="0"/>
    <x v="2"/>
    <x v="16"/>
    <n v="21667"/>
    <n v="20098"/>
    <n v="25041"/>
    <n v="1928"/>
    <n v="10288"/>
  </r>
  <r>
    <x v="0"/>
    <x v="0"/>
    <x v="3"/>
    <x v="16"/>
    <n v="13580"/>
    <n v="12957"/>
    <n v="15364"/>
    <n v="2882"/>
    <n v="8951"/>
  </r>
  <r>
    <x v="0"/>
    <x v="0"/>
    <x v="4"/>
    <x v="16"/>
    <n v="12029"/>
    <n v="11750"/>
    <n v="12823"/>
    <n v="5249"/>
    <n v="9854"/>
  </r>
  <r>
    <x v="0"/>
    <x v="0"/>
    <x v="5"/>
    <x v="16"/>
    <n v="6124"/>
    <n v="6039"/>
    <n v="5897"/>
    <n v="4142"/>
    <n v="5552"/>
  </r>
  <r>
    <x v="1"/>
    <x v="1"/>
    <x v="0"/>
    <x v="16"/>
    <n v="96"/>
    <n v="0"/>
    <n v="412"/>
    <n v="0"/>
    <n v="0"/>
  </r>
  <r>
    <x v="1"/>
    <x v="1"/>
    <x v="1"/>
    <x v="16"/>
    <n v="298"/>
    <n v="281"/>
    <n v="321"/>
    <n v="0"/>
    <n v="4"/>
  </r>
  <r>
    <x v="1"/>
    <x v="1"/>
    <x v="2"/>
    <x v="16"/>
    <n v="782"/>
    <n v="755"/>
    <n v="911"/>
    <n v="105"/>
    <n v="478"/>
  </r>
  <r>
    <x v="1"/>
    <x v="1"/>
    <x v="3"/>
    <x v="16"/>
    <n v="607"/>
    <n v="591"/>
    <n v="670"/>
    <n v="184"/>
    <n v="481"/>
  </r>
  <r>
    <x v="1"/>
    <x v="1"/>
    <x v="4"/>
    <x v="16"/>
    <n v="379"/>
    <n v="376"/>
    <n v="401"/>
    <n v="187"/>
    <n v="339"/>
  </r>
  <r>
    <x v="1"/>
    <x v="1"/>
    <x v="5"/>
    <x v="16"/>
    <n v="126"/>
    <n v="124"/>
    <n v="132"/>
    <n v="76"/>
    <n v="111"/>
  </r>
  <r>
    <x v="1"/>
    <x v="2"/>
    <x v="0"/>
    <x v="16"/>
    <n v="86"/>
    <n v="0"/>
    <n v="174"/>
    <n v="0"/>
    <n v="0"/>
  </r>
  <r>
    <x v="1"/>
    <x v="2"/>
    <x v="1"/>
    <x v="16"/>
    <n v="203"/>
    <n v="200"/>
    <n v="176"/>
    <n v="0"/>
    <n v="4"/>
  </r>
  <r>
    <x v="1"/>
    <x v="2"/>
    <x v="2"/>
    <x v="16"/>
    <n v="616"/>
    <n v="607"/>
    <n v="527"/>
    <n v="170"/>
    <n v="526"/>
  </r>
  <r>
    <x v="1"/>
    <x v="2"/>
    <x v="3"/>
    <x v="16"/>
    <n v="585"/>
    <n v="583"/>
    <n v="568"/>
    <n v="250"/>
    <n v="527"/>
  </r>
  <r>
    <x v="1"/>
    <x v="2"/>
    <x v="4"/>
    <x v="16"/>
    <n v="354"/>
    <n v="353"/>
    <n v="348"/>
    <n v="197"/>
    <n v="335"/>
  </r>
  <r>
    <x v="1"/>
    <x v="2"/>
    <x v="5"/>
    <x v="16"/>
    <n v="132"/>
    <n v="130"/>
    <n v="135"/>
    <n v="75"/>
    <n v="122"/>
  </r>
  <r>
    <x v="1"/>
    <x v="3"/>
    <x v="0"/>
    <x v="16"/>
    <n v="798"/>
    <n v="0"/>
    <n v="1258"/>
    <n v="0"/>
    <n v="0"/>
  </r>
  <r>
    <x v="1"/>
    <x v="3"/>
    <x v="1"/>
    <x v="16"/>
    <n v="761"/>
    <n v="731"/>
    <n v="646"/>
    <n v="0"/>
    <n v="28"/>
  </r>
  <r>
    <x v="1"/>
    <x v="3"/>
    <x v="2"/>
    <x v="16"/>
    <n v="2447"/>
    <n v="2411"/>
    <n v="2078"/>
    <n v="576"/>
    <n v="2049"/>
  </r>
  <r>
    <x v="1"/>
    <x v="3"/>
    <x v="3"/>
    <x v="16"/>
    <n v="2609"/>
    <n v="2577"/>
    <n v="2456"/>
    <n v="755"/>
    <n v="2324"/>
  </r>
  <r>
    <x v="1"/>
    <x v="3"/>
    <x v="4"/>
    <x v="16"/>
    <n v="1252"/>
    <n v="1234"/>
    <n v="1360"/>
    <n v="559"/>
    <n v="1144"/>
  </r>
  <r>
    <x v="1"/>
    <x v="3"/>
    <x v="5"/>
    <x v="16"/>
    <n v="1076"/>
    <n v="1064"/>
    <n v="1155"/>
    <n v="544"/>
    <n v="988"/>
  </r>
  <r>
    <x v="1"/>
    <x v="4"/>
    <x v="0"/>
    <x v="16"/>
    <n v="0"/>
    <n v="0"/>
    <n v="3"/>
    <n v="0"/>
    <n v="0"/>
  </r>
  <r>
    <x v="1"/>
    <x v="4"/>
    <x v="1"/>
    <x v="16"/>
    <n v="0"/>
    <n v="0"/>
    <n v="3"/>
    <n v="0"/>
    <n v="0"/>
  </r>
  <r>
    <x v="1"/>
    <x v="4"/>
    <x v="2"/>
    <x v="16"/>
    <n v="0"/>
    <n v="0"/>
    <n v="10"/>
    <n v="0"/>
    <n v="0"/>
  </r>
  <r>
    <x v="1"/>
    <x v="4"/>
    <x v="3"/>
    <x v="16"/>
    <n v="0"/>
    <n v="0"/>
    <n v="10"/>
    <n v="0"/>
    <n v="0"/>
  </r>
  <r>
    <x v="1"/>
    <x v="4"/>
    <x v="4"/>
    <x v="16"/>
    <n v="0"/>
    <n v="0"/>
    <n v="7"/>
    <n v="0"/>
    <n v="0"/>
  </r>
  <r>
    <x v="1"/>
    <x v="4"/>
    <x v="5"/>
    <x v="16"/>
    <n v="0"/>
    <n v="0"/>
    <n v="6"/>
    <n v="0"/>
    <n v="0"/>
  </r>
  <r>
    <x v="1"/>
    <x v="5"/>
    <x v="0"/>
    <x v="16"/>
    <n v="95"/>
    <n v="0"/>
    <n v="322"/>
    <n v="0"/>
    <n v="0"/>
  </r>
  <r>
    <x v="1"/>
    <x v="5"/>
    <x v="1"/>
    <x v="16"/>
    <n v="345"/>
    <n v="337"/>
    <n v="367"/>
    <s v="&lt;5"/>
    <n v="12"/>
  </r>
  <r>
    <x v="1"/>
    <x v="5"/>
    <x v="2"/>
    <x v="16"/>
    <n v="1248"/>
    <n v="1219"/>
    <n v="1404"/>
    <n v="270"/>
    <n v="961"/>
  </r>
  <r>
    <x v="1"/>
    <x v="5"/>
    <x v="3"/>
    <x v="16"/>
    <n v="1054"/>
    <n v="1036"/>
    <n v="1161"/>
    <n v="361"/>
    <n v="892"/>
  </r>
  <r>
    <x v="1"/>
    <x v="5"/>
    <x v="4"/>
    <x v="16"/>
    <n v="1028"/>
    <n v="1021"/>
    <n v="1115"/>
    <n v="552"/>
    <n v="938"/>
  </r>
  <r>
    <x v="1"/>
    <x v="5"/>
    <x v="5"/>
    <x v="16"/>
    <n v="1032"/>
    <n v="1023"/>
    <n v="1094"/>
    <n v="803"/>
    <n v="968"/>
  </r>
  <r>
    <x v="1"/>
    <x v="6"/>
    <x v="0"/>
    <x v="16"/>
    <n v="1005"/>
    <n v="0"/>
    <n v="1723"/>
    <n v="0"/>
    <n v="0"/>
  </r>
  <r>
    <x v="1"/>
    <x v="6"/>
    <x v="1"/>
    <x v="16"/>
    <n v="971"/>
    <n v="940"/>
    <n v="889"/>
    <n v="0"/>
    <n v="30"/>
  </r>
  <r>
    <x v="1"/>
    <x v="6"/>
    <x v="2"/>
    <x v="16"/>
    <n v="8240"/>
    <n v="8191"/>
    <n v="6930"/>
    <n v="1818"/>
    <n v="7296"/>
  </r>
  <r>
    <x v="1"/>
    <x v="6"/>
    <x v="3"/>
    <x v="16"/>
    <n v="4169"/>
    <n v="4150"/>
    <n v="3713"/>
    <n v="1798"/>
    <n v="3935"/>
  </r>
  <r>
    <x v="1"/>
    <x v="6"/>
    <x v="4"/>
    <x v="16"/>
    <n v="1578"/>
    <n v="1571"/>
    <n v="1595"/>
    <n v="846"/>
    <n v="1495"/>
  </r>
  <r>
    <x v="1"/>
    <x v="6"/>
    <x v="5"/>
    <x v="16"/>
    <n v="963"/>
    <n v="958"/>
    <n v="966"/>
    <n v="639"/>
    <n v="924"/>
  </r>
  <r>
    <x v="1"/>
    <x v="7"/>
    <x v="0"/>
    <x v="16"/>
    <n v="101"/>
    <n v="0"/>
    <n v="244"/>
    <n v="0"/>
    <n v="0"/>
  </r>
  <r>
    <x v="1"/>
    <x v="7"/>
    <x v="1"/>
    <x v="16"/>
    <n v="167"/>
    <n v="156"/>
    <n v="176"/>
    <n v="0"/>
    <n v="6"/>
  </r>
  <r>
    <x v="1"/>
    <x v="7"/>
    <x v="2"/>
    <x v="16"/>
    <n v="564"/>
    <n v="557"/>
    <n v="504"/>
    <n v="95"/>
    <n v="452"/>
  </r>
  <r>
    <x v="1"/>
    <x v="7"/>
    <x v="3"/>
    <x v="16"/>
    <n v="535"/>
    <n v="526"/>
    <n v="522"/>
    <n v="173"/>
    <n v="472"/>
  </r>
  <r>
    <x v="1"/>
    <x v="7"/>
    <x v="4"/>
    <x v="16"/>
    <n v="207"/>
    <n v="204"/>
    <n v="171"/>
    <n v="89"/>
    <n v="182"/>
  </r>
  <r>
    <x v="1"/>
    <x v="7"/>
    <x v="5"/>
    <x v="16"/>
    <n v="49"/>
    <n v="48"/>
    <n v="45"/>
    <n v="30"/>
    <n v="46"/>
  </r>
  <r>
    <x v="1"/>
    <x v="8"/>
    <x v="0"/>
    <x v="16"/>
    <n v="88"/>
    <n v="0"/>
    <n v="275"/>
    <n v="0"/>
    <n v="0"/>
  </r>
  <r>
    <x v="1"/>
    <x v="8"/>
    <x v="1"/>
    <x v="16"/>
    <n v="175"/>
    <n v="164"/>
    <n v="153"/>
    <n v="0"/>
    <n v="5"/>
  </r>
  <r>
    <x v="1"/>
    <x v="8"/>
    <x v="2"/>
    <x v="16"/>
    <n v="450"/>
    <n v="445"/>
    <n v="478"/>
    <n v="88"/>
    <n v="349"/>
  </r>
  <r>
    <x v="1"/>
    <x v="8"/>
    <x v="3"/>
    <x v="16"/>
    <n v="429"/>
    <n v="421"/>
    <n v="418"/>
    <n v="139"/>
    <n v="363"/>
  </r>
  <r>
    <x v="1"/>
    <x v="8"/>
    <x v="4"/>
    <x v="16"/>
    <n v="162"/>
    <n v="159"/>
    <n v="173"/>
    <n v="79"/>
    <n v="144"/>
  </r>
  <r>
    <x v="1"/>
    <x v="8"/>
    <x v="5"/>
    <x v="16"/>
    <n v="60"/>
    <n v="60"/>
    <n v="75"/>
    <n v="33"/>
    <n v="54"/>
  </r>
  <r>
    <x v="1"/>
    <x v="9"/>
    <x v="0"/>
    <x v="16"/>
    <n v="0"/>
    <n v="0"/>
    <n v="33"/>
    <n v="0"/>
    <n v="0"/>
  </r>
  <r>
    <x v="1"/>
    <x v="9"/>
    <x v="1"/>
    <x v="16"/>
    <n v="0"/>
    <n v="0"/>
    <n v="59"/>
    <n v="0"/>
    <n v="0"/>
  </r>
  <r>
    <x v="1"/>
    <x v="9"/>
    <x v="2"/>
    <x v="16"/>
    <n v="0"/>
    <n v="0"/>
    <n v="715"/>
    <n v="0"/>
    <n v="0"/>
  </r>
  <r>
    <x v="1"/>
    <x v="9"/>
    <x v="3"/>
    <x v="16"/>
    <n v="0"/>
    <n v="0"/>
    <n v="1124"/>
    <n v="0"/>
    <n v="0"/>
  </r>
  <r>
    <x v="1"/>
    <x v="9"/>
    <x v="4"/>
    <x v="16"/>
    <n v="0"/>
    <n v="0"/>
    <n v="1212"/>
    <n v="0"/>
    <n v="0"/>
  </r>
  <r>
    <x v="1"/>
    <x v="9"/>
    <x v="5"/>
    <x v="16"/>
    <n v="0"/>
    <n v="0"/>
    <n v="1481"/>
    <n v="0"/>
    <n v="0"/>
  </r>
  <r>
    <x v="1"/>
    <x v="10"/>
    <x v="0"/>
    <x v="16"/>
    <n v="7599"/>
    <s v="&lt;5"/>
    <n v="18367"/>
    <n v="0"/>
    <n v="0"/>
  </r>
  <r>
    <x v="1"/>
    <x v="10"/>
    <x v="1"/>
    <x v="16"/>
    <n v="15520"/>
    <n v="14967"/>
    <n v="16239"/>
    <n v="5"/>
    <n v="511"/>
  </r>
  <r>
    <x v="1"/>
    <x v="10"/>
    <x v="2"/>
    <x v="16"/>
    <n v="40240"/>
    <n v="39198"/>
    <n v="44529"/>
    <n v="7027"/>
    <n v="28428"/>
  </r>
  <r>
    <x v="1"/>
    <x v="10"/>
    <x v="3"/>
    <x v="16"/>
    <n v="34268"/>
    <n v="33645"/>
    <n v="38601"/>
    <n v="10465"/>
    <n v="28097"/>
  </r>
  <r>
    <x v="1"/>
    <x v="10"/>
    <x v="4"/>
    <x v="16"/>
    <n v="45480"/>
    <n v="45038"/>
    <n v="48624"/>
    <n v="23844"/>
    <n v="40990"/>
  </r>
  <r>
    <x v="1"/>
    <x v="10"/>
    <x v="5"/>
    <x v="16"/>
    <n v="51030"/>
    <n v="50620"/>
    <n v="50435"/>
    <n v="38109"/>
    <n v="47842"/>
  </r>
  <r>
    <x v="1"/>
    <x v="12"/>
    <x v="0"/>
    <x v="16"/>
    <n v="436"/>
    <s v="&lt;5"/>
    <n v="933"/>
    <n v="0"/>
    <n v="0"/>
  </r>
  <r>
    <x v="1"/>
    <x v="12"/>
    <x v="1"/>
    <x v="16"/>
    <n v="719"/>
    <n v="691"/>
    <n v="666"/>
    <s v="&lt;5"/>
    <n v="28"/>
  </r>
  <r>
    <x v="1"/>
    <x v="12"/>
    <x v="2"/>
    <x v="16"/>
    <n v="2061"/>
    <n v="2045"/>
    <n v="1861"/>
    <n v="607"/>
    <n v="1800"/>
  </r>
  <r>
    <x v="1"/>
    <x v="12"/>
    <x v="3"/>
    <x v="16"/>
    <n v="2130"/>
    <n v="2114"/>
    <n v="1901"/>
    <n v="844"/>
    <n v="1978"/>
  </r>
  <r>
    <x v="1"/>
    <x v="12"/>
    <x v="4"/>
    <x v="16"/>
    <n v="965"/>
    <n v="956"/>
    <n v="947"/>
    <n v="504"/>
    <n v="913"/>
  </r>
  <r>
    <x v="1"/>
    <x v="12"/>
    <x v="5"/>
    <x v="16"/>
    <n v="387"/>
    <n v="384"/>
    <n v="387"/>
    <n v="244"/>
    <n v="365"/>
  </r>
  <r>
    <x v="1"/>
    <x v="13"/>
    <x v="0"/>
    <x v="16"/>
    <n v="0"/>
    <n v="0"/>
    <n v="164"/>
    <n v="0"/>
    <n v="0"/>
  </r>
  <r>
    <x v="1"/>
    <x v="13"/>
    <x v="1"/>
    <x v="16"/>
    <n v="0"/>
    <n v="0"/>
    <n v="90"/>
    <n v="0"/>
    <n v="0"/>
  </r>
  <r>
    <x v="1"/>
    <x v="13"/>
    <x v="2"/>
    <x v="16"/>
    <n v="0"/>
    <n v="0"/>
    <n v="475"/>
    <n v="0"/>
    <n v="0"/>
  </r>
  <r>
    <x v="1"/>
    <x v="13"/>
    <x v="3"/>
    <x v="16"/>
    <n v="0"/>
    <n v="0"/>
    <n v="335"/>
    <n v="0"/>
    <n v="0"/>
  </r>
  <r>
    <x v="1"/>
    <x v="13"/>
    <x v="4"/>
    <x v="16"/>
    <n v="0"/>
    <n v="0"/>
    <n v="196"/>
    <n v="0"/>
    <n v="0"/>
  </r>
  <r>
    <x v="1"/>
    <x v="13"/>
    <x v="5"/>
    <x v="16"/>
    <n v="0"/>
    <n v="0"/>
    <n v="130"/>
    <n v="0"/>
    <n v="0"/>
  </r>
  <r>
    <x v="1"/>
    <x v="14"/>
    <x v="0"/>
    <x v="16"/>
    <n v="1029"/>
    <n v="0"/>
    <n v="2634"/>
    <n v="0"/>
    <n v="0"/>
  </r>
  <r>
    <x v="1"/>
    <x v="14"/>
    <x v="1"/>
    <x v="16"/>
    <n v="2006"/>
    <n v="1941"/>
    <n v="2184"/>
    <n v="0"/>
    <n v="68"/>
  </r>
  <r>
    <x v="1"/>
    <x v="14"/>
    <x v="2"/>
    <x v="16"/>
    <n v="5365"/>
    <n v="5265"/>
    <n v="6093"/>
    <n v="1067"/>
    <n v="4055"/>
  </r>
  <r>
    <x v="1"/>
    <x v="14"/>
    <x v="3"/>
    <x v="16"/>
    <n v="5770"/>
    <n v="5682"/>
    <n v="6500"/>
    <n v="1972"/>
    <n v="4865"/>
  </r>
  <r>
    <x v="1"/>
    <x v="14"/>
    <x v="4"/>
    <x v="16"/>
    <n v="5195"/>
    <n v="5149"/>
    <n v="5715"/>
    <n v="2933"/>
    <n v="4732"/>
  </r>
  <r>
    <x v="1"/>
    <x v="14"/>
    <x v="5"/>
    <x v="16"/>
    <n v="6547"/>
    <n v="6483"/>
    <n v="7084"/>
    <n v="4921"/>
    <n v="6150"/>
  </r>
  <r>
    <x v="1"/>
    <x v="15"/>
    <x v="2"/>
    <x v="16"/>
    <n v="0"/>
    <n v="0"/>
    <n v="1"/>
    <n v="0"/>
    <n v="0"/>
  </r>
  <r>
    <x v="1"/>
    <x v="15"/>
    <x v="3"/>
    <x v="16"/>
    <n v="0"/>
    <n v="0"/>
    <n v="5"/>
    <n v="0"/>
    <n v="0"/>
  </r>
  <r>
    <x v="1"/>
    <x v="15"/>
    <x v="4"/>
    <x v="16"/>
    <n v="0"/>
    <n v="0"/>
    <n v="8"/>
    <n v="0"/>
    <n v="0"/>
  </r>
  <r>
    <x v="1"/>
    <x v="15"/>
    <x v="5"/>
    <x v="16"/>
    <n v="0"/>
    <n v="0"/>
    <n v="3"/>
    <n v="0"/>
    <n v="0"/>
  </r>
  <r>
    <x v="1"/>
    <x v="16"/>
    <x v="0"/>
    <x v="16"/>
    <n v="0"/>
    <n v="0"/>
    <n v="5"/>
    <n v="0"/>
    <n v="0"/>
  </r>
  <r>
    <x v="1"/>
    <x v="16"/>
    <x v="1"/>
    <x v="16"/>
    <n v="0"/>
    <n v="0"/>
    <n v="9"/>
    <n v="0"/>
    <n v="0"/>
  </r>
  <r>
    <x v="1"/>
    <x v="16"/>
    <x v="2"/>
    <x v="16"/>
    <n v="0"/>
    <n v="0"/>
    <n v="108"/>
    <n v="0"/>
    <n v="0"/>
  </r>
  <r>
    <x v="1"/>
    <x v="16"/>
    <x v="3"/>
    <x v="16"/>
    <n v="0"/>
    <n v="0"/>
    <n v="196"/>
    <n v="0"/>
    <n v="0"/>
  </r>
  <r>
    <x v="1"/>
    <x v="16"/>
    <x v="4"/>
    <x v="16"/>
    <n v="0"/>
    <n v="0"/>
    <n v="212"/>
    <n v="0"/>
    <n v="0"/>
  </r>
  <r>
    <x v="1"/>
    <x v="16"/>
    <x v="5"/>
    <x v="16"/>
    <n v="0"/>
    <n v="0"/>
    <n v="119"/>
    <n v="0"/>
    <n v="0"/>
  </r>
  <r>
    <x v="1"/>
    <x v="17"/>
    <x v="0"/>
    <x v="16"/>
    <n v="516"/>
    <n v="0"/>
    <n v="785"/>
    <n v="0"/>
    <n v="0"/>
  </r>
  <r>
    <x v="1"/>
    <x v="17"/>
    <x v="1"/>
    <x v="16"/>
    <n v="502"/>
    <n v="489"/>
    <n v="466"/>
    <s v="&lt;5"/>
    <n v="14"/>
  </r>
  <r>
    <x v="1"/>
    <x v="17"/>
    <x v="2"/>
    <x v="16"/>
    <n v="1756"/>
    <n v="1743"/>
    <n v="1574"/>
    <n v="637"/>
    <n v="1582"/>
  </r>
  <r>
    <x v="1"/>
    <x v="17"/>
    <x v="3"/>
    <x v="16"/>
    <n v="2159"/>
    <n v="2149"/>
    <n v="1684"/>
    <n v="933"/>
    <n v="2022"/>
  </r>
  <r>
    <x v="1"/>
    <x v="17"/>
    <x v="4"/>
    <x v="16"/>
    <n v="771"/>
    <n v="766"/>
    <n v="700"/>
    <n v="470"/>
    <n v="736"/>
  </r>
  <r>
    <x v="1"/>
    <x v="17"/>
    <x v="5"/>
    <x v="16"/>
    <n v="274"/>
    <n v="273"/>
    <n v="250"/>
    <n v="178"/>
    <n v="260"/>
  </r>
  <r>
    <x v="1"/>
    <x v="18"/>
    <x v="0"/>
    <x v="16"/>
    <n v="112"/>
    <n v="0"/>
    <n v="0"/>
    <n v="0"/>
    <n v="0"/>
  </r>
  <r>
    <x v="1"/>
    <x v="18"/>
    <x v="1"/>
    <x v="16"/>
    <n v="184"/>
    <n v="172"/>
    <n v="0"/>
    <n v="0"/>
    <n v="7"/>
  </r>
  <r>
    <x v="1"/>
    <x v="18"/>
    <x v="2"/>
    <x v="16"/>
    <n v="1655"/>
    <n v="1622"/>
    <n v="0"/>
    <n v="404"/>
    <n v="1327"/>
  </r>
  <r>
    <x v="1"/>
    <x v="18"/>
    <x v="3"/>
    <x v="16"/>
    <n v="1917"/>
    <n v="1886"/>
    <n v="0"/>
    <n v="630"/>
    <n v="1612"/>
  </r>
  <r>
    <x v="1"/>
    <x v="18"/>
    <x v="4"/>
    <x v="16"/>
    <n v="1608"/>
    <n v="1580"/>
    <n v="0"/>
    <n v="776"/>
    <n v="1429"/>
  </r>
  <r>
    <x v="1"/>
    <x v="18"/>
    <x v="5"/>
    <x v="16"/>
    <n v="1645"/>
    <n v="1631"/>
    <n v="0"/>
    <n v="1218"/>
    <n v="1543"/>
  </r>
  <r>
    <x v="2"/>
    <x v="19"/>
    <x v="0"/>
    <x v="16"/>
    <n v="104"/>
    <n v="0"/>
    <n v="455"/>
    <n v="0"/>
    <n v="0"/>
  </r>
  <r>
    <x v="2"/>
    <x v="19"/>
    <x v="1"/>
    <x v="16"/>
    <n v="294"/>
    <n v="280"/>
    <n v="335"/>
    <n v="0"/>
    <n v="7"/>
  </r>
  <r>
    <x v="2"/>
    <x v="19"/>
    <x v="2"/>
    <x v="16"/>
    <n v="759"/>
    <n v="719"/>
    <n v="803"/>
    <n v="74"/>
    <n v="397"/>
  </r>
  <r>
    <x v="2"/>
    <x v="19"/>
    <x v="3"/>
    <x v="16"/>
    <n v="500"/>
    <n v="483"/>
    <n v="540"/>
    <n v="153"/>
    <n v="364"/>
  </r>
  <r>
    <x v="2"/>
    <x v="19"/>
    <x v="4"/>
    <x v="16"/>
    <n v="462"/>
    <n v="451"/>
    <n v="480"/>
    <n v="238"/>
    <n v="380"/>
  </r>
  <r>
    <x v="2"/>
    <x v="19"/>
    <x v="5"/>
    <x v="16"/>
    <n v="275"/>
    <n v="271"/>
    <n v="255"/>
    <n v="194"/>
    <n v="247"/>
  </r>
  <r>
    <x v="2"/>
    <x v="20"/>
    <x v="0"/>
    <x v="16"/>
    <n v="140"/>
    <n v="0"/>
    <n v="320"/>
    <n v="0"/>
    <n v="0"/>
  </r>
  <r>
    <x v="2"/>
    <x v="20"/>
    <x v="1"/>
    <x v="16"/>
    <n v="226"/>
    <n v="215"/>
    <n v="220"/>
    <n v="0"/>
    <n v="3"/>
  </r>
  <r>
    <x v="2"/>
    <x v="20"/>
    <x v="2"/>
    <x v="16"/>
    <n v="705"/>
    <n v="694"/>
    <n v="700"/>
    <n v="174"/>
    <n v="565"/>
  </r>
  <r>
    <x v="2"/>
    <x v="20"/>
    <x v="3"/>
    <x v="16"/>
    <n v="753"/>
    <n v="745"/>
    <n v="741"/>
    <n v="305"/>
    <n v="677"/>
  </r>
  <r>
    <x v="2"/>
    <x v="20"/>
    <x v="4"/>
    <x v="16"/>
    <n v="354"/>
    <n v="352"/>
    <n v="353"/>
    <n v="189"/>
    <n v="333"/>
  </r>
  <r>
    <x v="2"/>
    <x v="20"/>
    <x v="5"/>
    <x v="16"/>
    <n v="188"/>
    <n v="186"/>
    <n v="188"/>
    <n v="133"/>
    <n v="177"/>
  </r>
  <r>
    <x v="2"/>
    <x v="21"/>
    <x v="0"/>
    <x v="16"/>
    <n v="27"/>
    <n v="0"/>
    <n v="44"/>
    <n v="0"/>
    <n v="0"/>
  </r>
  <r>
    <x v="2"/>
    <x v="21"/>
    <x v="1"/>
    <x v="16"/>
    <n v="36"/>
    <n v="34"/>
    <n v="35"/>
    <n v="0"/>
    <n v="0"/>
  </r>
  <r>
    <x v="2"/>
    <x v="21"/>
    <x v="2"/>
    <x v="16"/>
    <n v="102"/>
    <n v="99"/>
    <n v="125"/>
    <n v="18"/>
    <n v="61"/>
  </r>
  <r>
    <x v="2"/>
    <x v="21"/>
    <x v="3"/>
    <x v="16"/>
    <n v="68"/>
    <n v="68"/>
    <n v="69"/>
    <n v="23"/>
    <n v="57"/>
  </r>
  <r>
    <x v="2"/>
    <x v="21"/>
    <x v="4"/>
    <x v="16"/>
    <n v="81"/>
    <n v="80"/>
    <n v="84"/>
    <n v="39"/>
    <n v="68"/>
  </r>
  <r>
    <x v="2"/>
    <x v="21"/>
    <x v="5"/>
    <x v="16"/>
    <n v="38"/>
    <n v="36"/>
    <n v="39"/>
    <n v="21"/>
    <n v="33"/>
  </r>
  <r>
    <x v="2"/>
    <x v="22"/>
    <x v="0"/>
    <x v="16"/>
    <n v="78"/>
    <n v="0"/>
    <n v="212"/>
    <n v="0"/>
    <n v="0"/>
  </r>
  <r>
    <x v="2"/>
    <x v="22"/>
    <x v="1"/>
    <x v="16"/>
    <n v="120"/>
    <n v="115"/>
    <n v="105"/>
    <n v="0"/>
    <n v="3"/>
  </r>
  <r>
    <x v="2"/>
    <x v="22"/>
    <x v="2"/>
    <x v="16"/>
    <n v="385"/>
    <n v="375"/>
    <n v="385"/>
    <n v="66"/>
    <n v="274"/>
  </r>
  <r>
    <x v="2"/>
    <x v="22"/>
    <x v="3"/>
    <x v="16"/>
    <n v="238"/>
    <n v="235"/>
    <n v="252"/>
    <n v="83"/>
    <n v="199"/>
  </r>
  <r>
    <x v="2"/>
    <x v="22"/>
    <x v="4"/>
    <x v="16"/>
    <n v="152"/>
    <n v="149"/>
    <n v="155"/>
    <n v="73"/>
    <n v="134"/>
  </r>
  <r>
    <x v="2"/>
    <x v="22"/>
    <x v="5"/>
    <x v="16"/>
    <n v="80"/>
    <n v="79"/>
    <n v="71"/>
    <n v="53"/>
    <n v="72"/>
  </r>
  <r>
    <x v="2"/>
    <x v="23"/>
    <x v="0"/>
    <x v="16"/>
    <n v="10"/>
    <n v="0"/>
    <n v="26"/>
    <n v="0"/>
    <n v="0"/>
  </r>
  <r>
    <x v="2"/>
    <x v="23"/>
    <x v="1"/>
    <x v="16"/>
    <n v="34"/>
    <n v="33"/>
    <n v="30"/>
    <n v="0"/>
    <n v="1"/>
  </r>
  <r>
    <x v="2"/>
    <x v="23"/>
    <x v="2"/>
    <x v="16"/>
    <n v="103"/>
    <n v="100"/>
    <n v="105"/>
    <n v="23"/>
    <n v="72"/>
  </r>
  <r>
    <x v="2"/>
    <x v="23"/>
    <x v="3"/>
    <x v="16"/>
    <n v="78"/>
    <n v="77"/>
    <n v="75"/>
    <n v="25"/>
    <n v="63"/>
  </r>
  <r>
    <x v="2"/>
    <x v="23"/>
    <x v="4"/>
    <x v="16"/>
    <n v="34"/>
    <n v="34"/>
    <n v="34"/>
    <n v="15"/>
    <n v="28"/>
  </r>
  <r>
    <x v="2"/>
    <x v="23"/>
    <x v="5"/>
    <x v="16"/>
    <n v="13"/>
    <n v="13"/>
    <n v="17"/>
    <n v="9"/>
    <n v="13"/>
  </r>
  <r>
    <x v="2"/>
    <x v="24"/>
    <x v="0"/>
    <x v="16"/>
    <n v="177"/>
    <n v="0"/>
    <n v="508"/>
    <n v="0"/>
    <n v="0"/>
  </r>
  <r>
    <x v="2"/>
    <x v="24"/>
    <x v="1"/>
    <x v="16"/>
    <n v="341"/>
    <n v="325"/>
    <n v="385"/>
    <n v="0"/>
    <n v="11"/>
  </r>
  <r>
    <x v="2"/>
    <x v="24"/>
    <x v="2"/>
    <x v="16"/>
    <n v="924"/>
    <n v="896"/>
    <n v="1027"/>
    <n v="125"/>
    <n v="604"/>
  </r>
  <r>
    <x v="2"/>
    <x v="24"/>
    <x v="3"/>
    <x v="16"/>
    <n v="579"/>
    <n v="558"/>
    <n v="630"/>
    <n v="150"/>
    <n v="457"/>
  </r>
  <r>
    <x v="2"/>
    <x v="24"/>
    <x v="4"/>
    <x v="16"/>
    <n v="442"/>
    <n v="436"/>
    <n v="449"/>
    <n v="236"/>
    <n v="395"/>
  </r>
  <r>
    <x v="2"/>
    <x v="24"/>
    <x v="5"/>
    <x v="16"/>
    <n v="252"/>
    <n v="249"/>
    <n v="260"/>
    <n v="169"/>
    <n v="235"/>
  </r>
  <r>
    <x v="2"/>
    <x v="25"/>
    <x v="0"/>
    <x v="16"/>
    <n v="5"/>
    <n v="0"/>
    <n v="18"/>
    <n v="0"/>
    <n v="0"/>
  </r>
  <r>
    <x v="2"/>
    <x v="25"/>
    <x v="1"/>
    <x v="16"/>
    <n v="15"/>
    <n v="15"/>
    <n v="10"/>
    <n v="0"/>
    <n v="0"/>
  </r>
  <r>
    <x v="2"/>
    <x v="25"/>
    <x v="2"/>
    <x v="16"/>
    <n v="30"/>
    <n v="29"/>
    <n v="33"/>
    <n v="10"/>
    <n v="19"/>
  </r>
  <r>
    <x v="2"/>
    <x v="25"/>
    <x v="3"/>
    <x v="16"/>
    <n v="16"/>
    <n v="14"/>
    <n v="22"/>
    <s v="&lt;5"/>
    <n v="11"/>
  </r>
  <r>
    <x v="2"/>
    <x v="25"/>
    <x v="4"/>
    <x v="16"/>
    <n v="21"/>
    <n v="21"/>
    <n v="20"/>
    <n v="15"/>
    <n v="19"/>
  </r>
  <r>
    <x v="2"/>
    <x v="25"/>
    <x v="5"/>
    <x v="16"/>
    <s v="&lt;5"/>
    <s v="&lt;5"/>
    <n v="4"/>
    <s v="&lt;5"/>
    <n v="4"/>
  </r>
  <r>
    <x v="2"/>
    <x v="26"/>
    <x v="0"/>
    <x v="16"/>
    <n v="116"/>
    <n v="0"/>
    <n v="367"/>
    <n v="0"/>
    <n v="0"/>
  </r>
  <r>
    <x v="2"/>
    <x v="26"/>
    <x v="1"/>
    <x v="16"/>
    <n v="280"/>
    <n v="266"/>
    <n v="262"/>
    <n v="0"/>
    <n v="9"/>
  </r>
  <r>
    <x v="2"/>
    <x v="26"/>
    <x v="2"/>
    <x v="16"/>
    <n v="641"/>
    <n v="624"/>
    <n v="630"/>
    <n v="59"/>
    <n v="386"/>
  </r>
  <r>
    <x v="2"/>
    <x v="26"/>
    <x v="3"/>
    <x v="16"/>
    <n v="393"/>
    <n v="377"/>
    <n v="401"/>
    <n v="82"/>
    <n v="309"/>
  </r>
  <r>
    <x v="2"/>
    <x v="26"/>
    <x v="4"/>
    <x v="16"/>
    <n v="256"/>
    <n v="252"/>
    <n v="244"/>
    <n v="101"/>
    <n v="225"/>
  </r>
  <r>
    <x v="2"/>
    <x v="26"/>
    <x v="5"/>
    <x v="16"/>
    <n v="112"/>
    <n v="111"/>
    <n v="109"/>
    <n v="56"/>
    <n v="98"/>
  </r>
  <r>
    <x v="0"/>
    <x v="0"/>
    <x v="0"/>
    <x v="17"/>
    <n v="289"/>
    <n v="0"/>
    <n v="1304"/>
    <n v="0"/>
    <n v="0"/>
  </r>
  <r>
    <x v="0"/>
    <x v="0"/>
    <x v="1"/>
    <x v="17"/>
    <n v="954"/>
    <n v="888"/>
    <n v="990"/>
    <n v="0"/>
    <n v="16"/>
  </r>
  <r>
    <x v="0"/>
    <x v="0"/>
    <x v="2"/>
    <x v="17"/>
    <n v="1909"/>
    <n v="1790"/>
    <n v="2185"/>
    <n v="202"/>
    <n v="793"/>
  </r>
  <r>
    <x v="0"/>
    <x v="0"/>
    <x v="3"/>
    <x v="17"/>
    <n v="1259"/>
    <n v="1201"/>
    <n v="1361"/>
    <n v="267"/>
    <n v="784"/>
  </r>
  <r>
    <x v="0"/>
    <x v="0"/>
    <x v="4"/>
    <x v="17"/>
    <n v="1101"/>
    <n v="1071"/>
    <n v="1166"/>
    <n v="529"/>
    <n v="918"/>
  </r>
  <r>
    <x v="0"/>
    <x v="0"/>
    <x v="5"/>
    <x v="17"/>
    <n v="635"/>
    <n v="619"/>
    <n v="600"/>
    <n v="413"/>
    <n v="553"/>
  </r>
  <r>
    <x v="1"/>
    <x v="1"/>
    <x v="0"/>
    <x v="17"/>
    <s v="&lt;5"/>
    <n v="0"/>
    <n v="3"/>
    <n v="0"/>
    <n v="0"/>
  </r>
  <r>
    <x v="1"/>
    <x v="1"/>
    <x v="1"/>
    <x v="17"/>
    <s v="&lt;5"/>
    <s v="&lt;5"/>
    <n v="5"/>
    <n v="0"/>
    <n v="0"/>
  </r>
  <r>
    <x v="1"/>
    <x v="1"/>
    <x v="2"/>
    <x v="17"/>
    <n v="19"/>
    <n v="19"/>
    <n v="21"/>
    <n v="7"/>
    <n v="14"/>
  </r>
  <r>
    <x v="1"/>
    <x v="1"/>
    <x v="3"/>
    <x v="17"/>
    <n v="15"/>
    <n v="15"/>
    <n v="17"/>
    <n v="11"/>
    <n v="14"/>
  </r>
  <r>
    <x v="1"/>
    <x v="1"/>
    <x v="4"/>
    <x v="17"/>
    <n v="13"/>
    <n v="13"/>
    <n v="9"/>
    <n v="7"/>
    <n v="12"/>
  </r>
  <r>
    <x v="1"/>
    <x v="1"/>
    <x v="5"/>
    <x v="17"/>
    <n v="8"/>
    <n v="8"/>
    <n v="9"/>
    <s v="&lt;5"/>
    <n v="7"/>
  </r>
  <r>
    <x v="1"/>
    <x v="2"/>
    <x v="0"/>
    <x v="17"/>
    <s v="&lt;5"/>
    <n v="0"/>
    <n v="7"/>
    <n v="0"/>
    <n v="0"/>
  </r>
  <r>
    <x v="1"/>
    <x v="2"/>
    <x v="1"/>
    <x v="17"/>
    <n v="11"/>
    <n v="10"/>
    <n v="10"/>
    <n v="0"/>
    <n v="0"/>
  </r>
  <r>
    <x v="1"/>
    <x v="2"/>
    <x v="2"/>
    <x v="17"/>
    <n v="24"/>
    <n v="23"/>
    <n v="12"/>
    <n v="6"/>
    <n v="22"/>
  </r>
  <r>
    <x v="1"/>
    <x v="2"/>
    <x v="3"/>
    <x v="17"/>
    <n v="28"/>
    <n v="27"/>
    <n v="18"/>
    <n v="10"/>
    <n v="26"/>
  </r>
  <r>
    <x v="1"/>
    <x v="2"/>
    <x v="4"/>
    <x v="17"/>
    <n v="14"/>
    <n v="14"/>
    <n v="10"/>
    <s v="&lt;5"/>
    <n v="13"/>
  </r>
  <r>
    <x v="1"/>
    <x v="2"/>
    <x v="5"/>
    <x v="17"/>
    <n v="7"/>
    <n v="7"/>
    <n v="6"/>
    <n v="7"/>
    <n v="7"/>
  </r>
  <r>
    <x v="1"/>
    <x v="3"/>
    <x v="0"/>
    <x v="17"/>
    <n v="24"/>
    <n v="0"/>
    <n v="34"/>
    <n v="0"/>
    <n v="0"/>
  </r>
  <r>
    <x v="1"/>
    <x v="3"/>
    <x v="1"/>
    <x v="17"/>
    <n v="20"/>
    <n v="20"/>
    <n v="18"/>
    <n v="0"/>
    <n v="2"/>
  </r>
  <r>
    <x v="1"/>
    <x v="3"/>
    <x v="2"/>
    <x v="17"/>
    <n v="48"/>
    <n v="48"/>
    <n v="39"/>
    <n v="9"/>
    <n v="35"/>
  </r>
  <r>
    <x v="1"/>
    <x v="3"/>
    <x v="3"/>
    <x v="17"/>
    <n v="57"/>
    <n v="57"/>
    <n v="63"/>
    <n v="24"/>
    <n v="50"/>
  </r>
  <r>
    <x v="1"/>
    <x v="3"/>
    <x v="4"/>
    <x v="17"/>
    <n v="49"/>
    <n v="48"/>
    <n v="55"/>
    <n v="25"/>
    <n v="43"/>
  </r>
  <r>
    <x v="1"/>
    <x v="3"/>
    <x v="5"/>
    <x v="17"/>
    <n v="34"/>
    <n v="34"/>
    <n v="31"/>
    <n v="22"/>
    <n v="33"/>
  </r>
  <r>
    <x v="1"/>
    <x v="4"/>
    <x v="2"/>
    <x v="17"/>
    <n v="0"/>
    <n v="0"/>
    <n v="1"/>
    <n v="0"/>
    <n v="0"/>
  </r>
  <r>
    <x v="1"/>
    <x v="4"/>
    <x v="3"/>
    <x v="17"/>
    <n v="0"/>
    <n v="0"/>
    <n v="2"/>
    <n v="0"/>
    <n v="0"/>
  </r>
  <r>
    <x v="1"/>
    <x v="4"/>
    <x v="4"/>
    <x v="17"/>
    <n v="0"/>
    <n v="0"/>
    <n v="3"/>
    <n v="0"/>
    <n v="0"/>
  </r>
  <r>
    <x v="1"/>
    <x v="4"/>
    <x v="5"/>
    <x v="17"/>
    <n v="0"/>
    <n v="0"/>
    <n v="6"/>
    <n v="0"/>
    <n v="0"/>
  </r>
  <r>
    <x v="1"/>
    <x v="5"/>
    <x v="0"/>
    <x v="17"/>
    <n v="9"/>
    <n v="0"/>
    <n v="21"/>
    <n v="0"/>
    <n v="0"/>
  </r>
  <r>
    <x v="1"/>
    <x v="5"/>
    <x v="1"/>
    <x v="17"/>
    <n v="9"/>
    <n v="8"/>
    <n v="20"/>
    <n v="0"/>
    <n v="0"/>
  </r>
  <r>
    <x v="1"/>
    <x v="5"/>
    <x v="2"/>
    <x v="17"/>
    <n v="61"/>
    <n v="58"/>
    <n v="66"/>
    <n v="15"/>
    <n v="43"/>
  </r>
  <r>
    <x v="1"/>
    <x v="5"/>
    <x v="3"/>
    <x v="17"/>
    <n v="96"/>
    <n v="96"/>
    <n v="114"/>
    <n v="41"/>
    <n v="84"/>
  </r>
  <r>
    <x v="1"/>
    <x v="5"/>
    <x v="4"/>
    <x v="17"/>
    <n v="144"/>
    <n v="141"/>
    <n v="158"/>
    <n v="75"/>
    <n v="128"/>
  </r>
  <r>
    <x v="1"/>
    <x v="5"/>
    <x v="5"/>
    <x v="17"/>
    <n v="165"/>
    <n v="164"/>
    <n v="152"/>
    <n v="136"/>
    <n v="157"/>
  </r>
  <r>
    <x v="1"/>
    <x v="6"/>
    <x v="0"/>
    <x v="17"/>
    <n v="26"/>
    <n v="0"/>
    <n v="43"/>
    <n v="0"/>
    <n v="0"/>
  </r>
  <r>
    <x v="1"/>
    <x v="6"/>
    <x v="1"/>
    <x v="17"/>
    <n v="34"/>
    <n v="34"/>
    <n v="31"/>
    <n v="0"/>
    <n v="0"/>
  </r>
  <r>
    <x v="1"/>
    <x v="6"/>
    <x v="2"/>
    <x v="17"/>
    <n v="278"/>
    <n v="277"/>
    <n v="224"/>
    <n v="61"/>
    <n v="229"/>
  </r>
  <r>
    <x v="1"/>
    <x v="6"/>
    <x v="3"/>
    <x v="17"/>
    <n v="145"/>
    <n v="145"/>
    <n v="123"/>
    <n v="65"/>
    <n v="138"/>
  </r>
  <r>
    <x v="1"/>
    <x v="6"/>
    <x v="4"/>
    <x v="17"/>
    <n v="40"/>
    <n v="39"/>
    <n v="42"/>
    <n v="21"/>
    <n v="38"/>
  </r>
  <r>
    <x v="1"/>
    <x v="6"/>
    <x v="5"/>
    <x v="17"/>
    <n v="20"/>
    <n v="19"/>
    <n v="26"/>
    <n v="12"/>
    <n v="18"/>
  </r>
  <r>
    <x v="1"/>
    <x v="7"/>
    <x v="0"/>
    <x v="17"/>
    <s v="&lt;5"/>
    <n v="0"/>
    <n v="3"/>
    <n v="0"/>
    <n v="0"/>
  </r>
  <r>
    <x v="1"/>
    <x v="7"/>
    <x v="1"/>
    <x v="17"/>
    <s v="&lt;5"/>
    <s v="&lt;5"/>
    <n v="6"/>
    <n v="0"/>
    <n v="0"/>
  </r>
  <r>
    <x v="1"/>
    <x v="7"/>
    <x v="2"/>
    <x v="17"/>
    <n v="22"/>
    <n v="20"/>
    <n v="18"/>
    <s v="&lt;5"/>
    <n v="16"/>
  </r>
  <r>
    <x v="1"/>
    <x v="7"/>
    <x v="3"/>
    <x v="17"/>
    <n v="18"/>
    <n v="18"/>
    <n v="19"/>
    <n v="7"/>
    <n v="18"/>
  </r>
  <r>
    <x v="1"/>
    <x v="7"/>
    <x v="4"/>
    <x v="17"/>
    <n v="11"/>
    <n v="11"/>
    <n v="8"/>
    <n v="5"/>
    <n v="8"/>
  </r>
  <r>
    <x v="1"/>
    <x v="7"/>
    <x v="5"/>
    <x v="17"/>
    <s v="&lt;5"/>
    <s v="&lt;5"/>
    <n v="4"/>
    <s v="&lt;5"/>
    <n v="3"/>
  </r>
  <r>
    <x v="1"/>
    <x v="8"/>
    <x v="0"/>
    <x v="17"/>
    <n v="0"/>
    <n v="0"/>
    <n v="3"/>
    <n v="0"/>
    <n v="0"/>
  </r>
  <r>
    <x v="1"/>
    <x v="8"/>
    <x v="1"/>
    <x v="17"/>
    <s v="&lt;5"/>
    <s v="&lt;5"/>
    <n v="1"/>
    <n v="0"/>
    <n v="0"/>
  </r>
  <r>
    <x v="1"/>
    <x v="8"/>
    <x v="2"/>
    <x v="17"/>
    <s v="&lt;5"/>
    <s v="&lt;5"/>
    <n v="5"/>
    <s v="&lt;5"/>
    <n v="2"/>
  </r>
  <r>
    <x v="1"/>
    <x v="8"/>
    <x v="3"/>
    <x v="17"/>
    <n v="12"/>
    <n v="12"/>
    <n v="14"/>
    <s v="&lt;5"/>
    <n v="11"/>
  </r>
  <r>
    <x v="1"/>
    <x v="8"/>
    <x v="4"/>
    <x v="17"/>
    <s v="&lt;5"/>
    <s v="&lt;5"/>
    <n v="3"/>
    <s v="&lt;5"/>
    <n v="2"/>
  </r>
  <r>
    <x v="1"/>
    <x v="8"/>
    <x v="5"/>
    <x v="17"/>
    <s v="&lt;5"/>
    <s v="&lt;5"/>
    <n v="3"/>
    <s v="&lt;5"/>
    <n v="3"/>
  </r>
  <r>
    <x v="1"/>
    <x v="9"/>
    <x v="0"/>
    <x v="17"/>
    <n v="0"/>
    <n v="0"/>
    <n v="3"/>
    <n v="0"/>
    <n v="0"/>
  </r>
  <r>
    <x v="1"/>
    <x v="9"/>
    <x v="1"/>
    <x v="17"/>
    <n v="0"/>
    <n v="0"/>
    <n v="1"/>
    <n v="0"/>
    <n v="0"/>
  </r>
  <r>
    <x v="1"/>
    <x v="9"/>
    <x v="2"/>
    <x v="17"/>
    <n v="0"/>
    <n v="0"/>
    <n v="17"/>
    <n v="0"/>
    <n v="0"/>
  </r>
  <r>
    <x v="1"/>
    <x v="9"/>
    <x v="3"/>
    <x v="17"/>
    <n v="0"/>
    <n v="0"/>
    <n v="25"/>
    <n v="0"/>
    <n v="0"/>
  </r>
  <r>
    <x v="1"/>
    <x v="9"/>
    <x v="4"/>
    <x v="17"/>
    <n v="0"/>
    <n v="0"/>
    <n v="40"/>
    <n v="0"/>
    <n v="0"/>
  </r>
  <r>
    <x v="1"/>
    <x v="9"/>
    <x v="5"/>
    <x v="17"/>
    <n v="0"/>
    <n v="0"/>
    <n v="45"/>
    <n v="0"/>
    <n v="0"/>
  </r>
  <r>
    <x v="1"/>
    <x v="10"/>
    <x v="0"/>
    <x v="17"/>
    <n v="972"/>
    <n v="0"/>
    <n v="2406"/>
    <n v="0"/>
    <n v="0"/>
  </r>
  <r>
    <x v="1"/>
    <x v="10"/>
    <x v="1"/>
    <x v="17"/>
    <n v="2136"/>
    <n v="2076"/>
    <n v="2255"/>
    <n v="0"/>
    <n v="58"/>
  </r>
  <r>
    <x v="1"/>
    <x v="10"/>
    <x v="2"/>
    <x v="17"/>
    <n v="4632"/>
    <n v="4487"/>
    <n v="5070"/>
    <n v="696"/>
    <n v="2805"/>
  </r>
  <r>
    <x v="1"/>
    <x v="10"/>
    <x v="3"/>
    <x v="17"/>
    <n v="4894"/>
    <n v="4788"/>
    <n v="5417"/>
    <n v="1487"/>
    <n v="3801"/>
  </r>
  <r>
    <x v="1"/>
    <x v="10"/>
    <x v="4"/>
    <x v="17"/>
    <n v="7487"/>
    <n v="7419"/>
    <n v="7840"/>
    <n v="4254"/>
    <n v="6698"/>
  </r>
  <r>
    <x v="1"/>
    <x v="10"/>
    <x v="5"/>
    <x v="17"/>
    <n v="8992"/>
    <n v="8927"/>
    <n v="8819"/>
    <n v="7018"/>
    <n v="8485"/>
  </r>
  <r>
    <x v="1"/>
    <x v="12"/>
    <x v="0"/>
    <x v="17"/>
    <n v="17"/>
    <n v="0"/>
    <n v="23"/>
    <n v="0"/>
    <n v="0"/>
  </r>
  <r>
    <x v="1"/>
    <x v="12"/>
    <x v="1"/>
    <x v="17"/>
    <n v="34"/>
    <n v="34"/>
    <n v="32"/>
    <n v="0"/>
    <n v="1"/>
  </r>
  <r>
    <x v="1"/>
    <x v="12"/>
    <x v="2"/>
    <x v="17"/>
    <n v="51"/>
    <n v="51"/>
    <n v="51"/>
    <n v="19"/>
    <n v="48"/>
  </r>
  <r>
    <x v="1"/>
    <x v="12"/>
    <x v="3"/>
    <x v="17"/>
    <n v="96"/>
    <n v="96"/>
    <n v="76"/>
    <n v="36"/>
    <n v="88"/>
  </r>
  <r>
    <x v="1"/>
    <x v="12"/>
    <x v="4"/>
    <x v="17"/>
    <n v="23"/>
    <n v="23"/>
    <n v="29"/>
    <n v="16"/>
    <n v="22"/>
  </r>
  <r>
    <x v="1"/>
    <x v="12"/>
    <x v="5"/>
    <x v="17"/>
    <n v="15"/>
    <n v="15"/>
    <n v="12"/>
    <n v="8"/>
    <n v="15"/>
  </r>
  <r>
    <x v="1"/>
    <x v="13"/>
    <x v="0"/>
    <x v="17"/>
    <n v="0"/>
    <n v="0"/>
    <n v="15"/>
    <n v="0"/>
    <n v="0"/>
  </r>
  <r>
    <x v="1"/>
    <x v="13"/>
    <x v="1"/>
    <x v="17"/>
    <n v="0"/>
    <n v="0"/>
    <n v="3"/>
    <n v="0"/>
    <n v="0"/>
  </r>
  <r>
    <x v="1"/>
    <x v="13"/>
    <x v="2"/>
    <x v="17"/>
    <n v="0"/>
    <n v="0"/>
    <n v="9"/>
    <n v="0"/>
    <n v="0"/>
  </r>
  <r>
    <x v="1"/>
    <x v="13"/>
    <x v="3"/>
    <x v="17"/>
    <n v="0"/>
    <n v="0"/>
    <n v="11"/>
    <n v="0"/>
    <n v="0"/>
  </r>
  <r>
    <x v="1"/>
    <x v="13"/>
    <x v="4"/>
    <x v="17"/>
    <n v="0"/>
    <n v="0"/>
    <n v="10"/>
    <n v="0"/>
    <n v="0"/>
  </r>
  <r>
    <x v="1"/>
    <x v="13"/>
    <x v="5"/>
    <x v="17"/>
    <n v="0"/>
    <n v="0"/>
    <n v="13"/>
    <n v="0"/>
    <n v="0"/>
  </r>
  <r>
    <x v="1"/>
    <x v="14"/>
    <x v="0"/>
    <x v="17"/>
    <n v="90"/>
    <n v="0"/>
    <n v="237"/>
    <n v="0"/>
    <n v="0"/>
  </r>
  <r>
    <x v="1"/>
    <x v="14"/>
    <x v="1"/>
    <x v="17"/>
    <n v="167"/>
    <n v="162"/>
    <n v="182"/>
    <n v="0"/>
    <n v="5"/>
  </r>
  <r>
    <x v="1"/>
    <x v="14"/>
    <x v="2"/>
    <x v="17"/>
    <n v="480"/>
    <n v="473"/>
    <n v="488"/>
    <n v="108"/>
    <n v="329"/>
  </r>
  <r>
    <x v="1"/>
    <x v="14"/>
    <x v="3"/>
    <x v="17"/>
    <n v="642"/>
    <n v="635"/>
    <n v="691"/>
    <n v="243"/>
    <n v="550"/>
  </r>
  <r>
    <x v="1"/>
    <x v="14"/>
    <x v="4"/>
    <x v="17"/>
    <n v="667"/>
    <n v="660"/>
    <n v="669"/>
    <n v="402"/>
    <n v="605"/>
  </r>
  <r>
    <x v="1"/>
    <x v="14"/>
    <x v="5"/>
    <x v="17"/>
    <n v="733"/>
    <n v="731"/>
    <n v="779"/>
    <n v="560"/>
    <n v="693"/>
  </r>
  <r>
    <x v="1"/>
    <x v="15"/>
    <x v="1"/>
    <x v="17"/>
    <n v="0"/>
    <n v="0"/>
    <n v="1"/>
    <n v="0"/>
    <n v="0"/>
  </r>
  <r>
    <x v="1"/>
    <x v="15"/>
    <x v="3"/>
    <x v="17"/>
    <n v="0"/>
    <n v="0"/>
    <n v="1"/>
    <n v="0"/>
    <n v="0"/>
  </r>
  <r>
    <x v="1"/>
    <x v="16"/>
    <x v="2"/>
    <x v="17"/>
    <n v="0"/>
    <n v="0"/>
    <n v="3"/>
    <n v="0"/>
    <n v="0"/>
  </r>
  <r>
    <x v="1"/>
    <x v="16"/>
    <x v="3"/>
    <x v="17"/>
    <n v="0"/>
    <n v="0"/>
    <n v="10"/>
    <n v="0"/>
    <n v="0"/>
  </r>
  <r>
    <x v="1"/>
    <x v="16"/>
    <x v="4"/>
    <x v="17"/>
    <n v="0"/>
    <n v="0"/>
    <n v="10"/>
    <n v="0"/>
    <n v="0"/>
  </r>
  <r>
    <x v="1"/>
    <x v="16"/>
    <x v="5"/>
    <x v="17"/>
    <n v="0"/>
    <n v="0"/>
    <n v="10"/>
    <n v="0"/>
    <n v="0"/>
  </r>
  <r>
    <x v="1"/>
    <x v="17"/>
    <x v="0"/>
    <x v="17"/>
    <n v="27"/>
    <n v="0"/>
    <n v="51"/>
    <n v="0"/>
    <n v="0"/>
  </r>
  <r>
    <x v="1"/>
    <x v="17"/>
    <x v="1"/>
    <x v="17"/>
    <n v="42"/>
    <n v="39"/>
    <n v="28"/>
    <s v="&lt;5"/>
    <n v="1"/>
  </r>
  <r>
    <x v="1"/>
    <x v="17"/>
    <x v="2"/>
    <x v="17"/>
    <n v="107"/>
    <n v="107"/>
    <n v="88"/>
    <n v="43"/>
    <n v="96"/>
  </r>
  <r>
    <x v="1"/>
    <x v="17"/>
    <x v="3"/>
    <x v="17"/>
    <n v="151"/>
    <n v="150"/>
    <n v="103"/>
    <n v="83"/>
    <n v="136"/>
  </r>
  <r>
    <x v="1"/>
    <x v="17"/>
    <x v="4"/>
    <x v="17"/>
    <n v="73"/>
    <n v="73"/>
    <n v="56"/>
    <n v="43"/>
    <n v="70"/>
  </r>
  <r>
    <x v="1"/>
    <x v="17"/>
    <x v="5"/>
    <x v="17"/>
    <n v="22"/>
    <n v="22"/>
    <n v="22"/>
    <n v="14"/>
    <n v="20"/>
  </r>
  <r>
    <x v="1"/>
    <x v="18"/>
    <x v="0"/>
    <x v="17"/>
    <n v="14"/>
    <n v="0"/>
    <n v="0"/>
    <n v="0"/>
    <n v="0"/>
  </r>
  <r>
    <x v="1"/>
    <x v="18"/>
    <x v="1"/>
    <x v="17"/>
    <n v="11"/>
    <n v="10"/>
    <n v="0"/>
    <n v="0"/>
    <n v="0"/>
  </r>
  <r>
    <x v="1"/>
    <x v="18"/>
    <x v="2"/>
    <x v="17"/>
    <n v="61"/>
    <n v="59"/>
    <n v="0"/>
    <n v="10"/>
    <n v="48"/>
  </r>
  <r>
    <x v="1"/>
    <x v="18"/>
    <x v="3"/>
    <x v="17"/>
    <n v="92"/>
    <n v="89"/>
    <n v="0"/>
    <n v="26"/>
    <n v="73"/>
  </r>
  <r>
    <x v="1"/>
    <x v="18"/>
    <x v="4"/>
    <x v="17"/>
    <n v="101"/>
    <n v="97"/>
    <n v="0"/>
    <n v="43"/>
    <n v="85"/>
  </r>
  <r>
    <x v="1"/>
    <x v="18"/>
    <x v="5"/>
    <x v="17"/>
    <n v="83"/>
    <n v="82"/>
    <n v="0"/>
    <n v="64"/>
    <n v="80"/>
  </r>
  <r>
    <x v="2"/>
    <x v="19"/>
    <x v="0"/>
    <x v="17"/>
    <s v="&lt;5"/>
    <n v="0"/>
    <n v="19"/>
    <n v="0"/>
    <n v="0"/>
  </r>
  <r>
    <x v="2"/>
    <x v="19"/>
    <x v="1"/>
    <x v="17"/>
    <n v="13"/>
    <n v="13"/>
    <n v="20"/>
    <n v="0"/>
    <n v="0"/>
  </r>
  <r>
    <x v="2"/>
    <x v="19"/>
    <x v="2"/>
    <x v="17"/>
    <n v="49"/>
    <n v="46"/>
    <n v="46"/>
    <n v="5"/>
    <n v="22"/>
  </r>
  <r>
    <x v="2"/>
    <x v="19"/>
    <x v="3"/>
    <x v="17"/>
    <n v="21"/>
    <n v="20"/>
    <n v="28"/>
    <n v="6"/>
    <n v="15"/>
  </r>
  <r>
    <x v="2"/>
    <x v="19"/>
    <x v="4"/>
    <x v="17"/>
    <n v="40"/>
    <n v="40"/>
    <n v="34"/>
    <n v="23"/>
    <n v="37"/>
  </r>
  <r>
    <x v="2"/>
    <x v="19"/>
    <x v="5"/>
    <x v="17"/>
    <n v="14"/>
    <n v="14"/>
    <n v="14"/>
    <s v="&lt;5"/>
    <n v="13"/>
  </r>
  <r>
    <x v="2"/>
    <x v="20"/>
    <x v="0"/>
    <x v="17"/>
    <n v="7"/>
    <n v="0"/>
    <n v="18"/>
    <n v="0"/>
    <n v="0"/>
  </r>
  <r>
    <x v="2"/>
    <x v="20"/>
    <x v="1"/>
    <x v="17"/>
    <n v="14"/>
    <n v="14"/>
    <n v="14"/>
    <n v="0"/>
    <n v="0"/>
  </r>
  <r>
    <x v="2"/>
    <x v="20"/>
    <x v="2"/>
    <x v="17"/>
    <n v="33"/>
    <n v="32"/>
    <n v="26"/>
    <s v="&lt;5"/>
    <n v="21"/>
  </r>
  <r>
    <x v="2"/>
    <x v="20"/>
    <x v="3"/>
    <x v="17"/>
    <n v="34"/>
    <n v="34"/>
    <n v="36"/>
    <n v="18"/>
    <n v="27"/>
  </r>
  <r>
    <x v="2"/>
    <x v="20"/>
    <x v="4"/>
    <x v="17"/>
    <n v="20"/>
    <n v="20"/>
    <n v="13"/>
    <n v="13"/>
    <n v="19"/>
  </r>
  <r>
    <x v="2"/>
    <x v="20"/>
    <x v="5"/>
    <x v="17"/>
    <n v="7"/>
    <n v="7"/>
    <n v="8"/>
    <n v="7"/>
    <n v="7"/>
  </r>
  <r>
    <x v="2"/>
    <x v="21"/>
    <x v="1"/>
    <x v="17"/>
    <s v="&lt;5"/>
    <s v="&lt;5"/>
    <n v="5"/>
    <s v="&lt;5"/>
    <n v="0"/>
  </r>
  <r>
    <x v="2"/>
    <x v="21"/>
    <x v="2"/>
    <x v="17"/>
    <n v="6"/>
    <n v="6"/>
    <n v="4"/>
    <s v="&lt;5"/>
    <n v="3"/>
  </r>
  <r>
    <x v="2"/>
    <x v="21"/>
    <x v="3"/>
    <x v="17"/>
    <n v="6"/>
    <s v="&lt;5"/>
    <n v="6"/>
    <n v="0"/>
    <n v="1"/>
  </r>
  <r>
    <x v="2"/>
    <x v="21"/>
    <x v="5"/>
    <x v="17"/>
    <s v="&lt;5"/>
    <s v="&lt;5"/>
    <n v="1"/>
    <n v="0"/>
    <n v="3"/>
  </r>
  <r>
    <x v="2"/>
    <x v="22"/>
    <x v="0"/>
    <x v="17"/>
    <s v="&lt;5"/>
    <n v="0"/>
    <n v="13"/>
    <n v="0"/>
    <n v="0"/>
  </r>
  <r>
    <x v="2"/>
    <x v="22"/>
    <x v="1"/>
    <x v="17"/>
    <n v="9"/>
    <n v="9"/>
    <n v="7"/>
    <n v="0"/>
    <n v="0"/>
  </r>
  <r>
    <x v="2"/>
    <x v="22"/>
    <x v="2"/>
    <x v="17"/>
    <n v="50"/>
    <n v="50"/>
    <n v="31"/>
    <n v="10"/>
    <n v="30"/>
  </r>
  <r>
    <x v="2"/>
    <x v="22"/>
    <x v="3"/>
    <x v="17"/>
    <n v="34"/>
    <n v="34"/>
    <n v="16"/>
    <n v="18"/>
    <n v="27"/>
  </r>
  <r>
    <x v="2"/>
    <x v="22"/>
    <x v="4"/>
    <x v="17"/>
    <n v="10"/>
    <n v="9"/>
    <n v="10"/>
    <n v="5"/>
    <n v="8"/>
  </r>
  <r>
    <x v="2"/>
    <x v="22"/>
    <x v="5"/>
    <x v="17"/>
    <s v="&lt;5"/>
    <s v="&lt;5"/>
    <n v="5"/>
    <s v="&lt;5"/>
    <n v="3"/>
  </r>
  <r>
    <x v="2"/>
    <x v="23"/>
    <x v="0"/>
    <x v="17"/>
    <n v="0"/>
    <n v="0"/>
    <n v="2"/>
    <n v="0"/>
    <n v="0"/>
  </r>
  <r>
    <x v="2"/>
    <x v="23"/>
    <x v="1"/>
    <x v="17"/>
    <s v="&lt;5"/>
    <s v="&lt;5"/>
    <n v="1"/>
    <n v="0"/>
    <n v="0"/>
  </r>
  <r>
    <x v="2"/>
    <x v="23"/>
    <x v="2"/>
    <x v="17"/>
    <n v="7"/>
    <n v="6"/>
    <n v="3"/>
    <s v="&lt;5"/>
    <n v="4"/>
  </r>
  <r>
    <x v="2"/>
    <x v="23"/>
    <x v="3"/>
    <x v="17"/>
    <n v="6"/>
    <n v="5"/>
    <n v="6"/>
    <s v="&lt;5"/>
    <n v="4"/>
  </r>
  <r>
    <x v="2"/>
    <x v="23"/>
    <x v="4"/>
    <x v="17"/>
    <s v="&lt;5"/>
    <s v="&lt;5"/>
    <n v="2"/>
    <s v="&lt;5"/>
    <n v="3"/>
  </r>
  <r>
    <x v="2"/>
    <x v="24"/>
    <x v="0"/>
    <x v="17"/>
    <n v="22"/>
    <n v="0"/>
    <n v="81"/>
    <n v="0"/>
    <n v="0"/>
  </r>
  <r>
    <x v="2"/>
    <x v="24"/>
    <x v="1"/>
    <x v="17"/>
    <n v="70"/>
    <n v="62"/>
    <n v="69"/>
    <n v="0"/>
    <n v="3"/>
  </r>
  <r>
    <x v="2"/>
    <x v="24"/>
    <x v="2"/>
    <x v="17"/>
    <n v="154"/>
    <n v="151"/>
    <n v="151"/>
    <n v="19"/>
    <n v="101"/>
  </r>
  <r>
    <x v="2"/>
    <x v="24"/>
    <x v="3"/>
    <x v="17"/>
    <n v="80"/>
    <n v="78"/>
    <n v="94"/>
    <n v="24"/>
    <n v="59"/>
  </r>
  <r>
    <x v="2"/>
    <x v="24"/>
    <x v="4"/>
    <x v="17"/>
    <n v="82"/>
    <n v="80"/>
    <n v="80"/>
    <n v="50"/>
    <n v="72"/>
  </r>
  <r>
    <x v="2"/>
    <x v="24"/>
    <x v="5"/>
    <x v="17"/>
    <n v="42"/>
    <n v="42"/>
    <n v="38"/>
    <n v="33"/>
    <n v="40"/>
  </r>
  <r>
    <x v="2"/>
    <x v="25"/>
    <x v="0"/>
    <x v="17"/>
    <s v="&lt;5"/>
    <n v="0"/>
    <n v="6"/>
    <n v="0"/>
    <n v="0"/>
  </r>
  <r>
    <x v="2"/>
    <x v="25"/>
    <x v="1"/>
    <x v="17"/>
    <s v="&lt;5"/>
    <s v="&lt;5"/>
    <n v="2"/>
    <n v="0"/>
    <n v="0"/>
  </r>
  <r>
    <x v="2"/>
    <x v="25"/>
    <x v="2"/>
    <x v="17"/>
    <n v="8"/>
    <n v="8"/>
    <n v="7"/>
    <s v="&lt;5"/>
    <n v="6"/>
  </r>
  <r>
    <x v="2"/>
    <x v="25"/>
    <x v="3"/>
    <x v="17"/>
    <n v="10"/>
    <n v="10"/>
    <n v="11"/>
    <s v="&lt;5"/>
    <n v="6"/>
  </r>
  <r>
    <x v="2"/>
    <x v="25"/>
    <x v="4"/>
    <x v="17"/>
    <n v="5"/>
    <n v="5"/>
    <n v="4"/>
    <s v="&lt;5"/>
    <n v="3"/>
  </r>
  <r>
    <x v="2"/>
    <x v="25"/>
    <x v="5"/>
    <x v="17"/>
    <s v="&lt;5"/>
    <s v="&lt;5"/>
    <n v="3"/>
    <s v="&lt;5"/>
    <n v="3"/>
  </r>
  <r>
    <x v="2"/>
    <x v="26"/>
    <x v="0"/>
    <x v="17"/>
    <s v="&lt;5"/>
    <n v="0"/>
    <n v="2"/>
    <n v="0"/>
    <n v="0"/>
  </r>
  <r>
    <x v="2"/>
    <x v="26"/>
    <x v="1"/>
    <x v="17"/>
    <s v="&lt;5"/>
    <s v="&lt;5"/>
    <n v="5"/>
    <n v="0"/>
    <n v="0"/>
  </r>
  <r>
    <x v="2"/>
    <x v="26"/>
    <x v="2"/>
    <x v="17"/>
    <n v="12"/>
    <n v="12"/>
    <n v="17"/>
    <s v="&lt;5"/>
    <n v="9"/>
  </r>
  <r>
    <x v="2"/>
    <x v="26"/>
    <x v="3"/>
    <x v="17"/>
    <n v="9"/>
    <n v="9"/>
    <n v="8"/>
    <s v="&lt;5"/>
    <n v="7"/>
  </r>
  <r>
    <x v="2"/>
    <x v="26"/>
    <x v="4"/>
    <x v="17"/>
    <n v="5"/>
    <n v="5"/>
    <n v="7"/>
    <s v="&lt;5"/>
    <n v="4"/>
  </r>
  <r>
    <x v="2"/>
    <x v="26"/>
    <x v="5"/>
    <x v="17"/>
    <n v="5"/>
    <n v="5"/>
    <n v="5"/>
    <n v="5"/>
    <n v="5"/>
  </r>
  <r>
    <x v="0"/>
    <x v="0"/>
    <x v="0"/>
    <x v="18"/>
    <n v="2749"/>
    <n v="0"/>
    <n v="8520"/>
    <n v="0"/>
    <n v="0"/>
  </r>
  <r>
    <x v="0"/>
    <x v="0"/>
    <x v="1"/>
    <x v="18"/>
    <n v="6028"/>
    <n v="5708"/>
    <n v="6354"/>
    <s v="&lt;5"/>
    <n v="162"/>
  </r>
  <r>
    <x v="0"/>
    <x v="0"/>
    <x v="2"/>
    <x v="18"/>
    <n v="13546"/>
    <n v="12950"/>
    <n v="15342"/>
    <n v="2080"/>
    <n v="8461"/>
  </r>
  <r>
    <x v="0"/>
    <x v="0"/>
    <x v="3"/>
    <x v="18"/>
    <n v="8181"/>
    <n v="7937"/>
    <n v="9270"/>
    <n v="2544"/>
    <n v="6325"/>
  </r>
  <r>
    <x v="0"/>
    <x v="0"/>
    <x v="4"/>
    <x v="18"/>
    <n v="7064"/>
    <n v="6935"/>
    <n v="7392"/>
    <n v="3704"/>
    <n v="6134"/>
  </r>
  <r>
    <x v="0"/>
    <x v="0"/>
    <x v="5"/>
    <x v="18"/>
    <n v="2836"/>
    <n v="2812"/>
    <n v="2755"/>
    <n v="2112"/>
    <n v="2659"/>
  </r>
  <r>
    <x v="1"/>
    <x v="1"/>
    <x v="0"/>
    <x v="18"/>
    <n v="179"/>
    <n v="0"/>
    <n v="457"/>
    <n v="0"/>
    <n v="0"/>
  </r>
  <r>
    <x v="1"/>
    <x v="1"/>
    <x v="1"/>
    <x v="18"/>
    <n v="319"/>
    <n v="303"/>
    <n v="348"/>
    <n v="0"/>
    <n v="11"/>
  </r>
  <r>
    <x v="1"/>
    <x v="1"/>
    <x v="2"/>
    <x v="18"/>
    <n v="1193"/>
    <n v="1168"/>
    <n v="1297"/>
    <n v="166"/>
    <n v="842"/>
  </r>
  <r>
    <x v="1"/>
    <x v="1"/>
    <x v="3"/>
    <x v="18"/>
    <n v="869"/>
    <n v="857"/>
    <n v="956"/>
    <n v="278"/>
    <n v="755"/>
  </r>
  <r>
    <x v="1"/>
    <x v="1"/>
    <x v="4"/>
    <x v="18"/>
    <n v="601"/>
    <n v="595"/>
    <n v="615"/>
    <n v="290"/>
    <n v="557"/>
  </r>
  <r>
    <x v="1"/>
    <x v="1"/>
    <x v="5"/>
    <x v="18"/>
    <n v="181"/>
    <n v="178"/>
    <n v="176"/>
    <n v="99"/>
    <n v="165"/>
  </r>
  <r>
    <x v="1"/>
    <x v="2"/>
    <x v="0"/>
    <x v="18"/>
    <n v="98"/>
    <n v="0"/>
    <n v="236"/>
    <n v="0"/>
    <n v="0"/>
  </r>
  <r>
    <x v="1"/>
    <x v="2"/>
    <x v="1"/>
    <x v="18"/>
    <n v="334"/>
    <n v="324"/>
    <n v="317"/>
    <s v="&lt;5"/>
    <n v="13"/>
  </r>
  <r>
    <x v="1"/>
    <x v="2"/>
    <x v="2"/>
    <x v="18"/>
    <n v="1189"/>
    <n v="1185"/>
    <n v="1115"/>
    <n v="383"/>
    <n v="1055"/>
  </r>
  <r>
    <x v="1"/>
    <x v="2"/>
    <x v="3"/>
    <x v="18"/>
    <n v="967"/>
    <n v="959"/>
    <n v="919"/>
    <n v="380"/>
    <n v="894"/>
  </r>
  <r>
    <x v="1"/>
    <x v="2"/>
    <x v="4"/>
    <x v="18"/>
    <n v="628"/>
    <n v="626"/>
    <n v="612"/>
    <n v="331"/>
    <n v="597"/>
  </r>
  <r>
    <x v="1"/>
    <x v="2"/>
    <x v="5"/>
    <x v="18"/>
    <n v="347"/>
    <n v="346"/>
    <n v="343"/>
    <n v="223"/>
    <n v="328"/>
  </r>
  <r>
    <x v="1"/>
    <x v="3"/>
    <x v="0"/>
    <x v="18"/>
    <n v="5549"/>
    <s v="&lt;5"/>
    <n v="7935"/>
    <n v="0"/>
    <n v="0"/>
  </r>
  <r>
    <x v="1"/>
    <x v="3"/>
    <x v="1"/>
    <x v="18"/>
    <n v="3908"/>
    <n v="3793"/>
    <n v="3396"/>
    <n v="0"/>
    <n v="147"/>
  </r>
  <r>
    <x v="1"/>
    <x v="3"/>
    <x v="2"/>
    <x v="18"/>
    <n v="14992"/>
    <n v="14827"/>
    <n v="14328"/>
    <n v="3196"/>
    <n v="13017"/>
  </r>
  <r>
    <x v="1"/>
    <x v="3"/>
    <x v="3"/>
    <x v="18"/>
    <n v="17617"/>
    <n v="17413"/>
    <n v="16902"/>
    <n v="5079"/>
    <n v="15913"/>
  </r>
  <r>
    <x v="1"/>
    <x v="3"/>
    <x v="4"/>
    <x v="18"/>
    <n v="8583"/>
    <n v="8479"/>
    <n v="9507"/>
    <n v="3199"/>
    <n v="7947"/>
  </r>
  <r>
    <x v="1"/>
    <x v="3"/>
    <x v="5"/>
    <x v="18"/>
    <n v="7200"/>
    <n v="7104"/>
    <n v="7729"/>
    <n v="3671"/>
    <n v="6630"/>
  </r>
  <r>
    <x v="1"/>
    <x v="4"/>
    <x v="0"/>
    <x v="18"/>
    <n v="0"/>
    <n v="0"/>
    <n v="4"/>
    <n v="0"/>
    <n v="0"/>
  </r>
  <r>
    <x v="1"/>
    <x v="4"/>
    <x v="1"/>
    <x v="18"/>
    <n v="0"/>
    <n v="0"/>
    <n v="4"/>
    <n v="0"/>
    <n v="0"/>
  </r>
  <r>
    <x v="1"/>
    <x v="4"/>
    <x v="2"/>
    <x v="18"/>
    <n v="0"/>
    <n v="0"/>
    <n v="40"/>
    <n v="0"/>
    <n v="0"/>
  </r>
  <r>
    <x v="1"/>
    <x v="4"/>
    <x v="3"/>
    <x v="18"/>
    <n v="0"/>
    <n v="0"/>
    <n v="29"/>
    <n v="0"/>
    <n v="0"/>
  </r>
  <r>
    <x v="1"/>
    <x v="4"/>
    <x v="4"/>
    <x v="18"/>
    <n v="0"/>
    <n v="0"/>
    <n v="37"/>
    <n v="0"/>
    <n v="0"/>
  </r>
  <r>
    <x v="1"/>
    <x v="4"/>
    <x v="5"/>
    <x v="18"/>
    <n v="0"/>
    <n v="0"/>
    <n v="34"/>
    <n v="0"/>
    <n v="0"/>
  </r>
  <r>
    <x v="1"/>
    <x v="5"/>
    <x v="0"/>
    <x v="18"/>
    <n v="198"/>
    <n v="0"/>
    <n v="463"/>
    <n v="0"/>
    <n v="0"/>
  </r>
  <r>
    <x v="1"/>
    <x v="5"/>
    <x v="1"/>
    <x v="18"/>
    <n v="558"/>
    <n v="550"/>
    <n v="665"/>
    <n v="0"/>
    <n v="26"/>
  </r>
  <r>
    <x v="1"/>
    <x v="5"/>
    <x v="2"/>
    <x v="18"/>
    <n v="2140"/>
    <n v="2109"/>
    <n v="2299"/>
    <n v="520"/>
    <n v="1784"/>
  </r>
  <r>
    <x v="1"/>
    <x v="5"/>
    <x v="3"/>
    <x v="18"/>
    <n v="1939"/>
    <n v="1921"/>
    <n v="2127"/>
    <n v="674"/>
    <n v="1754"/>
  </r>
  <r>
    <x v="1"/>
    <x v="5"/>
    <x v="4"/>
    <x v="18"/>
    <n v="1958"/>
    <n v="1935"/>
    <n v="2086"/>
    <n v="1077"/>
    <n v="1815"/>
  </r>
  <r>
    <x v="1"/>
    <x v="5"/>
    <x v="5"/>
    <x v="18"/>
    <n v="1999"/>
    <n v="1983"/>
    <n v="2080"/>
    <n v="1540"/>
    <n v="1896"/>
  </r>
  <r>
    <x v="1"/>
    <x v="6"/>
    <x v="0"/>
    <x v="18"/>
    <n v="2300"/>
    <n v="0"/>
    <n v="3388"/>
    <n v="0"/>
    <n v="0"/>
  </r>
  <r>
    <x v="1"/>
    <x v="6"/>
    <x v="1"/>
    <x v="18"/>
    <n v="2131"/>
    <n v="2069"/>
    <n v="1975"/>
    <s v="&lt;5"/>
    <n v="67"/>
  </r>
  <r>
    <x v="1"/>
    <x v="6"/>
    <x v="2"/>
    <x v="18"/>
    <n v="10939"/>
    <n v="10877"/>
    <n v="10752"/>
    <n v="2879"/>
    <n v="9916"/>
  </r>
  <r>
    <x v="1"/>
    <x v="6"/>
    <x v="3"/>
    <x v="18"/>
    <n v="9060"/>
    <n v="9025"/>
    <n v="8413"/>
    <n v="3956"/>
    <n v="8583"/>
  </r>
  <r>
    <x v="1"/>
    <x v="6"/>
    <x v="4"/>
    <x v="18"/>
    <n v="4180"/>
    <n v="4170"/>
    <n v="4250"/>
    <n v="2474"/>
    <n v="4051"/>
  </r>
  <r>
    <x v="1"/>
    <x v="6"/>
    <x v="5"/>
    <x v="18"/>
    <n v="2379"/>
    <n v="2365"/>
    <n v="2369"/>
    <n v="1671"/>
    <n v="2309"/>
  </r>
  <r>
    <x v="1"/>
    <x v="7"/>
    <x v="0"/>
    <x v="18"/>
    <n v="302"/>
    <n v="0"/>
    <n v="594"/>
    <n v="0"/>
    <n v="0"/>
  </r>
  <r>
    <x v="1"/>
    <x v="7"/>
    <x v="1"/>
    <x v="18"/>
    <n v="322"/>
    <n v="316"/>
    <n v="311"/>
    <n v="0"/>
    <n v="13"/>
  </r>
  <r>
    <x v="1"/>
    <x v="7"/>
    <x v="2"/>
    <x v="18"/>
    <n v="1332"/>
    <n v="1321"/>
    <n v="1317"/>
    <n v="251"/>
    <n v="1169"/>
  </r>
  <r>
    <x v="1"/>
    <x v="7"/>
    <x v="3"/>
    <x v="18"/>
    <n v="1795"/>
    <n v="1781"/>
    <n v="1687"/>
    <n v="613"/>
    <n v="1651"/>
  </r>
  <r>
    <x v="1"/>
    <x v="7"/>
    <x v="4"/>
    <x v="18"/>
    <n v="411"/>
    <n v="409"/>
    <n v="431"/>
    <n v="183"/>
    <n v="379"/>
  </r>
  <r>
    <x v="1"/>
    <x v="7"/>
    <x v="5"/>
    <x v="18"/>
    <n v="134"/>
    <n v="133"/>
    <n v="123"/>
    <n v="83"/>
    <n v="127"/>
  </r>
  <r>
    <x v="1"/>
    <x v="8"/>
    <x v="0"/>
    <x v="18"/>
    <n v="303"/>
    <n v="0"/>
    <n v="903"/>
    <n v="0"/>
    <n v="0"/>
  </r>
  <r>
    <x v="1"/>
    <x v="8"/>
    <x v="1"/>
    <x v="18"/>
    <n v="616"/>
    <n v="595"/>
    <n v="606"/>
    <n v="0"/>
    <n v="21"/>
  </r>
  <r>
    <x v="1"/>
    <x v="8"/>
    <x v="2"/>
    <x v="18"/>
    <n v="1655"/>
    <n v="1620"/>
    <n v="1910"/>
    <n v="359"/>
    <n v="1288"/>
  </r>
  <r>
    <x v="1"/>
    <x v="8"/>
    <x v="3"/>
    <x v="18"/>
    <n v="1845"/>
    <n v="1814"/>
    <n v="1935"/>
    <n v="543"/>
    <n v="1590"/>
  </r>
  <r>
    <x v="1"/>
    <x v="8"/>
    <x v="4"/>
    <x v="18"/>
    <n v="1272"/>
    <n v="1261"/>
    <n v="1337"/>
    <n v="581"/>
    <n v="1177"/>
  </r>
  <r>
    <x v="1"/>
    <x v="8"/>
    <x v="5"/>
    <x v="18"/>
    <n v="618"/>
    <n v="614"/>
    <n v="613"/>
    <n v="394"/>
    <n v="586"/>
  </r>
  <r>
    <x v="1"/>
    <x v="9"/>
    <x v="0"/>
    <x v="18"/>
    <n v="0"/>
    <n v="0"/>
    <n v="22"/>
    <n v="0"/>
    <n v="0"/>
  </r>
  <r>
    <x v="1"/>
    <x v="9"/>
    <x v="1"/>
    <x v="18"/>
    <n v="0"/>
    <n v="0"/>
    <n v="31"/>
    <n v="0"/>
    <n v="0"/>
  </r>
  <r>
    <x v="1"/>
    <x v="9"/>
    <x v="2"/>
    <x v="18"/>
    <n v="0"/>
    <n v="0"/>
    <n v="144"/>
    <n v="0"/>
    <n v="0"/>
  </r>
  <r>
    <x v="1"/>
    <x v="9"/>
    <x v="3"/>
    <x v="18"/>
    <n v="0"/>
    <n v="0"/>
    <n v="243"/>
    <n v="0"/>
    <n v="0"/>
  </r>
  <r>
    <x v="1"/>
    <x v="9"/>
    <x v="4"/>
    <x v="18"/>
    <n v="0"/>
    <n v="0"/>
    <n v="241"/>
    <n v="0"/>
    <n v="0"/>
  </r>
  <r>
    <x v="1"/>
    <x v="9"/>
    <x v="5"/>
    <x v="18"/>
    <n v="0"/>
    <n v="0"/>
    <n v="211"/>
    <n v="0"/>
    <n v="0"/>
  </r>
  <r>
    <x v="1"/>
    <x v="10"/>
    <x v="0"/>
    <x v="18"/>
    <n v="11862"/>
    <n v="0"/>
    <n v="21528"/>
    <n v="0"/>
    <n v="0"/>
  </r>
  <r>
    <x v="1"/>
    <x v="10"/>
    <x v="1"/>
    <x v="18"/>
    <n v="18579"/>
    <n v="18112"/>
    <n v="19402"/>
    <n v="9"/>
    <n v="602"/>
  </r>
  <r>
    <x v="1"/>
    <x v="10"/>
    <x v="2"/>
    <x v="18"/>
    <n v="49417"/>
    <n v="48753"/>
    <n v="53481"/>
    <n v="11441"/>
    <n v="40505"/>
  </r>
  <r>
    <x v="1"/>
    <x v="10"/>
    <x v="3"/>
    <x v="18"/>
    <n v="45345"/>
    <n v="44799"/>
    <n v="50975"/>
    <n v="16224"/>
    <n v="40338"/>
  </r>
  <r>
    <x v="1"/>
    <x v="10"/>
    <x v="4"/>
    <x v="18"/>
    <n v="55580"/>
    <n v="55151"/>
    <n v="58898"/>
    <n v="30706"/>
    <n v="51674"/>
  </r>
  <r>
    <x v="1"/>
    <x v="10"/>
    <x v="5"/>
    <x v="18"/>
    <n v="54537"/>
    <n v="54206"/>
    <n v="54415"/>
    <n v="42876"/>
    <n v="52021"/>
  </r>
  <r>
    <x v="1"/>
    <x v="12"/>
    <x v="0"/>
    <x v="18"/>
    <n v="1391"/>
    <n v="0"/>
    <n v="3243"/>
    <n v="0"/>
    <n v="0"/>
  </r>
  <r>
    <x v="1"/>
    <x v="12"/>
    <x v="1"/>
    <x v="18"/>
    <n v="2545"/>
    <n v="2472"/>
    <n v="2394"/>
    <n v="0"/>
    <n v="105"/>
  </r>
  <r>
    <x v="1"/>
    <x v="12"/>
    <x v="2"/>
    <x v="18"/>
    <n v="7850"/>
    <n v="7801"/>
    <n v="7397"/>
    <n v="2162"/>
    <n v="7032"/>
  </r>
  <r>
    <x v="1"/>
    <x v="12"/>
    <x v="3"/>
    <x v="18"/>
    <n v="7561"/>
    <n v="7511"/>
    <n v="7306"/>
    <n v="2571"/>
    <n v="7001"/>
  </r>
  <r>
    <x v="1"/>
    <x v="12"/>
    <x v="4"/>
    <x v="18"/>
    <n v="5151"/>
    <n v="5126"/>
    <n v="5171"/>
    <n v="2477"/>
    <n v="4919"/>
  </r>
  <r>
    <x v="1"/>
    <x v="12"/>
    <x v="5"/>
    <x v="18"/>
    <n v="2304"/>
    <n v="2288"/>
    <n v="2173"/>
    <n v="1499"/>
    <n v="2212"/>
  </r>
  <r>
    <x v="1"/>
    <x v="13"/>
    <x v="0"/>
    <x v="18"/>
    <n v="0"/>
    <n v="0"/>
    <n v="168"/>
    <n v="0"/>
    <n v="0"/>
  </r>
  <r>
    <x v="1"/>
    <x v="13"/>
    <x v="1"/>
    <x v="18"/>
    <n v="0"/>
    <n v="0"/>
    <n v="99"/>
    <n v="0"/>
    <n v="0"/>
  </r>
  <r>
    <x v="1"/>
    <x v="13"/>
    <x v="2"/>
    <x v="18"/>
    <n v="0"/>
    <n v="0"/>
    <n v="384"/>
    <n v="0"/>
    <n v="0"/>
  </r>
  <r>
    <x v="1"/>
    <x v="13"/>
    <x v="3"/>
    <x v="18"/>
    <n v="0"/>
    <n v="0"/>
    <n v="349"/>
    <n v="0"/>
    <n v="0"/>
  </r>
  <r>
    <x v="1"/>
    <x v="13"/>
    <x v="4"/>
    <x v="18"/>
    <n v="0"/>
    <n v="0"/>
    <n v="166"/>
    <n v="0"/>
    <n v="0"/>
  </r>
  <r>
    <x v="1"/>
    <x v="13"/>
    <x v="5"/>
    <x v="18"/>
    <n v="0"/>
    <n v="0"/>
    <n v="110"/>
    <n v="0"/>
    <n v="0"/>
  </r>
  <r>
    <x v="1"/>
    <x v="14"/>
    <x v="0"/>
    <x v="18"/>
    <n v="2517"/>
    <n v="0"/>
    <n v="5576"/>
    <n v="0"/>
    <n v="0"/>
  </r>
  <r>
    <x v="1"/>
    <x v="14"/>
    <x v="1"/>
    <x v="18"/>
    <n v="3787"/>
    <n v="3668"/>
    <n v="4121"/>
    <s v="&lt;5"/>
    <n v="126"/>
  </r>
  <r>
    <x v="1"/>
    <x v="14"/>
    <x v="2"/>
    <x v="18"/>
    <n v="12436"/>
    <n v="12301"/>
    <n v="14171"/>
    <n v="2715"/>
    <n v="10163"/>
  </r>
  <r>
    <x v="1"/>
    <x v="14"/>
    <x v="3"/>
    <x v="18"/>
    <n v="15527"/>
    <n v="15357"/>
    <n v="17496"/>
    <n v="5217"/>
    <n v="13670"/>
  </r>
  <r>
    <x v="1"/>
    <x v="14"/>
    <x v="4"/>
    <x v="18"/>
    <n v="11929"/>
    <n v="11824"/>
    <n v="12898"/>
    <n v="6488"/>
    <n v="11003"/>
  </r>
  <r>
    <x v="1"/>
    <x v="14"/>
    <x v="5"/>
    <x v="18"/>
    <n v="10617"/>
    <n v="10509"/>
    <n v="11390"/>
    <n v="8092"/>
    <n v="9998"/>
  </r>
  <r>
    <x v="1"/>
    <x v="15"/>
    <x v="3"/>
    <x v="18"/>
    <n v="0"/>
    <n v="0"/>
    <n v="1"/>
    <n v="0"/>
    <n v="0"/>
  </r>
  <r>
    <x v="1"/>
    <x v="15"/>
    <x v="4"/>
    <x v="18"/>
    <n v="0"/>
    <n v="0"/>
    <n v="8"/>
    <n v="0"/>
    <n v="0"/>
  </r>
  <r>
    <x v="1"/>
    <x v="15"/>
    <x v="5"/>
    <x v="18"/>
    <n v="0"/>
    <n v="0"/>
    <n v="3"/>
    <n v="0"/>
    <n v="0"/>
  </r>
  <r>
    <x v="1"/>
    <x v="16"/>
    <x v="0"/>
    <x v="18"/>
    <n v="0"/>
    <n v="0"/>
    <n v="2"/>
    <n v="0"/>
    <n v="0"/>
  </r>
  <r>
    <x v="1"/>
    <x v="16"/>
    <x v="1"/>
    <x v="18"/>
    <n v="0"/>
    <n v="0"/>
    <n v="5"/>
    <n v="0"/>
    <n v="0"/>
  </r>
  <r>
    <x v="1"/>
    <x v="16"/>
    <x v="2"/>
    <x v="18"/>
    <n v="0"/>
    <n v="0"/>
    <n v="51"/>
    <n v="0"/>
    <n v="0"/>
  </r>
  <r>
    <x v="1"/>
    <x v="16"/>
    <x v="3"/>
    <x v="18"/>
    <n v="0"/>
    <n v="0"/>
    <n v="142"/>
    <n v="0"/>
    <n v="0"/>
  </r>
  <r>
    <x v="1"/>
    <x v="16"/>
    <x v="4"/>
    <x v="18"/>
    <n v="0"/>
    <n v="0"/>
    <n v="134"/>
    <n v="0"/>
    <n v="0"/>
  </r>
  <r>
    <x v="1"/>
    <x v="16"/>
    <x v="5"/>
    <x v="18"/>
    <n v="0"/>
    <n v="0"/>
    <n v="70"/>
    <n v="0"/>
    <n v="0"/>
  </r>
  <r>
    <x v="1"/>
    <x v="17"/>
    <x v="0"/>
    <x v="18"/>
    <n v="1712"/>
    <n v="0"/>
    <n v="2345"/>
    <n v="0"/>
    <n v="0"/>
  </r>
  <r>
    <x v="1"/>
    <x v="17"/>
    <x v="1"/>
    <x v="18"/>
    <n v="1668"/>
    <n v="1634"/>
    <n v="1483"/>
    <n v="0"/>
    <n v="78"/>
  </r>
  <r>
    <x v="1"/>
    <x v="17"/>
    <x v="2"/>
    <x v="18"/>
    <n v="5841"/>
    <n v="5816"/>
    <n v="5474"/>
    <n v="2223"/>
    <n v="5456"/>
  </r>
  <r>
    <x v="1"/>
    <x v="17"/>
    <x v="3"/>
    <x v="18"/>
    <n v="6782"/>
    <n v="6764"/>
    <n v="5941"/>
    <n v="3126"/>
    <n v="6486"/>
  </r>
  <r>
    <x v="1"/>
    <x v="17"/>
    <x v="4"/>
    <x v="18"/>
    <n v="3609"/>
    <n v="3594"/>
    <n v="3308"/>
    <n v="2188"/>
    <n v="3487"/>
  </r>
  <r>
    <x v="1"/>
    <x v="17"/>
    <x v="5"/>
    <x v="18"/>
    <n v="1205"/>
    <n v="1199"/>
    <n v="1125"/>
    <n v="829"/>
    <n v="1162"/>
  </r>
  <r>
    <x v="1"/>
    <x v="18"/>
    <x v="0"/>
    <x v="18"/>
    <n v="167"/>
    <n v="0"/>
    <n v="0"/>
    <n v="0"/>
    <n v="0"/>
  </r>
  <r>
    <x v="1"/>
    <x v="18"/>
    <x v="1"/>
    <x v="18"/>
    <n v="290"/>
    <n v="278"/>
    <n v="0"/>
    <n v="0"/>
    <n v="13"/>
  </r>
  <r>
    <x v="1"/>
    <x v="18"/>
    <x v="2"/>
    <x v="18"/>
    <n v="1552"/>
    <n v="1522"/>
    <n v="0"/>
    <n v="360"/>
    <n v="1321"/>
  </r>
  <r>
    <x v="1"/>
    <x v="18"/>
    <x v="3"/>
    <x v="18"/>
    <n v="1713"/>
    <n v="1678"/>
    <n v="0"/>
    <n v="508"/>
    <n v="1487"/>
  </r>
  <r>
    <x v="1"/>
    <x v="18"/>
    <x v="4"/>
    <x v="18"/>
    <n v="1009"/>
    <n v="985"/>
    <n v="0"/>
    <n v="391"/>
    <n v="887"/>
  </r>
  <r>
    <x v="1"/>
    <x v="18"/>
    <x v="5"/>
    <x v="18"/>
    <n v="510"/>
    <n v="490"/>
    <n v="0"/>
    <n v="307"/>
    <n v="457"/>
  </r>
  <r>
    <x v="2"/>
    <x v="19"/>
    <x v="0"/>
    <x v="18"/>
    <n v="234"/>
    <n v="0"/>
    <n v="683"/>
    <n v="0"/>
    <n v="0"/>
  </r>
  <r>
    <x v="2"/>
    <x v="19"/>
    <x v="1"/>
    <x v="18"/>
    <n v="486"/>
    <n v="462"/>
    <n v="526"/>
    <n v="0"/>
    <n v="14"/>
  </r>
  <r>
    <x v="2"/>
    <x v="19"/>
    <x v="2"/>
    <x v="18"/>
    <n v="1267"/>
    <n v="1225"/>
    <n v="1360"/>
    <n v="177"/>
    <n v="779"/>
  </r>
  <r>
    <x v="2"/>
    <x v="19"/>
    <x v="3"/>
    <x v="18"/>
    <n v="737"/>
    <n v="725"/>
    <n v="781"/>
    <n v="246"/>
    <n v="601"/>
  </r>
  <r>
    <x v="2"/>
    <x v="19"/>
    <x v="4"/>
    <x v="18"/>
    <n v="713"/>
    <n v="705"/>
    <n v="779"/>
    <n v="384"/>
    <n v="640"/>
  </r>
  <r>
    <x v="2"/>
    <x v="19"/>
    <x v="5"/>
    <x v="18"/>
    <n v="311"/>
    <n v="303"/>
    <n v="344"/>
    <n v="209"/>
    <n v="281"/>
  </r>
  <r>
    <x v="2"/>
    <x v="20"/>
    <x v="0"/>
    <x v="18"/>
    <n v="261"/>
    <n v="0"/>
    <n v="566"/>
    <n v="0"/>
    <n v="0"/>
  </r>
  <r>
    <x v="2"/>
    <x v="20"/>
    <x v="1"/>
    <x v="18"/>
    <n v="501"/>
    <n v="489"/>
    <n v="509"/>
    <n v="0"/>
    <n v="26"/>
  </r>
  <r>
    <x v="2"/>
    <x v="20"/>
    <x v="2"/>
    <x v="18"/>
    <n v="1351"/>
    <n v="1334"/>
    <n v="1381"/>
    <n v="345"/>
    <n v="1112"/>
  </r>
  <r>
    <x v="2"/>
    <x v="20"/>
    <x v="3"/>
    <x v="18"/>
    <n v="1376"/>
    <n v="1360"/>
    <n v="1410"/>
    <n v="605"/>
    <n v="1236"/>
  </r>
  <r>
    <x v="2"/>
    <x v="20"/>
    <x v="4"/>
    <x v="18"/>
    <n v="817"/>
    <n v="809"/>
    <n v="835"/>
    <n v="462"/>
    <n v="761"/>
  </r>
  <r>
    <x v="2"/>
    <x v="20"/>
    <x v="5"/>
    <x v="18"/>
    <n v="485"/>
    <n v="479"/>
    <n v="494"/>
    <n v="341"/>
    <n v="457"/>
  </r>
  <r>
    <x v="2"/>
    <x v="21"/>
    <x v="0"/>
    <x v="18"/>
    <n v="200"/>
    <n v="0"/>
    <n v="526"/>
    <n v="0"/>
    <n v="0"/>
  </r>
  <r>
    <x v="2"/>
    <x v="21"/>
    <x v="1"/>
    <x v="18"/>
    <n v="392"/>
    <n v="381"/>
    <n v="392"/>
    <n v="0"/>
    <n v="15"/>
  </r>
  <r>
    <x v="2"/>
    <x v="21"/>
    <x v="2"/>
    <x v="18"/>
    <n v="804"/>
    <n v="785"/>
    <n v="906"/>
    <n v="122"/>
    <n v="552"/>
  </r>
  <r>
    <x v="2"/>
    <x v="21"/>
    <x v="3"/>
    <x v="18"/>
    <n v="511"/>
    <n v="505"/>
    <n v="552"/>
    <n v="156"/>
    <n v="411"/>
  </r>
  <r>
    <x v="2"/>
    <x v="21"/>
    <x v="4"/>
    <x v="18"/>
    <n v="501"/>
    <n v="499"/>
    <n v="517"/>
    <n v="264"/>
    <n v="459"/>
  </r>
  <r>
    <x v="2"/>
    <x v="21"/>
    <x v="5"/>
    <x v="18"/>
    <n v="285"/>
    <n v="280"/>
    <n v="276"/>
    <n v="187"/>
    <n v="265"/>
  </r>
  <r>
    <x v="2"/>
    <x v="22"/>
    <x v="0"/>
    <x v="18"/>
    <n v="137"/>
    <n v="0"/>
    <n v="526"/>
    <n v="0"/>
    <n v="0"/>
  </r>
  <r>
    <x v="2"/>
    <x v="22"/>
    <x v="1"/>
    <x v="18"/>
    <n v="376"/>
    <n v="351"/>
    <n v="427"/>
    <n v="0"/>
    <n v="12"/>
  </r>
  <r>
    <x v="2"/>
    <x v="22"/>
    <x v="2"/>
    <x v="18"/>
    <n v="1049"/>
    <n v="1012"/>
    <n v="1006"/>
    <n v="130"/>
    <n v="733"/>
  </r>
  <r>
    <x v="2"/>
    <x v="22"/>
    <x v="3"/>
    <x v="18"/>
    <n v="615"/>
    <n v="604"/>
    <n v="659"/>
    <n v="161"/>
    <n v="513"/>
  </r>
  <r>
    <x v="2"/>
    <x v="22"/>
    <x v="4"/>
    <x v="18"/>
    <n v="495"/>
    <n v="481"/>
    <n v="482"/>
    <n v="198"/>
    <n v="441"/>
  </r>
  <r>
    <x v="2"/>
    <x v="22"/>
    <x v="5"/>
    <x v="18"/>
    <n v="210"/>
    <n v="206"/>
    <n v="209"/>
    <n v="98"/>
    <n v="193"/>
  </r>
  <r>
    <x v="2"/>
    <x v="23"/>
    <x v="0"/>
    <x v="18"/>
    <n v="24"/>
    <n v="0"/>
    <n v="96"/>
    <n v="0"/>
    <n v="0"/>
  </r>
  <r>
    <x v="2"/>
    <x v="23"/>
    <x v="1"/>
    <x v="18"/>
    <n v="75"/>
    <n v="68"/>
    <n v="75"/>
    <n v="0"/>
    <n v="2"/>
  </r>
  <r>
    <x v="2"/>
    <x v="23"/>
    <x v="2"/>
    <x v="18"/>
    <n v="209"/>
    <n v="201"/>
    <n v="194"/>
    <n v="29"/>
    <n v="140"/>
  </r>
  <r>
    <x v="2"/>
    <x v="23"/>
    <x v="3"/>
    <x v="18"/>
    <n v="149"/>
    <n v="149"/>
    <n v="136"/>
    <n v="44"/>
    <n v="129"/>
  </r>
  <r>
    <x v="2"/>
    <x v="23"/>
    <x v="4"/>
    <x v="18"/>
    <n v="94"/>
    <n v="93"/>
    <n v="92"/>
    <n v="37"/>
    <n v="85"/>
  </r>
  <r>
    <x v="2"/>
    <x v="23"/>
    <x v="5"/>
    <x v="18"/>
    <n v="47"/>
    <n v="47"/>
    <n v="55"/>
    <n v="29"/>
    <n v="43"/>
  </r>
  <r>
    <x v="2"/>
    <x v="24"/>
    <x v="0"/>
    <x v="18"/>
    <n v="952"/>
    <n v="0"/>
    <n v="2736"/>
    <n v="0"/>
    <n v="0"/>
  </r>
  <r>
    <x v="2"/>
    <x v="24"/>
    <x v="1"/>
    <x v="18"/>
    <n v="2168"/>
    <n v="2092"/>
    <n v="2312"/>
    <n v="0"/>
    <n v="68"/>
  </r>
  <r>
    <x v="2"/>
    <x v="24"/>
    <x v="2"/>
    <x v="18"/>
    <n v="5705"/>
    <n v="5513"/>
    <n v="6164"/>
    <n v="845"/>
    <n v="3829"/>
  </r>
  <r>
    <x v="2"/>
    <x v="24"/>
    <x v="3"/>
    <x v="18"/>
    <n v="3431"/>
    <n v="3365"/>
    <n v="3773"/>
    <n v="1106"/>
    <n v="2852"/>
  </r>
  <r>
    <x v="2"/>
    <x v="24"/>
    <x v="4"/>
    <x v="18"/>
    <n v="2909"/>
    <n v="2883"/>
    <n v="3059"/>
    <n v="1478"/>
    <n v="2638"/>
  </r>
  <r>
    <x v="2"/>
    <x v="24"/>
    <x v="5"/>
    <x v="18"/>
    <n v="1622"/>
    <n v="1595"/>
    <n v="1713"/>
    <n v="1079"/>
    <n v="1504"/>
  </r>
  <r>
    <x v="2"/>
    <x v="25"/>
    <x v="0"/>
    <x v="18"/>
    <n v="24"/>
    <n v="0"/>
    <n v="79"/>
    <n v="0"/>
    <n v="0"/>
  </r>
  <r>
    <x v="2"/>
    <x v="25"/>
    <x v="1"/>
    <x v="18"/>
    <n v="72"/>
    <n v="71"/>
    <n v="86"/>
    <n v="0"/>
    <n v="2"/>
  </r>
  <r>
    <x v="2"/>
    <x v="25"/>
    <x v="2"/>
    <x v="18"/>
    <n v="154"/>
    <n v="149"/>
    <n v="178"/>
    <n v="19"/>
    <n v="95"/>
  </r>
  <r>
    <x v="2"/>
    <x v="25"/>
    <x v="3"/>
    <x v="18"/>
    <n v="81"/>
    <n v="79"/>
    <n v="99"/>
    <n v="31"/>
    <n v="67"/>
  </r>
  <r>
    <x v="2"/>
    <x v="25"/>
    <x v="4"/>
    <x v="18"/>
    <n v="59"/>
    <n v="58"/>
    <n v="61"/>
    <n v="28"/>
    <n v="52"/>
  </r>
  <r>
    <x v="2"/>
    <x v="25"/>
    <x v="5"/>
    <x v="18"/>
    <n v="26"/>
    <n v="26"/>
    <n v="36"/>
    <n v="17"/>
    <n v="25"/>
  </r>
  <r>
    <x v="2"/>
    <x v="26"/>
    <x v="0"/>
    <x v="18"/>
    <n v="382"/>
    <n v="0"/>
    <n v="1285"/>
    <n v="0"/>
    <n v="0"/>
  </r>
  <r>
    <x v="2"/>
    <x v="26"/>
    <x v="1"/>
    <x v="18"/>
    <n v="965"/>
    <n v="924"/>
    <n v="917"/>
    <s v="&lt;5"/>
    <n v="30"/>
  </r>
  <r>
    <x v="2"/>
    <x v="26"/>
    <x v="2"/>
    <x v="18"/>
    <n v="2087"/>
    <n v="2005"/>
    <n v="2164"/>
    <n v="224"/>
    <n v="1358"/>
  </r>
  <r>
    <x v="2"/>
    <x v="26"/>
    <x v="3"/>
    <x v="18"/>
    <n v="1198"/>
    <n v="1177"/>
    <n v="1251"/>
    <n v="313"/>
    <n v="986"/>
  </r>
  <r>
    <x v="2"/>
    <x v="26"/>
    <x v="4"/>
    <x v="18"/>
    <n v="947"/>
    <n v="935"/>
    <n v="928"/>
    <n v="406"/>
    <n v="846"/>
  </r>
  <r>
    <x v="2"/>
    <x v="26"/>
    <x v="5"/>
    <x v="18"/>
    <n v="414"/>
    <n v="408"/>
    <n v="435"/>
    <n v="240"/>
    <n v="377"/>
  </r>
  <r>
    <x v="0"/>
    <x v="0"/>
    <x v="0"/>
    <x v="19"/>
    <n v="139"/>
    <n v="0"/>
    <n v="548"/>
    <n v="0"/>
    <n v="0"/>
  </r>
  <r>
    <x v="0"/>
    <x v="0"/>
    <x v="1"/>
    <x v="19"/>
    <n v="383"/>
    <n v="356"/>
    <n v="390"/>
    <n v="0"/>
    <n v="15"/>
  </r>
  <r>
    <x v="0"/>
    <x v="0"/>
    <x v="2"/>
    <x v="19"/>
    <n v="727"/>
    <n v="676"/>
    <n v="871"/>
    <n v="92"/>
    <n v="341"/>
  </r>
  <r>
    <x v="0"/>
    <x v="0"/>
    <x v="3"/>
    <x v="19"/>
    <n v="487"/>
    <n v="463"/>
    <n v="560"/>
    <n v="116"/>
    <n v="324"/>
  </r>
  <r>
    <x v="0"/>
    <x v="0"/>
    <x v="4"/>
    <x v="19"/>
    <n v="602"/>
    <n v="587"/>
    <n v="662"/>
    <n v="279"/>
    <n v="498"/>
  </r>
  <r>
    <x v="0"/>
    <x v="0"/>
    <x v="5"/>
    <x v="19"/>
    <n v="283"/>
    <n v="277"/>
    <n v="282"/>
    <n v="184"/>
    <n v="252"/>
  </r>
  <r>
    <x v="1"/>
    <x v="1"/>
    <x v="0"/>
    <x v="19"/>
    <s v="&lt;5"/>
    <n v="0"/>
    <n v="9"/>
    <n v="0"/>
    <n v="0"/>
  </r>
  <r>
    <x v="1"/>
    <x v="1"/>
    <x v="1"/>
    <x v="19"/>
    <n v="6"/>
    <n v="6"/>
    <n v="9"/>
    <n v="0"/>
    <n v="0"/>
  </r>
  <r>
    <x v="1"/>
    <x v="1"/>
    <x v="2"/>
    <x v="19"/>
    <n v="20"/>
    <n v="20"/>
    <n v="20"/>
    <s v="&lt;5"/>
    <n v="12"/>
  </r>
  <r>
    <x v="1"/>
    <x v="1"/>
    <x v="3"/>
    <x v="19"/>
    <n v="23"/>
    <n v="23"/>
    <n v="24"/>
    <n v="11"/>
    <n v="18"/>
  </r>
  <r>
    <x v="1"/>
    <x v="1"/>
    <x v="4"/>
    <x v="19"/>
    <n v="13"/>
    <n v="13"/>
    <n v="14"/>
    <n v="6"/>
    <n v="10"/>
  </r>
  <r>
    <x v="1"/>
    <x v="1"/>
    <x v="5"/>
    <x v="19"/>
    <s v="&lt;5"/>
    <s v="&lt;5"/>
    <n v="3"/>
    <s v="&lt;5"/>
    <n v="4"/>
  </r>
  <r>
    <x v="1"/>
    <x v="2"/>
    <x v="0"/>
    <x v="19"/>
    <s v="&lt;5"/>
    <n v="0"/>
    <n v="14"/>
    <n v="0"/>
    <n v="0"/>
  </r>
  <r>
    <x v="1"/>
    <x v="2"/>
    <x v="1"/>
    <x v="19"/>
    <n v="13"/>
    <n v="12"/>
    <n v="13"/>
    <n v="0"/>
    <n v="1"/>
  </r>
  <r>
    <x v="1"/>
    <x v="2"/>
    <x v="2"/>
    <x v="19"/>
    <n v="22"/>
    <n v="22"/>
    <n v="12"/>
    <n v="7"/>
    <n v="18"/>
  </r>
  <r>
    <x v="1"/>
    <x v="2"/>
    <x v="3"/>
    <x v="19"/>
    <n v="31"/>
    <n v="30"/>
    <n v="29"/>
    <n v="13"/>
    <n v="24"/>
  </r>
  <r>
    <x v="1"/>
    <x v="2"/>
    <x v="4"/>
    <x v="19"/>
    <n v="12"/>
    <n v="12"/>
    <n v="10"/>
    <n v="5"/>
    <n v="9"/>
  </r>
  <r>
    <x v="1"/>
    <x v="2"/>
    <x v="5"/>
    <x v="19"/>
    <s v="&lt;5"/>
    <s v="&lt;5"/>
    <n v="3"/>
    <s v="&lt;5"/>
    <n v="3"/>
  </r>
  <r>
    <x v="1"/>
    <x v="3"/>
    <x v="0"/>
    <x v="19"/>
    <s v="&lt;5"/>
    <n v="0"/>
    <n v="8"/>
    <n v="0"/>
    <n v="0"/>
  </r>
  <r>
    <x v="1"/>
    <x v="3"/>
    <x v="1"/>
    <x v="19"/>
    <s v="&lt;5"/>
    <s v="&lt;5"/>
    <n v="7"/>
    <n v="0"/>
    <n v="0"/>
  </r>
  <r>
    <x v="1"/>
    <x v="3"/>
    <x v="2"/>
    <x v="19"/>
    <n v="50"/>
    <n v="49"/>
    <n v="46"/>
    <n v="19"/>
    <n v="43"/>
  </r>
  <r>
    <x v="1"/>
    <x v="3"/>
    <x v="3"/>
    <x v="19"/>
    <n v="28"/>
    <n v="28"/>
    <n v="29"/>
    <n v="9"/>
    <n v="19"/>
  </r>
  <r>
    <x v="1"/>
    <x v="3"/>
    <x v="4"/>
    <x v="19"/>
    <n v="21"/>
    <n v="21"/>
    <n v="28"/>
    <n v="5"/>
    <n v="21"/>
  </r>
  <r>
    <x v="1"/>
    <x v="3"/>
    <x v="5"/>
    <x v="19"/>
    <n v="11"/>
    <n v="11"/>
    <n v="8"/>
    <n v="7"/>
    <n v="11"/>
  </r>
  <r>
    <x v="1"/>
    <x v="4"/>
    <x v="2"/>
    <x v="19"/>
    <n v="0"/>
    <n v="0"/>
    <n v="1"/>
    <n v="0"/>
    <n v="0"/>
  </r>
  <r>
    <x v="1"/>
    <x v="5"/>
    <x v="0"/>
    <x v="19"/>
    <n v="5"/>
    <n v="0"/>
    <n v="27"/>
    <n v="0"/>
    <n v="0"/>
  </r>
  <r>
    <x v="1"/>
    <x v="5"/>
    <x v="1"/>
    <x v="19"/>
    <n v="27"/>
    <n v="26"/>
    <n v="27"/>
    <n v="0"/>
    <n v="0"/>
  </r>
  <r>
    <x v="1"/>
    <x v="5"/>
    <x v="2"/>
    <x v="19"/>
    <n v="74"/>
    <n v="71"/>
    <n v="80"/>
    <n v="16"/>
    <n v="43"/>
  </r>
  <r>
    <x v="1"/>
    <x v="5"/>
    <x v="3"/>
    <x v="19"/>
    <n v="74"/>
    <n v="71"/>
    <n v="71"/>
    <n v="30"/>
    <n v="59"/>
  </r>
  <r>
    <x v="1"/>
    <x v="5"/>
    <x v="4"/>
    <x v="19"/>
    <n v="75"/>
    <n v="74"/>
    <n v="86"/>
    <n v="38"/>
    <n v="66"/>
  </r>
  <r>
    <x v="1"/>
    <x v="5"/>
    <x v="5"/>
    <x v="19"/>
    <n v="100"/>
    <n v="98"/>
    <n v="116"/>
    <n v="65"/>
    <n v="88"/>
  </r>
  <r>
    <x v="1"/>
    <x v="6"/>
    <x v="0"/>
    <x v="19"/>
    <n v="16"/>
    <n v="0"/>
    <n v="27"/>
    <n v="0"/>
    <n v="0"/>
  </r>
  <r>
    <x v="1"/>
    <x v="6"/>
    <x v="1"/>
    <x v="19"/>
    <n v="15"/>
    <n v="15"/>
    <n v="11"/>
    <n v="0"/>
    <n v="0"/>
  </r>
  <r>
    <x v="1"/>
    <x v="6"/>
    <x v="2"/>
    <x v="19"/>
    <n v="158"/>
    <n v="157"/>
    <n v="187"/>
    <n v="52"/>
    <n v="135"/>
  </r>
  <r>
    <x v="1"/>
    <x v="6"/>
    <x v="3"/>
    <x v="19"/>
    <n v="97"/>
    <n v="97"/>
    <n v="70"/>
    <n v="52"/>
    <n v="92"/>
  </r>
  <r>
    <x v="1"/>
    <x v="6"/>
    <x v="4"/>
    <x v="19"/>
    <n v="20"/>
    <n v="20"/>
    <n v="21"/>
    <n v="16"/>
    <n v="20"/>
  </r>
  <r>
    <x v="1"/>
    <x v="6"/>
    <x v="5"/>
    <x v="19"/>
    <n v="8"/>
    <n v="8"/>
    <n v="10"/>
    <n v="8"/>
    <n v="8"/>
  </r>
  <r>
    <x v="1"/>
    <x v="7"/>
    <x v="0"/>
    <x v="19"/>
    <n v="6"/>
    <n v="0"/>
    <n v="10"/>
    <n v="0"/>
    <n v="0"/>
  </r>
  <r>
    <x v="1"/>
    <x v="7"/>
    <x v="1"/>
    <x v="19"/>
    <s v="&lt;5"/>
    <s v="&lt;5"/>
    <n v="3"/>
    <n v="0"/>
    <n v="0"/>
  </r>
  <r>
    <x v="1"/>
    <x v="7"/>
    <x v="2"/>
    <x v="19"/>
    <n v="23"/>
    <n v="23"/>
    <n v="34"/>
    <n v="6"/>
    <n v="19"/>
  </r>
  <r>
    <x v="1"/>
    <x v="7"/>
    <x v="3"/>
    <x v="19"/>
    <n v="34"/>
    <n v="33"/>
    <n v="32"/>
    <n v="9"/>
    <n v="28"/>
  </r>
  <r>
    <x v="1"/>
    <x v="7"/>
    <x v="4"/>
    <x v="19"/>
    <s v="&lt;5"/>
    <s v="&lt;5"/>
    <n v="3"/>
    <s v="&lt;5"/>
    <n v="4"/>
  </r>
  <r>
    <x v="1"/>
    <x v="7"/>
    <x v="5"/>
    <x v="19"/>
    <s v="&lt;5"/>
    <s v="&lt;5"/>
    <n v="0"/>
    <n v="0"/>
    <n v="0"/>
  </r>
  <r>
    <x v="1"/>
    <x v="8"/>
    <x v="1"/>
    <x v="19"/>
    <s v="&lt;5"/>
    <s v="&lt;5"/>
    <n v="3"/>
    <n v="0"/>
    <n v="0"/>
  </r>
  <r>
    <x v="1"/>
    <x v="8"/>
    <x v="2"/>
    <x v="19"/>
    <n v="5"/>
    <n v="5"/>
    <n v="6"/>
    <n v="0"/>
    <n v="2"/>
  </r>
  <r>
    <x v="1"/>
    <x v="8"/>
    <x v="3"/>
    <x v="19"/>
    <s v="&lt;5"/>
    <s v="&lt;5"/>
    <n v="4"/>
    <n v="0"/>
    <n v="1"/>
  </r>
  <r>
    <x v="1"/>
    <x v="8"/>
    <x v="4"/>
    <x v="19"/>
    <s v="&lt;5"/>
    <s v="&lt;5"/>
    <n v="3"/>
    <s v="&lt;5"/>
    <n v="2"/>
  </r>
  <r>
    <x v="1"/>
    <x v="8"/>
    <x v="5"/>
    <x v="19"/>
    <s v="&lt;5"/>
    <s v="&lt;5"/>
    <n v="1"/>
    <s v="&lt;5"/>
    <n v="1"/>
  </r>
  <r>
    <x v="1"/>
    <x v="9"/>
    <x v="2"/>
    <x v="19"/>
    <n v="0"/>
    <n v="0"/>
    <n v="2"/>
    <n v="0"/>
    <n v="0"/>
  </r>
  <r>
    <x v="1"/>
    <x v="9"/>
    <x v="3"/>
    <x v="19"/>
    <n v="0"/>
    <n v="0"/>
    <n v="28"/>
    <n v="0"/>
    <n v="0"/>
  </r>
  <r>
    <x v="1"/>
    <x v="9"/>
    <x v="4"/>
    <x v="19"/>
    <n v="0"/>
    <n v="0"/>
    <n v="14"/>
    <n v="0"/>
    <n v="0"/>
  </r>
  <r>
    <x v="1"/>
    <x v="9"/>
    <x v="5"/>
    <x v="19"/>
    <n v="0"/>
    <n v="0"/>
    <n v="3"/>
    <n v="0"/>
    <n v="0"/>
  </r>
  <r>
    <x v="1"/>
    <x v="10"/>
    <x v="0"/>
    <x v="19"/>
    <n v="547"/>
    <n v="0"/>
    <n v="1840"/>
    <n v="0"/>
    <n v="0"/>
  </r>
  <r>
    <x v="1"/>
    <x v="10"/>
    <x v="1"/>
    <x v="19"/>
    <n v="1490"/>
    <n v="1405"/>
    <n v="1502"/>
    <n v="0"/>
    <n v="49"/>
  </r>
  <r>
    <x v="1"/>
    <x v="10"/>
    <x v="2"/>
    <x v="19"/>
    <n v="3247"/>
    <n v="3111"/>
    <n v="3780"/>
    <n v="537"/>
    <n v="1823"/>
  </r>
  <r>
    <x v="1"/>
    <x v="10"/>
    <x v="3"/>
    <x v="19"/>
    <n v="3448"/>
    <n v="3339"/>
    <n v="3982"/>
    <n v="1096"/>
    <n v="2474"/>
  </r>
  <r>
    <x v="1"/>
    <x v="10"/>
    <x v="4"/>
    <x v="19"/>
    <n v="5998"/>
    <n v="5910"/>
    <n v="6502"/>
    <n v="3085"/>
    <n v="5018"/>
  </r>
  <r>
    <x v="1"/>
    <x v="10"/>
    <x v="5"/>
    <x v="19"/>
    <n v="6041"/>
    <n v="5987"/>
    <n v="6006"/>
    <n v="4481"/>
    <n v="5500"/>
  </r>
  <r>
    <x v="1"/>
    <x v="12"/>
    <x v="0"/>
    <x v="19"/>
    <n v="7"/>
    <n v="0"/>
    <n v="28"/>
    <n v="0"/>
    <n v="0"/>
  </r>
  <r>
    <x v="1"/>
    <x v="12"/>
    <x v="1"/>
    <x v="19"/>
    <n v="13"/>
    <n v="13"/>
    <n v="11"/>
    <n v="0"/>
    <n v="0"/>
  </r>
  <r>
    <x v="1"/>
    <x v="12"/>
    <x v="2"/>
    <x v="19"/>
    <n v="50"/>
    <n v="49"/>
    <n v="39"/>
    <n v="18"/>
    <n v="42"/>
  </r>
  <r>
    <x v="1"/>
    <x v="12"/>
    <x v="3"/>
    <x v="19"/>
    <n v="65"/>
    <n v="65"/>
    <n v="61"/>
    <n v="17"/>
    <n v="52"/>
  </r>
  <r>
    <x v="1"/>
    <x v="12"/>
    <x v="4"/>
    <x v="19"/>
    <n v="41"/>
    <n v="41"/>
    <n v="41"/>
    <n v="25"/>
    <n v="39"/>
  </r>
  <r>
    <x v="1"/>
    <x v="12"/>
    <x v="5"/>
    <x v="19"/>
    <n v="16"/>
    <n v="16"/>
    <n v="11"/>
    <n v="9"/>
    <n v="14"/>
  </r>
  <r>
    <x v="1"/>
    <x v="13"/>
    <x v="0"/>
    <x v="19"/>
    <n v="0"/>
    <n v="0"/>
    <n v="23"/>
    <n v="0"/>
    <n v="0"/>
  </r>
  <r>
    <x v="1"/>
    <x v="13"/>
    <x v="1"/>
    <x v="19"/>
    <n v="0"/>
    <n v="0"/>
    <n v="9"/>
    <n v="0"/>
    <n v="0"/>
  </r>
  <r>
    <x v="1"/>
    <x v="13"/>
    <x v="2"/>
    <x v="19"/>
    <n v="0"/>
    <n v="0"/>
    <n v="25"/>
    <n v="0"/>
    <n v="0"/>
  </r>
  <r>
    <x v="1"/>
    <x v="13"/>
    <x v="3"/>
    <x v="19"/>
    <n v="0"/>
    <n v="0"/>
    <n v="27"/>
    <n v="0"/>
    <n v="0"/>
  </r>
  <r>
    <x v="1"/>
    <x v="13"/>
    <x v="4"/>
    <x v="19"/>
    <n v="0"/>
    <n v="0"/>
    <n v="59"/>
    <n v="0"/>
    <n v="0"/>
  </r>
  <r>
    <x v="1"/>
    <x v="13"/>
    <x v="5"/>
    <x v="19"/>
    <n v="0"/>
    <n v="0"/>
    <n v="34"/>
    <n v="0"/>
    <n v="0"/>
  </r>
  <r>
    <x v="1"/>
    <x v="14"/>
    <x v="0"/>
    <x v="19"/>
    <n v="32"/>
    <n v="0"/>
    <n v="103"/>
    <n v="0"/>
    <n v="0"/>
  </r>
  <r>
    <x v="1"/>
    <x v="14"/>
    <x v="1"/>
    <x v="19"/>
    <n v="77"/>
    <n v="73"/>
    <n v="97"/>
    <n v="0"/>
    <n v="0"/>
  </r>
  <r>
    <x v="1"/>
    <x v="14"/>
    <x v="2"/>
    <x v="19"/>
    <n v="261"/>
    <n v="250"/>
    <n v="324"/>
    <n v="77"/>
    <n v="184"/>
  </r>
  <r>
    <x v="1"/>
    <x v="14"/>
    <x v="3"/>
    <x v="19"/>
    <n v="323"/>
    <n v="319"/>
    <n v="378"/>
    <n v="113"/>
    <n v="258"/>
  </r>
  <r>
    <x v="1"/>
    <x v="14"/>
    <x v="4"/>
    <x v="19"/>
    <n v="356"/>
    <n v="350"/>
    <n v="375"/>
    <n v="192"/>
    <n v="299"/>
  </r>
  <r>
    <x v="1"/>
    <x v="14"/>
    <x v="5"/>
    <x v="19"/>
    <n v="242"/>
    <n v="236"/>
    <n v="260"/>
    <n v="177"/>
    <n v="218"/>
  </r>
  <r>
    <x v="1"/>
    <x v="15"/>
    <x v="2"/>
    <x v="19"/>
    <n v="0"/>
    <n v="0"/>
    <n v="1"/>
    <n v="0"/>
    <n v="0"/>
  </r>
  <r>
    <x v="1"/>
    <x v="15"/>
    <x v="4"/>
    <x v="19"/>
    <n v="0"/>
    <n v="0"/>
    <n v="4"/>
    <n v="0"/>
    <n v="0"/>
  </r>
  <r>
    <x v="1"/>
    <x v="16"/>
    <x v="2"/>
    <x v="19"/>
    <n v="0"/>
    <n v="0"/>
    <n v="1"/>
    <n v="0"/>
    <n v="0"/>
  </r>
  <r>
    <x v="1"/>
    <x v="16"/>
    <x v="4"/>
    <x v="19"/>
    <n v="0"/>
    <n v="0"/>
    <n v="4"/>
    <n v="0"/>
    <n v="0"/>
  </r>
  <r>
    <x v="1"/>
    <x v="16"/>
    <x v="5"/>
    <x v="19"/>
    <n v="0"/>
    <n v="0"/>
    <n v="8"/>
    <n v="0"/>
    <n v="0"/>
  </r>
  <r>
    <x v="1"/>
    <x v="17"/>
    <x v="0"/>
    <x v="19"/>
    <n v="12"/>
    <n v="0"/>
    <n v="40"/>
    <n v="0"/>
    <n v="0"/>
  </r>
  <r>
    <x v="1"/>
    <x v="17"/>
    <x v="1"/>
    <x v="19"/>
    <n v="34"/>
    <n v="34"/>
    <n v="37"/>
    <n v="0"/>
    <n v="0"/>
  </r>
  <r>
    <x v="1"/>
    <x v="17"/>
    <x v="2"/>
    <x v="19"/>
    <n v="71"/>
    <n v="71"/>
    <n v="75"/>
    <n v="24"/>
    <n v="58"/>
  </r>
  <r>
    <x v="1"/>
    <x v="17"/>
    <x v="3"/>
    <x v="19"/>
    <n v="140"/>
    <n v="140"/>
    <n v="109"/>
    <n v="54"/>
    <n v="126"/>
  </r>
  <r>
    <x v="1"/>
    <x v="17"/>
    <x v="4"/>
    <x v="19"/>
    <n v="26"/>
    <n v="26"/>
    <n v="22"/>
    <n v="9"/>
    <n v="25"/>
  </r>
  <r>
    <x v="1"/>
    <x v="17"/>
    <x v="5"/>
    <x v="19"/>
    <s v="&lt;5"/>
    <s v="&lt;5"/>
    <n v="4"/>
    <s v="&lt;5"/>
    <n v="2"/>
  </r>
  <r>
    <x v="1"/>
    <x v="18"/>
    <x v="0"/>
    <x v="19"/>
    <n v="5"/>
    <n v="0"/>
    <n v="0"/>
    <n v="0"/>
    <n v="0"/>
  </r>
  <r>
    <x v="1"/>
    <x v="18"/>
    <x v="1"/>
    <x v="19"/>
    <n v="10"/>
    <n v="10"/>
    <n v="0"/>
    <n v="0"/>
    <n v="1"/>
  </r>
  <r>
    <x v="1"/>
    <x v="18"/>
    <x v="2"/>
    <x v="19"/>
    <n v="36"/>
    <n v="35"/>
    <n v="0"/>
    <n v="7"/>
    <n v="28"/>
  </r>
  <r>
    <x v="1"/>
    <x v="18"/>
    <x v="3"/>
    <x v="19"/>
    <n v="47"/>
    <n v="43"/>
    <n v="0"/>
    <n v="9"/>
    <n v="30"/>
  </r>
  <r>
    <x v="1"/>
    <x v="18"/>
    <x v="4"/>
    <x v="19"/>
    <n v="85"/>
    <n v="81"/>
    <n v="0"/>
    <n v="42"/>
    <n v="71"/>
  </r>
  <r>
    <x v="1"/>
    <x v="18"/>
    <x v="5"/>
    <x v="19"/>
    <n v="47"/>
    <n v="46"/>
    <n v="0"/>
    <n v="26"/>
    <n v="39"/>
  </r>
  <r>
    <x v="2"/>
    <x v="19"/>
    <x v="0"/>
    <x v="19"/>
    <n v="6"/>
    <n v="0"/>
    <n v="12"/>
    <n v="0"/>
    <n v="0"/>
  </r>
  <r>
    <x v="2"/>
    <x v="19"/>
    <x v="1"/>
    <x v="19"/>
    <n v="6"/>
    <n v="5"/>
    <n v="7"/>
    <n v="0"/>
    <n v="0"/>
  </r>
  <r>
    <x v="2"/>
    <x v="19"/>
    <x v="2"/>
    <x v="19"/>
    <n v="17"/>
    <n v="16"/>
    <n v="16"/>
    <s v="&lt;5"/>
    <n v="10"/>
  </r>
  <r>
    <x v="2"/>
    <x v="19"/>
    <x v="3"/>
    <x v="19"/>
    <n v="11"/>
    <n v="11"/>
    <n v="12"/>
    <s v="&lt;5"/>
    <n v="6"/>
  </r>
  <r>
    <x v="2"/>
    <x v="19"/>
    <x v="4"/>
    <x v="19"/>
    <n v="7"/>
    <n v="7"/>
    <n v="10"/>
    <s v="&lt;5"/>
    <n v="4"/>
  </r>
  <r>
    <x v="2"/>
    <x v="19"/>
    <x v="5"/>
    <x v="19"/>
    <n v="6"/>
    <n v="6"/>
    <n v="5"/>
    <n v="5"/>
    <n v="6"/>
  </r>
  <r>
    <x v="2"/>
    <x v="20"/>
    <x v="0"/>
    <x v="19"/>
    <s v="&lt;5"/>
    <n v="0"/>
    <n v="10"/>
    <n v="0"/>
    <n v="0"/>
  </r>
  <r>
    <x v="2"/>
    <x v="20"/>
    <x v="1"/>
    <x v="19"/>
    <n v="10"/>
    <n v="10"/>
    <n v="10"/>
    <n v="0"/>
    <n v="1"/>
  </r>
  <r>
    <x v="2"/>
    <x v="20"/>
    <x v="2"/>
    <x v="19"/>
    <n v="31"/>
    <n v="31"/>
    <n v="31"/>
    <n v="9"/>
    <n v="24"/>
  </r>
  <r>
    <x v="2"/>
    <x v="20"/>
    <x v="3"/>
    <x v="19"/>
    <n v="28"/>
    <n v="28"/>
    <n v="23"/>
    <n v="9"/>
    <n v="24"/>
  </r>
  <r>
    <x v="2"/>
    <x v="20"/>
    <x v="4"/>
    <x v="19"/>
    <n v="10"/>
    <n v="10"/>
    <n v="7"/>
    <n v="5"/>
    <n v="9"/>
  </r>
  <r>
    <x v="2"/>
    <x v="20"/>
    <x v="5"/>
    <x v="19"/>
    <s v="&lt;5"/>
    <s v="&lt;5"/>
    <n v="2"/>
    <s v="&lt;5"/>
    <n v="2"/>
  </r>
  <r>
    <x v="2"/>
    <x v="21"/>
    <x v="1"/>
    <x v="19"/>
    <s v="&lt;5"/>
    <s v="&lt;5"/>
    <n v="1"/>
    <n v="0"/>
    <n v="0"/>
  </r>
  <r>
    <x v="2"/>
    <x v="21"/>
    <x v="2"/>
    <x v="19"/>
    <n v="0"/>
    <n v="0"/>
    <n v="1"/>
    <n v="0"/>
    <n v="0"/>
  </r>
  <r>
    <x v="2"/>
    <x v="21"/>
    <x v="3"/>
    <x v="19"/>
    <s v="&lt;5"/>
    <s v="&lt;5"/>
    <n v="1"/>
    <n v="0"/>
    <n v="0"/>
  </r>
  <r>
    <x v="2"/>
    <x v="21"/>
    <x v="4"/>
    <x v="19"/>
    <s v="&lt;5"/>
    <s v="&lt;5"/>
    <n v="1"/>
    <s v="&lt;5"/>
    <n v="1"/>
  </r>
  <r>
    <x v="2"/>
    <x v="21"/>
    <x v="5"/>
    <x v="19"/>
    <s v="&lt;5"/>
    <s v="&lt;5"/>
    <n v="1"/>
    <s v="&lt;5"/>
    <n v="1"/>
  </r>
  <r>
    <x v="2"/>
    <x v="22"/>
    <x v="0"/>
    <x v="19"/>
    <s v="&lt;5"/>
    <n v="0"/>
    <n v="11"/>
    <n v="0"/>
    <n v="0"/>
  </r>
  <r>
    <x v="2"/>
    <x v="22"/>
    <x v="1"/>
    <x v="19"/>
    <n v="8"/>
    <n v="7"/>
    <n v="8"/>
    <n v="0"/>
    <n v="0"/>
  </r>
  <r>
    <x v="2"/>
    <x v="22"/>
    <x v="2"/>
    <x v="19"/>
    <n v="15"/>
    <n v="14"/>
    <n v="7"/>
    <s v="&lt;5"/>
    <n v="10"/>
  </r>
  <r>
    <x v="2"/>
    <x v="22"/>
    <x v="3"/>
    <x v="19"/>
    <n v="15"/>
    <n v="15"/>
    <n v="14"/>
    <s v="&lt;5"/>
    <n v="12"/>
  </r>
  <r>
    <x v="2"/>
    <x v="22"/>
    <x v="4"/>
    <x v="19"/>
    <n v="10"/>
    <n v="10"/>
    <n v="8"/>
    <n v="5"/>
    <n v="8"/>
  </r>
  <r>
    <x v="2"/>
    <x v="22"/>
    <x v="5"/>
    <x v="19"/>
    <s v="&lt;5"/>
    <s v="&lt;5"/>
    <n v="0"/>
    <s v="&lt;5"/>
    <n v="1"/>
  </r>
  <r>
    <x v="2"/>
    <x v="23"/>
    <x v="0"/>
    <x v="19"/>
    <n v="0"/>
    <n v="0"/>
    <n v="4"/>
    <n v="0"/>
    <n v="0"/>
  </r>
  <r>
    <x v="2"/>
    <x v="23"/>
    <x v="1"/>
    <x v="19"/>
    <n v="7"/>
    <n v="5"/>
    <n v="6"/>
    <n v="0"/>
    <n v="0"/>
  </r>
  <r>
    <x v="2"/>
    <x v="23"/>
    <x v="2"/>
    <x v="19"/>
    <s v="&lt;5"/>
    <s v="&lt;5"/>
    <n v="2"/>
    <n v="0"/>
    <n v="0"/>
  </r>
  <r>
    <x v="2"/>
    <x v="23"/>
    <x v="3"/>
    <x v="19"/>
    <n v="6"/>
    <n v="6"/>
    <n v="8"/>
    <s v="&lt;5"/>
    <n v="5"/>
  </r>
  <r>
    <x v="2"/>
    <x v="23"/>
    <x v="4"/>
    <x v="19"/>
    <s v="&lt;5"/>
    <s v="&lt;5"/>
    <n v="2"/>
    <s v="&lt;5"/>
    <n v="2"/>
  </r>
  <r>
    <x v="2"/>
    <x v="23"/>
    <x v="5"/>
    <x v="19"/>
    <s v="&lt;5"/>
    <s v="&lt;5"/>
    <n v="2"/>
    <s v="&lt;5"/>
    <n v="2"/>
  </r>
  <r>
    <x v="2"/>
    <x v="24"/>
    <x v="0"/>
    <x v="19"/>
    <s v="&lt;5"/>
    <n v="0"/>
    <n v="10"/>
    <n v="0"/>
    <n v="0"/>
  </r>
  <r>
    <x v="2"/>
    <x v="24"/>
    <x v="1"/>
    <x v="19"/>
    <n v="9"/>
    <n v="9"/>
    <n v="12"/>
    <n v="0"/>
    <n v="0"/>
  </r>
  <r>
    <x v="2"/>
    <x v="24"/>
    <x v="2"/>
    <x v="19"/>
    <n v="21"/>
    <n v="20"/>
    <n v="22"/>
    <s v="&lt;5"/>
    <n v="13"/>
  </r>
  <r>
    <x v="2"/>
    <x v="24"/>
    <x v="3"/>
    <x v="19"/>
    <n v="13"/>
    <n v="11"/>
    <n v="19"/>
    <s v="&lt;5"/>
    <n v="8"/>
  </r>
  <r>
    <x v="2"/>
    <x v="24"/>
    <x v="4"/>
    <x v="19"/>
    <n v="14"/>
    <n v="14"/>
    <n v="15"/>
    <n v="5"/>
    <n v="11"/>
  </r>
  <r>
    <x v="2"/>
    <x v="24"/>
    <x v="5"/>
    <x v="19"/>
    <s v="&lt;5"/>
    <s v="&lt;5"/>
    <n v="1"/>
    <s v="&lt;5"/>
    <n v="4"/>
  </r>
  <r>
    <x v="2"/>
    <x v="25"/>
    <x v="1"/>
    <x v="19"/>
    <s v="&lt;5"/>
    <s v="&lt;5"/>
    <n v="2"/>
    <n v="0"/>
    <n v="0"/>
  </r>
  <r>
    <x v="2"/>
    <x v="25"/>
    <x v="2"/>
    <x v="19"/>
    <s v="&lt;5"/>
    <n v="0"/>
    <n v="0"/>
    <n v="0"/>
    <n v="0"/>
  </r>
  <r>
    <x v="2"/>
    <x v="25"/>
    <x v="3"/>
    <x v="19"/>
    <n v="0"/>
    <n v="0"/>
    <n v="1"/>
    <n v="0"/>
    <n v="0"/>
  </r>
  <r>
    <x v="2"/>
    <x v="26"/>
    <x v="0"/>
    <x v="19"/>
    <s v="&lt;5"/>
    <n v="0"/>
    <n v="9"/>
    <n v="0"/>
    <n v="0"/>
  </r>
  <r>
    <x v="2"/>
    <x v="26"/>
    <x v="1"/>
    <x v="19"/>
    <n v="5"/>
    <n v="5"/>
    <n v="6"/>
    <n v="0"/>
    <n v="0"/>
  </r>
  <r>
    <x v="2"/>
    <x v="26"/>
    <x v="2"/>
    <x v="19"/>
    <n v="6"/>
    <n v="6"/>
    <n v="5"/>
    <s v="&lt;5"/>
    <n v="5"/>
  </r>
  <r>
    <x v="2"/>
    <x v="26"/>
    <x v="3"/>
    <x v="19"/>
    <n v="6"/>
    <n v="6"/>
    <n v="10"/>
    <s v="&lt;5"/>
    <n v="6"/>
  </r>
  <r>
    <x v="2"/>
    <x v="26"/>
    <x v="4"/>
    <x v="19"/>
    <s v="&lt;5"/>
    <s v="&lt;5"/>
    <n v="2"/>
    <s v="&lt;5"/>
    <n v="3"/>
  </r>
  <r>
    <x v="2"/>
    <x v="26"/>
    <x v="5"/>
    <x v="19"/>
    <s v="&lt;5"/>
    <s v="&lt;5"/>
    <n v="2"/>
    <n v="0"/>
    <n v="0"/>
  </r>
  <r>
    <x v="0"/>
    <x v="0"/>
    <x v="0"/>
    <x v="20"/>
    <n v="438"/>
    <s v="&lt;5"/>
    <n v="2707"/>
    <n v="0"/>
    <n v="0"/>
  </r>
  <r>
    <x v="0"/>
    <x v="0"/>
    <x v="1"/>
    <x v="20"/>
    <n v="1644"/>
    <n v="1507"/>
    <n v="2015"/>
    <n v="0"/>
    <n v="36"/>
  </r>
  <r>
    <x v="0"/>
    <x v="0"/>
    <x v="2"/>
    <x v="20"/>
    <n v="3700"/>
    <n v="3400"/>
    <n v="4474"/>
    <n v="357"/>
    <n v="1562"/>
  </r>
  <r>
    <x v="0"/>
    <x v="0"/>
    <x v="3"/>
    <x v="20"/>
    <n v="2387"/>
    <n v="2268"/>
    <n v="2859"/>
    <n v="528"/>
    <n v="1491"/>
  </r>
  <r>
    <x v="0"/>
    <x v="0"/>
    <x v="4"/>
    <x v="20"/>
    <n v="2504"/>
    <n v="2452"/>
    <n v="2715"/>
    <n v="1172"/>
    <n v="2040"/>
  </r>
  <r>
    <x v="0"/>
    <x v="0"/>
    <x v="5"/>
    <x v="20"/>
    <n v="1458"/>
    <n v="1445"/>
    <n v="1449"/>
    <n v="1028"/>
    <n v="1324"/>
  </r>
  <r>
    <x v="1"/>
    <x v="1"/>
    <x v="0"/>
    <x v="20"/>
    <s v="&lt;5"/>
    <n v="0"/>
    <n v="16"/>
    <n v="0"/>
    <n v="0"/>
  </r>
  <r>
    <x v="1"/>
    <x v="1"/>
    <x v="1"/>
    <x v="20"/>
    <n v="10"/>
    <n v="10"/>
    <n v="8"/>
    <n v="0"/>
    <n v="0"/>
  </r>
  <r>
    <x v="1"/>
    <x v="1"/>
    <x v="2"/>
    <x v="20"/>
    <n v="26"/>
    <n v="25"/>
    <n v="27"/>
    <n v="5"/>
    <n v="21"/>
  </r>
  <r>
    <x v="1"/>
    <x v="1"/>
    <x v="3"/>
    <x v="20"/>
    <n v="29"/>
    <n v="29"/>
    <n v="32"/>
    <n v="13"/>
    <n v="25"/>
  </r>
  <r>
    <x v="1"/>
    <x v="1"/>
    <x v="4"/>
    <x v="20"/>
    <n v="25"/>
    <n v="25"/>
    <n v="23"/>
    <n v="13"/>
    <n v="24"/>
  </r>
  <r>
    <x v="1"/>
    <x v="1"/>
    <x v="5"/>
    <x v="20"/>
    <n v="9"/>
    <n v="9"/>
    <n v="11"/>
    <n v="6"/>
    <n v="8"/>
  </r>
  <r>
    <x v="1"/>
    <x v="2"/>
    <x v="0"/>
    <x v="20"/>
    <s v="&lt;5"/>
    <n v="0"/>
    <n v="17"/>
    <n v="0"/>
    <n v="0"/>
  </r>
  <r>
    <x v="1"/>
    <x v="2"/>
    <x v="1"/>
    <x v="20"/>
    <n v="26"/>
    <n v="26"/>
    <n v="16"/>
    <n v="0"/>
    <n v="0"/>
  </r>
  <r>
    <x v="1"/>
    <x v="2"/>
    <x v="2"/>
    <x v="20"/>
    <n v="38"/>
    <n v="38"/>
    <n v="34"/>
    <n v="14"/>
    <n v="35"/>
  </r>
  <r>
    <x v="1"/>
    <x v="2"/>
    <x v="3"/>
    <x v="20"/>
    <n v="42"/>
    <n v="42"/>
    <n v="45"/>
    <n v="11"/>
    <n v="39"/>
  </r>
  <r>
    <x v="1"/>
    <x v="2"/>
    <x v="4"/>
    <x v="20"/>
    <n v="29"/>
    <n v="29"/>
    <n v="28"/>
    <n v="18"/>
    <n v="28"/>
  </r>
  <r>
    <x v="1"/>
    <x v="2"/>
    <x v="5"/>
    <x v="20"/>
    <n v="7"/>
    <n v="7"/>
    <n v="9"/>
    <s v="&lt;5"/>
    <n v="7"/>
  </r>
  <r>
    <x v="1"/>
    <x v="3"/>
    <x v="0"/>
    <x v="20"/>
    <n v="28"/>
    <n v="0"/>
    <n v="43"/>
    <n v="0"/>
    <n v="0"/>
  </r>
  <r>
    <x v="1"/>
    <x v="3"/>
    <x v="1"/>
    <x v="20"/>
    <n v="41"/>
    <n v="41"/>
    <n v="42"/>
    <n v="0"/>
    <n v="3"/>
  </r>
  <r>
    <x v="1"/>
    <x v="3"/>
    <x v="2"/>
    <x v="20"/>
    <n v="141"/>
    <n v="141"/>
    <n v="118"/>
    <n v="48"/>
    <n v="120"/>
  </r>
  <r>
    <x v="1"/>
    <x v="3"/>
    <x v="3"/>
    <x v="20"/>
    <n v="85"/>
    <n v="85"/>
    <n v="85"/>
    <n v="25"/>
    <n v="75"/>
  </r>
  <r>
    <x v="1"/>
    <x v="3"/>
    <x v="4"/>
    <x v="20"/>
    <n v="81"/>
    <n v="81"/>
    <n v="84"/>
    <n v="39"/>
    <n v="75"/>
  </r>
  <r>
    <x v="1"/>
    <x v="3"/>
    <x v="5"/>
    <x v="20"/>
    <n v="38"/>
    <n v="38"/>
    <n v="41"/>
    <n v="28"/>
    <n v="38"/>
  </r>
  <r>
    <x v="1"/>
    <x v="4"/>
    <x v="0"/>
    <x v="20"/>
    <n v="0"/>
    <n v="0"/>
    <n v="1"/>
    <n v="0"/>
    <n v="0"/>
  </r>
  <r>
    <x v="1"/>
    <x v="4"/>
    <x v="2"/>
    <x v="20"/>
    <n v="0"/>
    <n v="0"/>
    <n v="13"/>
    <n v="0"/>
    <n v="0"/>
  </r>
  <r>
    <x v="1"/>
    <x v="4"/>
    <x v="3"/>
    <x v="20"/>
    <n v="0"/>
    <n v="0"/>
    <n v="22"/>
    <n v="0"/>
    <n v="0"/>
  </r>
  <r>
    <x v="1"/>
    <x v="4"/>
    <x v="4"/>
    <x v="20"/>
    <n v="0"/>
    <n v="0"/>
    <n v="23"/>
    <n v="0"/>
    <n v="0"/>
  </r>
  <r>
    <x v="1"/>
    <x v="4"/>
    <x v="5"/>
    <x v="20"/>
    <n v="0"/>
    <n v="0"/>
    <n v="21"/>
    <n v="0"/>
    <n v="0"/>
  </r>
  <r>
    <x v="1"/>
    <x v="5"/>
    <x v="0"/>
    <x v="20"/>
    <n v="25"/>
    <n v="0"/>
    <n v="61"/>
    <n v="0"/>
    <n v="0"/>
  </r>
  <r>
    <x v="1"/>
    <x v="5"/>
    <x v="1"/>
    <x v="20"/>
    <n v="54"/>
    <n v="52"/>
    <n v="68"/>
    <n v="0"/>
    <n v="3"/>
  </r>
  <r>
    <x v="1"/>
    <x v="5"/>
    <x v="2"/>
    <x v="20"/>
    <n v="176"/>
    <n v="170"/>
    <n v="178"/>
    <n v="47"/>
    <n v="127"/>
  </r>
  <r>
    <x v="1"/>
    <x v="5"/>
    <x v="3"/>
    <x v="20"/>
    <n v="140"/>
    <n v="138"/>
    <n v="152"/>
    <n v="57"/>
    <n v="118"/>
  </r>
  <r>
    <x v="1"/>
    <x v="5"/>
    <x v="4"/>
    <x v="20"/>
    <n v="167"/>
    <n v="167"/>
    <n v="202"/>
    <n v="99"/>
    <n v="151"/>
  </r>
  <r>
    <x v="1"/>
    <x v="5"/>
    <x v="5"/>
    <x v="20"/>
    <n v="209"/>
    <n v="206"/>
    <n v="236"/>
    <n v="151"/>
    <n v="192"/>
  </r>
  <r>
    <x v="1"/>
    <x v="6"/>
    <x v="0"/>
    <x v="20"/>
    <n v="42"/>
    <n v="0"/>
    <n v="93"/>
    <n v="0"/>
    <n v="0"/>
  </r>
  <r>
    <x v="1"/>
    <x v="6"/>
    <x v="1"/>
    <x v="20"/>
    <n v="55"/>
    <n v="54"/>
    <n v="56"/>
    <n v="0"/>
    <n v="1"/>
  </r>
  <r>
    <x v="1"/>
    <x v="6"/>
    <x v="2"/>
    <x v="20"/>
    <n v="364"/>
    <n v="363"/>
    <n v="328"/>
    <n v="96"/>
    <n v="321"/>
  </r>
  <r>
    <x v="1"/>
    <x v="6"/>
    <x v="3"/>
    <x v="20"/>
    <n v="228"/>
    <n v="228"/>
    <n v="203"/>
    <n v="96"/>
    <n v="208"/>
  </r>
  <r>
    <x v="1"/>
    <x v="6"/>
    <x v="4"/>
    <x v="20"/>
    <n v="94"/>
    <n v="94"/>
    <n v="105"/>
    <n v="61"/>
    <n v="88"/>
  </r>
  <r>
    <x v="1"/>
    <x v="6"/>
    <x v="5"/>
    <x v="20"/>
    <n v="44"/>
    <n v="44"/>
    <n v="54"/>
    <n v="30"/>
    <n v="44"/>
  </r>
  <r>
    <x v="1"/>
    <x v="7"/>
    <x v="0"/>
    <x v="20"/>
    <n v="6"/>
    <n v="0"/>
    <n v="10"/>
    <n v="0"/>
    <n v="0"/>
  </r>
  <r>
    <x v="1"/>
    <x v="7"/>
    <x v="1"/>
    <x v="20"/>
    <n v="10"/>
    <n v="10"/>
    <n v="15"/>
    <n v="0"/>
    <n v="0"/>
  </r>
  <r>
    <x v="1"/>
    <x v="7"/>
    <x v="2"/>
    <x v="20"/>
    <n v="37"/>
    <n v="37"/>
    <n v="31"/>
    <n v="6"/>
    <n v="35"/>
  </r>
  <r>
    <x v="1"/>
    <x v="7"/>
    <x v="3"/>
    <x v="20"/>
    <n v="35"/>
    <n v="35"/>
    <n v="34"/>
    <n v="13"/>
    <n v="27"/>
  </r>
  <r>
    <x v="1"/>
    <x v="7"/>
    <x v="4"/>
    <x v="20"/>
    <n v="19"/>
    <n v="18"/>
    <n v="18"/>
    <n v="6"/>
    <n v="17"/>
  </r>
  <r>
    <x v="1"/>
    <x v="7"/>
    <x v="5"/>
    <x v="20"/>
    <s v="&lt;5"/>
    <s v="&lt;5"/>
    <n v="3"/>
    <s v="&lt;5"/>
    <n v="2"/>
  </r>
  <r>
    <x v="1"/>
    <x v="8"/>
    <x v="0"/>
    <x v="20"/>
    <s v="&lt;5"/>
    <n v="0"/>
    <n v="4"/>
    <n v="0"/>
    <n v="0"/>
  </r>
  <r>
    <x v="1"/>
    <x v="8"/>
    <x v="1"/>
    <x v="20"/>
    <n v="5"/>
    <s v="&lt;5"/>
    <n v="7"/>
    <n v="0"/>
    <n v="0"/>
  </r>
  <r>
    <x v="1"/>
    <x v="8"/>
    <x v="2"/>
    <x v="20"/>
    <n v="10"/>
    <n v="10"/>
    <n v="10"/>
    <s v="&lt;5"/>
    <n v="7"/>
  </r>
  <r>
    <x v="1"/>
    <x v="8"/>
    <x v="3"/>
    <x v="20"/>
    <n v="7"/>
    <n v="6"/>
    <n v="13"/>
    <s v="&lt;5"/>
    <n v="4"/>
  </r>
  <r>
    <x v="1"/>
    <x v="8"/>
    <x v="4"/>
    <x v="20"/>
    <n v="11"/>
    <n v="10"/>
    <n v="7"/>
    <n v="6"/>
    <n v="8"/>
  </r>
  <r>
    <x v="1"/>
    <x v="8"/>
    <x v="5"/>
    <x v="20"/>
    <s v="&lt;5"/>
    <s v="&lt;5"/>
    <n v="5"/>
    <s v="&lt;5"/>
    <n v="2"/>
  </r>
  <r>
    <x v="1"/>
    <x v="9"/>
    <x v="0"/>
    <x v="20"/>
    <n v="0"/>
    <n v="0"/>
    <n v="1"/>
    <n v="0"/>
    <n v="0"/>
  </r>
  <r>
    <x v="1"/>
    <x v="9"/>
    <x v="2"/>
    <x v="20"/>
    <n v="0"/>
    <n v="0"/>
    <n v="9"/>
    <n v="0"/>
    <n v="0"/>
  </r>
  <r>
    <x v="1"/>
    <x v="9"/>
    <x v="3"/>
    <x v="20"/>
    <n v="0"/>
    <n v="0"/>
    <n v="6"/>
    <n v="0"/>
    <n v="0"/>
  </r>
  <r>
    <x v="1"/>
    <x v="9"/>
    <x v="4"/>
    <x v="20"/>
    <n v="0"/>
    <n v="0"/>
    <n v="16"/>
    <n v="0"/>
    <n v="0"/>
  </r>
  <r>
    <x v="1"/>
    <x v="9"/>
    <x v="5"/>
    <x v="20"/>
    <n v="0"/>
    <n v="0"/>
    <n v="11"/>
    <n v="0"/>
    <n v="0"/>
  </r>
  <r>
    <x v="1"/>
    <x v="10"/>
    <x v="0"/>
    <x v="20"/>
    <n v="1069"/>
    <n v="0"/>
    <n v="2974"/>
    <n v="0"/>
    <n v="0"/>
  </r>
  <r>
    <x v="1"/>
    <x v="10"/>
    <x v="1"/>
    <x v="20"/>
    <n v="2304"/>
    <n v="2195"/>
    <n v="2554"/>
    <s v="&lt;5"/>
    <n v="70"/>
  </r>
  <r>
    <x v="1"/>
    <x v="10"/>
    <x v="2"/>
    <x v="20"/>
    <n v="6187"/>
    <n v="5992"/>
    <n v="6848"/>
    <n v="1188"/>
    <n v="3934"/>
  </r>
  <r>
    <x v="1"/>
    <x v="10"/>
    <x v="3"/>
    <x v="20"/>
    <n v="5604"/>
    <n v="5488"/>
    <n v="6335"/>
    <n v="1740"/>
    <n v="4360"/>
  </r>
  <r>
    <x v="1"/>
    <x v="10"/>
    <x v="4"/>
    <x v="20"/>
    <n v="8687"/>
    <n v="8600"/>
    <n v="9468"/>
    <n v="4911"/>
    <n v="7699"/>
  </r>
  <r>
    <x v="1"/>
    <x v="10"/>
    <x v="5"/>
    <x v="20"/>
    <n v="10599"/>
    <n v="10526"/>
    <n v="10502"/>
    <n v="8262"/>
    <n v="9920"/>
  </r>
  <r>
    <x v="1"/>
    <x v="12"/>
    <x v="0"/>
    <x v="20"/>
    <n v="14"/>
    <n v="0"/>
    <n v="46"/>
    <n v="0"/>
    <n v="0"/>
  </r>
  <r>
    <x v="1"/>
    <x v="12"/>
    <x v="1"/>
    <x v="20"/>
    <n v="37"/>
    <n v="36"/>
    <n v="42"/>
    <n v="0"/>
    <n v="3"/>
  </r>
  <r>
    <x v="1"/>
    <x v="12"/>
    <x v="2"/>
    <x v="20"/>
    <n v="80"/>
    <n v="77"/>
    <n v="79"/>
    <n v="23"/>
    <n v="71"/>
  </r>
  <r>
    <x v="1"/>
    <x v="12"/>
    <x v="3"/>
    <x v="20"/>
    <n v="123"/>
    <n v="123"/>
    <n v="113"/>
    <n v="41"/>
    <n v="102"/>
  </r>
  <r>
    <x v="1"/>
    <x v="12"/>
    <x v="4"/>
    <x v="20"/>
    <n v="51"/>
    <n v="49"/>
    <n v="52"/>
    <n v="28"/>
    <n v="48"/>
  </r>
  <r>
    <x v="1"/>
    <x v="12"/>
    <x v="5"/>
    <x v="20"/>
    <n v="25"/>
    <n v="25"/>
    <n v="27"/>
    <n v="19"/>
    <n v="21"/>
  </r>
  <r>
    <x v="1"/>
    <x v="13"/>
    <x v="0"/>
    <x v="20"/>
    <n v="0"/>
    <n v="0"/>
    <n v="18"/>
    <n v="0"/>
    <n v="0"/>
  </r>
  <r>
    <x v="1"/>
    <x v="13"/>
    <x v="1"/>
    <x v="20"/>
    <n v="0"/>
    <n v="0"/>
    <n v="8"/>
    <n v="0"/>
    <n v="0"/>
  </r>
  <r>
    <x v="1"/>
    <x v="13"/>
    <x v="2"/>
    <x v="20"/>
    <n v="0"/>
    <n v="0"/>
    <n v="19"/>
    <n v="0"/>
    <n v="0"/>
  </r>
  <r>
    <x v="1"/>
    <x v="13"/>
    <x v="3"/>
    <x v="20"/>
    <n v="0"/>
    <n v="0"/>
    <n v="17"/>
    <n v="0"/>
    <n v="0"/>
  </r>
  <r>
    <x v="1"/>
    <x v="13"/>
    <x v="4"/>
    <x v="20"/>
    <n v="0"/>
    <n v="0"/>
    <n v="17"/>
    <n v="0"/>
    <n v="0"/>
  </r>
  <r>
    <x v="1"/>
    <x v="13"/>
    <x v="5"/>
    <x v="20"/>
    <n v="0"/>
    <n v="0"/>
    <n v="22"/>
    <n v="0"/>
    <n v="0"/>
  </r>
  <r>
    <x v="1"/>
    <x v="14"/>
    <x v="0"/>
    <x v="20"/>
    <n v="78"/>
    <n v="0"/>
    <n v="256"/>
    <n v="0"/>
    <n v="0"/>
  </r>
  <r>
    <x v="1"/>
    <x v="14"/>
    <x v="1"/>
    <x v="20"/>
    <n v="192"/>
    <n v="185"/>
    <n v="264"/>
    <s v="&lt;5"/>
    <n v="7"/>
  </r>
  <r>
    <x v="1"/>
    <x v="14"/>
    <x v="2"/>
    <x v="20"/>
    <n v="560"/>
    <n v="542"/>
    <n v="628"/>
    <n v="143"/>
    <n v="388"/>
  </r>
  <r>
    <x v="1"/>
    <x v="14"/>
    <x v="3"/>
    <x v="20"/>
    <n v="590"/>
    <n v="586"/>
    <n v="708"/>
    <n v="243"/>
    <n v="464"/>
  </r>
  <r>
    <x v="1"/>
    <x v="14"/>
    <x v="4"/>
    <x v="20"/>
    <n v="694"/>
    <n v="687"/>
    <n v="797"/>
    <n v="427"/>
    <n v="627"/>
  </r>
  <r>
    <x v="1"/>
    <x v="14"/>
    <x v="5"/>
    <x v="20"/>
    <n v="953"/>
    <n v="948"/>
    <n v="1015"/>
    <n v="744"/>
    <n v="885"/>
  </r>
  <r>
    <x v="1"/>
    <x v="15"/>
    <x v="4"/>
    <x v="20"/>
    <n v="0"/>
    <n v="0"/>
    <n v="1"/>
    <n v="0"/>
    <n v="0"/>
  </r>
  <r>
    <x v="1"/>
    <x v="16"/>
    <x v="2"/>
    <x v="20"/>
    <n v="0"/>
    <n v="0"/>
    <n v="6"/>
    <n v="0"/>
    <n v="0"/>
  </r>
  <r>
    <x v="1"/>
    <x v="16"/>
    <x v="3"/>
    <x v="20"/>
    <n v="0"/>
    <n v="0"/>
    <n v="21"/>
    <n v="0"/>
    <n v="0"/>
  </r>
  <r>
    <x v="1"/>
    <x v="16"/>
    <x v="4"/>
    <x v="20"/>
    <n v="0"/>
    <n v="0"/>
    <n v="17"/>
    <n v="0"/>
    <n v="0"/>
  </r>
  <r>
    <x v="1"/>
    <x v="16"/>
    <x v="5"/>
    <x v="20"/>
    <n v="0"/>
    <n v="0"/>
    <n v="9"/>
    <n v="0"/>
    <n v="0"/>
  </r>
  <r>
    <x v="1"/>
    <x v="17"/>
    <x v="0"/>
    <x v="20"/>
    <n v="26"/>
    <n v="0"/>
    <n v="64"/>
    <n v="0"/>
    <n v="0"/>
  </r>
  <r>
    <x v="1"/>
    <x v="17"/>
    <x v="1"/>
    <x v="20"/>
    <n v="37"/>
    <n v="35"/>
    <n v="40"/>
    <s v="&lt;5"/>
    <n v="3"/>
  </r>
  <r>
    <x v="1"/>
    <x v="17"/>
    <x v="2"/>
    <x v="20"/>
    <n v="128"/>
    <n v="128"/>
    <n v="104"/>
    <n v="49"/>
    <n v="112"/>
  </r>
  <r>
    <x v="1"/>
    <x v="17"/>
    <x v="3"/>
    <x v="20"/>
    <n v="152"/>
    <n v="152"/>
    <n v="131"/>
    <n v="62"/>
    <n v="144"/>
  </r>
  <r>
    <x v="1"/>
    <x v="17"/>
    <x v="4"/>
    <x v="20"/>
    <n v="67"/>
    <n v="67"/>
    <n v="49"/>
    <n v="43"/>
    <n v="64"/>
  </r>
  <r>
    <x v="1"/>
    <x v="17"/>
    <x v="5"/>
    <x v="20"/>
    <n v="13"/>
    <n v="13"/>
    <n v="12"/>
    <n v="10"/>
    <n v="12"/>
  </r>
  <r>
    <x v="1"/>
    <x v="18"/>
    <x v="0"/>
    <x v="20"/>
    <n v="11"/>
    <n v="0"/>
    <n v="0"/>
    <n v="0"/>
    <n v="0"/>
  </r>
  <r>
    <x v="1"/>
    <x v="18"/>
    <x v="1"/>
    <x v="20"/>
    <n v="17"/>
    <n v="15"/>
    <n v="0"/>
    <n v="0"/>
    <n v="1"/>
  </r>
  <r>
    <x v="1"/>
    <x v="18"/>
    <x v="2"/>
    <x v="20"/>
    <n v="110"/>
    <n v="107"/>
    <n v="0"/>
    <n v="31"/>
    <n v="90"/>
  </r>
  <r>
    <x v="1"/>
    <x v="18"/>
    <x v="3"/>
    <x v="20"/>
    <n v="95"/>
    <n v="92"/>
    <n v="0"/>
    <n v="33"/>
    <n v="74"/>
  </r>
  <r>
    <x v="1"/>
    <x v="18"/>
    <x v="4"/>
    <x v="20"/>
    <n v="84"/>
    <n v="83"/>
    <n v="0"/>
    <n v="42"/>
    <n v="76"/>
  </r>
  <r>
    <x v="1"/>
    <x v="18"/>
    <x v="5"/>
    <x v="20"/>
    <n v="61"/>
    <n v="58"/>
    <n v="0"/>
    <n v="46"/>
    <n v="56"/>
  </r>
  <r>
    <x v="2"/>
    <x v="19"/>
    <x v="0"/>
    <x v="20"/>
    <n v="12"/>
    <n v="0"/>
    <n v="46"/>
    <n v="0"/>
    <n v="0"/>
  </r>
  <r>
    <x v="2"/>
    <x v="19"/>
    <x v="1"/>
    <x v="20"/>
    <n v="24"/>
    <n v="22"/>
    <n v="40"/>
    <n v="0"/>
    <n v="0"/>
  </r>
  <r>
    <x v="2"/>
    <x v="19"/>
    <x v="2"/>
    <x v="20"/>
    <n v="66"/>
    <n v="62"/>
    <n v="81"/>
    <n v="13"/>
    <n v="33"/>
  </r>
  <r>
    <x v="2"/>
    <x v="19"/>
    <x v="3"/>
    <x v="20"/>
    <n v="40"/>
    <n v="36"/>
    <n v="42"/>
    <n v="9"/>
    <n v="22"/>
  </r>
  <r>
    <x v="2"/>
    <x v="19"/>
    <x v="4"/>
    <x v="20"/>
    <n v="38"/>
    <n v="37"/>
    <n v="41"/>
    <n v="21"/>
    <n v="31"/>
  </r>
  <r>
    <x v="2"/>
    <x v="19"/>
    <x v="5"/>
    <x v="20"/>
    <n v="18"/>
    <n v="18"/>
    <n v="21"/>
    <n v="14"/>
    <n v="16"/>
  </r>
  <r>
    <x v="2"/>
    <x v="20"/>
    <x v="0"/>
    <x v="20"/>
    <n v="11"/>
    <n v="0"/>
    <n v="51"/>
    <n v="0"/>
    <n v="0"/>
  </r>
  <r>
    <x v="2"/>
    <x v="20"/>
    <x v="1"/>
    <x v="20"/>
    <n v="33"/>
    <n v="30"/>
    <n v="34"/>
    <n v="0"/>
    <n v="0"/>
  </r>
  <r>
    <x v="2"/>
    <x v="20"/>
    <x v="2"/>
    <x v="20"/>
    <n v="99"/>
    <n v="93"/>
    <n v="105"/>
    <n v="18"/>
    <n v="55"/>
  </r>
  <r>
    <x v="2"/>
    <x v="20"/>
    <x v="3"/>
    <x v="20"/>
    <n v="77"/>
    <n v="74"/>
    <n v="78"/>
    <n v="29"/>
    <n v="60"/>
  </r>
  <r>
    <x v="2"/>
    <x v="20"/>
    <x v="4"/>
    <x v="20"/>
    <n v="65"/>
    <n v="64"/>
    <n v="64"/>
    <n v="20"/>
    <n v="52"/>
  </r>
  <r>
    <x v="2"/>
    <x v="20"/>
    <x v="5"/>
    <x v="20"/>
    <n v="18"/>
    <n v="18"/>
    <n v="21"/>
    <n v="14"/>
    <n v="17"/>
  </r>
  <r>
    <x v="2"/>
    <x v="21"/>
    <x v="0"/>
    <x v="20"/>
    <n v="0"/>
    <n v="0"/>
    <n v="1"/>
    <n v="0"/>
    <n v="0"/>
  </r>
  <r>
    <x v="2"/>
    <x v="21"/>
    <x v="1"/>
    <x v="20"/>
    <s v="&lt;5"/>
    <s v="&lt;5"/>
    <n v="2"/>
    <n v="0"/>
    <n v="0"/>
  </r>
  <r>
    <x v="2"/>
    <x v="21"/>
    <x v="2"/>
    <x v="20"/>
    <n v="6"/>
    <n v="6"/>
    <n v="6"/>
    <s v="&lt;5"/>
    <n v="5"/>
  </r>
  <r>
    <x v="2"/>
    <x v="21"/>
    <x v="3"/>
    <x v="20"/>
    <n v="7"/>
    <n v="7"/>
    <n v="11"/>
    <n v="5"/>
    <n v="5"/>
  </r>
  <r>
    <x v="2"/>
    <x v="21"/>
    <x v="4"/>
    <x v="20"/>
    <n v="7"/>
    <n v="7"/>
    <n v="7"/>
    <n v="5"/>
    <n v="6"/>
  </r>
  <r>
    <x v="2"/>
    <x v="21"/>
    <x v="5"/>
    <x v="20"/>
    <s v="&lt;5"/>
    <s v="&lt;5"/>
    <n v="2"/>
    <s v="&lt;5"/>
    <n v="3"/>
  </r>
  <r>
    <x v="2"/>
    <x v="22"/>
    <x v="0"/>
    <x v="20"/>
    <n v="0"/>
    <n v="0"/>
    <n v="9"/>
    <n v="0"/>
    <n v="0"/>
  </r>
  <r>
    <x v="2"/>
    <x v="22"/>
    <x v="1"/>
    <x v="20"/>
    <n v="8"/>
    <n v="8"/>
    <n v="13"/>
    <n v="0"/>
    <n v="0"/>
  </r>
  <r>
    <x v="2"/>
    <x v="22"/>
    <x v="2"/>
    <x v="20"/>
    <n v="11"/>
    <n v="11"/>
    <n v="11"/>
    <s v="&lt;5"/>
    <n v="7"/>
  </r>
  <r>
    <x v="2"/>
    <x v="22"/>
    <x v="3"/>
    <x v="20"/>
    <n v="12"/>
    <n v="12"/>
    <n v="13"/>
    <s v="&lt;5"/>
    <n v="11"/>
  </r>
  <r>
    <x v="2"/>
    <x v="22"/>
    <x v="4"/>
    <x v="20"/>
    <n v="9"/>
    <n v="9"/>
    <n v="11"/>
    <s v="&lt;5"/>
    <n v="8"/>
  </r>
  <r>
    <x v="2"/>
    <x v="22"/>
    <x v="5"/>
    <x v="20"/>
    <n v="6"/>
    <n v="6"/>
    <n v="6"/>
    <s v="&lt;5"/>
    <n v="5"/>
  </r>
  <r>
    <x v="2"/>
    <x v="23"/>
    <x v="0"/>
    <x v="20"/>
    <s v="&lt;5"/>
    <n v="0"/>
    <n v="8"/>
    <n v="0"/>
    <n v="0"/>
  </r>
  <r>
    <x v="2"/>
    <x v="23"/>
    <x v="1"/>
    <x v="20"/>
    <s v="&lt;5"/>
    <s v="&lt;5"/>
    <n v="4"/>
    <n v="0"/>
    <n v="1"/>
  </r>
  <r>
    <x v="2"/>
    <x v="23"/>
    <x v="2"/>
    <x v="20"/>
    <n v="5"/>
    <n v="5"/>
    <n v="7"/>
    <s v="&lt;5"/>
    <n v="4"/>
  </r>
  <r>
    <x v="2"/>
    <x v="23"/>
    <x v="3"/>
    <x v="20"/>
    <n v="8"/>
    <n v="7"/>
    <n v="7"/>
    <s v="&lt;5"/>
    <n v="6"/>
  </r>
  <r>
    <x v="2"/>
    <x v="23"/>
    <x v="4"/>
    <x v="20"/>
    <n v="10"/>
    <n v="10"/>
    <n v="9"/>
    <s v="&lt;5"/>
    <n v="8"/>
  </r>
  <r>
    <x v="2"/>
    <x v="23"/>
    <x v="5"/>
    <x v="20"/>
    <s v="&lt;5"/>
    <s v="&lt;5"/>
    <n v="1"/>
    <n v="0"/>
    <n v="0"/>
  </r>
  <r>
    <x v="2"/>
    <x v="24"/>
    <x v="0"/>
    <x v="20"/>
    <n v="15"/>
    <n v="0"/>
    <n v="143"/>
    <n v="0"/>
    <n v="0"/>
  </r>
  <r>
    <x v="2"/>
    <x v="24"/>
    <x v="1"/>
    <x v="20"/>
    <n v="93"/>
    <n v="87"/>
    <n v="92"/>
    <n v="0"/>
    <n v="4"/>
  </r>
  <r>
    <x v="2"/>
    <x v="24"/>
    <x v="2"/>
    <x v="20"/>
    <n v="223"/>
    <n v="218"/>
    <n v="272"/>
    <n v="26"/>
    <n v="154"/>
  </r>
  <r>
    <x v="2"/>
    <x v="24"/>
    <x v="3"/>
    <x v="20"/>
    <n v="150"/>
    <n v="144"/>
    <n v="161"/>
    <n v="42"/>
    <n v="118"/>
  </r>
  <r>
    <x v="2"/>
    <x v="24"/>
    <x v="4"/>
    <x v="20"/>
    <n v="80"/>
    <n v="79"/>
    <n v="99"/>
    <n v="37"/>
    <n v="70"/>
  </r>
  <r>
    <x v="2"/>
    <x v="24"/>
    <x v="5"/>
    <x v="20"/>
    <n v="47"/>
    <n v="47"/>
    <n v="48"/>
    <n v="25"/>
    <n v="44"/>
  </r>
  <r>
    <x v="2"/>
    <x v="25"/>
    <x v="0"/>
    <x v="20"/>
    <s v="&lt;5"/>
    <n v="0"/>
    <n v="8"/>
    <n v="0"/>
    <n v="0"/>
  </r>
  <r>
    <x v="2"/>
    <x v="25"/>
    <x v="1"/>
    <x v="20"/>
    <s v="&lt;5"/>
    <s v="&lt;5"/>
    <n v="5"/>
    <n v="0"/>
    <n v="0"/>
  </r>
  <r>
    <x v="2"/>
    <x v="25"/>
    <x v="2"/>
    <x v="20"/>
    <n v="6"/>
    <n v="5"/>
    <n v="6"/>
    <n v="0"/>
    <n v="3"/>
  </r>
  <r>
    <x v="2"/>
    <x v="25"/>
    <x v="3"/>
    <x v="20"/>
    <s v="&lt;5"/>
    <s v="&lt;5"/>
    <n v="5"/>
    <s v="&lt;5"/>
    <n v="2"/>
  </r>
  <r>
    <x v="2"/>
    <x v="25"/>
    <x v="4"/>
    <x v="20"/>
    <s v="&lt;5"/>
    <s v="&lt;5"/>
    <n v="5"/>
    <n v="0"/>
    <n v="1"/>
  </r>
  <r>
    <x v="2"/>
    <x v="25"/>
    <x v="5"/>
    <x v="20"/>
    <s v="&lt;5"/>
    <s v="&lt;5"/>
    <n v="3"/>
    <s v="&lt;5"/>
    <n v="3"/>
  </r>
  <r>
    <x v="2"/>
    <x v="26"/>
    <x v="0"/>
    <x v="20"/>
    <n v="0"/>
    <n v="0"/>
    <n v="11"/>
    <n v="0"/>
    <n v="0"/>
  </r>
  <r>
    <x v="2"/>
    <x v="26"/>
    <x v="1"/>
    <x v="20"/>
    <n v="8"/>
    <n v="7"/>
    <n v="3"/>
    <n v="0"/>
    <n v="0"/>
  </r>
  <r>
    <x v="2"/>
    <x v="26"/>
    <x v="2"/>
    <x v="20"/>
    <n v="21"/>
    <n v="20"/>
    <n v="20"/>
    <s v="&lt;5"/>
    <n v="12"/>
  </r>
  <r>
    <x v="2"/>
    <x v="26"/>
    <x v="3"/>
    <x v="20"/>
    <n v="17"/>
    <n v="17"/>
    <n v="15"/>
    <n v="7"/>
    <n v="14"/>
  </r>
  <r>
    <x v="2"/>
    <x v="26"/>
    <x v="4"/>
    <x v="20"/>
    <n v="7"/>
    <n v="6"/>
    <n v="6"/>
    <s v="&lt;5"/>
    <n v="5"/>
  </r>
  <r>
    <x v="2"/>
    <x v="26"/>
    <x v="5"/>
    <x v="20"/>
    <s v="&lt;5"/>
    <s v="&lt;5"/>
    <n v="4"/>
    <s v="&lt;5"/>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9C4A71-B632-4A20-B21C-B0B7B8563232}" name="PivotTable4" cacheId="130" dataOnRows="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G3:J299" firstHeaderRow="1" firstDataRow="1" firstDataCol="3" rowPageCount="1" colPageCount="1"/>
  <pivotFields count="15">
    <pivotField compact="0" outline="0" showAll="0">
      <extLst>
        <ext xmlns:x14="http://schemas.microsoft.com/office/spreadsheetml/2009/9/main" uri="{2946ED86-A175-432a-8AC1-64E0C546D7DE}">
          <x14:pivotField fillDownLabels="1"/>
        </ext>
      </extLst>
    </pivotField>
    <pivotField compact="0" outline="0" showAll="0">
      <items count="28">
        <item x="0"/>
        <item x="19"/>
        <item x="20"/>
        <item x="21"/>
        <item x="24"/>
        <item x="26"/>
        <item x="25"/>
        <item x="22"/>
        <item x="23"/>
        <item x="3"/>
        <item x="6"/>
        <item x="17"/>
        <item x="12"/>
        <item x="8"/>
        <item x="7"/>
        <item x="1"/>
        <item x="2"/>
        <item x="10"/>
        <item x="14"/>
        <item x="5"/>
        <item x="4"/>
        <item x="9"/>
        <item x="11"/>
        <item x="13"/>
        <item x="15"/>
        <item x="16"/>
        <item x="18"/>
        <item t="default"/>
      </items>
      <extLst>
        <ext xmlns:x14="http://schemas.microsoft.com/office/spreadsheetml/2009/9/main" uri="{2946ED86-A175-432a-8AC1-64E0C546D7DE}">
          <x14:pivotField fillDownLabels="1"/>
        </ext>
      </extLst>
    </pivotField>
    <pivotField axis="axisRow" compact="0" outline="0" showAll="0">
      <items count="15">
        <item h="1" m="1" x="12"/>
        <item x="5"/>
        <item h="1" m="1" x="8"/>
        <item h="1" m="1" x="13"/>
        <item h="1" m="1" x="9"/>
        <item h="1" m="1" x="10"/>
        <item h="1" x="7"/>
        <item h="1" m="1" x="11"/>
        <item x="2"/>
        <item x="4"/>
        <item h="1" x="6"/>
        <item x="3"/>
        <item x="1"/>
        <item x="0"/>
        <item t="default"/>
      </items>
      <extLst>
        <ext xmlns:x14="http://schemas.microsoft.com/office/spreadsheetml/2009/9/main" uri="{2946ED86-A175-432a-8AC1-64E0C546D7DE}">
          <x14:pivotField fillDownLabels="1"/>
        </ext>
      </extLst>
    </pivotField>
    <pivotField compact="0" outline="0" showAll="0">
      <items count="25">
        <item x="0"/>
        <item x="1"/>
        <item x="2"/>
        <item x="3"/>
        <item x="4"/>
        <item x="5"/>
        <item x="6"/>
        <item x="7"/>
        <item x="8"/>
        <item x="9"/>
        <item x="10"/>
        <item m="1" x="22"/>
        <item m="1" x="23"/>
        <item x="11"/>
        <item x="12"/>
        <item x="13"/>
        <item x="14"/>
        <item x="15"/>
        <item x="16"/>
        <item x="17"/>
        <item x="18"/>
        <item x="19"/>
        <item x="20"/>
        <item m="1" x="21"/>
        <item t="default"/>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Page" compact="0" outline="0" showAll="0" defaultSubtotal="0">
      <items count="21">
        <item x="0"/>
        <item x="1"/>
        <item x="2"/>
        <item x="3"/>
        <item x="4"/>
        <item x="5"/>
        <item x="6"/>
        <item x="7"/>
        <item x="8"/>
        <item x="9"/>
        <item x="10"/>
        <item x="11"/>
        <item x="12"/>
        <item x="13"/>
        <item x="14"/>
        <item x="15"/>
        <item x="16"/>
        <item x="17"/>
        <item x="18"/>
        <item x="19"/>
        <item n="Unknown" x="20"/>
      </items>
      <extLst>
        <ext xmlns:x14="http://schemas.microsoft.com/office/spreadsheetml/2009/9/main" uri="{2946ED86-A175-432a-8AC1-64E0C546D7DE}">
          <x14:pivotField fillDownLabels="1"/>
        </ext>
      </extLst>
    </pivotField>
    <pivotField axis="axisRow" compact="0" outline="0" showAll="0" defaultSubtotal="0">
      <items count="6">
        <item x="0"/>
        <item n="Pacific Peoples" x="1"/>
        <item n="Asian" x="2"/>
        <item n="MELAA" x="3"/>
        <item n="European" x="4"/>
        <item n="Other &amp; Unknown" x="5"/>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12"/>
    <field x="2"/>
    <field x="-2"/>
  </rowFields>
  <rowItems count="296">
    <i>
      <x/>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3"/>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4"/>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5"/>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t="grand">
      <x/>
    </i>
    <i t="grand" i="1">
      <x/>
    </i>
    <i t="grand" i="2">
      <x/>
    </i>
    <i t="grand" i="3">
      <x/>
    </i>
    <i t="grand" i="4">
      <x/>
    </i>
    <i t="grand" i="5">
      <x/>
    </i>
    <i t="grand" i="6">
      <x/>
    </i>
    <i t="grand" i="7">
      <x/>
    </i>
  </rowItems>
  <colItems count="1">
    <i/>
  </colItems>
  <pageFields count="1">
    <pageField fld="11" hier="-1"/>
  </pageFields>
  <dataFields count="8">
    <dataField name="Sum of # people (HSU)" fld="6" baseField="1" baseItem="0"/>
    <dataField name="Sum of # people partially vaccinated" fld="4" baseField="0" baseItem="0"/>
    <dataField name="Sum of # people fully vaccinated" fld="5" baseField="1" baseItem="0"/>
    <dataField name="Sum of # people given booster" fld="7" baseField="0" baseItem="0"/>
    <dataField name="Sum of Dose 1 Uptake" fld="9" baseField="10" baseItem="3" numFmtId="3"/>
    <dataField name="Sum of Dose 2 Uptake" fld="10" baseField="10" baseItem="3" numFmtId="3"/>
    <dataField name="Sum of Update Boosted" fld="13" baseField="0" baseItem="0"/>
    <dataField name="Sum of Update Population Boosted"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E00A43-59B4-48BB-A506-2D664634C3BB}" name="PivotTable1" cacheId="130" dataOnRows="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3:D1283" firstHeaderRow="1" firstDataRow="1" firstDataCol="3" rowPageCount="1" colPageCount="1"/>
  <pivotFields count="15">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7">
        <item x="0"/>
        <item x="19"/>
        <item x="20"/>
        <item x="21"/>
        <item x="24"/>
        <item x="26"/>
        <item x="25"/>
        <item x="22"/>
        <item x="23"/>
        <item x="3"/>
        <item x="6"/>
        <item x="17"/>
        <item x="12"/>
        <item x="8"/>
        <item x="7"/>
        <item x="1"/>
        <item x="2"/>
        <item x="10"/>
        <item x="14"/>
        <item x="5"/>
        <item x="4"/>
        <item x="9"/>
        <item x="11"/>
        <item x="13"/>
        <item x="15"/>
        <item x="16"/>
        <item x="18"/>
      </items>
      <extLst>
        <ext xmlns:x14="http://schemas.microsoft.com/office/spreadsheetml/2009/9/main" uri="{2946ED86-A175-432a-8AC1-64E0C546D7DE}">
          <x14:pivotField fillDownLabels="1"/>
        </ext>
      </extLst>
    </pivotField>
    <pivotField axis="axisRow" compact="0" outline="0" showAll="0" sumSubtotal="1">
      <items count="15">
        <item h="1" m="1" x="12"/>
        <item x="5"/>
        <item h="1" m="1" x="8"/>
        <item h="1" m="1" x="13"/>
        <item h="1" m="1" x="9"/>
        <item h="1" m="1" x="10"/>
        <item h="1" x="7"/>
        <item h="1" m="1" x="11"/>
        <item x="4"/>
        <item h="1" x="6"/>
        <item x="3"/>
        <item x="2"/>
        <item x="1"/>
        <item x="0"/>
        <item t="sum"/>
      </items>
      <extLst>
        <ext xmlns:x14="http://schemas.microsoft.com/office/spreadsheetml/2009/9/main" uri="{2946ED86-A175-432a-8AC1-64E0C546D7DE}">
          <x14:pivotField fillDownLabels="1"/>
        </ext>
      </extLst>
    </pivotField>
    <pivotField compact="0" outline="0" showAll="0" defaultSubtotal="0">
      <items count="24">
        <item x="0"/>
        <item x="1"/>
        <item x="2"/>
        <item x="3"/>
        <item x="4"/>
        <item x="5"/>
        <item x="6"/>
        <item x="7"/>
        <item x="8"/>
        <item x="9"/>
        <item x="10"/>
        <item m="1" x="22"/>
        <item m="1" x="23"/>
        <item x="11"/>
        <item x="12"/>
        <item x="13"/>
        <item x="14"/>
        <item x="15"/>
        <item x="16"/>
        <item x="17"/>
        <item x="18"/>
        <item x="19"/>
        <item x="20"/>
        <item m="1" x="2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Page" compact="0" outline="0" showAll="0" defaultSubtotal="0">
      <items count="21">
        <item x="0"/>
        <item x="1"/>
        <item x="2"/>
        <item x="3"/>
        <item x="4"/>
        <item x="5"/>
        <item x="6"/>
        <item x="7"/>
        <item x="8"/>
        <item x="9"/>
        <item x="10"/>
        <item x="11"/>
        <item x="12"/>
        <item x="13"/>
        <item x="14"/>
        <item x="15"/>
        <item x="16"/>
        <item x="17"/>
        <item x="18"/>
        <item x="19"/>
        <item n="Unknown" x="20"/>
      </items>
      <extLst>
        <ext xmlns:x14="http://schemas.microsoft.com/office/spreadsheetml/2009/9/main" uri="{2946ED86-A175-432a-8AC1-64E0C546D7DE}">
          <x14:pivotField fillDownLabels="1"/>
        </ext>
      </extLst>
    </pivotField>
    <pivotField name="Ethnicity level 2.5\" compact="0" outline="0" showAll="0" defaultSubtotal="0">
      <items count="6">
        <item sd="0" x="0"/>
        <item x="2"/>
        <item x="3"/>
        <item x="4"/>
        <item x="5"/>
        <item n="Unknown and Other" sd="0" x="1"/>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1"/>
    <field x="2"/>
    <field x="-2"/>
  </rowFields>
  <rowItems count="1280">
    <i>
      <x/>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3"/>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4"/>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5"/>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6"/>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7"/>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8"/>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9"/>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0"/>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1"/>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2"/>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3"/>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4"/>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5"/>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6"/>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7"/>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8"/>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9"/>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0"/>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1"/>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2"/>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x v="23"/>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4"/>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5"/>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6"/>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t="grand">
      <x/>
    </i>
    <i t="grand" i="1">
      <x/>
    </i>
    <i t="grand" i="2">
      <x/>
    </i>
    <i t="grand" i="3">
      <x/>
    </i>
    <i t="grand" i="4">
      <x/>
    </i>
    <i t="grand" i="5">
      <x/>
    </i>
    <i t="grand" i="6">
      <x/>
    </i>
    <i t="grand" i="7">
      <x/>
    </i>
  </rowItems>
  <colItems count="1">
    <i/>
  </colItems>
  <pageFields count="1">
    <pageField fld="11" hier="-1"/>
  </pageFields>
  <dataFields count="8">
    <dataField name="Sum of # people (HSU)" fld="6" baseField="1" baseItem="0"/>
    <dataField name="Sum of # people partially vaccinated" fld="4" baseField="0" baseItem="0"/>
    <dataField name="Sum of # people fully vaccinated" fld="5" baseField="1" baseItem="0"/>
    <dataField name="Sum of # people given booster" fld="7" baseField="0" baseItem="0"/>
    <dataField name="Sum of Dose 1 Uptake" fld="9" baseField="10" baseItem="3" numFmtId="3"/>
    <dataField name="Sum of Dose 2 Uptake" fld="10" baseField="10" baseItem="3" numFmtId="3"/>
    <dataField name="Sum of Update Boosted" fld="13" baseField="2" baseItem="12" numFmtId="3"/>
    <dataField name="Sum of Update Population Boosted" fld="14" baseField="2" baseItem="12"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B4C70E-6921-45B0-9EC1-89C6D7E3A18B}" name="Green Pivot" cacheId="130"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I181" firstHeaderRow="1" firstDataRow="2" firstDataCol="2" rowPageCount="2" colPageCount="1"/>
  <pivotFields count="15">
    <pivotField axis="axisPage" compact="0" outline="0" multipleItemSelectionAllowed="1" showAll="0" defaultSubtotal="0">
      <items count="7">
        <item h="1" m="1" x="4"/>
        <item h="1" m="1" x="3"/>
        <item h="1" x="0"/>
        <item h="1" m="1" x="6"/>
        <item h="1" m="1" x="5"/>
        <item h="1"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2"/>
        <item h="1" x="3"/>
        <item h="1" x="6"/>
        <item h="1" x="12"/>
        <item h="1" x="17"/>
        <item h="1" x="1"/>
        <item h="1" x="5"/>
        <item h="1" x="7"/>
        <item h="1" x="8"/>
        <item h="1" x="10"/>
        <item h="1" x="11"/>
        <item h="1" x="13"/>
        <item h="1" x="14"/>
        <item h="1" x="18"/>
        <item h="1" x="0"/>
        <item h="1" x="19"/>
        <item x="20"/>
        <item h="1" x="21"/>
        <item h="1" x="22"/>
        <item h="1" x="23"/>
        <item h="1" x="24"/>
        <item h="1" x="25"/>
        <item h="1" x="26"/>
        <item h="1" x="4"/>
        <item h="1" x="9"/>
        <item h="1" x="15"/>
        <item h="1" x="16"/>
      </items>
      <extLst>
        <ext xmlns:x14="http://schemas.microsoft.com/office/spreadsheetml/2009/9/main" uri="{2946ED86-A175-432a-8AC1-64E0C546D7DE}">
          <x14:pivotField fillDownLabels="1"/>
        </ext>
      </extLst>
    </pivotField>
    <pivotField axis="axisCol" compact="0" outline="0" showAll="0" defaultSubtotal="0">
      <items count="14">
        <item h="1" m="1" x="12"/>
        <item x="5"/>
        <item h="1" m="1" x="8"/>
        <item h="1" m="1" x="13"/>
        <item h="1" m="1" x="9"/>
        <item h="1" m="1" x="10"/>
        <item h="1" x="7"/>
        <item h="1" m="1" x="11"/>
        <item x="4"/>
        <item h="1" x="6"/>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m="1" x="23"/>
        <item x="11"/>
        <item x="12"/>
        <item x="19"/>
        <item m="1" x="22"/>
        <item m="1" x="21"/>
        <item x="15"/>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2">
    <field x="11"/>
    <field x="-2"/>
  </rowFields>
  <rowItems count="176">
    <i>
      <x/>
      <x/>
    </i>
    <i r="1" i="1">
      <x v="1"/>
    </i>
    <i r="1" i="2">
      <x v="2"/>
    </i>
    <i r="1" i="3">
      <x v="3"/>
    </i>
    <i r="1" i="4">
      <x v="4"/>
    </i>
    <i r="1" i="5">
      <x v="5"/>
    </i>
    <i r="1" i="6">
      <x v="6"/>
    </i>
    <i r="1" i="7">
      <x v="7"/>
    </i>
    <i>
      <x v="1"/>
      <x/>
    </i>
    <i r="1" i="1">
      <x v="1"/>
    </i>
    <i r="1" i="2">
      <x v="2"/>
    </i>
    <i r="1" i="3">
      <x v="3"/>
    </i>
    <i r="1" i="4">
      <x v="4"/>
    </i>
    <i r="1" i="5">
      <x v="5"/>
    </i>
    <i r="1" i="6">
      <x v="6"/>
    </i>
    <i r="1" i="7">
      <x v="7"/>
    </i>
    <i>
      <x v="2"/>
      <x/>
    </i>
    <i r="1" i="1">
      <x v="1"/>
    </i>
    <i r="1" i="2">
      <x v="2"/>
    </i>
    <i r="1" i="3">
      <x v="3"/>
    </i>
    <i r="1" i="4">
      <x v="4"/>
    </i>
    <i r="1" i="5">
      <x v="5"/>
    </i>
    <i r="1" i="6">
      <x v="6"/>
    </i>
    <i r="1" i="7">
      <x v="7"/>
    </i>
    <i>
      <x v="3"/>
      <x/>
    </i>
    <i r="1" i="1">
      <x v="1"/>
    </i>
    <i r="1" i="2">
      <x v="2"/>
    </i>
    <i r="1" i="3">
      <x v="3"/>
    </i>
    <i r="1" i="4">
      <x v="4"/>
    </i>
    <i r="1" i="5">
      <x v="5"/>
    </i>
    <i r="1" i="6">
      <x v="6"/>
    </i>
    <i r="1" i="7">
      <x v="7"/>
    </i>
    <i>
      <x v="4"/>
      <x/>
    </i>
    <i r="1" i="1">
      <x v="1"/>
    </i>
    <i r="1" i="2">
      <x v="2"/>
    </i>
    <i r="1" i="3">
      <x v="3"/>
    </i>
    <i r="1" i="4">
      <x v="4"/>
    </i>
    <i r="1" i="5">
      <x v="5"/>
    </i>
    <i r="1" i="6">
      <x v="6"/>
    </i>
    <i r="1" i="7">
      <x v="7"/>
    </i>
    <i>
      <x v="5"/>
      <x/>
    </i>
    <i r="1" i="1">
      <x v="1"/>
    </i>
    <i r="1" i="2">
      <x v="2"/>
    </i>
    <i r="1" i="3">
      <x v="3"/>
    </i>
    <i r="1" i="4">
      <x v="4"/>
    </i>
    <i r="1" i="5">
      <x v="5"/>
    </i>
    <i r="1" i="6">
      <x v="6"/>
    </i>
    <i r="1" i="7">
      <x v="7"/>
    </i>
    <i>
      <x v="6"/>
      <x/>
    </i>
    <i r="1" i="1">
      <x v="1"/>
    </i>
    <i r="1" i="2">
      <x v="2"/>
    </i>
    <i r="1" i="3">
      <x v="3"/>
    </i>
    <i r="1" i="4">
      <x v="4"/>
    </i>
    <i r="1" i="5">
      <x v="5"/>
    </i>
    <i r="1" i="6">
      <x v="6"/>
    </i>
    <i r="1" i="7">
      <x v="7"/>
    </i>
    <i>
      <x v="7"/>
      <x/>
    </i>
    <i r="1" i="1">
      <x v="1"/>
    </i>
    <i r="1" i="2">
      <x v="2"/>
    </i>
    <i r="1" i="3">
      <x v="3"/>
    </i>
    <i r="1" i="4">
      <x v="4"/>
    </i>
    <i r="1" i="5">
      <x v="5"/>
    </i>
    <i r="1" i="6">
      <x v="6"/>
    </i>
    <i r="1" i="7">
      <x v="7"/>
    </i>
    <i>
      <x v="8"/>
      <x/>
    </i>
    <i r="1" i="1">
      <x v="1"/>
    </i>
    <i r="1" i="2">
      <x v="2"/>
    </i>
    <i r="1" i="3">
      <x v="3"/>
    </i>
    <i r="1" i="4">
      <x v="4"/>
    </i>
    <i r="1" i="5">
      <x v="5"/>
    </i>
    <i r="1" i="6">
      <x v="6"/>
    </i>
    <i r="1" i="7">
      <x v="7"/>
    </i>
    <i>
      <x v="9"/>
      <x/>
    </i>
    <i r="1" i="1">
      <x v="1"/>
    </i>
    <i r="1" i="2">
      <x v="2"/>
    </i>
    <i r="1" i="3">
      <x v="3"/>
    </i>
    <i r="1" i="4">
      <x v="4"/>
    </i>
    <i r="1" i="5">
      <x v="5"/>
    </i>
    <i r="1" i="6">
      <x v="6"/>
    </i>
    <i r="1" i="7">
      <x v="7"/>
    </i>
    <i>
      <x v="10"/>
      <x/>
    </i>
    <i r="1" i="1">
      <x v="1"/>
    </i>
    <i r="1" i="2">
      <x v="2"/>
    </i>
    <i r="1" i="3">
      <x v="3"/>
    </i>
    <i r="1" i="4">
      <x v="4"/>
    </i>
    <i r="1" i="5">
      <x v="5"/>
    </i>
    <i r="1" i="6">
      <x v="6"/>
    </i>
    <i r="1" i="7">
      <x v="7"/>
    </i>
    <i>
      <x v="11"/>
      <x/>
    </i>
    <i r="1" i="1">
      <x v="1"/>
    </i>
    <i r="1" i="2">
      <x v="2"/>
    </i>
    <i r="1" i="3">
      <x v="3"/>
    </i>
    <i r="1" i="4">
      <x v="4"/>
    </i>
    <i r="1" i="5">
      <x v="5"/>
    </i>
    <i r="1" i="6">
      <x v="6"/>
    </i>
    <i r="1" i="7">
      <x v="7"/>
    </i>
    <i>
      <x v="12"/>
      <x/>
    </i>
    <i r="1" i="1">
      <x v="1"/>
    </i>
    <i r="1" i="2">
      <x v="2"/>
    </i>
    <i r="1" i="3">
      <x v="3"/>
    </i>
    <i r="1" i="4">
      <x v="4"/>
    </i>
    <i r="1" i="5">
      <x v="5"/>
    </i>
    <i r="1" i="6">
      <x v="6"/>
    </i>
    <i r="1" i="7">
      <x v="7"/>
    </i>
    <i>
      <x v="13"/>
      <x/>
    </i>
    <i r="1" i="1">
      <x v="1"/>
    </i>
    <i r="1" i="2">
      <x v="2"/>
    </i>
    <i r="1" i="3">
      <x v="3"/>
    </i>
    <i r="1" i="4">
      <x v="4"/>
    </i>
    <i r="1" i="5">
      <x v="5"/>
    </i>
    <i r="1" i="6">
      <x v="6"/>
    </i>
    <i r="1" i="7">
      <x v="7"/>
    </i>
    <i>
      <x v="14"/>
      <x/>
    </i>
    <i r="1" i="1">
      <x v="1"/>
    </i>
    <i r="1" i="2">
      <x v="2"/>
    </i>
    <i r="1" i="3">
      <x v="3"/>
    </i>
    <i r="1" i="4">
      <x v="4"/>
    </i>
    <i r="1" i="5">
      <x v="5"/>
    </i>
    <i r="1" i="6">
      <x v="6"/>
    </i>
    <i r="1" i="7">
      <x v="7"/>
    </i>
    <i>
      <x v="15"/>
      <x/>
    </i>
    <i r="1" i="1">
      <x v="1"/>
    </i>
    <i r="1" i="2">
      <x v="2"/>
    </i>
    <i r="1" i="3">
      <x v="3"/>
    </i>
    <i r="1" i="4">
      <x v="4"/>
    </i>
    <i r="1" i="5">
      <x v="5"/>
    </i>
    <i r="1" i="6">
      <x v="6"/>
    </i>
    <i r="1" i="7">
      <x v="7"/>
    </i>
    <i>
      <x v="16"/>
      <x/>
    </i>
    <i r="1" i="1">
      <x v="1"/>
    </i>
    <i r="1" i="2">
      <x v="2"/>
    </i>
    <i r="1" i="3">
      <x v="3"/>
    </i>
    <i r="1" i="4">
      <x v="4"/>
    </i>
    <i r="1" i="5">
      <x v="5"/>
    </i>
    <i r="1" i="6">
      <x v="6"/>
    </i>
    <i r="1" i="7">
      <x v="7"/>
    </i>
    <i>
      <x v="17"/>
      <x/>
    </i>
    <i r="1" i="1">
      <x v="1"/>
    </i>
    <i r="1" i="2">
      <x v="2"/>
    </i>
    <i r="1" i="3">
      <x v="3"/>
    </i>
    <i r="1" i="4">
      <x v="4"/>
    </i>
    <i r="1" i="5">
      <x v="5"/>
    </i>
    <i r="1" i="6">
      <x v="6"/>
    </i>
    <i r="1" i="7">
      <x v="7"/>
    </i>
    <i>
      <x v="18"/>
      <x/>
    </i>
    <i r="1" i="1">
      <x v="1"/>
    </i>
    <i r="1" i="2">
      <x v="2"/>
    </i>
    <i r="1" i="3">
      <x v="3"/>
    </i>
    <i r="1" i="4">
      <x v="4"/>
    </i>
    <i r="1" i="5">
      <x v="5"/>
    </i>
    <i r="1" i="6">
      <x v="6"/>
    </i>
    <i r="1" i="7">
      <x v="7"/>
    </i>
    <i>
      <x v="19"/>
      <x/>
    </i>
    <i r="1" i="1">
      <x v="1"/>
    </i>
    <i r="1" i="2">
      <x v="2"/>
    </i>
    <i r="1" i="3">
      <x v="3"/>
    </i>
    <i r="1" i="4">
      <x v="4"/>
    </i>
    <i r="1" i="5">
      <x v="5"/>
    </i>
    <i r="1" i="6">
      <x v="6"/>
    </i>
    <i r="1" i="7">
      <x v="7"/>
    </i>
    <i>
      <x v="20"/>
      <x/>
    </i>
    <i r="1" i="1">
      <x v="1"/>
    </i>
    <i r="1" i="2">
      <x v="2"/>
    </i>
    <i r="1" i="3">
      <x v="3"/>
    </i>
    <i r="1" i="4">
      <x v="4"/>
    </i>
    <i r="1" i="5">
      <x v="5"/>
    </i>
    <i r="1" i="6">
      <x v="6"/>
    </i>
    <i r="1" i="7">
      <x v="7"/>
    </i>
    <i t="grand">
      <x/>
    </i>
    <i t="grand" i="1">
      <x/>
    </i>
    <i t="grand" i="2">
      <x/>
    </i>
    <i t="grand" i="3">
      <x/>
    </i>
    <i t="grand" i="4">
      <x/>
    </i>
    <i t="grand" i="5">
      <x/>
    </i>
    <i t="grand" i="6">
      <x/>
    </i>
    <i t="grand" i="7">
      <x/>
    </i>
  </rowItems>
  <colFields count="1">
    <field x="2"/>
  </colFields>
  <colItems count="7">
    <i>
      <x v="1"/>
    </i>
    <i>
      <x v="8"/>
    </i>
    <i>
      <x v="10"/>
    </i>
    <i>
      <x v="11"/>
    </i>
    <i>
      <x v="12"/>
    </i>
    <i>
      <x v="13"/>
    </i>
    <i t="grand">
      <x/>
    </i>
  </colItems>
  <pageFields count="2">
    <pageField fld="0" hier="-1"/>
    <pageField fld="1" hier="-1"/>
  </pageFields>
  <dataFields count="8">
    <dataField name="sum of # people (HSU)" fld="6" baseField="9" baseItem="0"/>
    <dataField name="Sum of # people partially vaccinated" fld="4" baseField="0" baseItem="0"/>
    <dataField name="Sum of # people fully vaccinated" fld="5" baseField="3" baseItem="0"/>
    <dataField name="Sum of # people given booster" fld="7" baseField="0" baseItem="0"/>
    <dataField name="Sum of Dose 1 Uptake" fld="9" baseField="0" baseItem="0" numFmtId="3"/>
    <dataField name="Sum of Dose 2 Uptake" fld="10" baseField="0" baseItem="0" numFmtId="3"/>
    <dataField name="Sum of Update Boosted" fld="13" baseField="11" baseItem="0" numFmtId="3"/>
    <dataField name="Sum of Update Population Boosted" fld="14" baseField="11" baseItem="0" numFmtId="3"/>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2B7A92-53BD-4058-8512-8FA7DEE13D7B}" name="Orange Pivot" cacheId="130"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I181" firstHeaderRow="1" firstDataRow="2" firstDataCol="2" rowPageCount="2" colPageCount="1"/>
  <pivotFields count="15">
    <pivotField axis="axisPage" compact="0" outline="0" multipleItemSelectionAllowed="1" showAll="0" defaultSubtotal="0">
      <items count="7">
        <item h="1" m="1" x="4"/>
        <item h="1" m="1" x="3"/>
        <item h="1" x="0"/>
        <item h="1" m="1" x="6"/>
        <item h="1" m="1" x="5"/>
        <item x="1"/>
        <item h="1"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2"/>
        <item h="1" x="3"/>
        <item h="1" x="6"/>
        <item h="1" x="12"/>
        <item h="1" x="17"/>
        <item h="1" x="1"/>
        <item h="1" x="5"/>
        <item h="1" x="7"/>
        <item h="1" x="8"/>
        <item x="10"/>
        <item h="1" x="11"/>
        <item h="1" x="13"/>
        <item h="1" x="14"/>
        <item h="1" x="18"/>
        <item h="1" x="0"/>
        <item h="1" x="19"/>
        <item h="1" x="20"/>
        <item h="1" x="21"/>
        <item h="1" x="22"/>
        <item h="1" x="23"/>
        <item h="1" x="24"/>
        <item h="1" x="25"/>
        <item h="1" x="26"/>
        <item h="1" x="4"/>
        <item h="1" x="9"/>
        <item h="1" x="15"/>
        <item h="1" x="16"/>
      </items>
      <extLst>
        <ext xmlns:x14="http://schemas.microsoft.com/office/spreadsheetml/2009/9/main" uri="{2946ED86-A175-432a-8AC1-64E0C546D7DE}">
          <x14:pivotField fillDownLabels="1"/>
        </ext>
      </extLst>
    </pivotField>
    <pivotField axis="axisCol" compact="0" outline="0" showAll="0" defaultSubtotal="0">
      <items count="14">
        <item h="1" m="1" x="12"/>
        <item x="5"/>
        <item h="1" m="1" x="8"/>
        <item h="1" m="1" x="13"/>
        <item h="1" m="1" x="9"/>
        <item h="1" m="1" x="10"/>
        <item h="1" x="7"/>
        <item h="1" m="1" x="11"/>
        <item x="4"/>
        <item h="1" x="6"/>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m="1" x="23"/>
        <item x="11"/>
        <item x="12"/>
        <item x="19"/>
        <item m="1" x="22"/>
        <item m="1" x="21"/>
        <item x="15"/>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x="0"/>
        <item x="1"/>
        <item t="default"/>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2">
    <field x="11"/>
    <field x="-2"/>
  </rowFields>
  <rowItems count="176">
    <i>
      <x/>
      <x/>
    </i>
    <i r="1" i="1">
      <x v="1"/>
    </i>
    <i r="1" i="2">
      <x v="2"/>
    </i>
    <i r="1" i="3">
      <x v="3"/>
    </i>
    <i r="1" i="4">
      <x v="4"/>
    </i>
    <i r="1" i="5">
      <x v="5"/>
    </i>
    <i r="1" i="6">
      <x v="6"/>
    </i>
    <i r="1" i="7">
      <x v="7"/>
    </i>
    <i>
      <x v="1"/>
      <x/>
    </i>
    <i r="1" i="1">
      <x v="1"/>
    </i>
    <i r="1" i="2">
      <x v="2"/>
    </i>
    <i r="1" i="3">
      <x v="3"/>
    </i>
    <i r="1" i="4">
      <x v="4"/>
    </i>
    <i r="1" i="5">
      <x v="5"/>
    </i>
    <i r="1" i="6">
      <x v="6"/>
    </i>
    <i r="1" i="7">
      <x v="7"/>
    </i>
    <i>
      <x v="2"/>
      <x/>
    </i>
    <i r="1" i="1">
      <x v="1"/>
    </i>
    <i r="1" i="2">
      <x v="2"/>
    </i>
    <i r="1" i="3">
      <x v="3"/>
    </i>
    <i r="1" i="4">
      <x v="4"/>
    </i>
    <i r="1" i="5">
      <x v="5"/>
    </i>
    <i r="1" i="6">
      <x v="6"/>
    </i>
    <i r="1" i="7">
      <x v="7"/>
    </i>
    <i>
      <x v="3"/>
      <x/>
    </i>
    <i r="1" i="1">
      <x v="1"/>
    </i>
    <i r="1" i="2">
      <x v="2"/>
    </i>
    <i r="1" i="3">
      <x v="3"/>
    </i>
    <i r="1" i="4">
      <x v="4"/>
    </i>
    <i r="1" i="5">
      <x v="5"/>
    </i>
    <i r="1" i="6">
      <x v="6"/>
    </i>
    <i r="1" i="7">
      <x v="7"/>
    </i>
    <i>
      <x v="4"/>
      <x/>
    </i>
    <i r="1" i="1">
      <x v="1"/>
    </i>
    <i r="1" i="2">
      <x v="2"/>
    </i>
    <i r="1" i="3">
      <x v="3"/>
    </i>
    <i r="1" i="4">
      <x v="4"/>
    </i>
    <i r="1" i="5">
      <x v="5"/>
    </i>
    <i r="1" i="6">
      <x v="6"/>
    </i>
    <i r="1" i="7">
      <x v="7"/>
    </i>
    <i>
      <x v="5"/>
      <x/>
    </i>
    <i r="1" i="1">
      <x v="1"/>
    </i>
    <i r="1" i="2">
      <x v="2"/>
    </i>
    <i r="1" i="3">
      <x v="3"/>
    </i>
    <i r="1" i="4">
      <x v="4"/>
    </i>
    <i r="1" i="5">
      <x v="5"/>
    </i>
    <i r="1" i="6">
      <x v="6"/>
    </i>
    <i r="1" i="7">
      <x v="7"/>
    </i>
    <i>
      <x v="6"/>
      <x/>
    </i>
    <i r="1" i="1">
      <x v="1"/>
    </i>
    <i r="1" i="2">
      <x v="2"/>
    </i>
    <i r="1" i="3">
      <x v="3"/>
    </i>
    <i r="1" i="4">
      <x v="4"/>
    </i>
    <i r="1" i="5">
      <x v="5"/>
    </i>
    <i r="1" i="6">
      <x v="6"/>
    </i>
    <i r="1" i="7">
      <x v="7"/>
    </i>
    <i>
      <x v="7"/>
      <x/>
    </i>
    <i r="1" i="1">
      <x v="1"/>
    </i>
    <i r="1" i="2">
      <x v="2"/>
    </i>
    <i r="1" i="3">
      <x v="3"/>
    </i>
    <i r="1" i="4">
      <x v="4"/>
    </i>
    <i r="1" i="5">
      <x v="5"/>
    </i>
    <i r="1" i="6">
      <x v="6"/>
    </i>
    <i r="1" i="7">
      <x v="7"/>
    </i>
    <i>
      <x v="8"/>
      <x/>
    </i>
    <i r="1" i="1">
      <x v="1"/>
    </i>
    <i r="1" i="2">
      <x v="2"/>
    </i>
    <i r="1" i="3">
      <x v="3"/>
    </i>
    <i r="1" i="4">
      <x v="4"/>
    </i>
    <i r="1" i="5">
      <x v="5"/>
    </i>
    <i r="1" i="6">
      <x v="6"/>
    </i>
    <i r="1" i="7">
      <x v="7"/>
    </i>
    <i>
      <x v="9"/>
      <x/>
    </i>
    <i r="1" i="1">
      <x v="1"/>
    </i>
    <i r="1" i="2">
      <x v="2"/>
    </i>
    <i r="1" i="3">
      <x v="3"/>
    </i>
    <i r="1" i="4">
      <x v="4"/>
    </i>
    <i r="1" i="5">
      <x v="5"/>
    </i>
    <i r="1" i="6">
      <x v="6"/>
    </i>
    <i r="1" i="7">
      <x v="7"/>
    </i>
    <i>
      <x v="10"/>
      <x/>
    </i>
    <i r="1" i="1">
      <x v="1"/>
    </i>
    <i r="1" i="2">
      <x v="2"/>
    </i>
    <i r="1" i="3">
      <x v="3"/>
    </i>
    <i r="1" i="4">
      <x v="4"/>
    </i>
    <i r="1" i="5">
      <x v="5"/>
    </i>
    <i r="1" i="6">
      <x v="6"/>
    </i>
    <i r="1" i="7">
      <x v="7"/>
    </i>
    <i>
      <x v="11"/>
      <x/>
    </i>
    <i r="1" i="1">
      <x v="1"/>
    </i>
    <i r="1" i="2">
      <x v="2"/>
    </i>
    <i r="1" i="3">
      <x v="3"/>
    </i>
    <i r="1" i="4">
      <x v="4"/>
    </i>
    <i r="1" i="5">
      <x v="5"/>
    </i>
    <i r="1" i="6">
      <x v="6"/>
    </i>
    <i r="1" i="7">
      <x v="7"/>
    </i>
    <i>
      <x v="12"/>
      <x/>
    </i>
    <i r="1" i="1">
      <x v="1"/>
    </i>
    <i r="1" i="2">
      <x v="2"/>
    </i>
    <i r="1" i="3">
      <x v="3"/>
    </i>
    <i r="1" i="4">
      <x v="4"/>
    </i>
    <i r="1" i="5">
      <x v="5"/>
    </i>
    <i r="1" i="6">
      <x v="6"/>
    </i>
    <i r="1" i="7">
      <x v="7"/>
    </i>
    <i>
      <x v="13"/>
      <x/>
    </i>
    <i r="1" i="1">
      <x v="1"/>
    </i>
    <i r="1" i="2">
      <x v="2"/>
    </i>
    <i r="1" i="3">
      <x v="3"/>
    </i>
    <i r="1" i="4">
      <x v="4"/>
    </i>
    <i r="1" i="5">
      <x v="5"/>
    </i>
    <i r="1" i="6">
      <x v="6"/>
    </i>
    <i r="1" i="7">
      <x v="7"/>
    </i>
    <i>
      <x v="14"/>
      <x/>
    </i>
    <i r="1" i="1">
      <x v="1"/>
    </i>
    <i r="1" i="2">
      <x v="2"/>
    </i>
    <i r="1" i="3">
      <x v="3"/>
    </i>
    <i r="1" i="4">
      <x v="4"/>
    </i>
    <i r="1" i="5">
      <x v="5"/>
    </i>
    <i r="1" i="6">
      <x v="6"/>
    </i>
    <i r="1" i="7">
      <x v="7"/>
    </i>
    <i>
      <x v="15"/>
      <x/>
    </i>
    <i r="1" i="1">
      <x v="1"/>
    </i>
    <i r="1" i="2">
      <x v="2"/>
    </i>
    <i r="1" i="3">
      <x v="3"/>
    </i>
    <i r="1" i="4">
      <x v="4"/>
    </i>
    <i r="1" i="5">
      <x v="5"/>
    </i>
    <i r="1" i="6">
      <x v="6"/>
    </i>
    <i r="1" i="7">
      <x v="7"/>
    </i>
    <i>
      <x v="16"/>
      <x/>
    </i>
    <i r="1" i="1">
      <x v="1"/>
    </i>
    <i r="1" i="2">
      <x v="2"/>
    </i>
    <i r="1" i="3">
      <x v="3"/>
    </i>
    <i r="1" i="4">
      <x v="4"/>
    </i>
    <i r="1" i="5">
      <x v="5"/>
    </i>
    <i r="1" i="6">
      <x v="6"/>
    </i>
    <i r="1" i="7">
      <x v="7"/>
    </i>
    <i>
      <x v="17"/>
      <x/>
    </i>
    <i r="1" i="1">
      <x v="1"/>
    </i>
    <i r="1" i="2">
      <x v="2"/>
    </i>
    <i r="1" i="3">
      <x v="3"/>
    </i>
    <i r="1" i="4">
      <x v="4"/>
    </i>
    <i r="1" i="5">
      <x v="5"/>
    </i>
    <i r="1" i="6">
      <x v="6"/>
    </i>
    <i r="1" i="7">
      <x v="7"/>
    </i>
    <i>
      <x v="18"/>
      <x/>
    </i>
    <i r="1" i="1">
      <x v="1"/>
    </i>
    <i r="1" i="2">
      <x v="2"/>
    </i>
    <i r="1" i="3">
      <x v="3"/>
    </i>
    <i r="1" i="4">
      <x v="4"/>
    </i>
    <i r="1" i="5">
      <x v="5"/>
    </i>
    <i r="1" i="6">
      <x v="6"/>
    </i>
    <i r="1" i="7">
      <x v="7"/>
    </i>
    <i>
      <x v="19"/>
      <x/>
    </i>
    <i r="1" i="1">
      <x v="1"/>
    </i>
    <i r="1" i="2">
      <x v="2"/>
    </i>
    <i r="1" i="3">
      <x v="3"/>
    </i>
    <i r="1" i="4">
      <x v="4"/>
    </i>
    <i r="1" i="5">
      <x v="5"/>
    </i>
    <i r="1" i="6">
      <x v="6"/>
    </i>
    <i r="1" i="7">
      <x v="7"/>
    </i>
    <i>
      <x v="20"/>
      <x/>
    </i>
    <i r="1" i="1">
      <x v="1"/>
    </i>
    <i r="1" i="2">
      <x v="2"/>
    </i>
    <i r="1" i="3">
      <x v="3"/>
    </i>
    <i r="1" i="4">
      <x v="4"/>
    </i>
    <i r="1" i="5">
      <x v="5"/>
    </i>
    <i r="1" i="6">
      <x v="6"/>
    </i>
    <i r="1" i="7">
      <x v="7"/>
    </i>
    <i t="grand">
      <x/>
    </i>
    <i t="grand" i="1">
      <x/>
    </i>
    <i t="grand" i="2">
      <x/>
    </i>
    <i t="grand" i="3">
      <x/>
    </i>
    <i t="grand" i="4">
      <x/>
    </i>
    <i t="grand" i="5">
      <x/>
    </i>
    <i t="grand" i="6">
      <x/>
    </i>
    <i t="grand" i="7">
      <x/>
    </i>
  </rowItems>
  <colFields count="1">
    <field x="2"/>
  </colFields>
  <colItems count="7">
    <i>
      <x v="1"/>
    </i>
    <i>
      <x v="8"/>
    </i>
    <i>
      <x v="10"/>
    </i>
    <i>
      <x v="11"/>
    </i>
    <i>
      <x v="12"/>
    </i>
    <i>
      <x v="13"/>
    </i>
    <i t="grand">
      <x/>
    </i>
  </colItems>
  <pageFields count="2">
    <pageField fld="0" hier="-1"/>
    <pageField fld="1" hier="-1"/>
  </pageFields>
  <dataFields count="8">
    <dataField name="sum of # people (HSU)" fld="6" baseField="9" baseItem="0"/>
    <dataField name="Sum of # people partially vaccinated" fld="4" baseField="0" baseItem="0"/>
    <dataField name="Sum of # people fully vaccinated" fld="5" baseField="3" baseItem="0"/>
    <dataField name="Sum of # people given booster" fld="7" baseField="0" baseItem="0"/>
    <dataField name="Sum of Dose 1 Uptake" fld="9" baseField="0" baseItem="0" numFmtId="3"/>
    <dataField name="Sum of Dose 2 Uptake" fld="10" baseField="0" baseItem="0" numFmtId="3"/>
    <dataField name="Sum of Update Boosted" fld="13" baseField="11" baseItem="0" numFmtId="3"/>
    <dataField name="Sum of Update Population Boosted" fld="14" baseField="11" baseItem="0" numFmtId="3"/>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E5DC76-F842-4CFC-83BD-B2E93B8FCE23}" name="Blue Pivot" cacheId="130"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I181" firstHeaderRow="1" firstDataRow="2" firstDataCol="2" rowPageCount="2" colPageCount="1"/>
  <pivotFields count="15">
    <pivotField axis="axisPage" compact="0" outline="0" multipleItemSelectionAllowed="1" showAll="0" defaultSubtotal="0">
      <items count="7">
        <item h="1" m="1" x="4"/>
        <item h="1" m="1" x="3"/>
        <item h="1" x="0"/>
        <item h="1" m="1" x="6"/>
        <item h="1" m="1" x="5"/>
        <item h="1"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2"/>
        <item h="1" x="3"/>
        <item h="1" x="6"/>
        <item h="1" x="12"/>
        <item h="1" x="17"/>
        <item h="1" x="1"/>
        <item h="1" x="5"/>
        <item h="1" x="7"/>
        <item h="1" x="8"/>
        <item h="1" x="10"/>
        <item h="1" x="11"/>
        <item h="1" x="13"/>
        <item h="1" x="14"/>
        <item h="1" x="18"/>
        <item h="1" x="0"/>
        <item x="19"/>
        <item h="1" x="20"/>
        <item h="1" x="21"/>
        <item h="1" x="22"/>
        <item h="1" x="23"/>
        <item h="1" x="24"/>
        <item h="1" x="25"/>
        <item h="1" x="26"/>
        <item h="1" x="4"/>
        <item h="1" x="9"/>
        <item h="1" x="15"/>
        <item h="1" x="16"/>
      </items>
      <extLst>
        <ext xmlns:x14="http://schemas.microsoft.com/office/spreadsheetml/2009/9/main" uri="{2946ED86-A175-432a-8AC1-64E0C546D7DE}">
          <x14:pivotField fillDownLabels="1"/>
        </ext>
      </extLst>
    </pivotField>
    <pivotField axis="axisCol" compact="0" outline="0" showAll="0" defaultSubtotal="0">
      <items count="14">
        <item h="1" m="1" x="12"/>
        <item x="5"/>
        <item h="1" m="1" x="8"/>
        <item h="1" m="1" x="13"/>
        <item h="1" m="1" x="9"/>
        <item h="1" m="1" x="10"/>
        <item h="1" x="7"/>
        <item h="1" m="1" x="11"/>
        <item x="4"/>
        <item h="1" x="6"/>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m="1" x="23"/>
        <item x="11"/>
        <item x="12"/>
        <item x="19"/>
        <item m="1" x="22"/>
        <item m="1" x="21"/>
        <item x="15"/>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2">
    <field x="11"/>
    <field x="-2"/>
  </rowFields>
  <rowItems count="176">
    <i>
      <x/>
      <x/>
    </i>
    <i r="1" i="1">
      <x v="1"/>
    </i>
    <i r="1" i="2">
      <x v="2"/>
    </i>
    <i r="1" i="3">
      <x v="3"/>
    </i>
    <i r="1" i="4">
      <x v="4"/>
    </i>
    <i r="1" i="5">
      <x v="5"/>
    </i>
    <i r="1" i="6">
      <x v="6"/>
    </i>
    <i r="1" i="7">
      <x v="7"/>
    </i>
    <i>
      <x v="1"/>
      <x/>
    </i>
    <i r="1" i="1">
      <x v="1"/>
    </i>
    <i r="1" i="2">
      <x v="2"/>
    </i>
    <i r="1" i="3">
      <x v="3"/>
    </i>
    <i r="1" i="4">
      <x v="4"/>
    </i>
    <i r="1" i="5">
      <x v="5"/>
    </i>
    <i r="1" i="6">
      <x v="6"/>
    </i>
    <i r="1" i="7">
      <x v="7"/>
    </i>
    <i>
      <x v="2"/>
      <x/>
    </i>
    <i r="1" i="1">
      <x v="1"/>
    </i>
    <i r="1" i="2">
      <x v="2"/>
    </i>
    <i r="1" i="3">
      <x v="3"/>
    </i>
    <i r="1" i="4">
      <x v="4"/>
    </i>
    <i r="1" i="5">
      <x v="5"/>
    </i>
    <i r="1" i="6">
      <x v="6"/>
    </i>
    <i r="1" i="7">
      <x v="7"/>
    </i>
    <i>
      <x v="3"/>
      <x/>
    </i>
    <i r="1" i="1">
      <x v="1"/>
    </i>
    <i r="1" i="2">
      <x v="2"/>
    </i>
    <i r="1" i="3">
      <x v="3"/>
    </i>
    <i r="1" i="4">
      <x v="4"/>
    </i>
    <i r="1" i="5">
      <x v="5"/>
    </i>
    <i r="1" i="6">
      <x v="6"/>
    </i>
    <i r="1" i="7">
      <x v="7"/>
    </i>
    <i>
      <x v="4"/>
      <x/>
    </i>
    <i r="1" i="1">
      <x v="1"/>
    </i>
    <i r="1" i="2">
      <x v="2"/>
    </i>
    <i r="1" i="3">
      <x v="3"/>
    </i>
    <i r="1" i="4">
      <x v="4"/>
    </i>
    <i r="1" i="5">
      <x v="5"/>
    </i>
    <i r="1" i="6">
      <x v="6"/>
    </i>
    <i r="1" i="7">
      <x v="7"/>
    </i>
    <i>
      <x v="5"/>
      <x/>
    </i>
    <i r="1" i="1">
      <x v="1"/>
    </i>
    <i r="1" i="2">
      <x v="2"/>
    </i>
    <i r="1" i="3">
      <x v="3"/>
    </i>
    <i r="1" i="4">
      <x v="4"/>
    </i>
    <i r="1" i="5">
      <x v="5"/>
    </i>
    <i r="1" i="6">
      <x v="6"/>
    </i>
    <i r="1" i="7">
      <x v="7"/>
    </i>
    <i>
      <x v="6"/>
      <x/>
    </i>
    <i r="1" i="1">
      <x v="1"/>
    </i>
    <i r="1" i="2">
      <x v="2"/>
    </i>
    <i r="1" i="3">
      <x v="3"/>
    </i>
    <i r="1" i="4">
      <x v="4"/>
    </i>
    <i r="1" i="5">
      <x v="5"/>
    </i>
    <i r="1" i="6">
      <x v="6"/>
    </i>
    <i r="1" i="7">
      <x v="7"/>
    </i>
    <i>
      <x v="7"/>
      <x/>
    </i>
    <i r="1" i="1">
      <x v="1"/>
    </i>
    <i r="1" i="2">
      <x v="2"/>
    </i>
    <i r="1" i="3">
      <x v="3"/>
    </i>
    <i r="1" i="4">
      <x v="4"/>
    </i>
    <i r="1" i="5">
      <x v="5"/>
    </i>
    <i r="1" i="6">
      <x v="6"/>
    </i>
    <i r="1" i="7">
      <x v="7"/>
    </i>
    <i>
      <x v="8"/>
      <x/>
    </i>
    <i r="1" i="1">
      <x v="1"/>
    </i>
    <i r="1" i="2">
      <x v="2"/>
    </i>
    <i r="1" i="3">
      <x v="3"/>
    </i>
    <i r="1" i="4">
      <x v="4"/>
    </i>
    <i r="1" i="5">
      <x v="5"/>
    </i>
    <i r="1" i="6">
      <x v="6"/>
    </i>
    <i r="1" i="7">
      <x v="7"/>
    </i>
    <i>
      <x v="9"/>
      <x/>
    </i>
    <i r="1" i="1">
      <x v="1"/>
    </i>
    <i r="1" i="2">
      <x v="2"/>
    </i>
    <i r="1" i="3">
      <x v="3"/>
    </i>
    <i r="1" i="4">
      <x v="4"/>
    </i>
    <i r="1" i="5">
      <x v="5"/>
    </i>
    <i r="1" i="6">
      <x v="6"/>
    </i>
    <i r="1" i="7">
      <x v="7"/>
    </i>
    <i>
      <x v="10"/>
      <x/>
    </i>
    <i r="1" i="1">
      <x v="1"/>
    </i>
    <i r="1" i="2">
      <x v="2"/>
    </i>
    <i r="1" i="3">
      <x v="3"/>
    </i>
    <i r="1" i="4">
      <x v="4"/>
    </i>
    <i r="1" i="5">
      <x v="5"/>
    </i>
    <i r="1" i="6">
      <x v="6"/>
    </i>
    <i r="1" i="7">
      <x v="7"/>
    </i>
    <i>
      <x v="11"/>
      <x/>
    </i>
    <i r="1" i="1">
      <x v="1"/>
    </i>
    <i r="1" i="2">
      <x v="2"/>
    </i>
    <i r="1" i="3">
      <x v="3"/>
    </i>
    <i r="1" i="4">
      <x v="4"/>
    </i>
    <i r="1" i="5">
      <x v="5"/>
    </i>
    <i r="1" i="6">
      <x v="6"/>
    </i>
    <i r="1" i="7">
      <x v="7"/>
    </i>
    <i>
      <x v="12"/>
      <x/>
    </i>
    <i r="1" i="1">
      <x v="1"/>
    </i>
    <i r="1" i="2">
      <x v="2"/>
    </i>
    <i r="1" i="3">
      <x v="3"/>
    </i>
    <i r="1" i="4">
      <x v="4"/>
    </i>
    <i r="1" i="5">
      <x v="5"/>
    </i>
    <i r="1" i="6">
      <x v="6"/>
    </i>
    <i r="1" i="7">
      <x v="7"/>
    </i>
    <i>
      <x v="13"/>
      <x/>
    </i>
    <i r="1" i="1">
      <x v="1"/>
    </i>
    <i r="1" i="2">
      <x v="2"/>
    </i>
    <i r="1" i="3">
      <x v="3"/>
    </i>
    <i r="1" i="4">
      <x v="4"/>
    </i>
    <i r="1" i="5">
      <x v="5"/>
    </i>
    <i r="1" i="6">
      <x v="6"/>
    </i>
    <i r="1" i="7">
      <x v="7"/>
    </i>
    <i>
      <x v="14"/>
      <x/>
    </i>
    <i r="1" i="1">
      <x v="1"/>
    </i>
    <i r="1" i="2">
      <x v="2"/>
    </i>
    <i r="1" i="3">
      <x v="3"/>
    </i>
    <i r="1" i="4">
      <x v="4"/>
    </i>
    <i r="1" i="5">
      <x v="5"/>
    </i>
    <i r="1" i="6">
      <x v="6"/>
    </i>
    <i r="1" i="7">
      <x v="7"/>
    </i>
    <i>
      <x v="15"/>
      <x/>
    </i>
    <i r="1" i="1">
      <x v="1"/>
    </i>
    <i r="1" i="2">
      <x v="2"/>
    </i>
    <i r="1" i="3">
      <x v="3"/>
    </i>
    <i r="1" i="4">
      <x v="4"/>
    </i>
    <i r="1" i="5">
      <x v="5"/>
    </i>
    <i r="1" i="6">
      <x v="6"/>
    </i>
    <i r="1" i="7">
      <x v="7"/>
    </i>
    <i>
      <x v="16"/>
      <x/>
    </i>
    <i r="1" i="1">
      <x v="1"/>
    </i>
    <i r="1" i="2">
      <x v="2"/>
    </i>
    <i r="1" i="3">
      <x v="3"/>
    </i>
    <i r="1" i="4">
      <x v="4"/>
    </i>
    <i r="1" i="5">
      <x v="5"/>
    </i>
    <i r="1" i="6">
      <x v="6"/>
    </i>
    <i r="1" i="7">
      <x v="7"/>
    </i>
    <i>
      <x v="17"/>
      <x/>
    </i>
    <i r="1" i="1">
      <x v="1"/>
    </i>
    <i r="1" i="2">
      <x v="2"/>
    </i>
    <i r="1" i="3">
      <x v="3"/>
    </i>
    <i r="1" i="4">
      <x v="4"/>
    </i>
    <i r="1" i="5">
      <x v="5"/>
    </i>
    <i r="1" i="6">
      <x v="6"/>
    </i>
    <i r="1" i="7">
      <x v="7"/>
    </i>
    <i>
      <x v="18"/>
      <x/>
    </i>
    <i r="1" i="1">
      <x v="1"/>
    </i>
    <i r="1" i="2">
      <x v="2"/>
    </i>
    <i r="1" i="3">
      <x v="3"/>
    </i>
    <i r="1" i="4">
      <x v="4"/>
    </i>
    <i r="1" i="5">
      <x v="5"/>
    </i>
    <i r="1" i="6">
      <x v="6"/>
    </i>
    <i r="1" i="7">
      <x v="7"/>
    </i>
    <i>
      <x v="19"/>
      <x/>
    </i>
    <i r="1" i="1">
      <x v="1"/>
    </i>
    <i r="1" i="2">
      <x v="2"/>
    </i>
    <i r="1" i="3">
      <x v="3"/>
    </i>
    <i r="1" i="4">
      <x v="4"/>
    </i>
    <i r="1" i="5">
      <x v="5"/>
    </i>
    <i r="1" i="6">
      <x v="6"/>
    </i>
    <i r="1" i="7">
      <x v="7"/>
    </i>
    <i>
      <x v="20"/>
      <x/>
    </i>
    <i r="1" i="1">
      <x v="1"/>
    </i>
    <i r="1" i="2">
      <x v="2"/>
    </i>
    <i r="1" i="3">
      <x v="3"/>
    </i>
    <i r="1" i="4">
      <x v="4"/>
    </i>
    <i r="1" i="5">
      <x v="5"/>
    </i>
    <i r="1" i="6">
      <x v="6"/>
    </i>
    <i r="1" i="7">
      <x v="7"/>
    </i>
    <i t="grand">
      <x/>
    </i>
    <i t="grand" i="1">
      <x/>
    </i>
    <i t="grand" i="2">
      <x/>
    </i>
    <i t="grand" i="3">
      <x/>
    </i>
    <i t="grand" i="4">
      <x/>
    </i>
    <i t="grand" i="5">
      <x/>
    </i>
    <i t="grand" i="6">
      <x/>
    </i>
    <i t="grand" i="7">
      <x/>
    </i>
  </rowItems>
  <colFields count="1">
    <field x="2"/>
  </colFields>
  <colItems count="7">
    <i>
      <x v="1"/>
    </i>
    <i>
      <x v="8"/>
    </i>
    <i>
      <x v="10"/>
    </i>
    <i>
      <x v="11"/>
    </i>
    <i>
      <x v="12"/>
    </i>
    <i>
      <x v="13"/>
    </i>
    <i t="grand">
      <x/>
    </i>
  </colItems>
  <pageFields count="2">
    <pageField fld="0" hier="-1"/>
    <pageField fld="1" hier="-1"/>
  </pageFields>
  <dataFields count="8">
    <dataField name="sum of # people (HSU)" fld="6" baseField="9" baseItem="0"/>
    <dataField name="Sum of # people partially vaccinated" fld="4" baseField="0" baseItem="0"/>
    <dataField name="Sum of # people fully vaccinated" fld="5" baseField="3" baseItem="0"/>
    <dataField name="Sum of # people given booster" fld="7" baseField="0" baseItem="0"/>
    <dataField name="Sum of Dose 1 Uptake" fld="9" baseField="0" baseItem="0" numFmtId="3"/>
    <dataField name="Sum of Dose 2 Uptake" fld="10" baseField="0" baseItem="0" numFmtId="3"/>
    <dataField name="Sum of Update Boosted" fld="13" baseField="11" baseItem="0" numFmtId="3"/>
    <dataField name="Sum of Update Population Boosted" fld="14" baseField="0" baseItem="0" numFmtId="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 xr10:uid="{204A40F9-4418-4D66-A293-58BD71AA6B69}" sourceName="Ethnic group">
  <pivotTables>
    <pivotTable tabId="19" name="Green Pivot"/>
  </pivotTables>
  <data>
    <tabular pivotCacheId="2051385237" showMissing="0">
      <items count="7">
        <i x="2" s="1"/>
        <i x="0" nd="1"/>
        <i x="1" nd="1"/>
        <i x="4" nd="1"/>
        <i x="3" nd="1"/>
        <i x="6" nd="1"/>
        <i x="5"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 xr10:uid="{BE1B4FCE-C94E-40F5-9D37-0E61A3BB2241}" sourceName="Ethnicity level 2">
  <pivotTables>
    <pivotTable tabId="19" name="Green Pivot"/>
  </pivotTables>
  <data>
    <tabular pivotCacheId="2051385237" showMissing="0">
      <items count="27">
        <i x="19"/>
        <i x="20" s="1"/>
        <i x="21"/>
        <i x="22"/>
        <i x="23"/>
        <i x="24"/>
        <i x="25"/>
        <i x="26"/>
        <i x="1" nd="1"/>
        <i x="2" nd="1"/>
        <i x="3" nd="1"/>
        <i x="4" nd="1"/>
        <i x="5" nd="1"/>
        <i x="6" nd="1"/>
        <i x="7" nd="1"/>
        <i x="0" nd="1"/>
        <i x="8" nd="1"/>
        <i x="9" nd="1"/>
        <i x="10" nd="1"/>
        <i x="11" nd="1"/>
        <i x="12" nd="1"/>
        <i x="13" nd="1"/>
        <i x="14" nd="1"/>
        <i x="15" nd="1"/>
        <i x="16" nd="1"/>
        <i x="17" nd="1"/>
        <i x="18"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1" xr10:uid="{A038EF67-9F10-4487-B4F6-B09D29B8E5CD}" sourceName="Ethnic group">
  <pivotTables>
    <pivotTable tabId="32" name="Orange Pivot"/>
  </pivotTables>
  <data>
    <tabular pivotCacheId="2051385237" showMissing="0">
      <items count="7">
        <i x="1" s="1"/>
        <i x="0" nd="1"/>
        <i x="2" nd="1"/>
        <i x="4" nd="1"/>
        <i x="3" nd="1"/>
        <i x="6" nd="1"/>
        <i x="5"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1" xr10:uid="{DA14CD4A-7496-4FA0-B0F5-6DD434200689}" sourceName="Ethnicity level 2">
  <pivotTables>
    <pivotTable tabId="32" name="Orange Pivot"/>
  </pivotTables>
  <data>
    <tabular pivotCacheId="2051385237" showMissing="0">
      <items count="27">
        <i x="1"/>
        <i x="2"/>
        <i x="3"/>
        <i x="4"/>
        <i x="5"/>
        <i x="6"/>
        <i x="7"/>
        <i x="8"/>
        <i x="9"/>
        <i x="10" s="1"/>
        <i x="11"/>
        <i x="12"/>
        <i x="13"/>
        <i x="14"/>
        <i x="15"/>
        <i x="16"/>
        <i x="17"/>
        <i x="18"/>
        <i x="19" nd="1"/>
        <i x="20" nd="1"/>
        <i x="0" nd="1"/>
        <i x="21" nd="1"/>
        <i x="22" nd="1"/>
        <i x="23" nd="1"/>
        <i x="24" nd="1"/>
        <i x="25" nd="1"/>
        <i x="26"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2" xr10:uid="{5B0AD29F-9B9F-4B21-84F8-CB478A806167}" sourceName="Ethnic group">
  <pivotTables>
    <pivotTable tabId="33" name="Blue Pivot"/>
  </pivotTables>
  <data>
    <tabular pivotCacheId="2051385237" showMissing="0">
      <items count="7">
        <i x="2" s="1"/>
        <i x="0" nd="1"/>
        <i x="1" nd="1"/>
        <i x="4" nd="1"/>
        <i x="3" nd="1"/>
        <i x="6" nd="1"/>
        <i x="5"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2" xr10:uid="{BC05D529-A60F-48EC-90EE-3410DB00328E}" sourceName="Ethnicity level 2">
  <pivotTables>
    <pivotTable tabId="33" name="Blue Pivot"/>
  </pivotTables>
  <data>
    <tabular pivotCacheId="2051385237" showMissing="0">
      <items count="27">
        <i x="19" s="1"/>
        <i x="20"/>
        <i x="21"/>
        <i x="22"/>
        <i x="23"/>
        <i x="24"/>
        <i x="25"/>
        <i x="26"/>
        <i x="1" nd="1"/>
        <i x="2" nd="1"/>
        <i x="3" nd="1"/>
        <i x="4" nd="1"/>
        <i x="5" nd="1"/>
        <i x="6" nd="1"/>
        <i x="7" nd="1"/>
        <i x="0" nd="1"/>
        <i x="8" nd="1"/>
        <i x="9" nd="1"/>
        <i x="10" nd="1"/>
        <i x="11" nd="1"/>
        <i x="12" nd="1"/>
        <i x="13" nd="1"/>
        <i x="14" nd="1"/>
        <i x="15" nd="1"/>
        <i x="16" nd="1"/>
        <i x="17" nd="1"/>
        <i x="18"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2" xr10:uid="{86B80AA7-9D9F-468A-AF7A-354A9EFE23DD}" sourceName="DHB of residence2">
  <pivotTables>
    <pivotTable tabId="35" name="PivotTable4"/>
    <pivotTable tabId="35" name="PivotTable1"/>
  </pivotTables>
  <data>
    <tabular pivotCacheId="2051385237" showMissing="0">
      <items count="21">
        <i x="0" s="1"/>
        <i x="1" s="1"/>
        <i x="2" s="1"/>
        <i x="3" s="1"/>
        <i x="4" s="1"/>
        <i x="5" s="1"/>
        <i x="6" s="1"/>
        <i x="7" s="1"/>
        <i x="8" s="1"/>
        <i x="9" s="1"/>
        <i x="10" s="1"/>
        <i x="11" s="1"/>
        <i x="12" s="1"/>
        <i x="13" s="1"/>
        <i x="14" s="1"/>
        <i x="20" s="1"/>
        <i x="15" s="1"/>
        <i x="16" s="1"/>
        <i x="17" s="1"/>
        <i x="18" s="1"/>
        <i x="19"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xr10:uid="{CAF9DD06-480F-4102-BE81-AC19EB03828B}" cache="Slicer_DHB_of_residence2" caption="DHB"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1" xr10:uid="{A6671D44-A861-4C60-9F06-9F4596783B32}" cache="Slicer_Ethnic_group" caption="Ethnicity - Level 1" style="SlicerStyleDark6" rowHeight="241300"/>
  <slicer name="Ethnicity level 2" xr10:uid="{43295490-3DA1-4B67-9D8F-4117C536CAEC}" cache="Slicer_Ethnicity_level_2" caption="Ethnicity - Level 2" style="SlicerStyleDark6" rowHeight="241300"/>
  <slicer name="Orange Ethnicity - Level 1" xr10:uid="{76CF331C-EBB2-466E-A191-A98B365AD7A6}" cache="Slicer_Ethnic_group1" caption="Ethnicity - Level 1" style="SlicerStyleDark2" rowHeight="241300"/>
  <slicer name="Ethnicity - Level 2" xr10:uid="{0B2DC511-915C-407F-8371-3FFE67DA64BF}" cache="Slicer_Ethnicity_level_21" caption="Ethnicity - Level 2" style="SlicerStyleDark2" rowHeight="241300"/>
  <slicer name="Ethnic group" xr10:uid="{BFA11DFF-6A9C-40E2-9626-99652B9D651B}" cache="Slicer_Ethnic_group2" caption="Ethnicity - Level 1" style="SlicerStyleDark1" rowHeight="241300"/>
  <slicer name="Ethnicity level 2 1" xr10:uid="{CDB3B334-41A8-4801-B4CE-3ED13C5CA176}" cache="Slicer_Ethnicity_level_22" caption="Ethnicity - Level 2"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3" xr10:uid="{179BBFA7-0868-45CF-81C9-7B691C4C83F9}" cache="Slicer_Ethnic_group" caption="Ethnicity - Level 1" style="SlicerStyleDark6" rowHeight="241300"/>
  <slicer name="Ethnicity level 3" xr10:uid="{5F6F6288-2158-4FBD-B515-9BBC1C5A6B37}" cache="Slicer_Ethnicity_level_2" caption="Ethnicity - Level 2" style="SlicerStyleDark6" rowHeight="241300"/>
  <slicer name="Orange Ethnicity - Level 2" xr10:uid="{5FC7C8B8-6B4B-45CF-9F56-D99D6D4C810B}" cache="Slicer_Ethnic_group1" caption="Ethnicity - Level 1" style="SlicerStyleDark2" rowHeight="241300"/>
  <slicer name="Ethnicity - Level 4" xr10:uid="{359E8BB0-F0D5-43E3-9B5C-20037586271E}" cache="Slicer_Ethnicity_level_21" caption="Ethnicity - Level 2" style="SlicerStyleDark2" rowHeight="241300"/>
  <slicer name="Ethnic group 1" xr10:uid="{8A0381C9-1539-4501-A742-E3F80DE4B26F}" cache="Slicer_Ethnic_group2" caption="Ethnicity - Level 1" style="SlicerStyleDark1" rowHeight="241300"/>
  <slicer name="Ethnicity level 2 2" xr10:uid="{676E8F01-0FB8-4A21-A608-487F51A5303E}" cache="Slicer_Ethnicity_level_22" caption="Ethnicity - Level 2"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7BCDB5-B442-4C03-9EA7-8CAD121864CC}" name="Table1_2" displayName="Table1_2" ref="A1:I3156" totalsRowShown="0">
  <autoFilter ref="A1:I3156" xr:uid="{68DE9AB0-8FBF-432F-B75A-7FC0B83B1FC9}">
    <filterColumn colId="2">
      <filters>
        <filter val="18 to 34"/>
      </filters>
    </filterColumn>
  </autoFilter>
  <tableColumns count="9">
    <tableColumn id="1" xr3:uid="{6A8358E8-6745-4663-A462-B760F4134009}" name="Ethnic group" dataDxfId="3"/>
    <tableColumn id="2" xr3:uid="{0CD5DA30-A772-44D1-9537-4DC7ABCBD5F6}" name="Ethnicity level 2" dataDxfId="2"/>
    <tableColumn id="3" xr3:uid="{E5F86FB7-4E4A-4EE3-91F9-BC27FBDF5113}" name="Age group" dataDxfId="1"/>
    <tableColumn id="4" xr3:uid="{815F8E45-884D-45A3-83F7-3075C5FC730B}" name="DHB of residence" dataDxfId="0"/>
    <tableColumn id="5" xr3:uid="{B82D0132-9022-4D37-8FFD-24601505313B}" name="# people partially vaccinated"/>
    <tableColumn id="6" xr3:uid="{85E1E9A1-3AEB-4896-BFE0-04A894021726}" name="# people fully vaccinated"/>
    <tableColumn id="7" xr3:uid="{84428ACD-588F-4206-B113-73C295BAE5AF}" name="# people (HSU)"/>
    <tableColumn id="10" xr3:uid="{3080BB16-9616-47FD-9E26-373412375C12}" name="# people given booster"/>
    <tableColumn id="11" xr3:uid="{56F2B047-01D6-418F-BF70-3670FEC8F913}" name="# people eligible for booster"/>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E689-CD0E-4AED-AFAF-AA7D3B2B96EA}">
  <sheetPr>
    <tabColor theme="7" tint="0.79998168889431442"/>
    <pageSetUpPr fitToPage="1"/>
  </sheetPr>
  <dimension ref="B1:BD61"/>
  <sheetViews>
    <sheetView showGridLines="0" tabSelected="1" zoomScale="85" zoomScaleNormal="85" workbookViewId="0">
      <selection activeCell="AF61" sqref="AF61:AU61"/>
    </sheetView>
  </sheetViews>
  <sheetFormatPr defaultColWidth="9.140625" defaultRowHeight="15" x14ac:dyDescent="0.25"/>
  <cols>
    <col min="1" max="1" width="3.7109375" style="1" customWidth="1"/>
    <col min="2" max="2" width="10.85546875" style="1" hidden="1" customWidth="1"/>
    <col min="3" max="3" width="21.140625" style="1" customWidth="1"/>
    <col min="4" max="4" width="9.42578125" style="1" customWidth="1"/>
    <col min="5" max="6" width="8.5703125" style="1" customWidth="1"/>
    <col min="7" max="7" width="9.140625" style="1" bestFit="1" customWidth="1"/>
    <col min="8" max="10" width="8.5703125" style="1" customWidth="1"/>
    <col min="11" max="11" width="9.140625" style="1" bestFit="1" customWidth="1"/>
    <col min="12" max="12" width="0.85546875" style="1" customWidth="1"/>
    <col min="13" max="19" width="9" style="1" customWidth="1"/>
    <col min="20" max="20" width="9.140625" style="1" customWidth="1"/>
    <col min="21" max="21" width="0.85546875" style="1" customWidth="1"/>
    <col min="22" max="24" width="8.5703125" style="1" customWidth="1"/>
    <col min="25" max="25" width="8.85546875" style="1" customWidth="1"/>
    <col min="26" max="28" width="8.5703125" style="1" customWidth="1"/>
    <col min="29" max="29" width="10" style="1" bestFit="1" customWidth="1"/>
    <col min="30" max="30" width="0.85546875" style="1" customWidth="1"/>
    <col min="31" max="31" width="9.42578125" style="1" customWidth="1"/>
    <col min="32" max="33" width="8.5703125" style="1" customWidth="1"/>
    <col min="34" max="34" width="9.140625" style="1" bestFit="1" customWidth="1"/>
    <col min="35" max="37" width="8.5703125" style="1" customWidth="1"/>
    <col min="38" max="38" width="9.140625" style="1" bestFit="1" customWidth="1"/>
    <col min="39" max="39" width="0.85546875" style="1" customWidth="1"/>
    <col min="40" max="42" width="9" style="1" customWidth="1"/>
    <col min="43" max="43" width="9.85546875" style="1" customWidth="1"/>
    <col min="44" max="45" width="9" style="1" customWidth="1"/>
    <col min="46" max="46" width="9.7109375" style="1" customWidth="1"/>
    <col min="47" max="47" width="10.85546875" style="1" customWidth="1"/>
    <col min="48" max="48" width="0.85546875" style="1" customWidth="1"/>
    <col min="49" max="50" width="8.5703125" style="1" customWidth="1"/>
    <col min="51" max="51" width="8.85546875" style="1" customWidth="1"/>
    <col min="52" max="52" width="8.5703125" style="1" customWidth="1"/>
    <col min="53" max="53" width="10" style="1" bestFit="1" customWidth="1"/>
    <col min="54" max="54" width="1.42578125" style="1" customWidth="1"/>
    <col min="55" max="69" width="9.140625" style="1"/>
    <col min="70" max="70" width="5" style="1" customWidth="1"/>
    <col min="71" max="16384" width="9.140625" style="1"/>
  </cols>
  <sheetData>
    <row r="1" spans="2:56" ht="42" customHeight="1" x14ac:dyDescent="0.25">
      <c r="C1" s="211"/>
      <c r="D1" s="211"/>
      <c r="E1" s="211"/>
      <c r="H1" s="211"/>
      <c r="I1" s="211"/>
      <c r="J1" s="211"/>
      <c r="K1" s="211"/>
      <c r="L1" s="211"/>
      <c r="P1" s="211"/>
      <c r="Q1" s="211"/>
      <c r="R1" s="211"/>
      <c r="S1" s="211"/>
      <c r="T1" s="211"/>
      <c r="U1" s="211"/>
      <c r="V1" s="381" t="str">
        <f>IF('Summary Pivot'!B1="(all)","National", 'Summary Pivot'!B1 &amp;" DHB")&amp;" COVID-19 Vaccine Uptake by Ageband and Level 2 Ethnicity"</f>
        <v>National COVID-19 Vaccine Uptake by Ageband and Level 2 Ethnicity</v>
      </c>
      <c r="W1" s="381"/>
      <c r="X1" s="381"/>
      <c r="Y1" s="381"/>
      <c r="Z1" s="381"/>
      <c r="AA1" s="381"/>
      <c r="AB1" s="381"/>
      <c r="AC1" s="381"/>
      <c r="AD1" s="381"/>
      <c r="AE1" s="381"/>
      <c r="AF1" s="381"/>
      <c r="AG1" s="381"/>
      <c r="AH1" s="381"/>
      <c r="AI1" s="381"/>
      <c r="AJ1" s="381"/>
      <c r="AK1" s="381"/>
      <c r="AL1" s="381"/>
      <c r="AM1" s="381"/>
      <c r="AN1" s="381"/>
      <c r="AO1" s="381"/>
      <c r="AP1" s="381"/>
      <c r="AQ1" s="381"/>
      <c r="AR1" s="381"/>
      <c r="AS1" s="381"/>
      <c r="AT1" s="381"/>
      <c r="AU1" s="381"/>
    </row>
    <row r="2" spans="2:56" ht="35.25" customHeight="1" thickBot="1" x14ac:dyDescent="0.3">
      <c r="AO2" s="382" t="s">
        <v>118</v>
      </c>
      <c r="AP2" s="382"/>
      <c r="AQ2" s="383">
        <v>44599</v>
      </c>
      <c r="AR2" s="383"/>
      <c r="AS2" s="383"/>
      <c r="AT2" s="383"/>
      <c r="AU2" s="383"/>
    </row>
    <row r="3" spans="2:56" ht="35.25" hidden="1" customHeight="1" thickTop="1" thickBot="1" x14ac:dyDescent="0.3">
      <c r="D3" s="1" t="s">
        <v>2</v>
      </c>
      <c r="E3" s="1" t="s">
        <v>133</v>
      </c>
      <c r="F3" s="1" t="s">
        <v>132</v>
      </c>
      <c r="G3" s="1" t="s">
        <v>131</v>
      </c>
      <c r="H3" s="1" t="s">
        <v>130</v>
      </c>
      <c r="I3" s="1" t="s">
        <v>129</v>
      </c>
      <c r="J3" s="1" t="s">
        <v>150</v>
      </c>
      <c r="M3" s="1" t="s">
        <v>2</v>
      </c>
      <c r="N3" s="1" t="s">
        <v>133</v>
      </c>
      <c r="O3" s="1" t="s">
        <v>132</v>
      </c>
      <c r="P3" s="1" t="s">
        <v>131</v>
      </c>
      <c r="Q3" s="1" t="s">
        <v>130</v>
      </c>
      <c r="R3" s="1" t="s">
        <v>129</v>
      </c>
      <c r="S3" s="1" t="s">
        <v>150</v>
      </c>
      <c r="V3" s="1" t="s">
        <v>2</v>
      </c>
      <c r="W3" s="1" t="s">
        <v>133</v>
      </c>
      <c r="X3" s="1" t="s">
        <v>132</v>
      </c>
      <c r="Y3" s="1" t="s">
        <v>131</v>
      </c>
      <c r="Z3" s="1" t="s">
        <v>130</v>
      </c>
      <c r="AA3" s="1" t="s">
        <v>129</v>
      </c>
      <c r="AB3" s="1" t="s">
        <v>150</v>
      </c>
      <c r="AE3" s="1" t="s">
        <v>2</v>
      </c>
      <c r="AF3" s="1" t="s">
        <v>133</v>
      </c>
      <c r="AG3" s="1" t="s">
        <v>132</v>
      </c>
      <c r="AH3" s="1" t="s">
        <v>131</v>
      </c>
      <c r="AI3" s="1" t="s">
        <v>130</v>
      </c>
      <c r="AJ3" s="1" t="s">
        <v>129</v>
      </c>
      <c r="AK3" s="1" t="s">
        <v>150</v>
      </c>
      <c r="AN3" s="1" t="s">
        <v>2</v>
      </c>
      <c r="AO3" s="329" t="s">
        <v>133</v>
      </c>
      <c r="AP3" s="329" t="s">
        <v>132</v>
      </c>
      <c r="AQ3" s="330" t="s">
        <v>131</v>
      </c>
      <c r="AR3" s="330" t="s">
        <v>130</v>
      </c>
      <c r="AS3" s="330" t="s">
        <v>129</v>
      </c>
      <c r="AT3" s="330" t="s">
        <v>150</v>
      </c>
      <c r="AU3" s="330"/>
    </row>
    <row r="4" spans="2:56" ht="24" customHeight="1" thickTop="1" x14ac:dyDescent="0.25">
      <c r="D4" s="384" t="s">
        <v>104</v>
      </c>
      <c r="E4" s="384"/>
      <c r="F4" s="384"/>
      <c r="G4" s="384"/>
      <c r="H4" s="384"/>
      <c r="I4" s="384"/>
      <c r="J4" s="384"/>
      <c r="K4" s="385"/>
      <c r="L4" s="67"/>
      <c r="M4" s="374" t="s">
        <v>46</v>
      </c>
      <c r="N4" s="374"/>
      <c r="O4" s="374"/>
      <c r="P4" s="374"/>
      <c r="Q4" s="374"/>
      <c r="R4" s="374"/>
      <c r="S4" s="374"/>
      <c r="T4" s="374"/>
      <c r="U4" s="67"/>
      <c r="V4" s="375" t="s">
        <v>55</v>
      </c>
      <c r="W4" s="375"/>
      <c r="X4" s="375"/>
      <c r="Y4" s="375"/>
      <c r="Z4" s="375"/>
      <c r="AA4" s="375"/>
      <c r="AB4" s="375"/>
      <c r="AC4" s="375"/>
      <c r="AE4" s="376" t="s">
        <v>116</v>
      </c>
      <c r="AF4" s="376"/>
      <c r="AG4" s="376"/>
      <c r="AH4" s="376"/>
      <c r="AI4" s="376"/>
      <c r="AJ4" s="376"/>
      <c r="AK4" s="376"/>
      <c r="AL4" s="377"/>
      <c r="AM4" s="67"/>
      <c r="AN4" s="386" t="s">
        <v>119</v>
      </c>
      <c r="AO4" s="386"/>
      <c r="AP4" s="386"/>
      <c r="AQ4" s="386"/>
      <c r="AR4" s="386"/>
      <c r="AS4" s="386"/>
      <c r="AT4" s="386"/>
      <c r="AU4" s="386"/>
    </row>
    <row r="5" spans="2:56" ht="32.25" customHeight="1" thickBot="1" x14ac:dyDescent="0.3">
      <c r="C5" s="212"/>
      <c r="D5" s="213" t="s">
        <v>2</v>
      </c>
      <c r="E5" s="214" t="s">
        <v>3</v>
      </c>
      <c r="F5" s="214" t="s">
        <v>4</v>
      </c>
      <c r="G5" s="214" t="s">
        <v>142</v>
      </c>
      <c r="H5" s="215" t="s">
        <v>141</v>
      </c>
      <c r="I5" s="337" t="s">
        <v>126</v>
      </c>
      <c r="J5" s="335" t="s">
        <v>143</v>
      </c>
      <c r="K5" s="216" t="s">
        <v>5</v>
      </c>
      <c r="L5" s="67"/>
      <c r="M5" s="217" t="s">
        <v>2</v>
      </c>
      <c r="N5" s="218" t="s">
        <v>3</v>
      </c>
      <c r="O5" s="218" t="s">
        <v>4</v>
      </c>
      <c r="P5" s="218" t="s">
        <v>142</v>
      </c>
      <c r="Q5" s="219" t="s">
        <v>141</v>
      </c>
      <c r="R5" s="218" t="s">
        <v>126</v>
      </c>
      <c r="S5" s="334" t="s">
        <v>143</v>
      </c>
      <c r="T5" s="220" t="s">
        <v>5</v>
      </c>
      <c r="U5" s="67"/>
      <c r="V5" s="221" t="s">
        <v>2</v>
      </c>
      <c r="W5" s="222" t="s">
        <v>3</v>
      </c>
      <c r="X5" s="222" t="s">
        <v>4</v>
      </c>
      <c r="Y5" s="222" t="s">
        <v>142</v>
      </c>
      <c r="Z5" s="223" t="s">
        <v>141</v>
      </c>
      <c r="AA5" s="222" t="s">
        <v>126</v>
      </c>
      <c r="AB5" s="332" t="s">
        <v>143</v>
      </c>
      <c r="AC5" s="224" t="s">
        <v>5</v>
      </c>
      <c r="AE5" s="225" t="s">
        <v>2</v>
      </c>
      <c r="AF5" s="226" t="s">
        <v>3</v>
      </c>
      <c r="AG5" s="226" t="s">
        <v>4</v>
      </c>
      <c r="AH5" s="226" t="s">
        <v>142</v>
      </c>
      <c r="AI5" s="227" t="s">
        <v>141</v>
      </c>
      <c r="AJ5" s="338" t="s">
        <v>126</v>
      </c>
      <c r="AK5" s="331" t="s">
        <v>143</v>
      </c>
      <c r="AL5" s="228" t="s">
        <v>5</v>
      </c>
      <c r="AM5" s="67"/>
      <c r="AN5" s="229" t="s">
        <v>2</v>
      </c>
      <c r="AO5" s="35" t="s">
        <v>3</v>
      </c>
      <c r="AP5" s="35" t="s">
        <v>4</v>
      </c>
      <c r="AQ5" s="35" t="s">
        <v>142</v>
      </c>
      <c r="AR5" s="36" t="s">
        <v>141</v>
      </c>
      <c r="AS5" s="35" t="s">
        <v>126</v>
      </c>
      <c r="AT5" s="285" t="s">
        <v>143</v>
      </c>
      <c r="AU5" s="140" t="s">
        <v>5</v>
      </c>
      <c r="BD5" s="159"/>
    </row>
    <row r="6" spans="2:56" ht="19.5" customHeight="1" thickTop="1" x14ac:dyDescent="0.25">
      <c r="B6" s="1" t="s">
        <v>115</v>
      </c>
      <c r="C6" s="230" t="s">
        <v>7</v>
      </c>
      <c r="D6" s="162">
        <f>SUMIFS('Summary Pivot'!$D:$D,'Summary Pivot'!$B:$B,'A3 Summary'!D$3,'Summary Pivot'!$C:$C,'A3 Summary'!$B6,'Summary Pivot'!$A:$A,'A3 Summary'!$D$4)</f>
        <v>49290</v>
      </c>
      <c r="E6" s="116">
        <f>SUMIFS('Summary Pivot'!$D:$D,'Summary Pivot'!$B:$B,'A3 Summary'!E$3,'Summary Pivot'!$C:$C,'A3 Summary'!$B6,'Summary Pivot'!$A:$A,'A3 Summary'!$D$4)</f>
        <v>107835</v>
      </c>
      <c r="F6" s="117">
        <f>SUMIFS('Summary Pivot'!$D:$D,'Summary Pivot'!$B:$B,'A3 Summary'!F$3,'Summary Pivot'!$C:$C,'A3 Summary'!$B6,'Summary Pivot'!$A:$A,'A3 Summary'!$D$4)</f>
        <v>124826</v>
      </c>
      <c r="G6" s="117">
        <f>SUMIFS('Summary Pivot'!$D:$D,'Summary Pivot'!$B:$B,'A3 Summary'!G$3,'Summary Pivot'!$C:$C,'A3 Summary'!$B6,'Summary Pivot'!$A:$A,'A3 Summary'!$D$4)</f>
        <v>202853</v>
      </c>
      <c r="H6" s="118">
        <f>SUMIFS('Summary Pivot'!$D:$D,'Summary Pivot'!$B:$B,'A3 Summary'!H$3,'Summary Pivot'!$C:$C,'A3 Summary'!$B6,'Summary Pivot'!$A:$A,'A3 Summary'!$D$4)</f>
        <v>86248</v>
      </c>
      <c r="I6" s="117">
        <f>SUMIFS('Summary Pivot'!$D:$D,'Summary Pivot'!$B:$B,'A3 Summary'!I$3,'Summary Pivot'!$C:$C,'A3 Summary'!$B6,'Summary Pivot'!$A:$A,'A3 Summary'!$D$4)</f>
        <v>115562</v>
      </c>
      <c r="J6" s="258">
        <f>SUMIFS('Summary Pivot'!$D:$D,'Summary Pivot'!$B:$B,'A3 Summary'!J$3,'Summary Pivot'!$C:$C,'A3 Summary'!$B6,'Summary Pivot'!$A:$A,'A3 Summary'!$D$4)</f>
        <v>686614</v>
      </c>
      <c r="K6" s="196">
        <f>SUM(D6:H6)</f>
        <v>571052</v>
      </c>
      <c r="L6" s="67"/>
      <c r="M6" s="162">
        <f>SUMIFS('Summary Pivot'!$J:$J,'Summary Pivot'!$H:$H,'A3 Summary'!M$3,'Summary Pivot'!$I:$I,'A3 Summary'!$B6,'Summary Pivot'!$G:$G,'A3 Summary'!$M$4)</f>
        <v>25989</v>
      </c>
      <c r="N6" s="150">
        <f>SUMIFS('Summary Pivot'!$J:$J,'Summary Pivot'!$H:$H,'A3 Summary'!N$3,'Summary Pivot'!$I:$I,'A3 Summary'!$B6,'Summary Pivot'!$G:$G,'A3 Summary'!$M$4)</f>
        <v>50683</v>
      </c>
      <c r="O6" s="150">
        <f>SUMIFS('Summary Pivot'!$J:$J,'Summary Pivot'!$H:$H,'A3 Summary'!O$3,'Summary Pivot'!$I:$I,'A3 Summary'!$B6,'Summary Pivot'!$G:$G,'A3 Summary'!$M$4)</f>
        <v>66627</v>
      </c>
      <c r="P6" s="150">
        <f>SUMIFS('Summary Pivot'!$J:$J,'Summary Pivot'!$H:$H,'A3 Summary'!P$3,'Summary Pivot'!$I:$I,'A3 Summary'!$B6,'Summary Pivot'!$G:$G,'A3 Summary'!$M$4)</f>
        <v>104371</v>
      </c>
      <c r="Q6" s="180">
        <f>SUMIFS('Summary Pivot'!$J:$J,'Summary Pivot'!$H:$H,'A3 Summary'!Q$3,'Summary Pivot'!$I:$I,'A3 Summary'!$B6,'Summary Pivot'!$G:$G,'A3 Summary'!$M$4)</f>
        <v>39011</v>
      </c>
      <c r="R6" s="150">
        <f>SUMIFS('Summary Pivot'!$J:$J,'Summary Pivot'!$H:$H,'A3 Summary'!R$3,'Summary Pivot'!$I:$I,'A3 Summary'!$B6,'Summary Pivot'!$G:$G,'A3 Summary'!$M$4)</f>
        <v>49398</v>
      </c>
      <c r="S6" s="278">
        <f>SUMIFS('Summary Pivot'!$J:$J,'Summary Pivot'!$H:$H,'A3 Summary'!S$3,'Summary Pivot'!$I:$I,'A3 Summary'!$B6,'Summary Pivot'!$G:$G,'A3 Summary'!$M$4)</f>
        <v>336079</v>
      </c>
      <c r="T6" s="231">
        <f>SUM(M6:Q6)</f>
        <v>286681</v>
      </c>
      <c r="U6" s="151"/>
      <c r="V6" s="116">
        <f>SUMIFS('Summary Pivot'!$J:$J,'Summary Pivot'!$H:$H,'A3 Summary'!V$3,'Summary Pivot'!$I:$I,'A3 Summary'!$B6,'Summary Pivot'!$G:$G,'A3 Summary'!$V$4)</f>
        <v>61105</v>
      </c>
      <c r="W6" s="117">
        <f>SUMIFS('Summary Pivot'!$J:$J,'Summary Pivot'!$H:$H,'A3 Summary'!W$3,'Summary Pivot'!$I:$I,'A3 Summary'!$B6,'Summary Pivot'!$G:$G,'A3 Summary'!$V$4)</f>
        <v>100313</v>
      </c>
      <c r="X6" s="117">
        <f>SUMIFS('Summary Pivot'!$J:$J,'Summary Pivot'!$H:$H,'A3 Summary'!X$3,'Summary Pivot'!$I:$I,'A3 Summary'!$B6,'Summary Pivot'!$G:$G,'A3 Summary'!$V$4)</f>
        <v>178607</v>
      </c>
      <c r="Y6" s="117">
        <f>SUMIFS('Summary Pivot'!$J:$J,'Summary Pivot'!$H:$H,'A3 Summary'!Y$3,'Summary Pivot'!$I:$I,'A3 Summary'!$B6,'Summary Pivot'!$G:$G,'A3 Summary'!$V$4)</f>
        <v>211528</v>
      </c>
      <c r="Z6" s="118">
        <f>SUMIFS('Summary Pivot'!$J:$J,'Summary Pivot'!$H:$H,'A3 Summary'!Z$3,'Summary Pivot'!$I:$I,'A3 Summary'!$B6,'Summary Pivot'!$G:$G,'A3 Summary'!$V$4)</f>
        <v>47065</v>
      </c>
      <c r="AA6" s="117">
        <f>SUMIFS('Summary Pivot'!$J:$J,'Summary Pivot'!$H:$H,'A3 Summary'!AA$3,'Summary Pivot'!$I:$I,'A3 Summary'!$B6,'Summary Pivot'!$G:$G,'A3 Summary'!$V$4)</f>
        <v>75925</v>
      </c>
      <c r="AB6" s="258">
        <f>SUMIFS('Summary Pivot'!$J:$J,'Summary Pivot'!$H:$H,'A3 Summary'!AB$3,'Summary Pivot'!$I:$I,'A3 Summary'!$B6,'Summary Pivot'!$G:$G,'A3 Summary'!$V$4)</f>
        <v>674543</v>
      </c>
      <c r="AC6" s="231">
        <f>SUM(V6:Z6)</f>
        <v>598618</v>
      </c>
      <c r="AE6" s="162">
        <f>SUMIFS('Summary Pivot'!$J:$J,'Summary Pivot'!$H:$H,'A3 Summary'!AE$3,'Summary Pivot'!$I:$I,'A3 Summary'!$B6,'Summary Pivot'!$G:$G,'A3 Summary'!$AE$4)</f>
        <v>4073</v>
      </c>
      <c r="AF6" s="116">
        <f>SUMIFS('Summary Pivot'!$J:$J,'Summary Pivot'!$H:$H,'A3 Summary'!AF$3,'Summary Pivot'!$I:$I,'A3 Summary'!$B6,'Summary Pivot'!$G:$G,'A3 Summary'!$AE$4)</f>
        <v>10610</v>
      </c>
      <c r="AG6" s="117">
        <f>SUMIFS('Summary Pivot'!$J:$J,'Summary Pivot'!$H:$H,'A3 Summary'!AG$3,'Summary Pivot'!$I:$I,'A3 Summary'!$B6,'Summary Pivot'!$G:$G,'A3 Summary'!$AE$4)</f>
        <v>23283</v>
      </c>
      <c r="AH6" s="117">
        <f>SUMIFS('Summary Pivot'!$J:$J,'Summary Pivot'!$H:$H,'A3 Summary'!AH$3,'Summary Pivot'!$I:$I,'A3 Summary'!$B6,'Summary Pivot'!$G:$G,'A3 Summary'!$AE$4)</f>
        <v>25803</v>
      </c>
      <c r="AI6" s="118">
        <f>SUMIFS('Summary Pivot'!$J:$J,'Summary Pivot'!$H:$H,'A3 Summary'!AI$3,'Summary Pivot'!$I:$I,'A3 Summary'!$B6,'Summary Pivot'!$G:$G,'A3 Summary'!$AE$4)</f>
        <v>6604</v>
      </c>
      <c r="AJ6" s="117">
        <f>SUMIFS('Summary Pivot'!$J:$J,'Summary Pivot'!$H:$H,'A3 Summary'!AJ$3,'Summary Pivot'!$I:$I,'A3 Summary'!$B6,'Summary Pivot'!$G:$G,'A3 Summary'!$AE$4)</f>
        <v>10040</v>
      </c>
      <c r="AK6" s="258">
        <f>SUMIFS('Summary Pivot'!$J:$J,'Summary Pivot'!$H:$H,'A3 Summary'!AK$3,'Summary Pivot'!$I:$I,'A3 Summary'!$B6,'Summary Pivot'!$G:$G,'A3 Summary'!$AE$4)</f>
        <v>80413</v>
      </c>
      <c r="AL6" s="196">
        <f>SUM(AE6:AI6)</f>
        <v>70373</v>
      </c>
      <c r="AM6" s="67"/>
      <c r="AN6" s="162">
        <f>SUMIFS('Summary Pivot'!$J:$J,'Summary Pivot'!$H:$H,'A3 Summary'!AN$3,'Summary Pivot'!$I:$I,'A3 Summary'!$B6,'Summary Pivot'!$G:$G,"*")</f>
        <v>788408</v>
      </c>
      <c r="AO6" s="150">
        <f>SUMIFS('Summary Pivot'!$J:$J,'Summary Pivot'!$H:$H,'A3 Summary'!AO$3,'Summary Pivot'!$I:$I,'A3 Summary'!$B6,'Summary Pivot'!$G:$G,"*")</f>
        <v>927546</v>
      </c>
      <c r="AP6" s="150">
        <f>SUMIFS('Summary Pivot'!$J:$J,'Summary Pivot'!$H:$H,'A3 Summary'!AP$3,'Summary Pivot'!$I:$I,'A3 Summary'!$B6,'Summary Pivot'!$G:$G,"*")</f>
        <v>956449</v>
      </c>
      <c r="AQ6" s="150">
        <f>SUMIFS('Summary Pivot'!$J:$J,'Summary Pivot'!$H:$H,'A3 Summary'!AQ$3,'Summary Pivot'!$I:$I,'A3 Summary'!$B6,'Summary Pivot'!$G:$G,"*")</f>
        <v>1155744</v>
      </c>
      <c r="AR6" s="180">
        <f>SUMIFS('Summary Pivot'!$J:$J,'Summary Pivot'!$H:$H,'A3 Summary'!AR$3,'Summary Pivot'!$I:$I,'A3 Summary'!$B6,'Summary Pivot'!$G:$G,"*")</f>
        <v>380910</v>
      </c>
      <c r="AS6" s="150">
        <f>SUMIFS('Summary Pivot'!$J:$J,'Summary Pivot'!$H:$H,'A3 Summary'!AS$3,'Summary Pivot'!$I:$I,'A3 Summary'!$B6,'Summary Pivot'!$G:$G,"*")</f>
        <v>476294</v>
      </c>
      <c r="AT6" s="278">
        <f>SUMIFS('Summary Pivot'!$J:$J,'Summary Pivot'!$H:$H,'A3 Summary'!AT$3,'Summary Pivot'!$I:$I,'A3 Summary'!$B6,'Summary Pivot'!$G:$G,"*")</f>
        <v>4685351</v>
      </c>
      <c r="AU6" s="231">
        <f>SUM(AN6:AR6)</f>
        <v>4209057</v>
      </c>
      <c r="BD6" s="28"/>
    </row>
    <row r="7" spans="2:56" ht="19.5" customHeight="1" x14ac:dyDescent="0.25">
      <c r="B7" s="1" t="s">
        <v>124</v>
      </c>
      <c r="C7" s="232" t="s">
        <v>8</v>
      </c>
      <c r="D7" s="324">
        <f>SUMIFS('Summary Pivot'!$D:$D,'Summary Pivot'!$B:$B,'A3 Summary'!D$3,'Summary Pivot'!$C:$C,'A3 Summary'!$B7,'Summary Pivot'!$A:$A,'A3 Summary'!$D$4)</f>
        <v>50815</v>
      </c>
      <c r="E7" s="201">
        <f>SUMIFS('Summary Pivot'!$D:$D,'Summary Pivot'!$B:$B,'A3 Summary'!E$3,'Summary Pivot'!$C:$C,'A3 Summary'!$B7,'Summary Pivot'!$A:$A,'A3 Summary'!$D$4)</f>
        <v>101349</v>
      </c>
      <c r="F7" s="201">
        <f>SUMIFS('Summary Pivot'!$D:$D,'Summary Pivot'!$B:$B,'A3 Summary'!F$3,'Summary Pivot'!$C:$C,'A3 Summary'!$B7,'Summary Pivot'!$A:$A,'A3 Summary'!$D$4)</f>
        <v>109179</v>
      </c>
      <c r="G7" s="201">
        <f>SUMIFS('Summary Pivot'!$D:$D,'Summary Pivot'!$B:$B,'A3 Summary'!G$3,'Summary Pivot'!$C:$C,'A3 Summary'!$B7,'Summary Pivot'!$A:$A,'A3 Summary'!$D$4)</f>
        <v>175525</v>
      </c>
      <c r="H7" s="202">
        <f>SUMIFS('Summary Pivot'!$D:$D,'Summary Pivot'!$B:$B,'A3 Summary'!H$3,'Summary Pivot'!$C:$C,'A3 Summary'!$B7,'Summary Pivot'!$A:$A,'A3 Summary'!$D$4)</f>
        <v>77703</v>
      </c>
      <c r="I7" s="201">
        <f>SUMIFS('Summary Pivot'!$D:$D,'Summary Pivot'!$B:$B,'A3 Summary'!I$3,'Summary Pivot'!$C:$C,'A3 Summary'!$B7,'Summary Pivot'!$A:$A,'A3 Summary'!$D$4)</f>
        <v>27389</v>
      </c>
      <c r="J7" s="284">
        <f>SUMIFS('Summary Pivot'!$D:$D,'Summary Pivot'!$B:$B,'A3 Summary'!J$3,'Summary Pivot'!$C:$C,'A3 Summary'!$B7,'Summary Pivot'!$A:$A,'A3 Summary'!$D$4)</f>
        <v>541960</v>
      </c>
      <c r="K7" s="203">
        <f t="shared" ref="K7:K9" si="0">SUM(D7:H7)</f>
        <v>514571</v>
      </c>
      <c r="L7" s="67"/>
      <c r="M7" s="200">
        <f>SUMIFS('Summary Pivot'!$J:$J,'Summary Pivot'!$H:$H,'A3 Summary'!M$3,'Summary Pivot'!$I:$I,'A3 Summary'!$B7,'Summary Pivot'!$G:$G,'A3 Summary'!$M$4)</f>
        <v>25299</v>
      </c>
      <c r="N7" s="289">
        <f>SUMIFS('Summary Pivot'!$J:$J,'Summary Pivot'!$H:$H,'A3 Summary'!N$3,'Summary Pivot'!$I:$I,'A3 Summary'!$B7,'Summary Pivot'!$G:$G,'A3 Summary'!$M$4)</f>
        <v>49083</v>
      </c>
      <c r="O7" s="289">
        <f>SUMIFS('Summary Pivot'!$J:$J,'Summary Pivot'!$H:$H,'A3 Summary'!O$3,'Summary Pivot'!$I:$I,'A3 Summary'!$B7,'Summary Pivot'!$G:$G,'A3 Summary'!$M$4)</f>
        <v>64921</v>
      </c>
      <c r="P7" s="289">
        <f>SUMIFS('Summary Pivot'!$J:$J,'Summary Pivot'!$H:$H,'A3 Summary'!P$3,'Summary Pivot'!$I:$I,'A3 Summary'!$B7,'Summary Pivot'!$G:$G,'A3 Summary'!$M$4)</f>
        <v>101913</v>
      </c>
      <c r="Q7" s="290">
        <f>SUMIFS('Summary Pivot'!$J:$J,'Summary Pivot'!$H:$H,'A3 Summary'!Q$3,'Summary Pivot'!$I:$I,'A3 Summary'!$B7,'Summary Pivot'!$G:$G,'A3 Summary'!$M$4)</f>
        <v>36844</v>
      </c>
      <c r="R7" s="289">
        <f>SUMIFS('Summary Pivot'!$J:$J,'Summary Pivot'!$H:$H,'A3 Summary'!R$3,'Summary Pivot'!$I:$I,'A3 Summary'!$B7,'Summary Pivot'!$G:$G,'A3 Summary'!$M$4)</f>
        <v>15895</v>
      </c>
      <c r="S7" s="291">
        <f>SUMIFS('Summary Pivot'!$J:$J,'Summary Pivot'!$H:$H,'A3 Summary'!S$3,'Summary Pivot'!$I:$I,'A3 Summary'!$B7,'Summary Pivot'!$G:$G,'A3 Summary'!$M$4)</f>
        <v>293955</v>
      </c>
      <c r="T7" s="326">
        <f t="shared" ref="T7:T9" si="1">SUM(M7:Q7)</f>
        <v>278060</v>
      </c>
      <c r="U7" s="151"/>
      <c r="V7" s="200">
        <f>SUMIFS('Summary Pivot'!$J:$J,'Summary Pivot'!$H:$H,'A3 Summary'!V$3,'Summary Pivot'!$I:$I,'A3 Summary'!$B7,'Summary Pivot'!$G:$G,'A3 Summary'!$V$4)</f>
        <v>59067</v>
      </c>
      <c r="W7" s="201">
        <f>SUMIFS('Summary Pivot'!$J:$J,'Summary Pivot'!$H:$H,'A3 Summary'!W$3,'Summary Pivot'!$I:$I,'A3 Summary'!$B7,'Summary Pivot'!$G:$G,'A3 Summary'!$V$4)</f>
        <v>98953</v>
      </c>
      <c r="X7" s="201">
        <f>SUMIFS('Summary Pivot'!$J:$J,'Summary Pivot'!$H:$H,'A3 Summary'!X$3,'Summary Pivot'!$I:$I,'A3 Summary'!$B7,'Summary Pivot'!$G:$G,'A3 Summary'!$V$4)</f>
        <v>193494</v>
      </c>
      <c r="Y7" s="201">
        <f>SUMIFS('Summary Pivot'!$J:$J,'Summary Pivot'!$H:$H,'A3 Summary'!Y$3,'Summary Pivot'!$I:$I,'A3 Summary'!$B7,'Summary Pivot'!$G:$G,'A3 Summary'!$V$4)</f>
        <v>233488</v>
      </c>
      <c r="Z7" s="202">
        <f>SUMIFS('Summary Pivot'!$J:$J,'Summary Pivot'!$H:$H,'A3 Summary'!Z$3,'Summary Pivot'!$I:$I,'A3 Summary'!$B7,'Summary Pivot'!$G:$G,'A3 Summary'!$V$4)</f>
        <v>51247</v>
      </c>
      <c r="AA7" s="201">
        <f>SUMIFS('Summary Pivot'!$J:$J,'Summary Pivot'!$H:$H,'A3 Summary'!AA$3,'Summary Pivot'!$I:$I,'A3 Summary'!$B7,'Summary Pivot'!$G:$G,'A3 Summary'!$V$4)</f>
        <v>45871</v>
      </c>
      <c r="AB7" s="284">
        <f>SUMIFS('Summary Pivot'!$J:$J,'Summary Pivot'!$H:$H,'A3 Summary'!AB$3,'Summary Pivot'!$I:$I,'A3 Summary'!$B7,'Summary Pivot'!$G:$G,'A3 Summary'!$V$4)</f>
        <v>682120</v>
      </c>
      <c r="AC7" s="203">
        <f t="shared" ref="AC7:AC9" si="2">SUM(V7:Z7)</f>
        <v>636249</v>
      </c>
      <c r="AE7" s="324">
        <f>SUMIFS('Summary Pivot'!$J:$J,'Summary Pivot'!$H:$H,'A3 Summary'!AE$3,'Summary Pivot'!$I:$I,'A3 Summary'!$B7,'Summary Pivot'!$G:$G,'A3 Summary'!$AE$4)</f>
        <v>3940</v>
      </c>
      <c r="AF7" s="201">
        <f>SUMIFS('Summary Pivot'!$J:$J,'Summary Pivot'!$H:$H,'A3 Summary'!AF$3,'Summary Pivot'!$I:$I,'A3 Summary'!$B7,'Summary Pivot'!$G:$G,'A3 Summary'!$AE$4)</f>
        <v>10197</v>
      </c>
      <c r="AG7" s="201">
        <f>SUMIFS('Summary Pivot'!$J:$J,'Summary Pivot'!$H:$H,'A3 Summary'!AG$3,'Summary Pivot'!$I:$I,'A3 Summary'!$B7,'Summary Pivot'!$G:$G,'A3 Summary'!$AE$4)</f>
        <v>23476</v>
      </c>
      <c r="AH7" s="201">
        <f>SUMIFS('Summary Pivot'!$J:$J,'Summary Pivot'!$H:$H,'A3 Summary'!AH$3,'Summary Pivot'!$I:$I,'A3 Summary'!$B7,'Summary Pivot'!$G:$G,'A3 Summary'!$AE$4)</f>
        <v>25889</v>
      </c>
      <c r="AI7" s="202">
        <f>SUMIFS('Summary Pivot'!$J:$J,'Summary Pivot'!$H:$H,'A3 Summary'!AI$3,'Summary Pivot'!$I:$I,'A3 Summary'!$B7,'Summary Pivot'!$G:$G,'A3 Summary'!$AE$4)</f>
        <v>6471</v>
      </c>
      <c r="AJ7" s="201">
        <f>SUMIFS('Summary Pivot'!$J:$J,'Summary Pivot'!$H:$H,'A3 Summary'!AJ$3,'Summary Pivot'!$I:$I,'A3 Summary'!$B7,'Summary Pivot'!$G:$G,'A3 Summary'!$AE$4)</f>
        <v>3613</v>
      </c>
      <c r="AK7" s="284">
        <f>SUMIFS('Summary Pivot'!$J:$J,'Summary Pivot'!$H:$H,'A3 Summary'!AK$3,'Summary Pivot'!$I:$I,'A3 Summary'!$B7,'Summary Pivot'!$G:$G,'A3 Summary'!$AE$4)</f>
        <v>73586</v>
      </c>
      <c r="AL7" s="203">
        <f t="shared" ref="AL7:AL9" si="3">SUM(AE7:AI7)</f>
        <v>69973</v>
      </c>
      <c r="AM7" s="67"/>
      <c r="AN7" s="233">
        <f>SUMIFS('Summary Pivot'!$J:$J,'Summary Pivot'!$H:$H,'A3 Summary'!AN$3,'Summary Pivot'!$I:$I,'A3 Summary'!$B7,'Summary Pivot'!$G:$G,"*")</f>
        <v>788599</v>
      </c>
      <c r="AO7" s="153">
        <f>SUMIFS('Summary Pivot'!$J:$J,'Summary Pivot'!$H:$H,'A3 Summary'!AO$3,'Summary Pivot'!$I:$I,'A3 Summary'!$B7,'Summary Pivot'!$G:$G,"*")</f>
        <v>881053</v>
      </c>
      <c r="AP7" s="153">
        <f>SUMIFS('Summary Pivot'!$J:$J,'Summary Pivot'!$H:$H,'A3 Summary'!AP$3,'Summary Pivot'!$I:$I,'A3 Summary'!$B7,'Summary Pivot'!$G:$G,"*")</f>
        <v>903189</v>
      </c>
      <c r="AQ7" s="153">
        <f>SUMIFS('Summary Pivot'!$J:$J,'Summary Pivot'!$H:$H,'A3 Summary'!AQ$3,'Summary Pivot'!$I:$I,'A3 Summary'!$B7,'Summary Pivot'!$G:$G,"*")</f>
        <v>1109032</v>
      </c>
      <c r="AR7" s="154">
        <f>SUMIFS('Summary Pivot'!$J:$J,'Summary Pivot'!$H:$H,'A3 Summary'!AR$3,'Summary Pivot'!$I:$I,'A3 Summary'!$B7,'Summary Pivot'!$G:$G,"*")</f>
        <v>365827</v>
      </c>
      <c r="AS7" s="153">
        <f>SUMIFS('Summary Pivot'!$J:$J,'Summary Pivot'!$H:$H,'A3 Summary'!AS$3,'Summary Pivot'!$I:$I,'A3 Summary'!$B7,'Summary Pivot'!$G:$G,"*")</f>
        <v>200445</v>
      </c>
      <c r="AT7" s="279">
        <f>SUMIFS('Summary Pivot'!$J:$J,'Summary Pivot'!$H:$H,'A3 Summary'!AT$3,'Summary Pivot'!$I:$I,'A3 Summary'!$B7,'Summary Pivot'!$G:$G,"*")</f>
        <v>4248145</v>
      </c>
      <c r="AU7" s="234">
        <f t="shared" ref="AU7:AU9" si="4">SUM(AN7:AR7)</f>
        <v>4047700</v>
      </c>
      <c r="BD7" s="28"/>
    </row>
    <row r="8" spans="2:56" ht="19.5" customHeight="1" x14ac:dyDescent="0.25">
      <c r="B8" s="1" t="s">
        <v>91</v>
      </c>
      <c r="C8" s="235" t="s">
        <v>9</v>
      </c>
      <c r="D8" s="341">
        <f>SUMIFS('Summary Pivot'!$D:$D,'Summary Pivot'!$B:$B,'A3 Summary'!D$3,'Summary Pivot'!$C:$C,'A3 Summary'!$B8,'Summary Pivot'!$A:$A,'A3 Summary'!$D$4)</f>
        <v>50192</v>
      </c>
      <c r="E8" s="40">
        <f>SUMIFS('Summary Pivot'!$D:$D,'Summary Pivot'!$B:$B,'A3 Summary'!E$3,'Summary Pivot'!$C:$C,'A3 Summary'!$B8,'Summary Pivot'!$A:$A,'A3 Summary'!$D$4)</f>
        <v>99172</v>
      </c>
      <c r="F8" s="40">
        <f>SUMIFS('Summary Pivot'!$D:$D,'Summary Pivot'!$B:$B,'A3 Summary'!F$3,'Summary Pivot'!$C:$C,'A3 Summary'!$B8,'Summary Pivot'!$A:$A,'A3 Summary'!$D$4)</f>
        <v>104475</v>
      </c>
      <c r="G8" s="40">
        <f>SUMIFS('Summary Pivot'!$D:$D,'Summary Pivot'!$B:$B,'A3 Summary'!G$3,'Summary Pivot'!$C:$C,'A3 Summary'!$B8,'Summary Pivot'!$A:$A,'A3 Summary'!$D$4)</f>
        <v>163919</v>
      </c>
      <c r="H8" s="41">
        <f>SUMIFS('Summary Pivot'!$D:$D,'Summary Pivot'!$B:$B,'A3 Summary'!H$3,'Summary Pivot'!$C:$C,'A3 Summary'!$B8,'Summary Pivot'!$A:$A,'A3 Summary'!$D$4)</f>
        <v>71620</v>
      </c>
      <c r="I8" s="40">
        <f>SUMIFS('Summary Pivot'!$D:$D,'Summary Pivot'!$B:$B,'A3 Summary'!I$3,'Summary Pivot'!$C:$C,'A3 Summary'!$B8,'Summary Pivot'!$A:$A,'A3 Summary'!$D$4)</f>
        <v>0</v>
      </c>
      <c r="J8" s="270">
        <f>SUMIFS('Summary Pivot'!$D:$D,'Summary Pivot'!$B:$B,'A3 Summary'!J$3,'Summary Pivot'!$C:$C,'A3 Summary'!$B8,'Summary Pivot'!$A:$A,'A3 Summary'!$D$4)</f>
        <v>489378</v>
      </c>
      <c r="K8" s="42">
        <f t="shared" si="0"/>
        <v>489378</v>
      </c>
      <c r="L8" s="67"/>
      <c r="M8" s="65">
        <f>SUMIFS('Summary Pivot'!$J:$J,'Summary Pivot'!$H:$H,'A3 Summary'!M$3,'Summary Pivot'!$I:$I,'A3 Summary'!$B8,'Summary Pivot'!$G:$G,'A3 Summary'!$M$4)</f>
        <v>24951</v>
      </c>
      <c r="N8" s="342">
        <f>SUMIFS('Summary Pivot'!$J:$J,'Summary Pivot'!$H:$H,'A3 Summary'!N$3,'Summary Pivot'!$I:$I,'A3 Summary'!$B8,'Summary Pivot'!$G:$G,'A3 Summary'!$M$4)</f>
        <v>48508</v>
      </c>
      <c r="O8" s="342">
        <f>SUMIFS('Summary Pivot'!$J:$J,'Summary Pivot'!$H:$H,'A3 Summary'!O$3,'Summary Pivot'!$I:$I,'A3 Summary'!$B8,'Summary Pivot'!$G:$G,'A3 Summary'!$M$4)</f>
        <v>63557</v>
      </c>
      <c r="P8" s="342">
        <f>SUMIFS('Summary Pivot'!$J:$J,'Summary Pivot'!$H:$H,'A3 Summary'!P$3,'Summary Pivot'!$I:$I,'A3 Summary'!$B8,'Summary Pivot'!$G:$G,'A3 Summary'!$M$4)</f>
        <v>98444</v>
      </c>
      <c r="Q8" s="343">
        <f>SUMIFS('Summary Pivot'!$J:$J,'Summary Pivot'!$H:$H,'A3 Summary'!Q$3,'Summary Pivot'!$I:$I,'A3 Summary'!$B8,'Summary Pivot'!$G:$G,'A3 Summary'!$M$4)</f>
        <v>35150</v>
      </c>
      <c r="R8" s="342">
        <f>SUMIFS('Summary Pivot'!$J:$J,'Summary Pivot'!$H:$H,'A3 Summary'!R$3,'Summary Pivot'!$I:$I,'A3 Summary'!$B8,'Summary Pivot'!$G:$G,'A3 Summary'!$M$4)</f>
        <v>0</v>
      </c>
      <c r="S8" s="344">
        <f>SUMIFS('Summary Pivot'!$J:$J,'Summary Pivot'!$H:$H,'A3 Summary'!S$3,'Summary Pivot'!$I:$I,'A3 Summary'!$B8,'Summary Pivot'!$G:$G,'A3 Summary'!$M$4)</f>
        <v>270610</v>
      </c>
      <c r="T8" s="345">
        <f t="shared" si="1"/>
        <v>270610</v>
      </c>
      <c r="U8" s="151"/>
      <c r="V8" s="65">
        <f>SUMIFS('Summary Pivot'!$J:$J,'Summary Pivot'!$H:$H,'A3 Summary'!V$3,'Summary Pivot'!$I:$I,'A3 Summary'!$B8,'Summary Pivot'!$G:$G,'A3 Summary'!$V$4)</f>
        <v>58554</v>
      </c>
      <c r="W8" s="40">
        <f>SUMIFS('Summary Pivot'!$J:$J,'Summary Pivot'!$H:$H,'A3 Summary'!W$3,'Summary Pivot'!$I:$I,'A3 Summary'!$B8,'Summary Pivot'!$G:$G,'A3 Summary'!$V$4)</f>
        <v>98298</v>
      </c>
      <c r="X8" s="40">
        <f>SUMIFS('Summary Pivot'!$J:$J,'Summary Pivot'!$H:$H,'A3 Summary'!X$3,'Summary Pivot'!$I:$I,'A3 Summary'!$B8,'Summary Pivot'!$G:$G,'A3 Summary'!$V$4)</f>
        <v>192158</v>
      </c>
      <c r="Y8" s="40">
        <f>SUMIFS('Summary Pivot'!$J:$J,'Summary Pivot'!$H:$H,'A3 Summary'!Y$3,'Summary Pivot'!$I:$I,'A3 Summary'!$B8,'Summary Pivot'!$G:$G,'A3 Summary'!$V$4)</f>
        <v>231714</v>
      </c>
      <c r="Z8" s="41">
        <f>SUMIFS('Summary Pivot'!$J:$J,'Summary Pivot'!$H:$H,'A3 Summary'!Z$3,'Summary Pivot'!$I:$I,'A3 Summary'!$B8,'Summary Pivot'!$G:$G,'A3 Summary'!$V$4)</f>
        <v>49862</v>
      </c>
      <c r="AA8" s="40">
        <f>SUMIFS('Summary Pivot'!$J:$J,'Summary Pivot'!$H:$H,'A3 Summary'!AA$3,'Summary Pivot'!$I:$I,'A3 Summary'!$B8,'Summary Pivot'!$G:$G,'A3 Summary'!$V$4)</f>
        <v>0</v>
      </c>
      <c r="AB8" s="270">
        <f>SUMIFS('Summary Pivot'!$J:$J,'Summary Pivot'!$H:$H,'A3 Summary'!AB$3,'Summary Pivot'!$I:$I,'A3 Summary'!$B8,'Summary Pivot'!$G:$G,'A3 Summary'!$V$4)</f>
        <v>630586</v>
      </c>
      <c r="AC8" s="42">
        <f t="shared" si="2"/>
        <v>630586</v>
      </c>
      <c r="AE8" s="341">
        <f>SUMIFS('Summary Pivot'!$J:$J,'Summary Pivot'!$H:$H,'A3 Summary'!AE$3,'Summary Pivot'!$I:$I,'A3 Summary'!$B8,'Summary Pivot'!$G:$G,'A3 Summary'!$AE$4)</f>
        <v>3900</v>
      </c>
      <c r="AF8" s="40">
        <f>SUMIFS('Summary Pivot'!$J:$J,'Summary Pivot'!$H:$H,'A3 Summary'!AF$3,'Summary Pivot'!$I:$I,'A3 Summary'!$B8,'Summary Pivot'!$G:$G,'A3 Summary'!$AE$4)</f>
        <v>10069</v>
      </c>
      <c r="AG8" s="40">
        <f>SUMIFS('Summary Pivot'!$J:$J,'Summary Pivot'!$H:$H,'A3 Summary'!AG$3,'Summary Pivot'!$I:$I,'A3 Summary'!$B8,'Summary Pivot'!$G:$G,'A3 Summary'!$AE$4)</f>
        <v>23161</v>
      </c>
      <c r="AH8" s="40">
        <f>SUMIFS('Summary Pivot'!$J:$J,'Summary Pivot'!$H:$H,'A3 Summary'!AH$3,'Summary Pivot'!$I:$I,'A3 Summary'!$B8,'Summary Pivot'!$G:$G,'A3 Summary'!$AE$4)</f>
        <v>25485</v>
      </c>
      <c r="AI8" s="41">
        <f>SUMIFS('Summary Pivot'!$J:$J,'Summary Pivot'!$H:$H,'A3 Summary'!AI$3,'Summary Pivot'!$I:$I,'A3 Summary'!$B8,'Summary Pivot'!$G:$G,'A3 Summary'!$AE$4)</f>
        <v>6207</v>
      </c>
      <c r="AJ8" s="40">
        <f>SUMIFS('Summary Pivot'!$J:$J,'Summary Pivot'!$H:$H,'A3 Summary'!AJ$3,'Summary Pivot'!$I:$I,'A3 Summary'!$B8,'Summary Pivot'!$G:$G,'A3 Summary'!$AE$4)</f>
        <v>0</v>
      </c>
      <c r="AK8" s="270">
        <f>SUMIFS('Summary Pivot'!$J:$J,'Summary Pivot'!$H:$H,'A3 Summary'!AK$3,'Summary Pivot'!$I:$I,'A3 Summary'!$B8,'Summary Pivot'!$G:$G,'A3 Summary'!$AE$4)</f>
        <v>68822</v>
      </c>
      <c r="AL8" s="42">
        <f t="shared" si="3"/>
        <v>68822</v>
      </c>
      <c r="AM8" s="67"/>
      <c r="AN8" s="341">
        <f>SUMIFS('Summary Pivot'!$J:$J,'Summary Pivot'!$H:$H,'A3 Summary'!AN$3,'Summary Pivot'!$I:$I,'A3 Summary'!$B8,'Summary Pivot'!$G:$G,"*")</f>
        <v>782305</v>
      </c>
      <c r="AO8" s="342">
        <f>SUMIFS('Summary Pivot'!$J:$J,'Summary Pivot'!$H:$H,'A3 Summary'!AO$3,'Summary Pivot'!$I:$I,'A3 Summary'!$B8,'Summary Pivot'!$G:$G,"*")</f>
        <v>871935</v>
      </c>
      <c r="AP8" s="342">
        <f>SUMIFS('Summary Pivot'!$J:$J,'Summary Pivot'!$H:$H,'A3 Summary'!AP$3,'Summary Pivot'!$I:$I,'A3 Summary'!$B8,'Summary Pivot'!$G:$G,"*")</f>
        <v>887817</v>
      </c>
      <c r="AQ8" s="342">
        <f>SUMIFS('Summary Pivot'!$J:$J,'Summary Pivot'!$H:$H,'A3 Summary'!AQ$3,'Summary Pivot'!$I:$I,'A3 Summary'!$B8,'Summary Pivot'!$G:$G,"*")</f>
        <v>1081207</v>
      </c>
      <c r="AR8" s="343">
        <f>SUMIFS('Summary Pivot'!$J:$J,'Summary Pivot'!$H:$H,'A3 Summary'!AR$3,'Summary Pivot'!$I:$I,'A3 Summary'!$B8,'Summary Pivot'!$G:$G,"*")</f>
        <v>350311</v>
      </c>
      <c r="AS8" s="342">
        <f>SUMIFS('Summary Pivot'!$J:$J,'Summary Pivot'!$H:$H,'A3 Summary'!AS$3,'Summary Pivot'!$I:$I,'A3 Summary'!$B8,'Summary Pivot'!$G:$G,"*")</f>
        <v>10</v>
      </c>
      <c r="AT8" s="344">
        <f>SUMIFS('Summary Pivot'!$J:$J,'Summary Pivot'!$H:$H,'A3 Summary'!AT$3,'Summary Pivot'!$I:$I,'A3 Summary'!$B8,'Summary Pivot'!$G:$G,"*")</f>
        <v>3973585</v>
      </c>
      <c r="AU8" s="345">
        <f t="shared" si="4"/>
        <v>3973575</v>
      </c>
      <c r="BD8" s="28"/>
    </row>
    <row r="9" spans="2:56" ht="19.5" customHeight="1" x14ac:dyDescent="0.25">
      <c r="B9" s="1" t="s">
        <v>139</v>
      </c>
      <c r="C9" s="323" t="s">
        <v>144</v>
      </c>
      <c r="D9" s="324">
        <f>SUMIFS('Summary Pivot'!$D:$D,'Summary Pivot'!$B:$B,'A3 Summary'!D$3,'Summary Pivot'!$C:$C,'A3 Summary'!$B9,'Summary Pivot'!$A:$A,'A3 Summary'!$D$4)</f>
        <v>35387</v>
      </c>
      <c r="E9" s="200">
        <f>SUMIFS('Summary Pivot'!$D:$D,'Summary Pivot'!$B:$B,'A3 Summary'!E$3,'Summary Pivot'!$C:$C,'A3 Summary'!$B9,'Summary Pivot'!$A:$A,'A3 Summary'!$D$4)</f>
        <v>47596</v>
      </c>
      <c r="F9" s="201">
        <f>SUMIFS('Summary Pivot'!$D:$D,'Summary Pivot'!$B:$B,'A3 Summary'!F$3,'Summary Pivot'!$C:$C,'A3 Summary'!$B9,'Summary Pivot'!$A:$A,'A3 Summary'!$D$4)</f>
        <v>26105</v>
      </c>
      <c r="G9" s="201">
        <f>SUMIFS('Summary Pivot'!$D:$D,'Summary Pivot'!$B:$B,'A3 Summary'!G$3,'Summary Pivot'!$C:$C,'A3 Summary'!$B9,'Summary Pivot'!$A:$A,'A3 Summary'!$D$4)</f>
        <v>19985</v>
      </c>
      <c r="H9" s="202">
        <f>SUMIFS('Summary Pivot'!$D:$D,'Summary Pivot'!$B:$B,'A3 Summary'!H$3,'Summary Pivot'!$C:$C,'A3 Summary'!$B9,'Summary Pivot'!$A:$A,'A3 Summary'!$D$4)</f>
        <v>10</v>
      </c>
      <c r="I9" s="201">
        <f>SUMIFS('Summary Pivot'!$D:$D,'Summary Pivot'!$B:$B,'A3 Summary'!I$3,'Summary Pivot'!$C:$C,'A3 Summary'!$B9,'Summary Pivot'!$A:$A,'A3 Summary'!$D$4)</f>
        <v>0</v>
      </c>
      <c r="J9" s="284">
        <f>SUMIFS('Summary Pivot'!$D:$D,'Summary Pivot'!$B:$B,'A3 Summary'!J$3,'Summary Pivot'!$C:$C,'A3 Summary'!$B9,'Summary Pivot'!$A:$A,'A3 Summary'!$D$4)</f>
        <v>129083</v>
      </c>
      <c r="K9" s="203">
        <f t="shared" si="0"/>
        <v>129083</v>
      </c>
      <c r="L9" s="67"/>
      <c r="M9" s="200">
        <f>SUMIFS('Summary Pivot'!$J:$J,'Summary Pivot'!$H:$H,'A3 Summary'!M$3,'Summary Pivot'!$I:$I,'A3 Summary'!$B9,'Summary Pivot'!$G:$G,'A3 Summary'!$M$4)</f>
        <v>16439</v>
      </c>
      <c r="N9" s="289">
        <f>SUMIFS('Summary Pivot'!$J:$J,'Summary Pivot'!$H:$H,'A3 Summary'!N$3,'Summary Pivot'!$I:$I,'A3 Summary'!$B9,'Summary Pivot'!$G:$G,'A3 Summary'!$M$4)</f>
        <v>24411</v>
      </c>
      <c r="O9" s="289">
        <f>SUMIFS('Summary Pivot'!$J:$J,'Summary Pivot'!$H:$H,'A3 Summary'!O$3,'Summary Pivot'!$I:$I,'A3 Summary'!$B9,'Summary Pivot'!$G:$G,'A3 Summary'!$M$4)</f>
        <v>20372</v>
      </c>
      <c r="P9" s="289">
        <f>SUMIFS('Summary Pivot'!$J:$J,'Summary Pivot'!$H:$H,'A3 Summary'!P$3,'Summary Pivot'!$I:$I,'A3 Summary'!$B9,'Summary Pivot'!$G:$G,'A3 Summary'!$M$4)</f>
        <v>15469</v>
      </c>
      <c r="Q9" s="290">
        <f>SUMIFS('Summary Pivot'!$J:$J,'Summary Pivot'!$H:$H,'A3 Summary'!Q$3,'Summary Pivot'!$I:$I,'A3 Summary'!$B9,'Summary Pivot'!$G:$G,'A3 Summary'!$M$4)</f>
        <v>0</v>
      </c>
      <c r="R9" s="289">
        <f>SUMIFS('Summary Pivot'!$J:$J,'Summary Pivot'!$H:$H,'A3 Summary'!R$3,'Summary Pivot'!$I:$I,'A3 Summary'!$B9,'Summary Pivot'!$G:$G,'A3 Summary'!$M$4)</f>
        <v>0</v>
      </c>
      <c r="S9" s="291">
        <f>SUMIFS('Summary Pivot'!$J:$J,'Summary Pivot'!$H:$H,'A3 Summary'!S$3,'Summary Pivot'!$I:$I,'A3 Summary'!$B9,'Summary Pivot'!$G:$G,'A3 Summary'!$M$4)</f>
        <v>76691</v>
      </c>
      <c r="T9" s="325">
        <f t="shared" si="1"/>
        <v>76691</v>
      </c>
      <c r="U9" s="151"/>
      <c r="V9" s="200">
        <f>SUMIFS('Summary Pivot'!$J:$J,'Summary Pivot'!$H:$H,'A3 Summary'!V$3,'Summary Pivot'!$I:$I,'A3 Summary'!$B9,'Summary Pivot'!$G:$G,'A3 Summary'!$V$4)</f>
        <v>37079</v>
      </c>
      <c r="W9" s="201">
        <f>SUMIFS('Summary Pivot'!$J:$J,'Summary Pivot'!$H:$H,'A3 Summary'!W$3,'Summary Pivot'!$I:$I,'A3 Summary'!$B9,'Summary Pivot'!$G:$G,'A3 Summary'!$V$4)</f>
        <v>51065</v>
      </c>
      <c r="X9" s="201">
        <f>SUMIFS('Summary Pivot'!$J:$J,'Summary Pivot'!$H:$H,'A3 Summary'!X$3,'Summary Pivot'!$I:$I,'A3 Summary'!$B9,'Summary Pivot'!$G:$G,'A3 Summary'!$V$4)</f>
        <v>72516</v>
      </c>
      <c r="Y9" s="201">
        <f>SUMIFS('Summary Pivot'!$J:$J,'Summary Pivot'!$H:$H,'A3 Summary'!Y$3,'Summary Pivot'!$I:$I,'A3 Summary'!$B9,'Summary Pivot'!$G:$G,'A3 Summary'!$V$4)</f>
        <v>60737</v>
      </c>
      <c r="Z9" s="202">
        <f>SUMIFS('Summary Pivot'!$J:$J,'Summary Pivot'!$H:$H,'A3 Summary'!Z$3,'Summary Pivot'!$I:$I,'A3 Summary'!$B9,'Summary Pivot'!$G:$G,'A3 Summary'!$V$4)</f>
        <v>0</v>
      </c>
      <c r="AA9" s="201">
        <f>SUMIFS('Summary Pivot'!$J:$J,'Summary Pivot'!$H:$H,'A3 Summary'!AA$3,'Summary Pivot'!$I:$I,'A3 Summary'!$B9,'Summary Pivot'!$G:$G,'A3 Summary'!$V$4)</f>
        <v>0</v>
      </c>
      <c r="AB9" s="284">
        <f>SUMIFS('Summary Pivot'!$J:$J,'Summary Pivot'!$H:$H,'A3 Summary'!AB$3,'Summary Pivot'!$I:$I,'A3 Summary'!$B9,'Summary Pivot'!$G:$G,'A3 Summary'!$V$4)</f>
        <v>221397</v>
      </c>
      <c r="AC9" s="203">
        <f t="shared" si="2"/>
        <v>221397</v>
      </c>
      <c r="AE9" s="324">
        <f>SUMIFS('Summary Pivot'!$J:$J,'Summary Pivot'!$H:$H,'A3 Summary'!AE$3,'Summary Pivot'!$I:$I,'A3 Summary'!$B9,'Summary Pivot'!$G:$G,'A3 Summary'!$AE$4)</f>
        <v>2423</v>
      </c>
      <c r="AF9" s="200">
        <f>SUMIFS('Summary Pivot'!$J:$J,'Summary Pivot'!$H:$H,'A3 Summary'!AF$3,'Summary Pivot'!$I:$I,'A3 Summary'!$B9,'Summary Pivot'!$G:$G,'A3 Summary'!$AE$4)</f>
        <v>4783</v>
      </c>
      <c r="AG9" s="201">
        <f>SUMIFS('Summary Pivot'!$J:$J,'Summary Pivot'!$H:$H,'A3 Summary'!AG$3,'Summary Pivot'!$I:$I,'A3 Summary'!$B9,'Summary Pivot'!$G:$G,'A3 Summary'!$AE$4)</f>
        <v>7065</v>
      </c>
      <c r="AH9" s="201">
        <f>SUMIFS('Summary Pivot'!$J:$J,'Summary Pivot'!$H:$H,'A3 Summary'!AH$3,'Summary Pivot'!$I:$I,'A3 Summary'!$B9,'Summary Pivot'!$G:$G,'A3 Summary'!$AE$4)</f>
        <v>4426</v>
      </c>
      <c r="AI9" s="202">
        <f>SUMIFS('Summary Pivot'!$J:$J,'Summary Pivot'!$H:$H,'A3 Summary'!AI$3,'Summary Pivot'!$I:$I,'A3 Summary'!$B9,'Summary Pivot'!$G:$G,'A3 Summary'!$AE$4)</f>
        <v>0</v>
      </c>
      <c r="AJ9" s="201">
        <f>SUMIFS('Summary Pivot'!$J:$J,'Summary Pivot'!$H:$H,'A3 Summary'!AJ$3,'Summary Pivot'!$I:$I,'A3 Summary'!$B9,'Summary Pivot'!$G:$G,'A3 Summary'!$AE$4)</f>
        <v>0</v>
      </c>
      <c r="AK9" s="284">
        <f>SUMIFS('Summary Pivot'!$J:$J,'Summary Pivot'!$H:$H,'A3 Summary'!AK$3,'Summary Pivot'!$I:$I,'A3 Summary'!$B9,'Summary Pivot'!$G:$G,'A3 Summary'!$AE$4)</f>
        <v>18697</v>
      </c>
      <c r="AL9" s="203">
        <f t="shared" si="3"/>
        <v>18697</v>
      </c>
      <c r="AM9" s="67"/>
      <c r="AN9" s="324">
        <f>SUMIFS('Summary Pivot'!$J:$J,'Summary Pivot'!$H:$H,'A3 Summary'!AN$3,'Summary Pivot'!$I:$I,'A3 Summary'!$B9,'Summary Pivot'!$G:$G,"*")</f>
        <v>600142</v>
      </c>
      <c r="AO9" s="289">
        <f>SUMIFS('Summary Pivot'!$J:$J,'Summary Pivot'!$H:$H,'A3 Summary'!AO$3,'Summary Pivot'!$I:$I,'A3 Summary'!$B9,'Summary Pivot'!$G:$G,"*")</f>
        <v>480159</v>
      </c>
      <c r="AP9" s="289">
        <f>SUMIFS('Summary Pivot'!$J:$J,'Summary Pivot'!$H:$H,'A3 Summary'!AP$3,'Summary Pivot'!$I:$I,'A3 Summary'!$B9,'Summary Pivot'!$G:$G,"*")</f>
        <v>302103</v>
      </c>
      <c r="AQ9" s="289">
        <f>SUMIFS('Summary Pivot'!$J:$J,'Summary Pivot'!$H:$H,'A3 Summary'!AQ$3,'Summary Pivot'!$I:$I,'A3 Summary'!$B9,'Summary Pivot'!$G:$G,"*")</f>
        <v>222773</v>
      </c>
      <c r="AR9" s="290">
        <f>SUMIFS('Summary Pivot'!$J:$J,'Summary Pivot'!$H:$H,'A3 Summary'!AR$3,'Summary Pivot'!$I:$I,'A3 Summary'!$B9,'Summary Pivot'!$G:$G,"*")</f>
        <v>67</v>
      </c>
      <c r="AS9" s="289">
        <f>SUMIFS('Summary Pivot'!$J:$J,'Summary Pivot'!$H:$H,'A3 Summary'!AS$3,'Summary Pivot'!$I:$I,'A3 Summary'!$B9,'Summary Pivot'!$G:$G,"*")</f>
        <v>0</v>
      </c>
      <c r="AT9" s="291">
        <f>SUMIFS('Summary Pivot'!$J:$J,'Summary Pivot'!$H:$H,'A3 Summary'!AT$3,'Summary Pivot'!$I:$I,'A3 Summary'!$B9,'Summary Pivot'!$G:$G,"*")</f>
        <v>1605244</v>
      </c>
      <c r="AU9" s="326">
        <f t="shared" si="4"/>
        <v>1605244</v>
      </c>
      <c r="BD9" s="28"/>
    </row>
    <row r="10" spans="2:56" ht="19.5" customHeight="1" x14ac:dyDescent="0.25">
      <c r="B10" s="1" t="s">
        <v>92</v>
      </c>
      <c r="C10" s="237" t="s">
        <v>10</v>
      </c>
      <c r="D10" s="188">
        <f>SUMIFS('Summary Pivot'!$D:$D,'Summary Pivot'!$B:$B,'A3 Summary'!D$3,'Summary Pivot'!$C:$C,'A3 Summary'!$B10,'Summary Pivot'!$A:$A,'A3 Summary'!$D$4)</f>
        <v>103.09393386082371</v>
      </c>
      <c r="E10" s="23">
        <f>SUMIFS('Summary Pivot'!$D:$D,'Summary Pivot'!$B:$B,'A3 Summary'!E$3,'Summary Pivot'!$C:$C,'A3 Summary'!$B10,'Summary Pivot'!$A:$A,'A3 Summary'!$D$4)</f>
        <v>93.98525525107803</v>
      </c>
      <c r="F10" s="15">
        <f>SUMIFS('Summary Pivot'!$D:$D,'Summary Pivot'!$B:$B,'A3 Summary'!F$3,'Summary Pivot'!$C:$C,'A3 Summary'!$B10,'Summary Pivot'!$A:$A,'A3 Summary'!$D$4)</f>
        <v>87.464951212087229</v>
      </c>
      <c r="G10" s="15">
        <f>SUMIFS('Summary Pivot'!$D:$D,'Summary Pivot'!$B:$B,'A3 Summary'!G$3,'Summary Pivot'!$C:$C,'A3 Summary'!$B10,'Summary Pivot'!$A:$A,'A3 Summary'!$D$4)</f>
        <v>86.528175575416682</v>
      </c>
      <c r="H10" s="16">
        <f>SUMIFS('Summary Pivot'!$D:$D,'Summary Pivot'!$B:$B,'A3 Summary'!H$3,'Summary Pivot'!$C:$C,'A3 Summary'!$B10,'Summary Pivot'!$A:$A,'A3 Summary'!$D$4)</f>
        <v>90.092523884611822</v>
      </c>
      <c r="I10" s="15">
        <f>SUMIFS('Summary Pivot'!$D:$D,'Summary Pivot'!$B:$B,'A3 Summary'!I$3,'Summary Pivot'!$C:$C,'A3 Summary'!$B10,'Summary Pivot'!$A:$A,'A3 Summary'!$D$4)</f>
        <v>23.700697461103132</v>
      </c>
      <c r="J10" s="261">
        <f>J7/J6*100</f>
        <v>78.932267620526233</v>
      </c>
      <c r="K10" s="17">
        <f>K7/K6*100</f>
        <v>90.109307033334971</v>
      </c>
      <c r="L10" s="67"/>
      <c r="M10" s="23">
        <f>SUMIFS('Summary Pivot'!$J:$J,'Summary Pivot'!$H:$H,'A3 Summary'!M$3,'Summary Pivot'!$I:$I,'A3 Summary'!$B10,'Summary Pivot'!$G:$G,'A3 Summary'!$M$4)</f>
        <v>97.345030589864948</v>
      </c>
      <c r="N10" s="15">
        <f>SUMIFS('Summary Pivot'!$J:$J,'Summary Pivot'!$H:$H,'A3 Summary'!N$3,'Summary Pivot'!$I:$I,'A3 Summary'!$B10,'Summary Pivot'!$G:$G,'A3 Summary'!$M$4)</f>
        <v>96.843122940630977</v>
      </c>
      <c r="O10" s="15">
        <f>SUMIFS('Summary Pivot'!$J:$J,'Summary Pivot'!$H:$H,'A3 Summary'!O$3,'Summary Pivot'!$I:$I,'A3 Summary'!$B10,'Summary Pivot'!$G:$G,'A3 Summary'!$M$4)</f>
        <v>97.439476488510664</v>
      </c>
      <c r="P10" s="15">
        <f>SUMIFS('Summary Pivot'!$J:$J,'Summary Pivot'!$H:$H,'A3 Summary'!P$3,'Summary Pivot'!$I:$I,'A3 Summary'!$B10,'Summary Pivot'!$G:$G,'A3 Summary'!$M$4)</f>
        <v>97.644939686311332</v>
      </c>
      <c r="Q10" s="16">
        <f>SUMIFS('Summary Pivot'!$J:$J,'Summary Pivot'!$H:$H,'A3 Summary'!Q$3,'Summary Pivot'!$I:$I,'A3 Summary'!$B10,'Summary Pivot'!$G:$G,'A3 Summary'!$M$4)</f>
        <v>94.44515649432212</v>
      </c>
      <c r="R10" s="15">
        <f>SUMIFS('Summary Pivot'!$J:$J,'Summary Pivot'!$H:$H,'A3 Summary'!R$3,'Summary Pivot'!$I:$I,'A3 Summary'!$B10,'Summary Pivot'!$G:$G,'A3 Summary'!$M$4)</f>
        <v>32.177416089720232</v>
      </c>
      <c r="S10" s="261">
        <f>S7/S6*100</f>
        <v>87.466042210313645</v>
      </c>
      <c r="T10" s="84">
        <f>T7/T6*100</f>
        <v>96.992824777365783</v>
      </c>
      <c r="U10" s="67"/>
      <c r="V10" s="23">
        <f>SUMIFS('Summary Pivot'!$J:$J,'Summary Pivot'!$H:$H,'A3 Summary'!V$3,'Summary Pivot'!$I:$I,'A3 Summary'!$B10,'Summary Pivot'!$G:$G,'A3 Summary'!$V$4)</f>
        <v>96.664757384829386</v>
      </c>
      <c r="W10" s="15">
        <f>SUMIFS('Summary Pivot'!$J:$J,'Summary Pivot'!$H:$H,'A3 Summary'!W$3,'Summary Pivot'!$I:$I,'A3 Summary'!$B10,'Summary Pivot'!$G:$G,'A3 Summary'!$V$4)</f>
        <v>98.64424351778932</v>
      </c>
      <c r="X10" s="15">
        <f>SUMIFS('Summary Pivot'!$J:$J,'Summary Pivot'!$H:$H,'A3 Summary'!X$3,'Summary Pivot'!$I:$I,'A3 Summary'!$B10,'Summary Pivot'!$G:$G,'A3 Summary'!$V$4)</f>
        <v>108.3350596561165</v>
      </c>
      <c r="Y10" s="15">
        <f>SUMIFS('Summary Pivot'!$J:$J,'Summary Pivot'!$H:$H,'A3 Summary'!Y$3,'Summary Pivot'!$I:$I,'A3 Summary'!$B10,'Summary Pivot'!$G:$G,'A3 Summary'!$V$4)</f>
        <v>110.38160432661397</v>
      </c>
      <c r="Z10" s="16">
        <f>SUMIFS('Summary Pivot'!$J:$J,'Summary Pivot'!$H:$H,'A3 Summary'!Z$3,'Summary Pivot'!$I:$I,'A3 Summary'!$B10,'Summary Pivot'!$G:$G,'A3 Summary'!$V$4)</f>
        <v>108.88558376713056</v>
      </c>
      <c r="AA10" s="15">
        <f>SUMIFS('Summary Pivot'!$J:$J,'Summary Pivot'!$H:$H,'A3 Summary'!AA$3,'Summary Pivot'!$I:$I,'A3 Summary'!$B10,'Summary Pivot'!$G:$G,'A3 Summary'!$V$4)</f>
        <v>60.416200197563384</v>
      </c>
      <c r="AB10" s="261">
        <f>AB7/AB6*100</f>
        <v>101.12327902001799</v>
      </c>
      <c r="AC10" s="17">
        <f>AC7/AC6*100</f>
        <v>106.28631280716583</v>
      </c>
      <c r="AE10" s="188">
        <f>SUMIFS('Summary Pivot'!$J:$J,'Summary Pivot'!$H:$H,'A3 Summary'!AE$3,'Summary Pivot'!$I:$I,'A3 Summary'!$B10,'Summary Pivot'!$G:$G,'A3 Summary'!$AE$4)</f>
        <v>96.734593665602759</v>
      </c>
      <c r="AF10" s="23">
        <f>SUMIFS('Summary Pivot'!$J:$J,'Summary Pivot'!$H:$H,'A3 Summary'!AF$3,'Summary Pivot'!$I:$I,'A3 Summary'!$B10,'Summary Pivot'!$G:$G,'A3 Summary'!$AE$4)</f>
        <v>96.10744580584354</v>
      </c>
      <c r="AG10" s="15">
        <f>SUMIFS('Summary Pivot'!$J:$J,'Summary Pivot'!$H:$H,'A3 Summary'!AG$3,'Summary Pivot'!$I:$I,'A3 Summary'!$B10,'Summary Pivot'!$G:$G,'A3 Summary'!$AE$4)</f>
        <v>100.82893097968476</v>
      </c>
      <c r="AH10" s="15">
        <f>SUMIFS('Summary Pivot'!$J:$J,'Summary Pivot'!$H:$H,'A3 Summary'!AH$3,'Summary Pivot'!$I:$I,'A3 Summary'!$B10,'Summary Pivot'!$G:$G,'A3 Summary'!$AE$4)</f>
        <v>100.33329457814983</v>
      </c>
      <c r="AI10" s="16">
        <f>SUMIFS('Summary Pivot'!$J:$J,'Summary Pivot'!$H:$H,'A3 Summary'!AI$3,'Summary Pivot'!$I:$I,'A3 Summary'!$B10,'Summary Pivot'!$G:$G,'A3 Summary'!$AE$4)</f>
        <v>97.986069049061172</v>
      </c>
      <c r="AJ10" s="15">
        <f>SUMIFS('Summary Pivot'!$J:$J,'Summary Pivot'!$H:$H,'A3 Summary'!AJ$3,'Summary Pivot'!$I:$I,'A3 Summary'!$B10,'Summary Pivot'!$G:$G,'A3 Summary'!$AE$4)</f>
        <v>35.986055776892428</v>
      </c>
      <c r="AK10" s="261">
        <f>AK7/AK6*100</f>
        <v>91.51007921604716</v>
      </c>
      <c r="AL10" s="17">
        <f>AL7/AL6*100</f>
        <v>99.431600187571931</v>
      </c>
      <c r="AM10" s="67"/>
      <c r="AN10" s="347">
        <f>SUMIFS('Summary Pivot'!$J:$J,'Summary Pivot'!$H:$H,'A3 Summary'!AN$3,'Summary Pivot'!$I:$I,'A3 Summary'!$B10,'Summary Pivot'!$G:$G,"*")</f>
        <v>606.64293904216254</v>
      </c>
      <c r="AO10" s="43">
        <f>SUMIFS('Summary Pivot'!$J:$J,'Summary Pivot'!$H:$H,'A3 Summary'!AO$3,'Summary Pivot'!$I:$I,'A3 Summary'!$B10,'Summary Pivot'!$G:$G,"*")</f>
        <v>614.22217190514846</v>
      </c>
      <c r="AP10" s="43">
        <f>SUMIFS('Summary Pivot'!$J:$J,'Summary Pivot'!$H:$H,'A3 Summary'!AP$3,'Summary Pivot'!$I:$I,'A3 Summary'!$B10,'Summary Pivot'!$G:$G,"*")</f>
        <v>664.00661722000268</v>
      </c>
      <c r="AQ10" s="43">
        <f>SUMIFS('Summary Pivot'!$J:$J,'Summary Pivot'!$H:$H,'A3 Summary'!AQ$3,'Summary Pivot'!$I:$I,'A3 Summary'!$B10,'Summary Pivot'!$G:$G,"*")</f>
        <v>738.38655285502398</v>
      </c>
      <c r="AR10" s="44">
        <f>SUMIFS('Summary Pivot'!$J:$J,'Summary Pivot'!$H:$H,'A3 Summary'!AR$3,'Summary Pivot'!$I:$I,'A3 Summary'!$B10,'Summary Pivot'!$G:$G,"*")</f>
        <v>701.63286079480656</v>
      </c>
      <c r="AS10" s="43">
        <f>SUMIFS('Summary Pivot'!$J:$J,'Summary Pivot'!$H:$H,'A3 Summary'!AS$3,'Summary Pivot'!$I:$I,'A3 Summary'!$B10,'Summary Pivot'!$G:$G,"*")</f>
        <v>294.73674760326395</v>
      </c>
      <c r="AT10" s="271">
        <f>AT7/AT6*100</f>
        <v>90.668660683052352</v>
      </c>
      <c r="AU10" s="45">
        <f>AU7/AU6*100</f>
        <v>96.166433479042936</v>
      </c>
    </row>
    <row r="11" spans="2:56" ht="19.5" customHeight="1" x14ac:dyDescent="0.25">
      <c r="B11" s="1" t="s">
        <v>93</v>
      </c>
      <c r="C11" s="327" t="s">
        <v>11</v>
      </c>
      <c r="D11" s="328">
        <f>SUMIFS('Summary Pivot'!$D:$D,'Summary Pivot'!$B:$B,'A3 Summary'!D$3,'Summary Pivot'!$C:$C,'A3 Summary'!$B11,'Summary Pivot'!$A:$A,'A3 Summary'!$D$4)</f>
        <v>101.82998579833638</v>
      </c>
      <c r="E11" s="295">
        <f>SUMIFS('Summary Pivot'!$D:$D,'Summary Pivot'!$B:$B,'A3 Summary'!E$3,'Summary Pivot'!$C:$C,'A3 Summary'!$B11,'Summary Pivot'!$A:$A,'A3 Summary'!$D$4)</f>
        <v>91.966430194278288</v>
      </c>
      <c r="F11" s="296">
        <f>SUMIFS('Summary Pivot'!$D:$D,'Summary Pivot'!$B:$B,'A3 Summary'!F$3,'Summary Pivot'!$C:$C,'A3 Summary'!$B11,'Summary Pivot'!$A:$A,'A3 Summary'!$D$4)</f>
        <v>83.696505535705697</v>
      </c>
      <c r="G11" s="296">
        <f>SUMIFS('Summary Pivot'!$D:$D,'Summary Pivot'!$B:$B,'A3 Summary'!G$3,'Summary Pivot'!$C:$C,'A3 Summary'!$B11,'Summary Pivot'!$A:$A,'A3 Summary'!$D$4)</f>
        <v>80.806791124607486</v>
      </c>
      <c r="H11" s="297">
        <f>SUMIFS('Summary Pivot'!$D:$D,'Summary Pivot'!$B:$B,'A3 Summary'!H$3,'Summary Pivot'!$C:$C,'A3 Summary'!$B11,'Summary Pivot'!$A:$A,'A3 Summary'!$D$4)</f>
        <v>83.039606715518048</v>
      </c>
      <c r="I11" s="296">
        <f>SUMIFS('Summary Pivot'!$D:$D,'Summary Pivot'!$B:$B,'A3 Summary'!I$3,'Summary Pivot'!$C:$C,'A3 Summary'!$B11,'Summary Pivot'!$A:$A,'A3 Summary'!$D$4)</f>
        <v>0</v>
      </c>
      <c r="J11" s="267">
        <f>J8/J6*100</f>
        <v>71.27410743154087</v>
      </c>
      <c r="K11" s="299">
        <f>K8/K6*100</f>
        <v>85.69762473470017</v>
      </c>
      <c r="L11" s="67"/>
      <c r="M11" s="295">
        <f>SUMIFS('Summary Pivot'!$J:$J,'Summary Pivot'!$H:$H,'A3 Summary'!M$3,'Summary Pivot'!$I:$I,'A3 Summary'!$B11,'Summary Pivot'!$G:$G,'A3 Summary'!$M$4)</f>
        <v>96.006002539535956</v>
      </c>
      <c r="N11" s="296">
        <f>SUMIFS('Summary Pivot'!$J:$J,'Summary Pivot'!$H:$H,'A3 Summary'!N$3,'Summary Pivot'!$I:$I,'A3 Summary'!$B11,'Summary Pivot'!$G:$G,'A3 Summary'!$M$4)</f>
        <v>95.708620247420242</v>
      </c>
      <c r="O11" s="296">
        <f>SUMIFS('Summary Pivot'!$J:$J,'Summary Pivot'!$H:$H,'A3 Summary'!O$3,'Summary Pivot'!$I:$I,'A3 Summary'!$B11,'Summary Pivot'!$G:$G,'A3 Summary'!$M$4)</f>
        <v>95.392258393744271</v>
      </c>
      <c r="P11" s="296">
        <f>SUMIFS('Summary Pivot'!$J:$J,'Summary Pivot'!$H:$H,'A3 Summary'!P$3,'Summary Pivot'!$I:$I,'A3 Summary'!$B11,'Summary Pivot'!$G:$G,'A3 Summary'!$M$4)</f>
        <v>94.321219495836957</v>
      </c>
      <c r="Q11" s="297">
        <f>SUMIFS('Summary Pivot'!$J:$J,'Summary Pivot'!$H:$H,'A3 Summary'!Q$3,'Summary Pivot'!$I:$I,'A3 Summary'!$B11,'Summary Pivot'!$G:$G,'A3 Summary'!$M$4)</f>
        <v>90.102791520340418</v>
      </c>
      <c r="R11" s="296">
        <f>SUMIFS('Summary Pivot'!$J:$J,'Summary Pivot'!$H:$H,'A3 Summary'!R$3,'Summary Pivot'!$I:$I,'A3 Summary'!$B11,'Summary Pivot'!$G:$G,'A3 Summary'!$M$4)</f>
        <v>0</v>
      </c>
      <c r="S11" s="267">
        <f>S8/S6*100</f>
        <v>80.519758747199319</v>
      </c>
      <c r="T11" s="298">
        <f>T8/T6*100</f>
        <v>94.394117503427154</v>
      </c>
      <c r="U11" s="67"/>
      <c r="V11" s="295">
        <f>SUMIFS('Summary Pivot'!$J:$J,'Summary Pivot'!$H:$H,'A3 Summary'!V$3,'Summary Pivot'!$I:$I,'A3 Summary'!$B11,'Summary Pivot'!$G:$G,'A3 Summary'!$V$4)</f>
        <v>95.825218885524919</v>
      </c>
      <c r="W11" s="296">
        <f>SUMIFS('Summary Pivot'!$J:$J,'Summary Pivot'!$H:$H,'A3 Summary'!W$3,'Summary Pivot'!$I:$I,'A3 Summary'!$B11,'Summary Pivot'!$G:$G,'A3 Summary'!$V$4)</f>
        <v>97.991287270842264</v>
      </c>
      <c r="X11" s="296">
        <f>SUMIFS('Summary Pivot'!$J:$J,'Summary Pivot'!$H:$H,'A3 Summary'!X$3,'Summary Pivot'!$I:$I,'A3 Summary'!$B11,'Summary Pivot'!$G:$G,'A3 Summary'!$V$4)</f>
        <v>107.58704865990694</v>
      </c>
      <c r="Y11" s="296">
        <f>SUMIFS('Summary Pivot'!$J:$J,'Summary Pivot'!$H:$H,'A3 Summary'!Y$3,'Summary Pivot'!$I:$I,'A3 Summary'!$B11,'Summary Pivot'!$G:$G,'A3 Summary'!$V$4)</f>
        <v>109.54294466926365</v>
      </c>
      <c r="Z11" s="297">
        <f>SUMIFS('Summary Pivot'!$J:$J,'Summary Pivot'!$H:$H,'A3 Summary'!Z$3,'Summary Pivot'!$I:$I,'A3 Summary'!$B11,'Summary Pivot'!$G:$G,'A3 Summary'!$V$4)</f>
        <v>105.94284500159354</v>
      </c>
      <c r="AA11" s="296">
        <f>SUMIFS('Summary Pivot'!$J:$J,'Summary Pivot'!$H:$H,'A3 Summary'!AA$3,'Summary Pivot'!$I:$I,'A3 Summary'!$B11,'Summary Pivot'!$G:$G,'A3 Summary'!$V$4)</f>
        <v>0</v>
      </c>
      <c r="AB11" s="267">
        <f>AB8/AB6*100</f>
        <v>93.483439899309602</v>
      </c>
      <c r="AC11" s="299">
        <f>AC8/AC6*100</f>
        <v>105.34030049213354</v>
      </c>
      <c r="AE11" s="328">
        <f>SUMIFS('Summary Pivot'!$J:$J,'Summary Pivot'!$H:$H,'A3 Summary'!AE$3,'Summary Pivot'!$I:$I,'A3 Summary'!$B11,'Summary Pivot'!$G:$G,'A3 Summary'!$AE$4)</f>
        <v>95.752516572550945</v>
      </c>
      <c r="AF11" s="295">
        <f>SUMIFS('Summary Pivot'!$J:$J,'Summary Pivot'!$H:$H,'A3 Summary'!AF$3,'Summary Pivot'!$I:$I,'A3 Summary'!$B11,'Summary Pivot'!$G:$G,'A3 Summary'!$AE$4)</f>
        <v>94.901036757775685</v>
      </c>
      <c r="AG11" s="296">
        <f>SUMIFS('Summary Pivot'!$J:$J,'Summary Pivot'!$H:$H,'A3 Summary'!AG$3,'Summary Pivot'!$I:$I,'A3 Summary'!$B11,'Summary Pivot'!$G:$G,'A3 Summary'!$AE$4)</f>
        <v>99.476012541339173</v>
      </c>
      <c r="AH11" s="296">
        <f>SUMIFS('Summary Pivot'!$J:$J,'Summary Pivot'!$H:$H,'A3 Summary'!AH$3,'Summary Pivot'!$I:$I,'A3 Summary'!$B11,'Summary Pivot'!$G:$G,'A3 Summary'!$AE$4)</f>
        <v>98.767585164515765</v>
      </c>
      <c r="AI11" s="297">
        <f>SUMIFS('Summary Pivot'!$J:$J,'Summary Pivot'!$H:$H,'A3 Summary'!AI$3,'Summary Pivot'!$I:$I,'A3 Summary'!$B11,'Summary Pivot'!$G:$G,'A3 Summary'!$AE$4)</f>
        <v>93.988491823137494</v>
      </c>
      <c r="AJ11" s="296">
        <f>SUMIFS('Summary Pivot'!$J:$J,'Summary Pivot'!$H:$H,'A3 Summary'!AJ$3,'Summary Pivot'!$I:$I,'A3 Summary'!$B11,'Summary Pivot'!$G:$G,'A3 Summary'!$AE$4)</f>
        <v>0</v>
      </c>
      <c r="AK11" s="267">
        <f>AK8/AK6*100</f>
        <v>85.585664009550698</v>
      </c>
      <c r="AL11" s="299">
        <f>AL8/AL6*100</f>
        <v>97.796029727310184</v>
      </c>
      <c r="AM11" s="67"/>
      <c r="AN11" s="328">
        <f>SUMIFS('Summary Pivot'!$J:$J,'Summary Pivot'!$H:$H,'A3 Summary'!AN$3,'Summary Pivot'!$I:$I,'A3 Summary'!$B11,'Summary Pivot'!$G:$G,"*")</f>
        <v>599.30631607014448</v>
      </c>
      <c r="AO11" s="296">
        <f>SUMIFS('Summary Pivot'!$J:$J,'Summary Pivot'!$H:$H,'A3 Summary'!AO$3,'Summary Pivot'!$I:$I,'A3 Summary'!$B11,'Summary Pivot'!$G:$G,"*")</f>
        <v>605.09246809796912</v>
      </c>
      <c r="AP11" s="296">
        <f>SUMIFS('Summary Pivot'!$J:$J,'Summary Pivot'!$H:$H,'A3 Summary'!AP$3,'Summary Pivot'!$I:$I,'A3 Summary'!$B11,'Summary Pivot'!$G:$G,"*")</f>
        <v>649.53468632754596</v>
      </c>
      <c r="AQ11" s="296">
        <f>SUMIFS('Summary Pivot'!$J:$J,'Summary Pivot'!$H:$H,'A3 Summary'!AQ$3,'Summary Pivot'!$I:$I,'A3 Summary'!$B11,'Summary Pivot'!$G:$G,"*")</f>
        <v>718.41494945717579</v>
      </c>
      <c r="AR11" s="297">
        <f>SUMIFS('Summary Pivot'!$J:$J,'Summary Pivot'!$H:$H,'A3 Summary'!AR$3,'Summary Pivot'!$I:$I,'A3 Summary'!$B11,'Summary Pivot'!$G:$G,"*")</f>
        <v>668.90232462768222</v>
      </c>
      <c r="AS11" s="296">
        <f>SUMIFS('Summary Pivot'!$J:$J,'Summary Pivot'!$H:$H,'A3 Summary'!AS$3,'Summary Pivot'!$I:$I,'A3 Summary'!$B11,'Summary Pivot'!$G:$G,"*")</f>
        <v>0.31789085303060771</v>
      </c>
      <c r="AT11" s="267">
        <f>AT8/AT6*100</f>
        <v>84.808694161867493</v>
      </c>
      <c r="AU11" s="299">
        <f>AU8/AU6*100</f>
        <v>94.405350177011144</v>
      </c>
    </row>
    <row r="12" spans="2:56" ht="19.5" customHeight="1" x14ac:dyDescent="0.25">
      <c r="B12" s="1" t="s">
        <v>135</v>
      </c>
      <c r="C12" s="327" t="s">
        <v>145</v>
      </c>
      <c r="D12" s="328">
        <f>SUMIFS('Summary Pivot'!$D:$D,'Summary Pivot'!$B:$B,'A3 Summary'!D$3,'Summary Pivot'!$C:$C,'A3 Summary'!$B12,'Summary Pivot'!$A:$A,'A3 Summary'!$D$4)</f>
        <v>77.151328842086912</v>
      </c>
      <c r="E12" s="295">
        <f>SUMIFS('Summary Pivot'!$D:$D,'Summary Pivot'!$B:$B,'A3 Summary'!E$3,'Summary Pivot'!$C:$C,'A3 Summary'!$B12,'Summary Pivot'!$A:$A,'A3 Summary'!$D$4)</f>
        <v>57.193669714848774</v>
      </c>
      <c r="F12" s="296">
        <f>SUMIFS('Summary Pivot'!$D:$D,'Summary Pivot'!$B:$B,'A3 Summary'!F$3,'Summary Pivot'!$C:$C,'A3 Summary'!$B12,'Summary Pivot'!$A:$A,'A3 Summary'!$D$4)</f>
        <v>36.118989968868902</v>
      </c>
      <c r="G12" s="296">
        <f>SUMIFS('Summary Pivot'!$D:$D,'Summary Pivot'!$B:$B,'A3 Summary'!G$3,'Summary Pivot'!$C:$C,'A3 Summary'!$B12,'Summary Pivot'!$A:$A,'A3 Summary'!$D$4)</f>
        <v>23.080565436319119</v>
      </c>
      <c r="H12" s="297"/>
      <c r="I12" s="296"/>
      <c r="J12" s="267"/>
      <c r="K12" s="299"/>
      <c r="L12" s="67"/>
      <c r="M12" s="295">
        <f>SUMIFS('Summary Pivot'!$J:$J,'Summary Pivot'!$H:$H,'A3 Summary'!M$3,'Summary Pivot'!$I:$I,'A3 Summary'!$B12,'Summary Pivot'!$G:$G,'A3 Summary'!$M$4)</f>
        <v>70.28517679250929</v>
      </c>
      <c r="N12" s="296">
        <f>SUMIFS('Summary Pivot'!$J:$J,'Summary Pivot'!$H:$H,'A3 Summary'!N$3,'Summary Pivot'!$I:$I,'A3 Summary'!$B12,'Summary Pivot'!$G:$G,'A3 Summary'!$M$4)</f>
        <v>55.454338936846895</v>
      </c>
      <c r="O12" s="296">
        <f>SUMIFS('Summary Pivot'!$J:$J,'Summary Pivot'!$H:$H,'A3 Summary'!O$3,'Summary Pivot'!$I:$I,'A3 Summary'!$B12,'Summary Pivot'!$G:$G,'A3 Summary'!$M$4)</f>
        <v>38.775743271536797</v>
      </c>
      <c r="P12" s="296">
        <f>SUMIFS('Summary Pivot'!$J:$J,'Summary Pivot'!$H:$H,'A3 Summary'!P$3,'Summary Pivot'!$I:$I,'A3 Summary'!$B12,'Summary Pivot'!$G:$G,'A3 Summary'!$M$4)</f>
        <v>23.094608918947166</v>
      </c>
      <c r="Q12" s="297"/>
      <c r="R12" s="296"/>
      <c r="S12" s="267"/>
      <c r="T12" s="298"/>
      <c r="U12" s="67"/>
      <c r="V12" s="295">
        <f>SUMIFS('Summary Pivot'!$J:$J,'Summary Pivot'!$H:$H,'A3 Summary'!V$3,'Summary Pivot'!$I:$I,'A3 Summary'!$B12,'Summary Pivot'!$G:$G,'A3 Summary'!$V$4)</f>
        <v>66.64689494023547</v>
      </c>
      <c r="W12" s="296">
        <f>SUMIFS('Summary Pivot'!$J:$J,'Summary Pivot'!$H:$H,'A3 Summary'!W$3,'Summary Pivot'!$I:$I,'A3 Summary'!$B12,'Summary Pivot'!$G:$G,'A3 Summary'!$V$4)</f>
        <v>54.736740556532183</v>
      </c>
      <c r="X12" s="296">
        <f>SUMIFS('Summary Pivot'!$J:$J,'Summary Pivot'!$H:$H,'A3 Summary'!X$3,'Summary Pivot'!$I:$I,'A3 Summary'!$B12,'Summary Pivot'!$G:$G,'A3 Summary'!$V$4)</f>
        <v>40.891866287725001</v>
      </c>
      <c r="Y12" s="296">
        <f>SUMIFS('Summary Pivot'!$J:$J,'Summary Pivot'!$H:$H,'A3 Summary'!Y$3,'Summary Pivot'!$I:$I,'A3 Summary'!$B12,'Summary Pivot'!$G:$G,'A3 Summary'!$V$4)</f>
        <v>29.902028357621113</v>
      </c>
      <c r="Z12" s="297"/>
      <c r="AA12" s="296"/>
      <c r="AB12" s="267"/>
      <c r="AC12" s="299"/>
      <c r="AE12" s="328">
        <f>SUMIFS('Summary Pivot'!$J:$J,'Summary Pivot'!$H:$H,'A3 Summary'!AE$3,'Summary Pivot'!$I:$I,'A3 Summary'!$B12,'Summary Pivot'!$G:$G,'A3 Summary'!$AE$4)</f>
        <v>66.184102704179182</v>
      </c>
      <c r="AF12" s="295">
        <f>SUMIFS('Summary Pivot'!$J:$J,'Summary Pivot'!$H:$H,'A3 Summary'!AF$3,'Summary Pivot'!$I:$I,'A3 Summary'!$B12,'Summary Pivot'!$G:$G,'A3 Summary'!$AE$4)</f>
        <v>52.011744236624622</v>
      </c>
      <c r="AG12" s="296">
        <f>SUMIFS('Summary Pivot'!$J:$J,'Summary Pivot'!$H:$H,'A3 Summary'!AG$3,'Summary Pivot'!$I:$I,'A3 Summary'!$B12,'Summary Pivot'!$G:$G,'A3 Summary'!$AE$4)</f>
        <v>35.374524334067701</v>
      </c>
      <c r="AH12" s="296">
        <f>SUMIFS('Summary Pivot'!$J:$J,'Summary Pivot'!$H:$H,'A3 Summary'!AH$3,'Summary Pivot'!$I:$I,'A3 Summary'!$B12,'Summary Pivot'!$G:$G,'A3 Summary'!$AE$4)</f>
        <v>22.413531169291538</v>
      </c>
      <c r="AI12" s="297"/>
      <c r="AJ12" s="296"/>
      <c r="AK12" s="267"/>
      <c r="AL12" s="299"/>
      <c r="AM12" s="67"/>
      <c r="AN12" s="328">
        <f>SUMIFS('Summary Pivot'!$J:$J,'Summary Pivot'!$H:$H,'A3 Summary'!AN$3,'Summary Pivot'!$I:$I,'A3 Summary'!$B12,'Summary Pivot'!$G:$G,"*")</f>
        <v>436.79394592409562</v>
      </c>
      <c r="AO12" s="296">
        <f>SUMIFS('Summary Pivot'!$J:$J,'Summary Pivot'!$H:$H,'A3 Summary'!AO$3,'Summary Pivot'!$I:$I,'A3 Summary'!$B12,'Summary Pivot'!$G:$G,"*")</f>
        <v>333.13442810065754</v>
      </c>
      <c r="AP12" s="296">
        <f>SUMIFS('Summary Pivot'!$J:$J,'Summary Pivot'!$H:$H,'A3 Summary'!AP$3,'Summary Pivot'!$I:$I,'A3 Summary'!$B12,'Summary Pivot'!$G:$G,"*")</f>
        <v>230.29084363757414</v>
      </c>
      <c r="AQ12" s="296">
        <f>SUMIFS('Summary Pivot'!$J:$J,'Summary Pivot'!$H:$H,'A3 Summary'!AQ$3,'Summary Pivot'!$I:$I,'A3 Summary'!$B12,'Summary Pivot'!$G:$G,"*")</f>
        <v>157.38670267241403</v>
      </c>
      <c r="AR12" s="44"/>
      <c r="AS12" s="43"/>
      <c r="AT12" s="271"/>
      <c r="AU12" s="45"/>
    </row>
    <row r="13" spans="2:56" ht="19.5" customHeight="1" thickBot="1" x14ac:dyDescent="0.3">
      <c r="B13" s="1" t="s">
        <v>136</v>
      </c>
      <c r="C13" s="238" t="s">
        <v>146</v>
      </c>
      <c r="D13" s="239">
        <f>SUMIFS('Summary Pivot'!$D:$D,'Summary Pivot'!$B:$B,'A3 Summary'!D$3,'Summary Pivot'!$C:$C,'A3 Summary'!$B13,'Summary Pivot'!$A:$A,'A3 Summary'!$D$4)</f>
        <v>71.793467234733214</v>
      </c>
      <c r="E13" s="127">
        <f>SUMIFS('Summary Pivot'!$D:$D,'Summary Pivot'!$B:$B,'A3 Summary'!E$3,'Summary Pivot'!$C:$C,'A3 Summary'!$B13,'Summary Pivot'!$A:$A,'A3 Summary'!$D$4)</f>
        <v>44.137803125144899</v>
      </c>
      <c r="F13" s="127">
        <f>SUMIFS('Summary Pivot'!$D:$D,'Summary Pivot'!$B:$B,'A3 Summary'!F$3,'Summary Pivot'!$C:$C,'A3 Summary'!$B13,'Summary Pivot'!$A:$A,'A3 Summary'!$D$4)</f>
        <v>20.913111050582412</v>
      </c>
      <c r="G13" s="127">
        <f>SUMIFS('Summary Pivot'!$D:$D,'Summary Pivot'!$B:$B,'A3 Summary'!G$3,'Summary Pivot'!$C:$C,'A3 Summary'!$B13,'Summary Pivot'!$A:$A,'A3 Summary'!$D$4)</f>
        <v>9.8519617654163358</v>
      </c>
      <c r="H13" s="128"/>
      <c r="I13" s="127"/>
      <c r="J13" s="273"/>
      <c r="K13" s="129"/>
      <c r="L13" s="67"/>
      <c r="M13" s="240">
        <f>SUMIFS('Summary Pivot'!$J:$J,'Summary Pivot'!$H:$H,'A3 Summary'!M$3,'Summary Pivot'!$I:$I,'A3 Summary'!$B13,'Summary Pivot'!$G:$G,'A3 Summary'!$M$4)</f>
        <v>63.253684251029284</v>
      </c>
      <c r="N13" s="127">
        <f>SUMIFS('Summary Pivot'!$J:$J,'Summary Pivot'!$H:$H,'A3 Summary'!N$3,'Summary Pivot'!$I:$I,'A3 Summary'!$B13,'Summary Pivot'!$G:$G,'A3 Summary'!$M$4)</f>
        <v>48.164078685160703</v>
      </c>
      <c r="O13" s="127">
        <f>SUMIFS('Summary Pivot'!$J:$J,'Summary Pivot'!$H:$H,'A3 Summary'!O$3,'Summary Pivot'!$I:$I,'A3 Summary'!$B13,'Summary Pivot'!$G:$G,'A3 Summary'!$M$4)</f>
        <v>30.57619283473667</v>
      </c>
      <c r="P13" s="127">
        <f>SUMIFS('Summary Pivot'!$J:$J,'Summary Pivot'!$H:$H,'A3 Summary'!P$3,'Summary Pivot'!$I:$I,'A3 Summary'!$B13,'Summary Pivot'!$G:$G,'A3 Summary'!$M$4)</f>
        <v>14.821166799206676</v>
      </c>
      <c r="Q13" s="128"/>
      <c r="R13" s="127"/>
      <c r="S13" s="273"/>
      <c r="T13" s="177"/>
      <c r="U13" s="67"/>
      <c r="V13" s="126">
        <f>SUMIFS('Summary Pivot'!$J:$J,'Summary Pivot'!$H:$H,'A3 Summary'!V$3,'Summary Pivot'!$I:$I,'A3 Summary'!$B13,'Summary Pivot'!$G:$G,'A3 Summary'!$V$4)</f>
        <v>60.680795352262493</v>
      </c>
      <c r="W13" s="127">
        <f>SUMIFS('Summary Pivot'!$J:$J,'Summary Pivot'!$H:$H,'A3 Summary'!W$3,'Summary Pivot'!$I:$I,'A3 Summary'!$B13,'Summary Pivot'!$G:$G,'A3 Summary'!$V$4)</f>
        <v>50.905665267712067</v>
      </c>
      <c r="X13" s="127">
        <f>SUMIFS('Summary Pivot'!$J:$J,'Summary Pivot'!$H:$H,'A3 Summary'!X$3,'Summary Pivot'!$I:$I,'A3 Summary'!$B13,'Summary Pivot'!$G:$G,'A3 Summary'!$V$4)</f>
        <v>40.600872306236596</v>
      </c>
      <c r="Y13" s="127">
        <f>SUMIFS('Summary Pivot'!$J:$J,'Summary Pivot'!$H:$H,'A3 Summary'!Y$3,'Summary Pivot'!$I:$I,'A3 Summary'!$B13,'Summary Pivot'!$G:$G,'A3 Summary'!$V$4)</f>
        <v>28.713456374569795</v>
      </c>
      <c r="Z13" s="128"/>
      <c r="AA13" s="127"/>
      <c r="AB13" s="273"/>
      <c r="AC13" s="129"/>
      <c r="AE13" s="239">
        <f>SUMIFS('Summary Pivot'!$J:$J,'Summary Pivot'!$H:$H,'A3 Summary'!AE$3,'Summary Pivot'!$I:$I,'A3 Summary'!$B13,'Summary Pivot'!$G:$G,'A3 Summary'!$AE$4)</f>
        <v>59.489319911613059</v>
      </c>
      <c r="AF13" s="127">
        <f>SUMIFS('Summary Pivot'!$J:$J,'Summary Pivot'!$H:$H,'A3 Summary'!AF$3,'Summary Pivot'!$I:$I,'A3 Summary'!$B13,'Summary Pivot'!$G:$G,'A3 Summary'!$AE$4)</f>
        <v>45.080113100848259</v>
      </c>
      <c r="AG13" s="127">
        <f>SUMIFS('Summary Pivot'!$J:$J,'Summary Pivot'!$H:$H,'A3 Summary'!AG$3,'Summary Pivot'!$I:$I,'A3 Summary'!$B13,'Summary Pivot'!$G:$G,'A3 Summary'!$AE$4)</f>
        <v>30.344027831465013</v>
      </c>
      <c r="AH13" s="127">
        <f>SUMIFS('Summary Pivot'!$J:$J,'Summary Pivot'!$H:$H,'A3 Summary'!AH$3,'Summary Pivot'!$I:$I,'A3 Summary'!$B13,'Summary Pivot'!$G:$G,'A3 Summary'!$AE$4)</f>
        <v>17.15304421966438</v>
      </c>
      <c r="AI13" s="128"/>
      <c r="AJ13" s="127"/>
      <c r="AK13" s="273"/>
      <c r="AL13" s="129"/>
      <c r="AM13" s="67"/>
      <c r="AN13" s="239">
        <f>SUMIFS('Summary Pivot'!$J:$J,'Summary Pivot'!$H:$H,'A3 Summary'!AN$3,'Summary Pivot'!$I:$I,'A3 Summary'!$B13,'Summary Pivot'!$G:$G,"*")</f>
        <v>409.462940911418</v>
      </c>
      <c r="AO13" s="127">
        <f>SUMIFS('Summary Pivot'!$J:$J,'Summary Pivot'!$H:$H,'A3 Summary'!AO$3,'Summary Pivot'!$I:$I,'A3 Summary'!$B13,'Summary Pivot'!$G:$G,"*")</f>
        <v>302.16077419637622</v>
      </c>
      <c r="AP13" s="127">
        <f>SUMIFS('Summary Pivot'!$J:$J,'Summary Pivot'!$H:$H,'A3 Summary'!AP$3,'Summary Pivot'!$I:$I,'A3 Summary'!$B13,'Summary Pivot'!$G:$G,"*")</f>
        <v>211.07475063944321</v>
      </c>
      <c r="AQ13" s="127">
        <f>SUMIFS('Summary Pivot'!$J:$J,'Summary Pivot'!$H:$H,'A3 Summary'!AQ$3,'Summary Pivot'!$I:$I,'A3 Summary'!$B13,'Summary Pivot'!$G:$G,"*")</f>
        <v>151.41382779689735</v>
      </c>
      <c r="AR13" s="340"/>
      <c r="AS13" s="339"/>
      <c r="AT13" s="321"/>
      <c r="AU13" s="241"/>
    </row>
    <row r="14" spans="2:56" ht="12" customHeight="1" thickTop="1" thickBot="1" x14ac:dyDescent="0.3">
      <c r="C14" s="212"/>
    </row>
    <row r="15" spans="2:56" ht="24" thickTop="1" x14ac:dyDescent="0.25">
      <c r="C15" s="242"/>
      <c r="D15" s="374" t="s">
        <v>105</v>
      </c>
      <c r="E15" s="374"/>
      <c r="F15" s="374"/>
      <c r="G15" s="374"/>
      <c r="H15" s="374"/>
      <c r="I15" s="374"/>
      <c r="J15" s="374"/>
      <c r="K15" s="380"/>
      <c r="L15" s="67"/>
      <c r="M15" s="374" t="s">
        <v>50</v>
      </c>
      <c r="N15" s="374"/>
      <c r="O15" s="374"/>
      <c r="P15" s="374"/>
      <c r="Q15" s="374"/>
      <c r="R15" s="374"/>
      <c r="S15" s="374"/>
      <c r="T15" s="374"/>
      <c r="U15" s="67"/>
      <c r="V15" s="375" t="s">
        <v>58</v>
      </c>
      <c r="W15" s="375"/>
      <c r="X15" s="375"/>
      <c r="Y15" s="375"/>
      <c r="Z15" s="375"/>
      <c r="AA15" s="375"/>
      <c r="AB15" s="375"/>
      <c r="AC15" s="375"/>
      <c r="AE15" s="376" t="s">
        <v>64</v>
      </c>
      <c r="AF15" s="376"/>
      <c r="AG15" s="376"/>
      <c r="AH15" s="376"/>
      <c r="AI15" s="376"/>
      <c r="AJ15" s="376"/>
      <c r="AK15" s="376"/>
      <c r="AL15" s="377"/>
      <c r="AM15" s="67"/>
      <c r="AN15" s="378" t="s">
        <v>66</v>
      </c>
      <c r="AO15" s="378"/>
      <c r="AP15" s="378"/>
      <c r="AQ15" s="378"/>
      <c r="AR15" s="378"/>
      <c r="AS15" s="378"/>
      <c r="AT15" s="378"/>
      <c r="AU15" s="379"/>
    </row>
    <row r="16" spans="2:56" ht="32.25" customHeight="1" thickBot="1" x14ac:dyDescent="0.3">
      <c r="C16" s="243"/>
      <c r="D16" s="244" t="s">
        <v>2</v>
      </c>
      <c r="E16" s="218" t="s">
        <v>3</v>
      </c>
      <c r="F16" s="218" t="s">
        <v>4</v>
      </c>
      <c r="G16" s="218" t="s">
        <v>142</v>
      </c>
      <c r="H16" s="219" t="s">
        <v>141</v>
      </c>
      <c r="I16" s="218" t="s">
        <v>126</v>
      </c>
      <c r="J16" s="334" t="s">
        <v>143</v>
      </c>
      <c r="K16" s="245" t="s">
        <v>5</v>
      </c>
      <c r="L16" s="67"/>
      <c r="M16" s="217" t="s">
        <v>2</v>
      </c>
      <c r="N16" s="218" t="s">
        <v>3</v>
      </c>
      <c r="O16" s="218" t="s">
        <v>4</v>
      </c>
      <c r="P16" s="218" t="s">
        <v>142</v>
      </c>
      <c r="Q16" s="219" t="s">
        <v>141</v>
      </c>
      <c r="R16" s="218" t="s">
        <v>126</v>
      </c>
      <c r="S16" s="334" t="s">
        <v>143</v>
      </c>
      <c r="T16" s="220" t="s">
        <v>5</v>
      </c>
      <c r="U16" s="67"/>
      <c r="V16" s="221" t="s">
        <v>2</v>
      </c>
      <c r="W16" s="222" t="s">
        <v>3</v>
      </c>
      <c r="X16" s="222" t="s">
        <v>4</v>
      </c>
      <c r="Y16" s="222" t="s">
        <v>142</v>
      </c>
      <c r="Z16" s="223" t="s">
        <v>141</v>
      </c>
      <c r="AA16" s="222" t="s">
        <v>126</v>
      </c>
      <c r="AB16" s="332" t="s">
        <v>143</v>
      </c>
      <c r="AC16" s="224" t="s">
        <v>5</v>
      </c>
      <c r="AE16" s="225" t="s">
        <v>2</v>
      </c>
      <c r="AF16" s="226" t="s">
        <v>3</v>
      </c>
      <c r="AG16" s="226" t="s">
        <v>4</v>
      </c>
      <c r="AH16" s="226" t="s">
        <v>142</v>
      </c>
      <c r="AI16" s="227" t="s">
        <v>141</v>
      </c>
      <c r="AJ16" s="338" t="s">
        <v>126</v>
      </c>
      <c r="AK16" s="331" t="s">
        <v>143</v>
      </c>
      <c r="AL16" s="228" t="s">
        <v>5</v>
      </c>
      <c r="AM16" s="67"/>
      <c r="AN16" s="246" t="s">
        <v>2</v>
      </c>
      <c r="AO16" s="247" t="s">
        <v>3</v>
      </c>
      <c r="AP16" s="247" t="s">
        <v>4</v>
      </c>
      <c r="AQ16" s="247" t="s">
        <v>142</v>
      </c>
      <c r="AR16" s="248" t="s">
        <v>141</v>
      </c>
      <c r="AS16" s="247" t="s">
        <v>126</v>
      </c>
      <c r="AT16" s="333" t="s">
        <v>143</v>
      </c>
      <c r="AU16" s="249" t="s">
        <v>5</v>
      </c>
      <c r="BD16" s="159"/>
    </row>
    <row r="17" spans="2:56" ht="19.5" customHeight="1" thickTop="1" x14ac:dyDescent="0.25">
      <c r="B17" s="1" t="s">
        <v>115</v>
      </c>
      <c r="C17" s="230" t="s">
        <v>7</v>
      </c>
      <c r="D17" s="162">
        <f>SUMIFS('Summary Pivot'!$D:$D,'Summary Pivot'!$B:$B,'A3 Summary'!D$3,'Summary Pivot'!$C:$C,'A3 Summary'!$B17,'Summary Pivot'!$A:$A,'A3 Summary'!$D$15)</f>
        <v>3984</v>
      </c>
      <c r="E17" s="150">
        <f>SUMIFS('Summary Pivot'!$D:$D,'Summary Pivot'!$B:$B,'A3 Summary'!E$3,'Summary Pivot'!$C:$C,'A3 Summary'!$B17,'Summary Pivot'!$A:$A,'A3 Summary'!$D$15)</f>
        <v>8141</v>
      </c>
      <c r="F17" s="150">
        <f>SUMIFS('Summary Pivot'!$D:$D,'Summary Pivot'!$B:$B,'A3 Summary'!F$3,'Summary Pivot'!$C:$C,'A3 Summary'!$B17,'Summary Pivot'!$A:$A,'A3 Summary'!$D$15)</f>
        <v>8791</v>
      </c>
      <c r="G17" s="150">
        <f>SUMIFS('Summary Pivot'!$D:$D,'Summary Pivot'!$B:$B,'A3 Summary'!G$3,'Summary Pivot'!$C:$C,'A3 Summary'!$B17,'Summary Pivot'!$A:$A,'A3 Summary'!$D$15)</f>
        <v>14898</v>
      </c>
      <c r="H17" s="180">
        <f>SUMIFS('Summary Pivot'!$D:$D,'Summary Pivot'!$B:$B,'A3 Summary'!H$3,'Summary Pivot'!$C:$C,'A3 Summary'!$B17,'Summary Pivot'!$A:$A,'A3 Summary'!$D$15)</f>
        <v>5628</v>
      </c>
      <c r="I17" s="150">
        <f>SUMIFS('Summary Pivot'!$D:$D,'Summary Pivot'!$B:$B,'A3 Summary'!I$3,'Summary Pivot'!$C:$C,'A3 Summary'!$B17,'Summary Pivot'!$A:$A,'A3 Summary'!$D$15)</f>
        <v>7308</v>
      </c>
      <c r="J17" s="278">
        <f>SUMIFS('Summary Pivot'!$D:$D,'Summary Pivot'!$B:$B,'A3 Summary'!J$3,'Summary Pivot'!$C:$C,'A3 Summary'!$B17,'Summary Pivot'!$A:$A,'A3 Summary'!$D$15)</f>
        <v>48750</v>
      </c>
      <c r="K17" s="231">
        <f>SUM(D17:H17)</f>
        <v>41442</v>
      </c>
      <c r="L17" s="67"/>
      <c r="M17" s="162">
        <f>SUMIFS('Summary Pivot'!$D:$D,'Summary Pivot'!$B:$B,'A3 Summary'!M$3,'Summary Pivot'!$C:$C,'A3 Summary'!$B17,'Summary Pivot'!$A:$A,'A3 Summary'!$M$15)</f>
        <v>4146</v>
      </c>
      <c r="N17" s="150">
        <f>SUMIFS('Summary Pivot'!$D:$D,'Summary Pivot'!$B:$B,'A3 Summary'!N$3,'Summary Pivot'!$C:$C,'A3 Summary'!$B17,'Summary Pivot'!$A:$A,'A3 Summary'!$M$15)</f>
        <v>8341</v>
      </c>
      <c r="O17" s="150">
        <f>SUMIFS('Summary Pivot'!$D:$D,'Summary Pivot'!$B:$B,'A3 Summary'!O$3,'Summary Pivot'!$C:$C,'A3 Summary'!$B17,'Summary Pivot'!$A:$A,'A3 Summary'!$M$15)</f>
        <v>11804</v>
      </c>
      <c r="P17" s="150">
        <f>SUMIFS('Summary Pivot'!$D:$D,'Summary Pivot'!$B:$B,'A3 Summary'!P$3,'Summary Pivot'!$C:$C,'A3 Summary'!$B17,'Summary Pivot'!$A:$A,'A3 Summary'!$M$15)</f>
        <v>20236</v>
      </c>
      <c r="Q17" s="180">
        <f>SUMIFS('Summary Pivot'!$D:$D,'Summary Pivot'!$B:$B,'A3 Summary'!Q$3,'Summary Pivot'!$C:$C,'A3 Summary'!$B17,'Summary Pivot'!$A:$A,'A3 Summary'!$M$15)</f>
        <v>8720</v>
      </c>
      <c r="R17" s="150">
        <f>SUMIFS('Summary Pivot'!$D:$D,'Summary Pivot'!$B:$B,'A3 Summary'!R$3,'Summary Pivot'!$C:$C,'A3 Summary'!$B17,'Summary Pivot'!$A:$A,'A3 Summary'!$M$15)</f>
        <v>11961</v>
      </c>
      <c r="S17" s="278">
        <f>SUMIFS('Summary Pivot'!$D:$D,'Summary Pivot'!$B:$B,'A3 Summary'!S$3,'Summary Pivot'!$C:$C,'A3 Summary'!$B17,'Summary Pivot'!$A:$A,'A3 Summary'!$M$15)</f>
        <v>65208</v>
      </c>
      <c r="T17" s="231">
        <f>SUM(M17:Q17)</f>
        <v>53247</v>
      </c>
      <c r="U17" s="151"/>
      <c r="V17" s="116">
        <f>SUMIFS('Summary Pivot'!$D:$D,'Summary Pivot'!$B:$B,'A3 Summary'!V$3,'Summary Pivot'!$C:$C,'A3 Summary'!$B17,'Summary Pivot'!$A:$A,'A3 Summary'!$V$15)</f>
        <v>31113</v>
      </c>
      <c r="W17" s="117">
        <f>SUMIFS('Summary Pivot'!$D:$D,'Summary Pivot'!$B:$B,'A3 Summary'!W$3,'Summary Pivot'!$C:$C,'A3 Summary'!$B17,'Summary Pivot'!$A:$A,'A3 Summary'!$V$15)</f>
        <v>38205</v>
      </c>
      <c r="X17" s="117">
        <f>SUMIFS('Summary Pivot'!$D:$D,'Summary Pivot'!$B:$B,'A3 Summary'!X$3,'Summary Pivot'!$C:$C,'A3 Summary'!$B17,'Summary Pivot'!$A:$A,'A3 Summary'!$V$15)</f>
        <v>55989</v>
      </c>
      <c r="Y17" s="117">
        <f>SUMIFS('Summary Pivot'!$D:$D,'Summary Pivot'!$B:$B,'A3 Summary'!Y$3,'Summary Pivot'!$C:$C,'A3 Summary'!$B17,'Summary Pivot'!$A:$A,'A3 Summary'!$V$15)</f>
        <v>53169</v>
      </c>
      <c r="Z17" s="118">
        <f>SUMIFS('Summary Pivot'!$D:$D,'Summary Pivot'!$B:$B,'A3 Summary'!Z$3,'Summary Pivot'!$C:$C,'A3 Summary'!$B17,'Summary Pivot'!$A:$A,'A3 Summary'!$V$15)</f>
        <v>13816</v>
      </c>
      <c r="AA17" s="117">
        <f>SUMIFS('Summary Pivot'!$D:$D,'Summary Pivot'!$B:$B,'A3 Summary'!AA$3,'Summary Pivot'!$C:$C,'A3 Summary'!$B17,'Summary Pivot'!$A:$A,'A3 Summary'!$V$15)</f>
        <v>25775</v>
      </c>
      <c r="AB17" s="258">
        <f>SUMIFS('Summary Pivot'!$D:$D,'Summary Pivot'!$B:$B,'A3 Summary'!AB$3,'Summary Pivot'!$C:$C,'A3 Summary'!$B17,'Summary Pivot'!$A:$A,'A3 Summary'!$V$15)</f>
        <v>218067</v>
      </c>
      <c r="AC17" s="231">
        <f>SUM(V17:Z17)</f>
        <v>192292</v>
      </c>
      <c r="AE17" s="162">
        <f>SUMIFS('Summary Pivot'!$D:$D,'Summary Pivot'!$B:$B,'A3 Summary'!AE$3,'Summary Pivot'!$C:$C,'A3 Summary'!$B17,'Summary Pivot'!$A:$A,'A3 Summary'!$AE$15)</f>
        <v>2278</v>
      </c>
      <c r="AF17" s="116">
        <f>SUMIFS('Summary Pivot'!$D:$D,'Summary Pivot'!$B:$B,'A3 Summary'!AF$3,'Summary Pivot'!$C:$C,'A3 Summary'!$B17,'Summary Pivot'!$A:$A,'A3 Summary'!$AE$15)</f>
        <v>4650</v>
      </c>
      <c r="AG17" s="117">
        <f>SUMIFS('Summary Pivot'!$D:$D,'Summary Pivot'!$B:$B,'A3 Summary'!AG$3,'Summary Pivot'!$C:$C,'A3 Summary'!$B17,'Summary Pivot'!$A:$A,'A3 Summary'!$AE$15)</f>
        <v>7812</v>
      </c>
      <c r="AH17" s="117">
        <f>SUMIFS('Summary Pivot'!$D:$D,'Summary Pivot'!$B:$B,'A3 Summary'!AH$3,'Summary Pivot'!$C:$C,'A3 Summary'!$B17,'Summary Pivot'!$A:$A,'A3 Summary'!$AE$15)</f>
        <v>8503</v>
      </c>
      <c r="AI17" s="118">
        <f>SUMIFS('Summary Pivot'!$D:$D,'Summary Pivot'!$B:$B,'A3 Summary'!AI$3,'Summary Pivot'!$C:$C,'A3 Summary'!$B17,'Summary Pivot'!$A:$A,'A3 Summary'!$AE$15)</f>
        <v>2557</v>
      </c>
      <c r="AJ17" s="117">
        <f>SUMIFS('Summary Pivot'!$D:$D,'Summary Pivot'!$B:$B,'A3 Summary'!AJ$3,'Summary Pivot'!$C:$C,'A3 Summary'!$B17,'Summary Pivot'!$A:$A,'A3 Summary'!$AE$15)</f>
        <v>3950</v>
      </c>
      <c r="AK17" s="258">
        <f>SUMIFS('Summary Pivot'!$D:$D,'Summary Pivot'!$B:$B,'A3 Summary'!AK$3,'Summary Pivot'!$C:$C,'A3 Summary'!$B17,'Summary Pivot'!$A:$A,'A3 Summary'!$AE$15)</f>
        <v>29750</v>
      </c>
      <c r="AL17" s="196">
        <f>SUM(AE17:AI17)</f>
        <v>25800</v>
      </c>
      <c r="AM17" s="67"/>
      <c r="AN17" s="162">
        <f>SUMIFS('Summary Pivot'!$J:$J,'Summary Pivot'!$H:$H,'A3 Summary'!AN$3,'Summary Pivot'!$I:$I,'A3 Summary'!$B17,'Summary Pivot'!$G:$G,'A3 Summary'!$AN$15)</f>
        <v>641242</v>
      </c>
      <c r="AO17" s="150">
        <f>SUMIFS('Summary Pivot'!$J:$J,'Summary Pivot'!$H:$H,'A3 Summary'!AO$3,'Summary Pivot'!$I:$I,'A3 Summary'!$B17,'Summary Pivot'!$G:$G,'A3 Summary'!$AN$15)</f>
        <v>648334</v>
      </c>
      <c r="AP17" s="150">
        <f>SUMIFS('Summary Pivot'!$J:$J,'Summary Pivot'!$H:$H,'A3 Summary'!AP$3,'Summary Pivot'!$I:$I,'A3 Summary'!$B17,'Summary Pivot'!$G:$G,'A3 Summary'!$AN$15)</f>
        <v>554188</v>
      </c>
      <c r="AQ17" s="150">
        <f>SUMIFS('Summary Pivot'!$J:$J,'Summary Pivot'!$H:$H,'A3 Summary'!AQ$3,'Summary Pivot'!$I:$I,'A3 Summary'!$B17,'Summary Pivot'!$G:$G,'A3 Summary'!$AN$15)</f>
        <v>604444</v>
      </c>
      <c r="AR17" s="180">
        <f>SUMIFS('Summary Pivot'!$J:$J,'Summary Pivot'!$H:$H,'A3 Summary'!AR$3,'Summary Pivot'!$I:$I,'A3 Summary'!$B17,'Summary Pivot'!$G:$G,'A3 Summary'!$AN$15)</f>
        <v>200949</v>
      </c>
      <c r="AS17" s="150">
        <f>SUMIFS('Summary Pivot'!$J:$J,'Summary Pivot'!$H:$H,'A3 Summary'!AS$3,'Summary Pivot'!$I:$I,'A3 Summary'!$B17,'Summary Pivot'!$G:$G,'A3 Summary'!$AN$15)</f>
        <v>223785</v>
      </c>
      <c r="AT17" s="278">
        <f>SUMIFS('Summary Pivot'!$J:$J,'Summary Pivot'!$H:$H,'A3 Summary'!AT$3,'Summary Pivot'!$I:$I,'A3 Summary'!$B17,'Summary Pivot'!$G:$G,'A3 Summary'!$AN$15)</f>
        <v>2872942</v>
      </c>
      <c r="AU17" s="231">
        <f>SUM(AN17:AR17)</f>
        <v>2649157</v>
      </c>
      <c r="BD17" s="28"/>
    </row>
    <row r="18" spans="2:56" ht="19.5" customHeight="1" x14ac:dyDescent="0.25">
      <c r="B18" s="1" t="s">
        <v>124</v>
      </c>
      <c r="C18" s="232" t="s">
        <v>8</v>
      </c>
      <c r="D18" s="324">
        <f>SUMIFS('Summary Pivot'!$D:$D,'Summary Pivot'!$B:$B,'A3 Summary'!D$3,'Summary Pivot'!$C:$C,'A3 Summary'!$B18,'Summary Pivot'!$A:$A,'A3 Summary'!$D$15)</f>
        <v>3751</v>
      </c>
      <c r="E18" s="289">
        <f>SUMIFS('Summary Pivot'!$D:$D,'Summary Pivot'!$B:$B,'A3 Summary'!E$3,'Summary Pivot'!$C:$C,'A3 Summary'!$B18,'Summary Pivot'!$A:$A,'A3 Summary'!$D$15)</f>
        <v>7462</v>
      </c>
      <c r="F18" s="289">
        <f>SUMIFS('Summary Pivot'!$D:$D,'Summary Pivot'!$B:$B,'A3 Summary'!F$3,'Summary Pivot'!$C:$C,'A3 Summary'!$B18,'Summary Pivot'!$A:$A,'A3 Summary'!$D$15)</f>
        <v>7880</v>
      </c>
      <c r="G18" s="289">
        <f>SUMIFS('Summary Pivot'!$D:$D,'Summary Pivot'!$B:$B,'A3 Summary'!G$3,'Summary Pivot'!$C:$C,'A3 Summary'!$B18,'Summary Pivot'!$A:$A,'A3 Summary'!$D$15)</f>
        <v>13388</v>
      </c>
      <c r="H18" s="290">
        <f>SUMIFS('Summary Pivot'!$D:$D,'Summary Pivot'!$B:$B,'A3 Summary'!H$3,'Summary Pivot'!$C:$C,'A3 Summary'!$B18,'Summary Pivot'!$A:$A,'A3 Summary'!$D$15)</f>
        <v>5125</v>
      </c>
      <c r="I18" s="289">
        <f>SUMIFS('Summary Pivot'!$D:$D,'Summary Pivot'!$B:$B,'A3 Summary'!I$3,'Summary Pivot'!$C:$C,'A3 Summary'!$B18,'Summary Pivot'!$A:$A,'A3 Summary'!$D$15)</f>
        <v>1971</v>
      </c>
      <c r="J18" s="291">
        <f>SUMIFS('Summary Pivot'!$D:$D,'Summary Pivot'!$B:$B,'A3 Summary'!J$3,'Summary Pivot'!$C:$C,'A3 Summary'!$B18,'Summary Pivot'!$A:$A,'A3 Summary'!$D$15)</f>
        <v>39577</v>
      </c>
      <c r="K18" s="326">
        <f t="shared" ref="K18:K20" si="5">SUM(D18:H18)</f>
        <v>37606</v>
      </c>
      <c r="L18" s="67"/>
      <c r="M18" s="200">
        <f>SUMIFS('Summary Pivot'!$D:$D,'Summary Pivot'!$B:$B,'A3 Summary'!M$3,'Summary Pivot'!$C:$C,'A3 Summary'!$B18,'Summary Pivot'!$A:$A,'A3 Summary'!$M$15)</f>
        <v>4046</v>
      </c>
      <c r="N18" s="289">
        <f>SUMIFS('Summary Pivot'!$D:$D,'Summary Pivot'!$B:$B,'A3 Summary'!N$3,'Summary Pivot'!$C:$C,'A3 Summary'!$B18,'Summary Pivot'!$A:$A,'A3 Summary'!$M$15)</f>
        <v>8447</v>
      </c>
      <c r="O18" s="289">
        <f>SUMIFS('Summary Pivot'!$D:$D,'Summary Pivot'!$B:$B,'A3 Summary'!O$3,'Summary Pivot'!$C:$C,'A3 Summary'!$B18,'Summary Pivot'!$A:$A,'A3 Summary'!$M$15)</f>
        <v>11736</v>
      </c>
      <c r="P18" s="289">
        <f>SUMIFS('Summary Pivot'!$D:$D,'Summary Pivot'!$B:$B,'A3 Summary'!P$3,'Summary Pivot'!$C:$C,'A3 Summary'!$B18,'Summary Pivot'!$A:$A,'A3 Summary'!$M$15)</f>
        <v>20109</v>
      </c>
      <c r="Q18" s="290">
        <f>SUMIFS('Summary Pivot'!$D:$D,'Summary Pivot'!$B:$B,'A3 Summary'!Q$3,'Summary Pivot'!$C:$C,'A3 Summary'!$B18,'Summary Pivot'!$A:$A,'A3 Summary'!$M$15)</f>
        <v>8339</v>
      </c>
      <c r="R18" s="289">
        <f>SUMIFS('Summary Pivot'!$D:$D,'Summary Pivot'!$B:$B,'A3 Summary'!R$3,'Summary Pivot'!$C:$C,'A3 Summary'!$B18,'Summary Pivot'!$A:$A,'A3 Summary'!$M$15)</f>
        <v>3647</v>
      </c>
      <c r="S18" s="291">
        <f>SUMIFS('Summary Pivot'!$D:$D,'Summary Pivot'!$B:$B,'A3 Summary'!S$3,'Summary Pivot'!$C:$C,'A3 Summary'!$B18,'Summary Pivot'!$A:$A,'A3 Summary'!$M$15)</f>
        <v>56324</v>
      </c>
      <c r="T18" s="326">
        <f t="shared" ref="T18:T20" si="6">SUM(M18:Q18)</f>
        <v>52677</v>
      </c>
      <c r="U18" s="151"/>
      <c r="V18" s="200">
        <f>SUMIFS('Summary Pivot'!$D:$D,'Summary Pivot'!$B:$B,'A3 Summary'!V$3,'Summary Pivot'!$C:$C,'A3 Summary'!$B18,'Summary Pivot'!$A:$A,'A3 Summary'!$V$15)</f>
        <v>28925</v>
      </c>
      <c r="W18" s="201">
        <f>SUMIFS('Summary Pivot'!$D:$D,'Summary Pivot'!$B:$B,'A3 Summary'!W$3,'Summary Pivot'!$C:$C,'A3 Summary'!$B18,'Summary Pivot'!$A:$A,'A3 Summary'!$V$15)</f>
        <v>34973</v>
      </c>
      <c r="X18" s="201">
        <f>SUMIFS('Summary Pivot'!$D:$D,'Summary Pivot'!$B:$B,'A3 Summary'!X$3,'Summary Pivot'!$C:$C,'A3 Summary'!$B18,'Summary Pivot'!$A:$A,'A3 Summary'!$V$15)</f>
        <v>57956</v>
      </c>
      <c r="Y18" s="201">
        <f>SUMIFS('Summary Pivot'!$D:$D,'Summary Pivot'!$B:$B,'A3 Summary'!Y$3,'Summary Pivot'!$C:$C,'A3 Summary'!$B18,'Summary Pivot'!$A:$A,'A3 Summary'!$V$15)</f>
        <v>58291</v>
      </c>
      <c r="Z18" s="202">
        <f>SUMIFS('Summary Pivot'!$D:$D,'Summary Pivot'!$B:$B,'A3 Summary'!Z$3,'Summary Pivot'!$C:$C,'A3 Summary'!$B18,'Summary Pivot'!$A:$A,'A3 Summary'!$V$15)</f>
        <v>15419</v>
      </c>
      <c r="AA18" s="201">
        <f>SUMIFS('Summary Pivot'!$D:$D,'Summary Pivot'!$B:$B,'A3 Summary'!AA$3,'Summary Pivot'!$C:$C,'A3 Summary'!$B18,'Summary Pivot'!$A:$A,'A3 Summary'!$V$15)</f>
        <v>17338</v>
      </c>
      <c r="AB18" s="284">
        <f>SUMIFS('Summary Pivot'!$D:$D,'Summary Pivot'!$B:$B,'A3 Summary'!AB$3,'Summary Pivot'!$C:$C,'A3 Summary'!$B18,'Summary Pivot'!$A:$A,'A3 Summary'!$V$15)</f>
        <v>212902</v>
      </c>
      <c r="AC18" s="203">
        <f t="shared" ref="AC18:AC20" si="7">SUM(V18:Z18)</f>
        <v>195564</v>
      </c>
      <c r="AE18" s="324">
        <f>SUMIFS('Summary Pivot'!$D:$D,'Summary Pivot'!$B:$B,'A3 Summary'!AE$3,'Summary Pivot'!$C:$C,'A3 Summary'!$B18,'Summary Pivot'!$A:$A,'A3 Summary'!$AE$15)</f>
        <v>2191</v>
      </c>
      <c r="AF18" s="201">
        <f>SUMIFS('Summary Pivot'!$D:$D,'Summary Pivot'!$B:$B,'A3 Summary'!AF$3,'Summary Pivot'!$C:$C,'A3 Summary'!$B18,'Summary Pivot'!$A:$A,'A3 Summary'!$AE$15)</f>
        <v>4312</v>
      </c>
      <c r="AG18" s="201">
        <f>SUMIFS('Summary Pivot'!$D:$D,'Summary Pivot'!$B:$B,'A3 Summary'!AG$3,'Summary Pivot'!$C:$C,'A3 Summary'!$B18,'Summary Pivot'!$A:$A,'A3 Summary'!$AE$15)</f>
        <v>7616</v>
      </c>
      <c r="AH18" s="201">
        <f>SUMIFS('Summary Pivot'!$D:$D,'Summary Pivot'!$B:$B,'A3 Summary'!AH$3,'Summary Pivot'!$C:$C,'A3 Summary'!$B18,'Summary Pivot'!$A:$A,'A3 Summary'!$AE$15)</f>
        <v>7734</v>
      </c>
      <c r="AI18" s="202">
        <f>SUMIFS('Summary Pivot'!$D:$D,'Summary Pivot'!$B:$B,'A3 Summary'!AI$3,'Summary Pivot'!$C:$C,'A3 Summary'!$B18,'Summary Pivot'!$A:$A,'A3 Summary'!$AE$15)</f>
        <v>2590</v>
      </c>
      <c r="AJ18" s="201">
        <f>SUMIFS('Summary Pivot'!$D:$D,'Summary Pivot'!$B:$B,'A3 Summary'!AJ$3,'Summary Pivot'!$C:$C,'A3 Summary'!$B18,'Summary Pivot'!$A:$A,'A3 Summary'!$AE$15)</f>
        <v>1204</v>
      </c>
      <c r="AK18" s="284">
        <f>SUMIFS('Summary Pivot'!$D:$D,'Summary Pivot'!$B:$B,'A3 Summary'!AK$3,'Summary Pivot'!$C:$C,'A3 Summary'!$B18,'Summary Pivot'!$A:$A,'A3 Summary'!$AE$15)</f>
        <v>25647</v>
      </c>
      <c r="AL18" s="203">
        <f t="shared" ref="AL18:AL20" si="8">SUM(AE18:AI18)</f>
        <v>24443</v>
      </c>
      <c r="AM18" s="67"/>
      <c r="AN18" s="233">
        <f>SUMIFS('Summary Pivot'!$J:$J,'Summary Pivot'!$H:$H,'A3 Summary'!AN$3,'Summary Pivot'!$I:$I,'A3 Summary'!$B18,'Summary Pivot'!$G:$G,'A3 Summary'!$AN$15)</f>
        <v>641917</v>
      </c>
      <c r="AO18" s="153">
        <f>SUMIFS('Summary Pivot'!$J:$J,'Summary Pivot'!$H:$H,'A3 Summary'!AO$3,'Summary Pivot'!$I:$I,'A3 Summary'!$B18,'Summary Pivot'!$G:$G,'A3 Summary'!$AN$15)</f>
        <v>608298</v>
      </c>
      <c r="AP18" s="153">
        <f>SUMIFS('Summary Pivot'!$J:$J,'Summary Pivot'!$H:$H,'A3 Summary'!AP$3,'Summary Pivot'!$I:$I,'A3 Summary'!$B18,'Summary Pivot'!$G:$G,'A3 Summary'!$AN$15)</f>
        <v>496028</v>
      </c>
      <c r="AQ18" s="153">
        <f>SUMIFS('Summary Pivot'!$J:$J,'Summary Pivot'!$H:$H,'A3 Summary'!AQ$3,'Summary Pivot'!$I:$I,'A3 Summary'!$B18,'Summary Pivot'!$G:$G,'A3 Summary'!$AN$15)</f>
        <v>555244</v>
      </c>
      <c r="AR18" s="154">
        <f>SUMIFS('Summary Pivot'!$J:$J,'Summary Pivot'!$H:$H,'A3 Summary'!AR$3,'Summary Pivot'!$I:$I,'A3 Summary'!$B18,'Summary Pivot'!$G:$G,'A3 Summary'!$AN$15)</f>
        <v>191341</v>
      </c>
      <c r="AS18" s="153">
        <f>SUMIFS('Summary Pivot'!$J:$J,'Summary Pivot'!$H:$H,'A3 Summary'!AS$3,'Summary Pivot'!$I:$I,'A3 Summary'!$B18,'Summary Pivot'!$G:$G,'A3 Summary'!$AN$15)</f>
        <v>106172</v>
      </c>
      <c r="AT18" s="279">
        <f>SUMIFS('Summary Pivot'!$J:$J,'Summary Pivot'!$H:$H,'A3 Summary'!AT$3,'Summary Pivot'!$I:$I,'A3 Summary'!$B18,'Summary Pivot'!$G:$G,'A3 Summary'!$AN$15)</f>
        <v>2599000</v>
      </c>
      <c r="AU18" s="234">
        <f t="shared" ref="AU18:AU20" si="9">SUM(AN18:AR18)</f>
        <v>2492828</v>
      </c>
      <c r="BD18" s="28"/>
    </row>
    <row r="19" spans="2:56" ht="19.5" customHeight="1" x14ac:dyDescent="0.25">
      <c r="B19" s="1" t="s">
        <v>91</v>
      </c>
      <c r="C19" s="235" t="s">
        <v>9</v>
      </c>
      <c r="D19" s="341">
        <f>SUMIFS('Summary Pivot'!$D:$D,'Summary Pivot'!$B:$B,'A3 Summary'!D$3,'Summary Pivot'!$C:$C,'A3 Summary'!$B19,'Summary Pivot'!$A:$A,'A3 Summary'!$D$15)</f>
        <v>3685</v>
      </c>
      <c r="E19" s="342">
        <f>SUMIFS('Summary Pivot'!$D:$D,'Summary Pivot'!$B:$B,'A3 Summary'!E$3,'Summary Pivot'!$C:$C,'A3 Summary'!$B19,'Summary Pivot'!$A:$A,'A3 Summary'!$D$15)</f>
        <v>7350</v>
      </c>
      <c r="F19" s="342">
        <f>SUMIFS('Summary Pivot'!$D:$D,'Summary Pivot'!$B:$B,'A3 Summary'!F$3,'Summary Pivot'!$C:$C,'A3 Summary'!$B19,'Summary Pivot'!$A:$A,'A3 Summary'!$D$15)</f>
        <v>7638</v>
      </c>
      <c r="G19" s="342">
        <f>SUMIFS('Summary Pivot'!$D:$D,'Summary Pivot'!$B:$B,'A3 Summary'!G$3,'Summary Pivot'!$C:$C,'A3 Summary'!$B19,'Summary Pivot'!$A:$A,'A3 Summary'!$D$15)</f>
        <v>12755</v>
      </c>
      <c r="H19" s="343">
        <f>SUMIFS('Summary Pivot'!$D:$D,'Summary Pivot'!$B:$B,'A3 Summary'!H$3,'Summary Pivot'!$C:$C,'A3 Summary'!$B19,'Summary Pivot'!$A:$A,'A3 Summary'!$D$15)</f>
        <v>4814</v>
      </c>
      <c r="I19" s="342">
        <f>SUMIFS('Summary Pivot'!$D:$D,'Summary Pivot'!$B:$B,'A3 Summary'!I$3,'Summary Pivot'!$C:$C,'A3 Summary'!$B19,'Summary Pivot'!$A:$A,'A3 Summary'!$D$15)</f>
        <v>0</v>
      </c>
      <c r="J19" s="344">
        <f>SUMIFS('Summary Pivot'!$D:$D,'Summary Pivot'!$B:$B,'A3 Summary'!J$3,'Summary Pivot'!$C:$C,'A3 Summary'!$B19,'Summary Pivot'!$A:$A,'A3 Summary'!$D$15)</f>
        <v>36242</v>
      </c>
      <c r="K19" s="345">
        <f t="shared" si="5"/>
        <v>36242</v>
      </c>
      <c r="L19" s="67"/>
      <c r="M19" s="65">
        <f>SUMIFS('Summary Pivot'!$D:$D,'Summary Pivot'!$B:$B,'A3 Summary'!M$3,'Summary Pivot'!$C:$C,'A3 Summary'!$B19,'Summary Pivot'!$A:$A,'A3 Summary'!$M$15)</f>
        <v>3993</v>
      </c>
      <c r="N19" s="342">
        <f>SUMIFS('Summary Pivot'!$D:$D,'Summary Pivot'!$B:$B,'A3 Summary'!N$3,'Summary Pivot'!$C:$C,'A3 Summary'!$B19,'Summary Pivot'!$A:$A,'A3 Summary'!$M$15)</f>
        <v>8325</v>
      </c>
      <c r="O19" s="342">
        <f>SUMIFS('Summary Pivot'!$D:$D,'Summary Pivot'!$B:$B,'A3 Summary'!O$3,'Summary Pivot'!$C:$C,'A3 Summary'!$B19,'Summary Pivot'!$A:$A,'A3 Summary'!$M$15)</f>
        <v>11455</v>
      </c>
      <c r="P19" s="342">
        <f>SUMIFS('Summary Pivot'!$D:$D,'Summary Pivot'!$B:$B,'A3 Summary'!P$3,'Summary Pivot'!$C:$C,'A3 Summary'!$B19,'Summary Pivot'!$A:$A,'A3 Summary'!$M$15)</f>
        <v>19272</v>
      </c>
      <c r="Q19" s="343">
        <f>SUMIFS('Summary Pivot'!$D:$D,'Summary Pivot'!$B:$B,'A3 Summary'!Q$3,'Summary Pivot'!$C:$C,'A3 Summary'!$B19,'Summary Pivot'!$A:$A,'A3 Summary'!$M$15)</f>
        <v>7956</v>
      </c>
      <c r="R19" s="342">
        <f>SUMIFS('Summary Pivot'!$D:$D,'Summary Pivot'!$B:$B,'A3 Summary'!R$3,'Summary Pivot'!$C:$C,'A3 Summary'!$B19,'Summary Pivot'!$A:$A,'A3 Summary'!$M$15)</f>
        <v>0</v>
      </c>
      <c r="S19" s="344">
        <f>SUMIFS('Summary Pivot'!$D:$D,'Summary Pivot'!$B:$B,'A3 Summary'!S$3,'Summary Pivot'!$C:$C,'A3 Summary'!$B19,'Summary Pivot'!$A:$A,'A3 Summary'!$M$15)</f>
        <v>51001</v>
      </c>
      <c r="T19" s="345">
        <f t="shared" si="6"/>
        <v>51001</v>
      </c>
      <c r="U19" s="151"/>
      <c r="V19" s="65">
        <f>SUMIFS('Summary Pivot'!$D:$D,'Summary Pivot'!$B:$B,'A3 Summary'!V$3,'Summary Pivot'!$C:$C,'A3 Summary'!$B19,'Summary Pivot'!$A:$A,'A3 Summary'!$V$15)</f>
        <v>28603</v>
      </c>
      <c r="W19" s="40">
        <f>SUMIFS('Summary Pivot'!$D:$D,'Summary Pivot'!$B:$B,'A3 Summary'!W$3,'Summary Pivot'!$C:$C,'A3 Summary'!$B19,'Summary Pivot'!$A:$A,'A3 Summary'!$V$15)</f>
        <v>34628</v>
      </c>
      <c r="X19" s="40">
        <f>SUMIFS('Summary Pivot'!$D:$D,'Summary Pivot'!$B:$B,'A3 Summary'!X$3,'Summary Pivot'!$C:$C,'A3 Summary'!$B19,'Summary Pivot'!$A:$A,'A3 Summary'!$V$15)</f>
        <v>57321</v>
      </c>
      <c r="Y19" s="40">
        <f>SUMIFS('Summary Pivot'!$D:$D,'Summary Pivot'!$B:$B,'A3 Summary'!Y$3,'Summary Pivot'!$C:$C,'A3 Summary'!$B19,'Summary Pivot'!$A:$A,'A3 Summary'!$V$15)</f>
        <v>57672</v>
      </c>
      <c r="Z19" s="41">
        <f>SUMIFS('Summary Pivot'!$D:$D,'Summary Pivot'!$B:$B,'A3 Summary'!Z$3,'Summary Pivot'!$C:$C,'A3 Summary'!$B19,'Summary Pivot'!$A:$A,'A3 Summary'!$V$15)</f>
        <v>14968</v>
      </c>
      <c r="AA19" s="40">
        <f>SUMIFS('Summary Pivot'!$D:$D,'Summary Pivot'!$B:$B,'A3 Summary'!AA$3,'Summary Pivot'!$C:$C,'A3 Summary'!$B19,'Summary Pivot'!$A:$A,'A3 Summary'!$V$15)</f>
        <v>0</v>
      </c>
      <c r="AB19" s="270">
        <f>SUMIFS('Summary Pivot'!$D:$D,'Summary Pivot'!$B:$B,'A3 Summary'!AB$3,'Summary Pivot'!$C:$C,'A3 Summary'!$B19,'Summary Pivot'!$A:$A,'A3 Summary'!$V$15)</f>
        <v>193192</v>
      </c>
      <c r="AC19" s="42">
        <f t="shared" si="7"/>
        <v>193192</v>
      </c>
      <c r="AE19" s="341">
        <f>SUMIFS('Summary Pivot'!$D:$D,'Summary Pivot'!$B:$B,'A3 Summary'!AE$3,'Summary Pivot'!$C:$C,'A3 Summary'!$B19,'Summary Pivot'!$A:$A,'A3 Summary'!$AE$15)</f>
        <v>2165</v>
      </c>
      <c r="AF19" s="40">
        <f>SUMIFS('Summary Pivot'!$D:$D,'Summary Pivot'!$B:$B,'A3 Summary'!AF$3,'Summary Pivot'!$C:$C,'A3 Summary'!$B19,'Summary Pivot'!$A:$A,'A3 Summary'!$AE$15)</f>
        <v>4246</v>
      </c>
      <c r="AG19" s="40">
        <f>SUMIFS('Summary Pivot'!$D:$D,'Summary Pivot'!$B:$B,'A3 Summary'!AG$3,'Summary Pivot'!$C:$C,'A3 Summary'!$B19,'Summary Pivot'!$A:$A,'A3 Summary'!$AE$15)</f>
        <v>7494</v>
      </c>
      <c r="AH19" s="40">
        <f>SUMIFS('Summary Pivot'!$D:$D,'Summary Pivot'!$B:$B,'A3 Summary'!AH$3,'Summary Pivot'!$C:$C,'A3 Summary'!$B19,'Summary Pivot'!$A:$A,'A3 Summary'!$AE$15)</f>
        <v>7608</v>
      </c>
      <c r="AI19" s="41">
        <f>SUMIFS('Summary Pivot'!$D:$D,'Summary Pivot'!$B:$B,'A3 Summary'!AI$3,'Summary Pivot'!$C:$C,'A3 Summary'!$B19,'Summary Pivot'!$A:$A,'A3 Summary'!$AE$15)</f>
        <v>2469</v>
      </c>
      <c r="AJ19" s="40">
        <f>SUMIFS('Summary Pivot'!$D:$D,'Summary Pivot'!$B:$B,'A3 Summary'!AJ$3,'Summary Pivot'!$C:$C,'A3 Summary'!$B19,'Summary Pivot'!$A:$A,'A3 Summary'!$AE$15)</f>
        <v>0</v>
      </c>
      <c r="AK19" s="270">
        <f>SUMIFS('Summary Pivot'!$D:$D,'Summary Pivot'!$B:$B,'A3 Summary'!AK$3,'Summary Pivot'!$C:$C,'A3 Summary'!$B19,'Summary Pivot'!$A:$A,'A3 Summary'!$AE$15)</f>
        <v>23982</v>
      </c>
      <c r="AL19" s="42">
        <f t="shared" si="8"/>
        <v>23982</v>
      </c>
      <c r="AM19" s="67"/>
      <c r="AN19" s="341">
        <f>SUMIFS('Summary Pivot'!$J:$J,'Summary Pivot'!$H:$H,'A3 Summary'!AN$3,'Summary Pivot'!$I:$I,'A3 Summary'!$B19,'Summary Pivot'!$G:$G,'A3 Summary'!$AN$15)</f>
        <v>637294</v>
      </c>
      <c r="AO19" s="342">
        <f>SUMIFS('Summary Pivot'!$J:$J,'Summary Pivot'!$H:$H,'A3 Summary'!AO$3,'Summary Pivot'!$I:$I,'A3 Summary'!$B19,'Summary Pivot'!$G:$G,'A3 Summary'!$AN$15)</f>
        <v>603038</v>
      </c>
      <c r="AP19" s="342">
        <f>SUMIFS('Summary Pivot'!$J:$J,'Summary Pivot'!$H:$H,'A3 Summary'!AP$3,'Summary Pivot'!$I:$I,'A3 Summary'!$B19,'Summary Pivot'!$G:$G,'A3 Summary'!$AN$15)</f>
        <v>488844</v>
      </c>
      <c r="AQ19" s="342">
        <f>SUMIFS('Summary Pivot'!$J:$J,'Summary Pivot'!$H:$H,'A3 Summary'!AQ$3,'Summary Pivot'!$I:$I,'A3 Summary'!$B19,'Summary Pivot'!$G:$G,'A3 Summary'!$AN$15)</f>
        <v>545134</v>
      </c>
      <c r="AR19" s="343">
        <f>SUMIFS('Summary Pivot'!$J:$J,'Summary Pivot'!$H:$H,'A3 Summary'!AR$3,'Summary Pivot'!$I:$I,'A3 Summary'!$B19,'Summary Pivot'!$G:$G,'A3 Summary'!$AN$15)</f>
        <v>185369</v>
      </c>
      <c r="AS19" s="342">
        <f>SUMIFS('Summary Pivot'!$J:$J,'Summary Pivot'!$H:$H,'A3 Summary'!AS$3,'Summary Pivot'!$I:$I,'A3 Summary'!$B19,'Summary Pivot'!$G:$G,'A3 Summary'!$AN$15)</f>
        <v>5</v>
      </c>
      <c r="AT19" s="344">
        <f>SUMIFS('Summary Pivot'!$J:$J,'Summary Pivot'!$H:$H,'A3 Summary'!AT$3,'Summary Pivot'!$I:$I,'A3 Summary'!$B19,'Summary Pivot'!$G:$G,'A3 Summary'!$AN$15)</f>
        <v>2459684</v>
      </c>
      <c r="AU19" s="345">
        <f t="shared" si="9"/>
        <v>2459679</v>
      </c>
      <c r="BD19" s="28"/>
    </row>
    <row r="20" spans="2:56" ht="19.5" customHeight="1" x14ac:dyDescent="0.25">
      <c r="B20" s="1" t="s">
        <v>139</v>
      </c>
      <c r="C20" s="323" t="s">
        <v>144</v>
      </c>
      <c r="D20" s="324">
        <f>SUMIFS('Summary Pivot'!$D:$D,'Summary Pivot'!$B:$B,'A3 Summary'!D$3,'Summary Pivot'!$C:$C,'A3 Summary'!$B20,'Summary Pivot'!$A:$A,'A3 Summary'!$D$15)</f>
        <v>2455</v>
      </c>
      <c r="E20" s="289">
        <f>SUMIFS('Summary Pivot'!$D:$D,'Summary Pivot'!$B:$B,'A3 Summary'!E$3,'Summary Pivot'!$C:$C,'A3 Summary'!$B20,'Summary Pivot'!$A:$A,'A3 Summary'!$D$15)</f>
        <v>3809</v>
      </c>
      <c r="F20" s="289">
        <f>SUMIFS('Summary Pivot'!$D:$D,'Summary Pivot'!$B:$B,'A3 Summary'!F$3,'Summary Pivot'!$C:$C,'A3 Summary'!$B20,'Summary Pivot'!$A:$A,'A3 Summary'!$D$15)</f>
        <v>2295</v>
      </c>
      <c r="G20" s="289">
        <f>SUMIFS('Summary Pivot'!$D:$D,'Summary Pivot'!$B:$B,'A3 Summary'!G$3,'Summary Pivot'!$C:$C,'A3 Summary'!$B20,'Summary Pivot'!$A:$A,'A3 Summary'!$D$15)</f>
        <v>1615</v>
      </c>
      <c r="H20" s="290">
        <f>SUMIFS('Summary Pivot'!$D:$D,'Summary Pivot'!$B:$B,'A3 Summary'!H$3,'Summary Pivot'!$C:$C,'A3 Summary'!$B20,'Summary Pivot'!$A:$A,'A3 Summary'!$D$15)</f>
        <v>0</v>
      </c>
      <c r="I20" s="289">
        <f>SUMIFS('Summary Pivot'!$D:$D,'Summary Pivot'!$B:$B,'A3 Summary'!I$3,'Summary Pivot'!$C:$C,'A3 Summary'!$B20,'Summary Pivot'!$A:$A,'A3 Summary'!$D$15)</f>
        <v>0</v>
      </c>
      <c r="J20" s="291">
        <f>SUMIFS('Summary Pivot'!$D:$D,'Summary Pivot'!$B:$B,'A3 Summary'!J$3,'Summary Pivot'!$C:$C,'A3 Summary'!$B20,'Summary Pivot'!$A:$A,'A3 Summary'!$D$15)</f>
        <v>10174</v>
      </c>
      <c r="K20" s="326">
        <f t="shared" si="5"/>
        <v>10174</v>
      </c>
      <c r="L20" s="67"/>
      <c r="M20" s="200">
        <f>SUMIFS('Summary Pivot'!$D:$D,'Summary Pivot'!$B:$B,'A3 Summary'!M$3,'Summary Pivot'!$C:$C,'A3 Summary'!$B20,'Summary Pivot'!$A:$A,'A3 Summary'!$M$15)</f>
        <v>2152</v>
      </c>
      <c r="N20" s="289">
        <f>SUMIFS('Summary Pivot'!$D:$D,'Summary Pivot'!$B:$B,'A3 Summary'!N$3,'Summary Pivot'!$C:$C,'A3 Summary'!$B20,'Summary Pivot'!$A:$A,'A3 Summary'!$M$15)</f>
        <v>3259</v>
      </c>
      <c r="O20" s="289">
        <f>SUMIFS('Summary Pivot'!$D:$D,'Summary Pivot'!$B:$B,'A3 Summary'!O$3,'Summary Pivot'!$C:$C,'A3 Summary'!$B20,'Summary Pivot'!$A:$A,'A3 Summary'!$M$15)</f>
        <v>2851</v>
      </c>
      <c r="P20" s="289">
        <f>SUMIFS('Summary Pivot'!$D:$D,'Summary Pivot'!$B:$B,'A3 Summary'!P$3,'Summary Pivot'!$C:$C,'A3 Summary'!$B20,'Summary Pivot'!$A:$A,'A3 Summary'!$M$15)</f>
        <v>2306</v>
      </c>
      <c r="Q20" s="290">
        <f>SUMIFS('Summary Pivot'!$D:$D,'Summary Pivot'!$B:$B,'A3 Summary'!Q$3,'Summary Pivot'!$C:$C,'A3 Summary'!$B20,'Summary Pivot'!$A:$A,'A3 Summary'!$M$15)</f>
        <v>0</v>
      </c>
      <c r="R20" s="289">
        <f>SUMIFS('Summary Pivot'!$D:$D,'Summary Pivot'!$B:$B,'A3 Summary'!R$3,'Summary Pivot'!$C:$C,'A3 Summary'!$B20,'Summary Pivot'!$A:$A,'A3 Summary'!$M$15)</f>
        <v>0</v>
      </c>
      <c r="S20" s="291">
        <f>SUMIFS('Summary Pivot'!$D:$D,'Summary Pivot'!$B:$B,'A3 Summary'!S$3,'Summary Pivot'!$C:$C,'A3 Summary'!$B20,'Summary Pivot'!$A:$A,'A3 Summary'!$M$15)</f>
        <v>10568</v>
      </c>
      <c r="T20" s="325">
        <f t="shared" si="6"/>
        <v>10568</v>
      </c>
      <c r="U20" s="151"/>
      <c r="V20" s="200">
        <f>SUMIFS('Summary Pivot'!$D:$D,'Summary Pivot'!$B:$B,'A3 Summary'!V$3,'Summary Pivot'!$C:$C,'A3 Summary'!$B20,'Summary Pivot'!$A:$A,'A3 Summary'!$V$15)</f>
        <v>16105</v>
      </c>
      <c r="W20" s="201">
        <f>SUMIFS('Summary Pivot'!$D:$D,'Summary Pivot'!$B:$B,'A3 Summary'!W$3,'Summary Pivot'!$C:$C,'A3 Summary'!$B20,'Summary Pivot'!$A:$A,'A3 Summary'!$V$15)</f>
        <v>14941</v>
      </c>
      <c r="X20" s="201">
        <f>SUMIFS('Summary Pivot'!$D:$D,'Summary Pivot'!$B:$B,'A3 Summary'!X$3,'Summary Pivot'!$C:$C,'A3 Summary'!$B20,'Summary Pivot'!$A:$A,'A3 Summary'!$V$15)</f>
        <v>18028</v>
      </c>
      <c r="Y20" s="201">
        <f>SUMIFS('Summary Pivot'!$D:$D,'Summary Pivot'!$B:$B,'A3 Summary'!Y$3,'Summary Pivot'!$C:$C,'A3 Summary'!$B20,'Summary Pivot'!$A:$A,'A3 Summary'!$V$15)</f>
        <v>13968</v>
      </c>
      <c r="Z20" s="202">
        <f>SUMIFS('Summary Pivot'!$D:$D,'Summary Pivot'!$B:$B,'A3 Summary'!Z$3,'Summary Pivot'!$C:$C,'A3 Summary'!$B20,'Summary Pivot'!$A:$A,'A3 Summary'!$V$15)</f>
        <v>0</v>
      </c>
      <c r="AA20" s="201">
        <f>SUMIFS('Summary Pivot'!$D:$D,'Summary Pivot'!$B:$B,'A3 Summary'!AA$3,'Summary Pivot'!$C:$C,'A3 Summary'!$B20,'Summary Pivot'!$A:$A,'A3 Summary'!$V$15)</f>
        <v>0</v>
      </c>
      <c r="AB20" s="284">
        <f>SUMIFS('Summary Pivot'!$D:$D,'Summary Pivot'!$B:$B,'A3 Summary'!AB$3,'Summary Pivot'!$C:$C,'A3 Summary'!$B20,'Summary Pivot'!$A:$A,'A3 Summary'!$V$15)</f>
        <v>63042</v>
      </c>
      <c r="AC20" s="203">
        <f t="shared" si="7"/>
        <v>63042</v>
      </c>
      <c r="AE20" s="324">
        <f>SUMIFS('Summary Pivot'!$D:$D,'Summary Pivot'!$B:$B,'A3 Summary'!AE$3,'Summary Pivot'!$C:$C,'A3 Summary'!$B20,'Summary Pivot'!$A:$A,'A3 Summary'!$AE$15)</f>
        <v>1292</v>
      </c>
      <c r="AF20" s="200">
        <f>SUMIFS('Summary Pivot'!$D:$D,'Summary Pivot'!$B:$B,'A3 Summary'!AF$3,'Summary Pivot'!$C:$C,'A3 Summary'!$B20,'Summary Pivot'!$A:$A,'A3 Summary'!$AE$15)</f>
        <v>1846</v>
      </c>
      <c r="AG20" s="201">
        <f>SUMIFS('Summary Pivot'!$D:$D,'Summary Pivot'!$B:$B,'A3 Summary'!AG$3,'Summary Pivot'!$C:$C,'A3 Summary'!$B20,'Summary Pivot'!$A:$A,'A3 Summary'!$AE$15)</f>
        <v>2181</v>
      </c>
      <c r="AH20" s="201">
        <f>SUMIFS('Summary Pivot'!$D:$D,'Summary Pivot'!$B:$B,'A3 Summary'!AH$3,'Summary Pivot'!$C:$C,'A3 Summary'!$B20,'Summary Pivot'!$A:$A,'A3 Summary'!$AE$15)</f>
        <v>1443</v>
      </c>
      <c r="AI20" s="202">
        <f>SUMIFS('Summary Pivot'!$D:$D,'Summary Pivot'!$B:$B,'A3 Summary'!AI$3,'Summary Pivot'!$C:$C,'A3 Summary'!$B20,'Summary Pivot'!$A:$A,'A3 Summary'!$AE$15)</f>
        <v>0</v>
      </c>
      <c r="AJ20" s="201">
        <f>SUMIFS('Summary Pivot'!$D:$D,'Summary Pivot'!$B:$B,'A3 Summary'!AJ$3,'Summary Pivot'!$C:$C,'A3 Summary'!$B20,'Summary Pivot'!$A:$A,'A3 Summary'!$AE$15)</f>
        <v>0</v>
      </c>
      <c r="AK20" s="284">
        <f>SUMIFS('Summary Pivot'!$D:$D,'Summary Pivot'!$B:$B,'A3 Summary'!AK$3,'Summary Pivot'!$C:$C,'A3 Summary'!$B20,'Summary Pivot'!$A:$A,'A3 Summary'!$AE$15)</f>
        <v>6762</v>
      </c>
      <c r="AL20" s="203">
        <f t="shared" si="8"/>
        <v>6762</v>
      </c>
      <c r="AM20" s="67"/>
      <c r="AN20" s="324">
        <f>SUMIFS('Summary Pivot'!$J:$J,'Summary Pivot'!$H:$H,'A3 Summary'!AN$3,'Summary Pivot'!$I:$I,'A3 Summary'!$B20,'Summary Pivot'!$G:$G,'A3 Summary'!$AN$15)</f>
        <v>503736</v>
      </c>
      <c r="AO20" s="289">
        <f>SUMIFS('Summary Pivot'!$J:$J,'Summary Pivot'!$H:$H,'A3 Summary'!AO$3,'Summary Pivot'!$I:$I,'A3 Summary'!$B20,'Summary Pivot'!$G:$G,'A3 Summary'!$AN$15)</f>
        <v>346398</v>
      </c>
      <c r="AP20" s="289">
        <f>SUMIFS('Summary Pivot'!$J:$J,'Summary Pivot'!$H:$H,'A3 Summary'!AP$3,'Summary Pivot'!$I:$I,'A3 Summary'!$B20,'Summary Pivot'!$G:$G,'A3 Summary'!$AN$15)</f>
        <v>170890</v>
      </c>
      <c r="AQ20" s="289">
        <f>SUMIFS('Summary Pivot'!$J:$J,'Summary Pivot'!$H:$H,'A3 Summary'!AQ$3,'Summary Pivot'!$I:$I,'A3 Summary'!$B20,'Summary Pivot'!$G:$G,'A3 Summary'!$AN$15)</f>
        <v>118018</v>
      </c>
      <c r="AR20" s="290">
        <f>SUMIFS('Summary Pivot'!$J:$J,'Summary Pivot'!$H:$H,'A3 Summary'!AR$3,'Summary Pivot'!$I:$I,'A3 Summary'!$B20,'Summary Pivot'!$G:$G,'A3 Summary'!$AN$15)</f>
        <v>57</v>
      </c>
      <c r="AS20" s="289">
        <f>SUMIFS('Summary Pivot'!$J:$J,'Summary Pivot'!$H:$H,'A3 Summary'!AS$3,'Summary Pivot'!$I:$I,'A3 Summary'!$B20,'Summary Pivot'!$G:$G,'A3 Summary'!$AN$15)</f>
        <v>0</v>
      </c>
      <c r="AT20" s="291">
        <f>SUMIFS('Summary Pivot'!$J:$J,'Summary Pivot'!$H:$H,'A3 Summary'!AT$3,'Summary Pivot'!$I:$I,'A3 Summary'!$B20,'Summary Pivot'!$G:$G,'A3 Summary'!$AN$15)</f>
        <v>1139099</v>
      </c>
      <c r="AU20" s="326">
        <f t="shared" si="9"/>
        <v>1139099</v>
      </c>
      <c r="BD20" s="28"/>
    </row>
    <row r="21" spans="2:56" ht="19.5" customHeight="1" x14ac:dyDescent="0.25">
      <c r="B21" s="1" t="s">
        <v>92</v>
      </c>
      <c r="C21" s="237" t="s">
        <v>10</v>
      </c>
      <c r="D21" s="188">
        <f>SUMIFS('Summary Pivot'!$D:$D,'Summary Pivot'!$B:$B,'A3 Summary'!D$3,'Summary Pivot'!$C:$C,'A3 Summary'!$B21,'Summary Pivot'!$A:$A,'A3 Summary'!$D$15)</f>
        <v>94.151606425702823</v>
      </c>
      <c r="E21" s="15">
        <f>SUMIFS('Summary Pivot'!$D:$D,'Summary Pivot'!$B:$B,'A3 Summary'!E$3,'Summary Pivot'!$C:$C,'A3 Summary'!$B21,'Summary Pivot'!$A:$A,'A3 Summary'!$D$15)</f>
        <v>91.659501289767846</v>
      </c>
      <c r="F21" s="15">
        <f>SUMIFS('Summary Pivot'!$D:$D,'Summary Pivot'!$B:$B,'A3 Summary'!F$3,'Summary Pivot'!$C:$C,'A3 Summary'!$B21,'Summary Pivot'!$A:$A,'A3 Summary'!$D$15)</f>
        <v>89.637128881810952</v>
      </c>
      <c r="G21" s="15">
        <f>SUMIFS('Summary Pivot'!$D:$D,'Summary Pivot'!$B:$B,'A3 Summary'!G$3,'Summary Pivot'!$C:$C,'A3 Summary'!$B21,'Summary Pivot'!$A:$A,'A3 Summary'!$D$15)</f>
        <v>89.864411330379909</v>
      </c>
      <c r="H21" s="16">
        <f>SUMIFS('Summary Pivot'!$D:$D,'Summary Pivot'!$B:$B,'A3 Summary'!H$3,'Summary Pivot'!$C:$C,'A3 Summary'!$B21,'Summary Pivot'!$A:$A,'A3 Summary'!$D$15)</f>
        <v>91.062544420753383</v>
      </c>
      <c r="I21" s="15">
        <f>SUMIFS('Summary Pivot'!$D:$D,'Summary Pivot'!$B:$B,'A3 Summary'!I$3,'Summary Pivot'!$C:$C,'A3 Summary'!$B21,'Summary Pivot'!$A:$A,'A3 Summary'!$D$15)</f>
        <v>26.970443349753694</v>
      </c>
      <c r="J21" s="261">
        <f>J18/J17*100</f>
        <v>81.183589743589749</v>
      </c>
      <c r="K21" s="17">
        <f>K18/K17*100</f>
        <v>90.743689976352499</v>
      </c>
      <c r="L21" s="67"/>
      <c r="M21" s="23">
        <f>SUMIFS('Summary Pivot'!$D:$D,'Summary Pivot'!$B:$B,'A3 Summary'!M$3,'Summary Pivot'!$C:$C,'A3 Summary'!$B21,'Summary Pivot'!$A:$A,'A3 Summary'!$M$15)</f>
        <v>97.588036661842736</v>
      </c>
      <c r="N21" s="15">
        <f>SUMIFS('Summary Pivot'!$D:$D,'Summary Pivot'!$B:$B,'A3 Summary'!N$3,'Summary Pivot'!$C:$C,'A3 Summary'!$B21,'Summary Pivot'!$A:$A,'A3 Summary'!$M$15)</f>
        <v>101.27083083563122</v>
      </c>
      <c r="O21" s="15">
        <f>SUMIFS('Summary Pivot'!$D:$D,'Summary Pivot'!$B:$B,'A3 Summary'!O$3,'Summary Pivot'!$C:$C,'A3 Summary'!$B21,'Summary Pivot'!$A:$A,'A3 Summary'!$M$15)</f>
        <v>99.423924093527617</v>
      </c>
      <c r="P21" s="15">
        <f>SUMIFS('Summary Pivot'!$D:$D,'Summary Pivot'!$B:$B,'A3 Summary'!P$3,'Summary Pivot'!$C:$C,'A3 Summary'!$B21,'Summary Pivot'!$A:$A,'A3 Summary'!$M$15)</f>
        <v>99.372405613757664</v>
      </c>
      <c r="Q21" s="16">
        <f>SUMIFS('Summary Pivot'!$D:$D,'Summary Pivot'!$B:$B,'A3 Summary'!Q$3,'Summary Pivot'!$C:$C,'A3 Summary'!$B21,'Summary Pivot'!$A:$A,'A3 Summary'!$M$15)</f>
        <v>95.63073394495413</v>
      </c>
      <c r="R21" s="15">
        <f>SUMIFS('Summary Pivot'!$D:$D,'Summary Pivot'!$B:$B,'A3 Summary'!R$3,'Summary Pivot'!$C:$C,'A3 Summary'!$B21,'Summary Pivot'!$A:$A,'A3 Summary'!$M$15)</f>
        <v>30.490761642003179</v>
      </c>
      <c r="S21" s="261">
        <f>S18/S17*100</f>
        <v>86.375904796957428</v>
      </c>
      <c r="T21" s="84">
        <f>T18/T17*100</f>
        <v>98.929517155896107</v>
      </c>
      <c r="U21" s="67"/>
      <c r="V21" s="23">
        <f>SUMIFS('Summary Pivot'!$D:$D,'Summary Pivot'!$B:$B,'A3 Summary'!V$3,'Summary Pivot'!$C:$C,'A3 Summary'!$B21,'Summary Pivot'!$A:$A,'A3 Summary'!$V$15)</f>
        <v>92.967569826117696</v>
      </c>
      <c r="W21" s="15">
        <f>SUMIFS('Summary Pivot'!$D:$D,'Summary Pivot'!$B:$B,'A3 Summary'!W$3,'Summary Pivot'!$C:$C,'A3 Summary'!$B21,'Summary Pivot'!$A:$A,'A3 Summary'!$V$15)</f>
        <v>91.540374296558042</v>
      </c>
      <c r="X21" s="15">
        <f>SUMIFS('Summary Pivot'!$D:$D,'Summary Pivot'!$B:$B,'A3 Summary'!X$3,'Summary Pivot'!$C:$C,'A3 Summary'!$B21,'Summary Pivot'!$A:$A,'A3 Summary'!$V$15)</f>
        <v>103.51319009091071</v>
      </c>
      <c r="Y21" s="15">
        <f>SUMIFS('Summary Pivot'!$D:$D,'Summary Pivot'!$B:$B,'A3 Summary'!Y$3,'Summary Pivot'!$C:$C,'A3 Summary'!$B21,'Summary Pivot'!$A:$A,'A3 Summary'!$V$15)</f>
        <v>109.63343301547894</v>
      </c>
      <c r="Z21" s="16">
        <f>SUMIFS('Summary Pivot'!$D:$D,'Summary Pivot'!$B:$B,'A3 Summary'!Z$3,'Summary Pivot'!$C:$C,'A3 Summary'!$B21,'Summary Pivot'!$A:$A,'A3 Summary'!$V$15)</f>
        <v>111.60248986682109</v>
      </c>
      <c r="AA21" s="15">
        <f>SUMIFS('Summary Pivot'!$D:$D,'Summary Pivot'!$B:$B,'A3 Summary'!AA$3,'Summary Pivot'!$C:$C,'A3 Summary'!$B21,'Summary Pivot'!$A:$A,'A3 Summary'!$V$15)</f>
        <v>67.266731328806983</v>
      </c>
      <c r="AB21" s="261">
        <f>AB18/AB17*100</f>
        <v>97.63146189015302</v>
      </c>
      <c r="AC21" s="17">
        <f>AC18/AC17*100</f>
        <v>101.70157884883406</v>
      </c>
      <c r="AE21" s="188">
        <f>SUMIFS('Summary Pivot'!$D:$D,'Summary Pivot'!$B:$B,'A3 Summary'!AE$3,'Summary Pivot'!$C:$C,'A3 Summary'!$B21,'Summary Pivot'!$A:$A,'A3 Summary'!$AE$15)</f>
        <v>96.180860403863036</v>
      </c>
      <c r="AF21" s="23">
        <f>SUMIFS('Summary Pivot'!$D:$D,'Summary Pivot'!$B:$B,'A3 Summary'!AF$3,'Summary Pivot'!$C:$C,'A3 Summary'!$B21,'Summary Pivot'!$A:$A,'A3 Summary'!$AE$15)</f>
        <v>92.731182795698928</v>
      </c>
      <c r="AG21" s="15">
        <f>SUMIFS('Summary Pivot'!$D:$D,'Summary Pivot'!$B:$B,'A3 Summary'!AG$3,'Summary Pivot'!$C:$C,'A3 Summary'!$B21,'Summary Pivot'!$A:$A,'A3 Summary'!$AE$15)</f>
        <v>97.491039426523301</v>
      </c>
      <c r="AH21" s="15">
        <f>SUMIFS('Summary Pivot'!$D:$D,'Summary Pivot'!$B:$B,'A3 Summary'!AH$3,'Summary Pivot'!$C:$C,'A3 Summary'!$B21,'Summary Pivot'!$A:$A,'A3 Summary'!$AE$15)</f>
        <v>90.956133129483703</v>
      </c>
      <c r="AI21" s="16">
        <f>SUMIFS('Summary Pivot'!$D:$D,'Summary Pivot'!$B:$B,'A3 Summary'!AI$3,'Summary Pivot'!$C:$C,'A3 Summary'!$B21,'Summary Pivot'!$A:$A,'A3 Summary'!$AE$15)</f>
        <v>101.2905748924521</v>
      </c>
      <c r="AJ21" s="15">
        <f>SUMIFS('Summary Pivot'!$D:$D,'Summary Pivot'!$B:$B,'A3 Summary'!AJ$3,'Summary Pivot'!$C:$C,'A3 Summary'!$B21,'Summary Pivot'!$A:$A,'A3 Summary'!$AE$15)</f>
        <v>30.481012658227847</v>
      </c>
      <c r="AK21" s="261">
        <f>AK18/AK17*100</f>
        <v>86.208403361344537</v>
      </c>
      <c r="AL21" s="17">
        <f>AL18/AL17*100</f>
        <v>94.740310077519382</v>
      </c>
      <c r="AM21" s="67"/>
      <c r="AN21" s="188">
        <f>SUMIFS('Summary Pivot'!$J:$J,'Summary Pivot'!$H:$H,'A3 Summary'!AN$3,'Summary Pivot'!$I:$I,'A3 Summary'!$B21,'Summary Pivot'!$G:$G,'A3 Summary'!$AN$15)</f>
        <v>100.1052644711357</v>
      </c>
      <c r="AO21" s="15">
        <f>SUMIFS('Summary Pivot'!$J:$J,'Summary Pivot'!$H:$H,'A3 Summary'!AO$3,'Summary Pivot'!$I:$I,'A3 Summary'!$B21,'Summary Pivot'!$G:$G,'A3 Summary'!$AN$15)</f>
        <v>93.824787840835128</v>
      </c>
      <c r="AP21" s="15">
        <f>SUMIFS('Summary Pivot'!$J:$J,'Summary Pivot'!$H:$H,'A3 Summary'!AP$3,'Summary Pivot'!$I:$I,'A3 Summary'!$B21,'Summary Pivot'!$G:$G,'A3 Summary'!$AN$15)</f>
        <v>89.505366409954746</v>
      </c>
      <c r="AQ21" s="15">
        <f>SUMIFS('Summary Pivot'!$J:$J,'Summary Pivot'!$H:$H,'A3 Summary'!AQ$3,'Summary Pivot'!$I:$I,'A3 Summary'!$B21,'Summary Pivot'!$G:$G,'A3 Summary'!$AN$15)</f>
        <v>91.860288132564804</v>
      </c>
      <c r="AR21" s="16">
        <f>SUMIFS('Summary Pivot'!$J:$J,'Summary Pivot'!$H:$H,'A3 Summary'!AR$3,'Summary Pivot'!$I:$I,'A3 Summary'!$B21,'Summary Pivot'!$G:$G,'A3 Summary'!$AN$15)</f>
        <v>95.218687328625677</v>
      </c>
      <c r="AS21" s="15">
        <f>SUMIFS('Summary Pivot'!$J:$J,'Summary Pivot'!$H:$H,'A3 Summary'!AS$3,'Summary Pivot'!$I:$I,'A3 Summary'!$B21,'Summary Pivot'!$G:$G,'A3 Summary'!$AN$15)</f>
        <v>47.443751815358496</v>
      </c>
      <c r="AT21" s="261">
        <f>AT18/AT17*100</f>
        <v>90.464757033034431</v>
      </c>
      <c r="AU21" s="17">
        <f>AU18/AU17*100</f>
        <v>94.098915239829125</v>
      </c>
    </row>
    <row r="22" spans="2:56" ht="19.5" customHeight="1" x14ac:dyDescent="0.25">
      <c r="B22" s="1" t="s">
        <v>93</v>
      </c>
      <c r="C22" s="327" t="s">
        <v>11</v>
      </c>
      <c r="D22" s="328">
        <f>SUMIFS('Summary Pivot'!$D:$D,'Summary Pivot'!$B:$B,'A3 Summary'!D$3,'Summary Pivot'!$C:$C,'A3 Summary'!$B22,'Summary Pivot'!$A:$A,'A3 Summary'!$D$15)</f>
        <v>92.494979919678713</v>
      </c>
      <c r="E22" s="296">
        <f>SUMIFS('Summary Pivot'!$D:$D,'Summary Pivot'!$B:$B,'A3 Summary'!E$3,'Summary Pivot'!$C:$C,'A3 Summary'!$B22,'Summary Pivot'!$A:$A,'A3 Summary'!$D$15)</f>
        <v>90.283748925193464</v>
      </c>
      <c r="F22" s="296">
        <f>SUMIFS('Summary Pivot'!$D:$D,'Summary Pivot'!$B:$B,'A3 Summary'!F$3,'Summary Pivot'!$C:$C,'A3 Summary'!$B22,'Summary Pivot'!$A:$A,'A3 Summary'!$D$15)</f>
        <v>86.884313502445693</v>
      </c>
      <c r="G22" s="296">
        <f>SUMIFS('Summary Pivot'!$D:$D,'Summary Pivot'!$B:$B,'A3 Summary'!G$3,'Summary Pivot'!$C:$C,'A3 Summary'!$B22,'Summary Pivot'!$A:$A,'A3 Summary'!$D$15)</f>
        <v>85.61551886159215</v>
      </c>
      <c r="H22" s="297">
        <f>SUMIFS('Summary Pivot'!$D:$D,'Summary Pivot'!$B:$B,'A3 Summary'!H$3,'Summary Pivot'!$C:$C,'A3 Summary'!$B22,'Summary Pivot'!$A:$A,'A3 Summary'!$D$15)</f>
        <v>85.536602700781799</v>
      </c>
      <c r="I22" s="296">
        <f>SUMIFS('Summary Pivot'!$D:$D,'Summary Pivot'!$B:$B,'A3 Summary'!I$3,'Summary Pivot'!$C:$C,'A3 Summary'!$B22,'Summary Pivot'!$A:$A,'A3 Summary'!$D$15)</f>
        <v>0</v>
      </c>
      <c r="J22" s="267">
        <f>J19/J17*100</f>
        <v>74.342564102564097</v>
      </c>
      <c r="K22" s="299">
        <f>K19/K17*100</f>
        <v>87.452343033637376</v>
      </c>
      <c r="L22" s="67"/>
      <c r="M22" s="295">
        <f>SUMIFS('Summary Pivot'!$D:$D,'Summary Pivot'!$B:$B,'A3 Summary'!M$3,'Summary Pivot'!$C:$C,'A3 Summary'!$B22,'Summary Pivot'!$A:$A,'A3 Summary'!$M$15)</f>
        <v>96.30969609261939</v>
      </c>
      <c r="N22" s="296">
        <f>SUMIFS('Summary Pivot'!$D:$D,'Summary Pivot'!$B:$B,'A3 Summary'!N$3,'Summary Pivot'!$C:$C,'A3 Summary'!$B22,'Summary Pivot'!$A:$A,'A3 Summary'!$M$15)</f>
        <v>99.808176477640572</v>
      </c>
      <c r="O22" s="296">
        <f>SUMIFS('Summary Pivot'!$D:$D,'Summary Pivot'!$B:$B,'A3 Summary'!O$3,'Summary Pivot'!$C:$C,'A3 Summary'!$B22,'Summary Pivot'!$A:$A,'A3 Summary'!$M$15)</f>
        <v>97.043375127075564</v>
      </c>
      <c r="P22" s="296">
        <f>SUMIFS('Summary Pivot'!$D:$D,'Summary Pivot'!$B:$B,'A3 Summary'!P$3,'Summary Pivot'!$C:$C,'A3 Summary'!$B22,'Summary Pivot'!$A:$A,'A3 Summary'!$M$15)</f>
        <v>95.236212690255002</v>
      </c>
      <c r="Q22" s="297">
        <f>SUMIFS('Summary Pivot'!$D:$D,'Summary Pivot'!$B:$B,'A3 Summary'!Q$3,'Summary Pivot'!$C:$C,'A3 Summary'!$B22,'Summary Pivot'!$A:$A,'A3 Summary'!$M$15)</f>
        <v>91.238532110091739</v>
      </c>
      <c r="R22" s="296">
        <f>SUMIFS('Summary Pivot'!$D:$D,'Summary Pivot'!$B:$B,'A3 Summary'!R$3,'Summary Pivot'!$C:$C,'A3 Summary'!$B22,'Summary Pivot'!$A:$A,'A3 Summary'!$M$15)</f>
        <v>0</v>
      </c>
      <c r="S22" s="267">
        <f>S19/S17*100</f>
        <v>78.212795975953881</v>
      </c>
      <c r="T22" s="298">
        <f>T19/T17*100</f>
        <v>95.781921986215195</v>
      </c>
      <c r="U22" s="67"/>
      <c r="V22" s="295">
        <f>SUMIFS('Summary Pivot'!$D:$D,'Summary Pivot'!$B:$B,'A3 Summary'!V$3,'Summary Pivot'!$C:$C,'A3 Summary'!$B22,'Summary Pivot'!$A:$A,'A3 Summary'!$V$15)</f>
        <v>91.9326326615884</v>
      </c>
      <c r="W22" s="296">
        <f>SUMIFS('Summary Pivot'!$D:$D,'Summary Pivot'!$B:$B,'A3 Summary'!W$3,'Summary Pivot'!$C:$C,'A3 Summary'!$B22,'Summary Pivot'!$A:$A,'A3 Summary'!$V$15)</f>
        <v>90.637351132050782</v>
      </c>
      <c r="X22" s="296">
        <f>SUMIFS('Summary Pivot'!$D:$D,'Summary Pivot'!$B:$B,'A3 Summary'!X$3,'Summary Pivot'!$C:$C,'A3 Summary'!$B22,'Summary Pivot'!$A:$A,'A3 Summary'!$V$15)</f>
        <v>102.37903873975245</v>
      </c>
      <c r="Y22" s="296">
        <f>SUMIFS('Summary Pivot'!$D:$D,'Summary Pivot'!$B:$B,'A3 Summary'!Y$3,'Summary Pivot'!$C:$C,'A3 Summary'!$B22,'Summary Pivot'!$A:$A,'A3 Summary'!$V$15)</f>
        <v>108.46922078654855</v>
      </c>
      <c r="Z22" s="297">
        <f>SUMIFS('Summary Pivot'!$D:$D,'Summary Pivot'!$B:$B,'A3 Summary'!Z$3,'Summary Pivot'!$C:$C,'A3 Summary'!$B22,'Summary Pivot'!$A:$A,'A3 Summary'!$V$15)</f>
        <v>108.33815865662999</v>
      </c>
      <c r="AA22" s="296">
        <f>SUMIFS('Summary Pivot'!$D:$D,'Summary Pivot'!$B:$B,'A3 Summary'!AA$3,'Summary Pivot'!$C:$C,'A3 Summary'!$B22,'Summary Pivot'!$A:$A,'A3 Summary'!$V$15)</f>
        <v>0</v>
      </c>
      <c r="AB22" s="267">
        <f>AB19/AB17*100</f>
        <v>88.592955376100008</v>
      </c>
      <c r="AC22" s="299">
        <f>AC19/AC17*100</f>
        <v>100.46803819191645</v>
      </c>
      <c r="AE22" s="328">
        <f>SUMIFS('Summary Pivot'!$D:$D,'Summary Pivot'!$B:$B,'A3 Summary'!AE$3,'Summary Pivot'!$C:$C,'A3 Summary'!$B22,'Summary Pivot'!$A:$A,'A3 Summary'!$AE$15)</f>
        <v>95.039508340649689</v>
      </c>
      <c r="AF22" s="295">
        <f>SUMIFS('Summary Pivot'!$D:$D,'Summary Pivot'!$B:$B,'A3 Summary'!AF$3,'Summary Pivot'!$C:$C,'A3 Summary'!$B22,'Summary Pivot'!$A:$A,'A3 Summary'!$AE$15)</f>
        <v>91.311827956989248</v>
      </c>
      <c r="AG22" s="296">
        <f>SUMIFS('Summary Pivot'!$D:$D,'Summary Pivot'!$B:$B,'A3 Summary'!AG$3,'Summary Pivot'!$C:$C,'A3 Summary'!$B22,'Summary Pivot'!$A:$A,'A3 Summary'!$AE$15)</f>
        <v>95.929339477726572</v>
      </c>
      <c r="AH22" s="296">
        <f>SUMIFS('Summary Pivot'!$D:$D,'Summary Pivot'!$B:$B,'A3 Summary'!AH$3,'Summary Pivot'!$C:$C,'A3 Summary'!$B22,'Summary Pivot'!$A:$A,'A3 Summary'!$AE$15)</f>
        <v>89.474303187110422</v>
      </c>
      <c r="AI22" s="297">
        <f>SUMIFS('Summary Pivot'!$D:$D,'Summary Pivot'!$B:$B,'A3 Summary'!AI$3,'Summary Pivot'!$C:$C,'A3 Summary'!$B22,'Summary Pivot'!$A:$A,'A3 Summary'!$AE$15)</f>
        <v>96.558466953461092</v>
      </c>
      <c r="AJ22" s="296">
        <f>SUMIFS('Summary Pivot'!$D:$D,'Summary Pivot'!$B:$B,'A3 Summary'!AJ$3,'Summary Pivot'!$C:$C,'A3 Summary'!$B22,'Summary Pivot'!$A:$A,'A3 Summary'!$AE$15)</f>
        <v>0</v>
      </c>
      <c r="AK22" s="267">
        <f>AK19/AK17*100</f>
        <v>80.611764705882351</v>
      </c>
      <c r="AL22" s="299">
        <f>AL19/AL17*100</f>
        <v>92.95348837209302</v>
      </c>
      <c r="AM22" s="67"/>
      <c r="AN22" s="328">
        <f>SUMIFS('Summary Pivot'!$J:$J,'Summary Pivot'!$H:$H,'A3 Summary'!AN$3,'Summary Pivot'!$I:$I,'A3 Summary'!$B22,'Summary Pivot'!$G:$G,'A3 Summary'!$AN$15)</f>
        <v>99.384319804379629</v>
      </c>
      <c r="AO22" s="296">
        <f>SUMIFS('Summary Pivot'!$J:$J,'Summary Pivot'!$H:$H,'A3 Summary'!AO$3,'Summary Pivot'!$I:$I,'A3 Summary'!$B22,'Summary Pivot'!$G:$G,'A3 Summary'!$AN$15)</f>
        <v>93.013477621102709</v>
      </c>
      <c r="AP22" s="296">
        <f>SUMIFS('Summary Pivot'!$J:$J,'Summary Pivot'!$H:$H,'A3 Summary'!AP$3,'Summary Pivot'!$I:$I,'A3 Summary'!$B22,'Summary Pivot'!$G:$G,'A3 Summary'!$AN$15)</f>
        <v>88.209055410799223</v>
      </c>
      <c r="AQ22" s="296">
        <f>SUMIFS('Summary Pivot'!$J:$J,'Summary Pivot'!$H:$H,'A3 Summary'!AQ$3,'Summary Pivot'!$I:$I,'A3 Summary'!$B22,'Summary Pivot'!$G:$G,'A3 Summary'!$AN$15)</f>
        <v>90.187676608585747</v>
      </c>
      <c r="AR22" s="297">
        <f>SUMIFS('Summary Pivot'!$J:$J,'Summary Pivot'!$H:$H,'A3 Summary'!AR$3,'Summary Pivot'!$I:$I,'A3 Summary'!$B22,'Summary Pivot'!$G:$G,'A3 Summary'!$AN$15)</f>
        <v>92.246788986260199</v>
      </c>
      <c r="AS22" s="296">
        <f>SUMIFS('Summary Pivot'!$J:$J,'Summary Pivot'!$H:$H,'A3 Summary'!AS$3,'Summary Pivot'!$I:$I,'A3 Summary'!$B22,'Summary Pivot'!$G:$G,'A3 Summary'!$AN$15)</f>
        <v>2.2342873740420492E-3</v>
      </c>
      <c r="AT22" s="267">
        <f>AT19/AT17*100</f>
        <v>85.615511903825421</v>
      </c>
      <c r="AU22" s="299">
        <f>AU19/AU17*100</f>
        <v>92.847611523212862</v>
      </c>
    </row>
    <row r="23" spans="2:56" ht="19.5" customHeight="1" x14ac:dyDescent="0.25">
      <c r="B23" s="1" t="s">
        <v>135</v>
      </c>
      <c r="C23" s="327" t="s">
        <v>145</v>
      </c>
      <c r="D23" s="328">
        <f>SUMIFS('Summary Pivot'!$D:$D,'Summary Pivot'!$B:$B,'A3 Summary'!D$3,'Summary Pivot'!$C:$C,'A3 Summary'!$B23,'Summary Pivot'!$A:$A,'A3 Summary'!$D$15)</f>
        <v>71.867681498829043</v>
      </c>
      <c r="E23" s="296">
        <f>SUMIFS('Summary Pivot'!$D:$D,'Summary Pivot'!$B:$B,'A3 Summary'!E$3,'Summary Pivot'!$C:$C,'A3 Summary'!$B23,'Summary Pivot'!$A:$A,'A3 Summary'!$D$15)</f>
        <v>58.438171218165081</v>
      </c>
      <c r="F23" s="296">
        <f>SUMIFS('Summary Pivot'!$D:$D,'Summary Pivot'!$B:$B,'A3 Summary'!F$3,'Summary Pivot'!$C:$C,'A3 Summary'!$B23,'Summary Pivot'!$A:$A,'A3 Summary'!$D$15)</f>
        <v>39.324880054832079</v>
      </c>
      <c r="G23" s="296">
        <f>SUMIFS('Summary Pivot'!$D:$D,'Summary Pivot'!$B:$B,'A3 Summary'!G$3,'Summary Pivot'!$C:$C,'A3 Summary'!$B23,'Summary Pivot'!$A:$A,'A3 Summary'!$D$15)</f>
        <v>21.32013201320132</v>
      </c>
      <c r="H23" s="297"/>
      <c r="I23" s="296"/>
      <c r="J23" s="267"/>
      <c r="K23" s="299"/>
      <c r="L23" s="67"/>
      <c r="M23" s="295">
        <f>SUMIFS('Summary Pivot'!$D:$D,'Summary Pivot'!$B:$B,'A3 Summary'!M$3,'Summary Pivot'!$C:$C,'A3 Summary'!$B23,'Summary Pivot'!$A:$A,'A3 Summary'!$M$15)</f>
        <v>58.942755409476852</v>
      </c>
      <c r="N23" s="296">
        <f>SUMIFS('Summary Pivot'!$D:$D,'Summary Pivot'!$B:$B,'A3 Summary'!N$3,'Summary Pivot'!$C:$C,'A3 Summary'!$B23,'Summary Pivot'!$A:$A,'A3 Summary'!$M$15)</f>
        <v>43.774345198119541</v>
      </c>
      <c r="O23" s="296">
        <f>SUMIFS('Summary Pivot'!$D:$D,'Summary Pivot'!$B:$B,'A3 Summary'!O$3,'Summary Pivot'!$C:$C,'A3 Summary'!$B23,'Summary Pivot'!$A:$A,'A3 Summary'!$M$15)</f>
        <v>30.622986036519872</v>
      </c>
      <c r="P23" s="296">
        <f>SUMIFS('Summary Pivot'!$D:$D,'Summary Pivot'!$B:$B,'A3 Summary'!P$3,'Summary Pivot'!$C:$C,'A3 Summary'!$B23,'Summary Pivot'!$A:$A,'A3 Summary'!$M$15)</f>
        <v>18.297230818059194</v>
      </c>
      <c r="Q23" s="297"/>
      <c r="R23" s="296"/>
      <c r="S23" s="267"/>
      <c r="T23" s="298"/>
      <c r="U23" s="67"/>
      <c r="V23" s="295">
        <f>SUMIFS('Summary Pivot'!$D:$D,'Summary Pivot'!$B:$B,'A3 Summary'!V$3,'Summary Pivot'!$C:$C,'A3 Summary'!$B23,'Summary Pivot'!$A:$A,'A3 Summary'!$V$15)</f>
        <v>60.322870627013259</v>
      </c>
      <c r="W23" s="296">
        <f>SUMIFS('Summary Pivot'!$D:$D,'Summary Pivot'!$B:$B,'A3 Summary'!W$3,'Summary Pivot'!$C:$C,'A3 Summary'!$B23,'Summary Pivot'!$A:$A,'A3 Summary'!$V$15)</f>
        <v>46.186899131348731</v>
      </c>
      <c r="X23" s="296">
        <f>SUMIFS('Summary Pivot'!$D:$D,'Summary Pivot'!$B:$B,'A3 Summary'!X$3,'Summary Pivot'!$C:$C,'A3 Summary'!$B23,'Summary Pivot'!$A:$A,'A3 Summary'!$V$15)</f>
        <v>34.638588940552587</v>
      </c>
      <c r="Y23" s="296">
        <f>SUMIFS('Summary Pivot'!$D:$D,'Summary Pivot'!$B:$B,'A3 Summary'!Y$3,'Summary Pivot'!$C:$C,'A3 Summary'!$B23,'Summary Pivot'!$A:$A,'A3 Summary'!$V$15)</f>
        <v>28.053826069491866</v>
      </c>
      <c r="Z23" s="297"/>
      <c r="AA23" s="296"/>
      <c r="AB23" s="267"/>
      <c r="AC23" s="299"/>
      <c r="AE23" s="328">
        <f>SUMIFS('Summary Pivot'!$D:$D,'Summary Pivot'!$B:$B,'A3 Summary'!AE$3,'Summary Pivot'!$C:$C,'A3 Summary'!$B23,'Summary Pivot'!$A:$A,'A3 Summary'!$AE$15)</f>
        <v>63.802469135802461</v>
      </c>
      <c r="AF23" s="295">
        <f>SUMIFS('Summary Pivot'!$D:$D,'Summary Pivot'!$B:$B,'A3 Summary'!AF$3,'Summary Pivot'!$C:$C,'A3 Summary'!$B23,'Summary Pivot'!$A:$A,'A3 Summary'!$AE$15)</f>
        <v>47.910718920321827</v>
      </c>
      <c r="AG23" s="296">
        <f>SUMIFS('Summary Pivot'!$D:$D,'Summary Pivot'!$B:$B,'A3 Summary'!AG$3,'Summary Pivot'!$C:$C,'A3 Summary'!$B23,'Summary Pivot'!$A:$A,'A3 Summary'!$AE$15)</f>
        <v>33.982549080710498</v>
      </c>
      <c r="AH23" s="296">
        <f>SUMIFS('Summary Pivot'!$D:$D,'Summary Pivot'!$B:$B,'A3 Summary'!AH$3,'Summary Pivot'!$C:$C,'A3 Summary'!$B23,'Summary Pivot'!$A:$A,'A3 Summary'!$AE$15)</f>
        <v>24.961079398028023</v>
      </c>
      <c r="AI23" s="297"/>
      <c r="AJ23" s="296"/>
      <c r="AK23" s="267"/>
      <c r="AL23" s="299"/>
      <c r="AM23" s="67"/>
      <c r="AN23" s="328">
        <f>SUMIFS('Summary Pivot'!$J:$J,'Summary Pivot'!$H:$H,'A3 Summary'!AN$3,'Summary Pivot'!$I:$I,'A3 Summary'!$B23,'Summary Pivot'!$G:$G,'A3 Summary'!$AN$15)</f>
        <v>83.208510216554615</v>
      </c>
      <c r="AO23" s="296">
        <f>SUMIFS('Summary Pivot'!$J:$J,'Summary Pivot'!$H:$H,'A3 Summary'!AO$3,'Summary Pivot'!$I:$I,'A3 Summary'!$B23,'Summary Pivot'!$G:$G,'A3 Summary'!$AN$15)</f>
        <v>62.621438204359656</v>
      </c>
      <c r="AP23" s="296">
        <f>SUMIFS('Summary Pivot'!$J:$J,'Summary Pivot'!$H:$H,'A3 Summary'!AP$3,'Summary Pivot'!$I:$I,'A3 Summary'!$B23,'Summary Pivot'!$G:$G,'A3 Summary'!$AN$15)</f>
        <v>41.169484134727732</v>
      </c>
      <c r="AQ23" s="296">
        <f>SUMIFS('Summary Pivot'!$J:$J,'Summary Pivot'!$H:$H,'A3 Summary'!AQ$3,'Summary Pivot'!$I:$I,'A3 Summary'!$B23,'Summary Pivot'!$G:$G,'A3 Summary'!$AN$15)</f>
        <v>28.895243784797543</v>
      </c>
      <c r="AR23" s="297"/>
      <c r="AS23" s="296"/>
      <c r="AT23" s="267"/>
      <c r="AU23" s="299"/>
    </row>
    <row r="24" spans="2:56" ht="19.5" customHeight="1" thickBot="1" x14ac:dyDescent="0.3">
      <c r="B24" s="1" t="s">
        <v>136</v>
      </c>
      <c r="C24" s="238" t="s">
        <v>146</v>
      </c>
      <c r="D24" s="239">
        <f>SUMIFS('Summary Pivot'!$D:$D,'Summary Pivot'!$B:$B,'A3 Summary'!D$3,'Summary Pivot'!$C:$C,'A3 Summary'!$B24,'Summary Pivot'!$A:$A,'A3 Summary'!$D$15)</f>
        <v>61.621485943775099</v>
      </c>
      <c r="E24" s="127">
        <f>SUMIFS('Summary Pivot'!$D:$D,'Summary Pivot'!$B:$B,'A3 Summary'!E$3,'Summary Pivot'!$C:$C,'A3 Summary'!$B24,'Summary Pivot'!$A:$A,'A3 Summary'!$D$15)</f>
        <v>46.787863898783932</v>
      </c>
      <c r="F24" s="127">
        <f>SUMIFS('Summary Pivot'!$D:$D,'Summary Pivot'!$B:$B,'A3 Summary'!F$3,'Summary Pivot'!$C:$C,'A3 Summary'!$B24,'Summary Pivot'!$A:$A,'A3 Summary'!$D$15)</f>
        <v>26.106245023319303</v>
      </c>
      <c r="G24" s="127">
        <f>SUMIFS('Summary Pivot'!$D:$D,'Summary Pivot'!$B:$B,'A3 Summary'!G$3,'Summary Pivot'!$C:$C,'A3 Summary'!$B24,'Summary Pivot'!$A:$A,'A3 Summary'!$D$15)</f>
        <v>10.840381259229428</v>
      </c>
      <c r="H24" s="128"/>
      <c r="I24" s="127"/>
      <c r="J24" s="273"/>
      <c r="K24" s="129"/>
      <c r="L24" s="67"/>
      <c r="M24" s="240">
        <f>SUMIFS('Summary Pivot'!$D:$D,'Summary Pivot'!$B:$B,'A3 Summary'!M$3,'Summary Pivot'!$C:$C,'A3 Summary'!$B24,'Summary Pivot'!$A:$A,'A3 Summary'!$M$15)</f>
        <v>51.905451037144232</v>
      </c>
      <c r="N24" s="127">
        <f>SUMIFS('Summary Pivot'!$D:$D,'Summary Pivot'!$B:$B,'A3 Summary'!N$3,'Summary Pivot'!$C:$C,'A3 Summary'!$B24,'Summary Pivot'!$A:$A,'A3 Summary'!$M$15)</f>
        <v>39.07205371058626</v>
      </c>
      <c r="O24" s="127">
        <f>SUMIFS('Summary Pivot'!$D:$D,'Summary Pivot'!$B:$B,'A3 Summary'!O$3,'Summary Pivot'!$C:$C,'A3 Summary'!$B24,'Summary Pivot'!$A:$A,'A3 Summary'!$M$15)</f>
        <v>24.15282954930532</v>
      </c>
      <c r="P24" s="127">
        <f>SUMIFS('Summary Pivot'!$D:$D,'Summary Pivot'!$B:$B,'A3 Summary'!P$3,'Summary Pivot'!$C:$C,'A3 Summary'!$B24,'Summary Pivot'!$A:$A,'A3 Summary'!$M$15)</f>
        <v>11.395532713975093</v>
      </c>
      <c r="Q24" s="128"/>
      <c r="R24" s="127"/>
      <c r="S24" s="273"/>
      <c r="T24" s="177"/>
      <c r="U24" s="67"/>
      <c r="V24" s="126">
        <f>SUMIFS('Summary Pivot'!$D:$D,'Summary Pivot'!$B:$B,'A3 Summary'!V$3,'Summary Pivot'!$C:$C,'A3 Summary'!$B24,'Summary Pivot'!$A:$A,'A3 Summary'!$V$15)</f>
        <v>51.762928679330187</v>
      </c>
      <c r="W24" s="127">
        <f>SUMIFS('Summary Pivot'!$D:$D,'Summary Pivot'!$B:$B,'A3 Summary'!W$3,'Summary Pivot'!$C:$C,'A3 Summary'!$B24,'Summary Pivot'!$A:$A,'A3 Summary'!$V$15)</f>
        <v>39.107446669284123</v>
      </c>
      <c r="X24" s="127">
        <f>SUMIFS('Summary Pivot'!$D:$D,'Summary Pivot'!$B:$B,'A3 Summary'!X$3,'Summary Pivot'!$C:$C,'A3 Summary'!$B24,'Summary Pivot'!$A:$A,'A3 Summary'!$V$15)</f>
        <v>32.19918198217507</v>
      </c>
      <c r="Y24" s="127">
        <f>SUMIFS('Summary Pivot'!$D:$D,'Summary Pivot'!$B:$B,'A3 Summary'!Y$3,'Summary Pivot'!$C:$C,'A3 Summary'!$B24,'Summary Pivot'!$A:$A,'A3 Summary'!$V$15)</f>
        <v>26.270947356542347</v>
      </c>
      <c r="Z24" s="128"/>
      <c r="AA24" s="127"/>
      <c r="AB24" s="273"/>
      <c r="AC24" s="129"/>
      <c r="AE24" s="239">
        <f>SUMIFS('Summary Pivot'!$D:$D,'Summary Pivot'!$B:$B,'A3 Summary'!AE$3,'Summary Pivot'!$C:$C,'A3 Summary'!$B24,'Summary Pivot'!$A:$A,'A3 Summary'!$AE$15)</f>
        <v>56.71641791044776</v>
      </c>
      <c r="AF24" s="127">
        <f>SUMIFS('Summary Pivot'!$D:$D,'Summary Pivot'!$B:$B,'A3 Summary'!AF$3,'Summary Pivot'!$C:$C,'A3 Summary'!$B24,'Summary Pivot'!$A:$A,'A3 Summary'!$AE$15)</f>
        <v>39.698924731182792</v>
      </c>
      <c r="AG24" s="127">
        <f>SUMIFS('Summary Pivot'!$D:$D,'Summary Pivot'!$B:$B,'A3 Summary'!AG$3,'Summary Pivot'!$C:$C,'A3 Summary'!$B24,'Summary Pivot'!$A:$A,'A3 Summary'!$AE$15)</f>
        <v>27.918586789554535</v>
      </c>
      <c r="AH24" s="127">
        <f>SUMIFS('Summary Pivot'!$D:$D,'Summary Pivot'!$B:$B,'A3 Summary'!AH$3,'Summary Pivot'!$C:$C,'A3 Summary'!$B24,'Summary Pivot'!$A:$A,'A3 Summary'!$AE$15)</f>
        <v>16.970481006703515</v>
      </c>
      <c r="AI24" s="128"/>
      <c r="AJ24" s="127"/>
      <c r="AK24" s="273"/>
      <c r="AL24" s="129"/>
      <c r="AM24" s="67"/>
      <c r="AN24" s="239">
        <f>SUMIFS('Summary Pivot'!$J:$J,'Summary Pivot'!$H:$H,'A3 Summary'!AN$3,'Summary Pivot'!$I:$I,'A3 Summary'!$B24,'Summary Pivot'!$G:$G,'A3 Summary'!$AN$15)</f>
        <v>78.556301677057959</v>
      </c>
      <c r="AO24" s="127">
        <f>SUMIFS('Summary Pivot'!$J:$J,'Summary Pivot'!$H:$H,'A3 Summary'!AO$3,'Summary Pivot'!$I:$I,'A3 Summary'!$B24,'Summary Pivot'!$G:$G,'A3 Summary'!$AN$15)</f>
        <v>53.428942489519294</v>
      </c>
      <c r="AP24" s="127">
        <f>SUMIFS('Summary Pivot'!$J:$J,'Summary Pivot'!$H:$H,'A3 Summary'!AP$3,'Summary Pivot'!$I:$I,'A3 Summary'!$B24,'Summary Pivot'!$G:$G,'A3 Summary'!$AN$15)</f>
        <v>30.836106158920799</v>
      </c>
      <c r="AQ24" s="127">
        <f>SUMIFS('Summary Pivot'!$J:$J,'Summary Pivot'!$H:$H,'A3 Summary'!AQ$3,'Summary Pivot'!$I:$I,'A3 Summary'!$B24,'Summary Pivot'!$G:$G,'A3 Summary'!$AN$15)</f>
        <v>19.52505112136112</v>
      </c>
      <c r="AR24" s="128"/>
      <c r="AS24" s="127"/>
      <c r="AT24" s="273"/>
      <c r="AU24" s="129"/>
    </row>
    <row r="25" spans="2:56" ht="12" customHeight="1" thickTop="1" thickBot="1" x14ac:dyDescent="0.3">
      <c r="C25" s="212"/>
    </row>
    <row r="26" spans="2:56" ht="24" customHeight="1" thickTop="1" x14ac:dyDescent="0.25">
      <c r="C26" s="242"/>
      <c r="D26" s="374" t="s">
        <v>48</v>
      </c>
      <c r="E26" s="374"/>
      <c r="F26" s="374"/>
      <c r="G26" s="374"/>
      <c r="H26" s="374"/>
      <c r="I26" s="374"/>
      <c r="J26" s="374"/>
      <c r="K26" s="374"/>
      <c r="L26" s="67"/>
      <c r="M26" s="374" t="s">
        <v>47</v>
      </c>
      <c r="N26" s="374"/>
      <c r="O26" s="374"/>
      <c r="P26" s="374"/>
      <c r="Q26" s="374"/>
      <c r="R26" s="374"/>
      <c r="S26" s="374"/>
      <c r="T26" s="374"/>
      <c r="U26" s="67"/>
      <c r="V26" s="375" t="s">
        <v>57</v>
      </c>
      <c r="W26" s="375"/>
      <c r="X26" s="375"/>
      <c r="Y26" s="375"/>
      <c r="Z26" s="375"/>
      <c r="AA26" s="375"/>
      <c r="AB26" s="375"/>
      <c r="AC26" s="375"/>
      <c r="AE26" s="376" t="s">
        <v>102</v>
      </c>
      <c r="AF26" s="376"/>
      <c r="AG26" s="376"/>
      <c r="AH26" s="376"/>
      <c r="AI26" s="376"/>
      <c r="AJ26" s="376"/>
      <c r="AK26" s="376"/>
      <c r="AL26" s="377"/>
      <c r="AM26" s="67"/>
      <c r="AN26" s="378" t="s">
        <v>103</v>
      </c>
      <c r="AO26" s="378"/>
      <c r="AP26" s="378"/>
      <c r="AQ26" s="378"/>
      <c r="AR26" s="378"/>
      <c r="AS26" s="378"/>
      <c r="AT26" s="378"/>
      <c r="AU26" s="379"/>
    </row>
    <row r="27" spans="2:56" ht="32.25" customHeight="1" thickBot="1" x14ac:dyDescent="0.3">
      <c r="C27" s="243"/>
      <c r="D27" s="217" t="s">
        <v>2</v>
      </c>
      <c r="E27" s="218" t="s">
        <v>3</v>
      </c>
      <c r="F27" s="218" t="s">
        <v>4</v>
      </c>
      <c r="G27" s="218" t="s">
        <v>142</v>
      </c>
      <c r="H27" s="219" t="s">
        <v>141</v>
      </c>
      <c r="I27" s="218" t="s">
        <v>126</v>
      </c>
      <c r="J27" s="334" t="s">
        <v>143</v>
      </c>
      <c r="K27" s="220" t="s">
        <v>5</v>
      </c>
      <c r="L27" s="67"/>
      <c r="M27" s="217" t="s">
        <v>2</v>
      </c>
      <c r="N27" s="218" t="s">
        <v>3</v>
      </c>
      <c r="O27" s="218" t="s">
        <v>4</v>
      </c>
      <c r="P27" s="218" t="s">
        <v>142</v>
      </c>
      <c r="Q27" s="219" t="s">
        <v>141</v>
      </c>
      <c r="R27" s="218" t="s">
        <v>126</v>
      </c>
      <c r="S27" s="334" t="s">
        <v>143</v>
      </c>
      <c r="T27" s="220" t="s">
        <v>5</v>
      </c>
      <c r="U27" s="67"/>
      <c r="V27" s="221" t="s">
        <v>2</v>
      </c>
      <c r="W27" s="222" t="s">
        <v>3</v>
      </c>
      <c r="X27" s="222" t="s">
        <v>4</v>
      </c>
      <c r="Y27" s="222" t="s">
        <v>142</v>
      </c>
      <c r="Z27" s="223" t="s">
        <v>141</v>
      </c>
      <c r="AA27" s="222" t="s">
        <v>126</v>
      </c>
      <c r="AB27" s="332" t="s">
        <v>143</v>
      </c>
      <c r="AC27" s="224" t="s">
        <v>5</v>
      </c>
      <c r="AE27" s="225" t="s">
        <v>2</v>
      </c>
      <c r="AF27" s="226" t="s">
        <v>3</v>
      </c>
      <c r="AG27" s="226" t="s">
        <v>4</v>
      </c>
      <c r="AH27" s="226" t="s">
        <v>142</v>
      </c>
      <c r="AI27" s="227" t="s">
        <v>141</v>
      </c>
      <c r="AJ27" s="338" t="s">
        <v>126</v>
      </c>
      <c r="AK27" s="331" t="s">
        <v>143</v>
      </c>
      <c r="AL27" s="228" t="s">
        <v>5</v>
      </c>
      <c r="AM27" s="67"/>
      <c r="AN27" s="246" t="s">
        <v>2</v>
      </c>
      <c r="AO27" s="247" t="s">
        <v>3</v>
      </c>
      <c r="AP27" s="247" t="s">
        <v>4</v>
      </c>
      <c r="AQ27" s="247" t="s">
        <v>142</v>
      </c>
      <c r="AR27" s="248" t="s">
        <v>141</v>
      </c>
      <c r="AS27" s="247" t="s">
        <v>126</v>
      </c>
      <c r="AT27" s="333" t="s">
        <v>143</v>
      </c>
      <c r="AU27" s="249" t="s">
        <v>5</v>
      </c>
      <c r="BD27" s="159"/>
    </row>
    <row r="28" spans="2:56" ht="19.5" customHeight="1" thickTop="1" x14ac:dyDescent="0.25">
      <c r="B28" s="1" t="s">
        <v>115</v>
      </c>
      <c r="C28" s="230" t="s">
        <v>7</v>
      </c>
      <c r="D28" s="162">
        <f>SUMIFS('Summary Pivot'!$D:$D,'Summary Pivot'!$B:$B,'A3 Summary'!D$3,'Summary Pivot'!$C:$C,'A3 Summary'!$B28,'Summary Pivot'!$A:$A,'A3 Summary'!$D$26)</f>
        <v>3268</v>
      </c>
      <c r="E28" s="150">
        <f>SUMIFS('Summary Pivot'!$D:$D,'Summary Pivot'!$B:$B,'A3 Summary'!E$3,'Summary Pivot'!$C:$C,'A3 Summary'!$B28,'Summary Pivot'!$A:$A,'A3 Summary'!$D$26)</f>
        <v>6670</v>
      </c>
      <c r="F28" s="150">
        <f>SUMIFS('Summary Pivot'!$D:$D,'Summary Pivot'!$B:$B,'A3 Summary'!F$3,'Summary Pivot'!$C:$C,'A3 Summary'!$B28,'Summary Pivot'!$A:$A,'A3 Summary'!$D$26)</f>
        <v>10576</v>
      </c>
      <c r="G28" s="150">
        <f>SUMIFS('Summary Pivot'!$D:$D,'Summary Pivot'!$B:$B,'A3 Summary'!G$3,'Summary Pivot'!$C:$C,'A3 Summary'!$B28,'Summary Pivot'!$A:$A,'A3 Summary'!$D$26)</f>
        <v>10732</v>
      </c>
      <c r="H28" s="180">
        <f>SUMIFS('Summary Pivot'!$D:$D,'Summary Pivot'!$B:$B,'A3 Summary'!H$3,'Summary Pivot'!$C:$C,'A3 Summary'!$B28,'Summary Pivot'!$A:$A,'A3 Summary'!$D$26)</f>
        <v>3214</v>
      </c>
      <c r="I28" s="150">
        <f>SUMIFS('Summary Pivot'!$D:$D,'Summary Pivot'!$B:$B,'A3 Summary'!I$3,'Summary Pivot'!$C:$C,'A3 Summary'!$B28,'Summary Pivot'!$A:$A,'A3 Summary'!$D$26)</f>
        <v>4202</v>
      </c>
      <c r="J28" s="278">
        <f>SUMIFS('Summary Pivot'!$D:$D,'Summary Pivot'!$B:$B,'A3 Summary'!J$3,'Summary Pivot'!$C:$C,'A3 Summary'!$B28,'Summary Pivot'!$A:$A,'A3 Summary'!$D$26)</f>
        <v>38662</v>
      </c>
      <c r="K28" s="231">
        <f>SUM(D28:H28)</f>
        <v>34460</v>
      </c>
      <c r="L28" s="67"/>
      <c r="M28" s="162">
        <f>SUMIFS('Summary Pivot'!$D:$D,'Summary Pivot'!$B:$B,'A3 Summary'!M$3,'Summary Pivot'!$C:$C,'A3 Summary'!$B28,'Summary Pivot'!$A:$A,'A3 Summary'!$M$26)</f>
        <v>468</v>
      </c>
      <c r="N28" s="150">
        <f>SUMIFS('Summary Pivot'!$D:$D,'Summary Pivot'!$B:$B,'A3 Summary'!N$3,'Summary Pivot'!$C:$C,'A3 Summary'!$B28,'Summary Pivot'!$A:$A,'A3 Summary'!$M$26)</f>
        <v>879</v>
      </c>
      <c r="O28" s="150">
        <f>SUMIFS('Summary Pivot'!$D:$D,'Summary Pivot'!$B:$B,'A3 Summary'!O$3,'Summary Pivot'!$C:$C,'A3 Summary'!$B28,'Summary Pivot'!$A:$A,'A3 Summary'!$M$26)</f>
        <v>1246</v>
      </c>
      <c r="P28" s="150">
        <f>SUMIFS('Summary Pivot'!$D:$D,'Summary Pivot'!$B:$B,'A3 Summary'!P$3,'Summary Pivot'!$C:$C,'A3 Summary'!$B28,'Summary Pivot'!$A:$A,'A3 Summary'!$M$26)</f>
        <v>1883</v>
      </c>
      <c r="Q28" s="180">
        <f>SUMIFS('Summary Pivot'!$D:$D,'Summary Pivot'!$B:$B,'A3 Summary'!Q$3,'Summary Pivot'!$C:$C,'A3 Summary'!$B28,'Summary Pivot'!$A:$A,'A3 Summary'!$M$26)</f>
        <v>824</v>
      </c>
      <c r="R28" s="150">
        <f>SUMIFS('Summary Pivot'!$D:$D,'Summary Pivot'!$B:$B,'A3 Summary'!R$3,'Summary Pivot'!$C:$C,'A3 Summary'!$B28,'Summary Pivot'!$A:$A,'A3 Summary'!$M$26)</f>
        <v>995</v>
      </c>
      <c r="S28" s="278">
        <f>SUMIFS('Summary Pivot'!$D:$D,'Summary Pivot'!$B:$B,'A3 Summary'!S$3,'Summary Pivot'!$C:$C,'A3 Summary'!$B28,'Summary Pivot'!$A:$A,'A3 Summary'!$M$26)</f>
        <v>6295</v>
      </c>
      <c r="T28" s="231">
        <f>SUM(M28:Q28)</f>
        <v>5300</v>
      </c>
      <c r="U28" s="151"/>
      <c r="V28" s="116">
        <f>SUMIFS('Summary Pivot'!$D:$D,'Summary Pivot'!$B:$B,'A3 Summary'!V$3,'Summary Pivot'!$C:$C,'A3 Summary'!$B28,'Summary Pivot'!$A:$A,'A3 Summary'!$V$26)</f>
        <v>16242</v>
      </c>
      <c r="W28" s="117">
        <f>SUMIFS('Summary Pivot'!$D:$D,'Summary Pivot'!$B:$B,'A3 Summary'!W$3,'Summary Pivot'!$C:$C,'A3 Summary'!$B28,'Summary Pivot'!$A:$A,'A3 Summary'!$V$26)</f>
        <v>26673</v>
      </c>
      <c r="X28" s="117">
        <f>SUMIFS('Summary Pivot'!$D:$D,'Summary Pivot'!$B:$B,'A3 Summary'!X$3,'Summary Pivot'!$C:$C,'A3 Summary'!$B28,'Summary Pivot'!$A:$A,'A3 Summary'!$V$26)</f>
        <v>53768</v>
      </c>
      <c r="Y28" s="117">
        <f>SUMIFS('Summary Pivot'!$D:$D,'Summary Pivot'!$B:$B,'A3 Summary'!Y$3,'Summary Pivot'!$C:$C,'A3 Summary'!$B28,'Summary Pivot'!$A:$A,'A3 Summary'!$V$26)</f>
        <v>90426</v>
      </c>
      <c r="Z28" s="118">
        <f>SUMIFS('Summary Pivot'!$D:$D,'Summary Pivot'!$B:$B,'A3 Summary'!Z$3,'Summary Pivot'!$C:$C,'A3 Summary'!$B28,'Summary Pivot'!$A:$A,'A3 Summary'!$V$26)</f>
        <v>13130</v>
      </c>
      <c r="AA28" s="117">
        <f>SUMIFS('Summary Pivot'!$D:$D,'Summary Pivot'!$B:$B,'A3 Summary'!AA$3,'Summary Pivot'!$C:$C,'A3 Summary'!$B28,'Summary Pivot'!$A:$A,'A3 Summary'!$V$26)</f>
        <v>22653</v>
      </c>
      <c r="AB28" s="258">
        <f>SUMIFS('Summary Pivot'!$D:$D,'Summary Pivot'!$B:$B,'A3 Summary'!AB$3,'Summary Pivot'!$C:$C,'A3 Summary'!$B28,'Summary Pivot'!$A:$A,'A3 Summary'!$V$26)</f>
        <v>222892</v>
      </c>
      <c r="AC28" s="231">
        <f>SUM(V28:Z28)</f>
        <v>200239</v>
      </c>
      <c r="AE28" s="162">
        <f>SUMIFS('Summary Pivot'!$D:$D,'Summary Pivot'!$B:$B,'A3 Summary'!AE$3,'Summary Pivot'!$C:$C,'A3 Summary'!$B28,'Summary Pivot'!$A:$A,'A3 Summary'!$AE$26)</f>
        <v>655</v>
      </c>
      <c r="AF28" s="116">
        <f>SUMIFS('Summary Pivot'!$D:$D,'Summary Pivot'!$B:$B,'A3 Summary'!AF$3,'Summary Pivot'!$C:$C,'A3 Summary'!$B28,'Summary Pivot'!$A:$A,'A3 Summary'!$AE$26)</f>
        <v>2045</v>
      </c>
      <c r="AG28" s="117">
        <f>SUMIFS('Summary Pivot'!$D:$D,'Summary Pivot'!$B:$B,'A3 Summary'!AG$3,'Summary Pivot'!$C:$C,'A3 Summary'!$B28,'Summary Pivot'!$A:$A,'A3 Summary'!$AE$26)</f>
        <v>9306</v>
      </c>
      <c r="AH28" s="117">
        <f>SUMIFS('Summary Pivot'!$D:$D,'Summary Pivot'!$B:$B,'A3 Summary'!AH$3,'Summary Pivot'!$C:$C,'A3 Summary'!$B28,'Summary Pivot'!$A:$A,'A3 Summary'!$AE$26)</f>
        <v>9687</v>
      </c>
      <c r="AI28" s="118">
        <f>SUMIFS('Summary Pivot'!$D:$D,'Summary Pivot'!$B:$B,'A3 Summary'!AI$3,'Summary Pivot'!$C:$C,'A3 Summary'!$B28,'Summary Pivot'!$A:$A,'A3 Summary'!$AE$26)</f>
        <v>1662</v>
      </c>
      <c r="AJ28" s="117">
        <f>SUMIFS('Summary Pivot'!$D:$D,'Summary Pivot'!$B:$B,'A3 Summary'!AJ$3,'Summary Pivot'!$C:$C,'A3 Summary'!$B28,'Summary Pivot'!$A:$A,'A3 Summary'!$AE$26)</f>
        <v>3008</v>
      </c>
      <c r="AK28" s="258">
        <f>SUMIFS('Summary Pivot'!$D:$D,'Summary Pivot'!$B:$B,'A3 Summary'!AK$3,'Summary Pivot'!$C:$C,'A3 Summary'!$B28,'Summary Pivot'!$A:$A,'A3 Summary'!$AE$26)</f>
        <v>26363</v>
      </c>
      <c r="AL28" s="196">
        <f>SUM(AE28:AI28)</f>
        <v>23355</v>
      </c>
      <c r="AM28" s="67"/>
      <c r="AN28" s="162">
        <f>SUMIFS('Summary Pivot'!$D:$D,'Summary Pivot'!$B:$B,'A3 Summary'!AN$3,'Summary Pivot'!$C:$C,'A3 Summary'!$B28,'Summary Pivot'!$A:$A,'A3 Summary'!$AN$26)</f>
        <v>557331</v>
      </c>
      <c r="AO28" s="150">
        <f>SUMIFS('Summary Pivot'!$D:$D,'Summary Pivot'!$B:$B,'A3 Summary'!AO$3,'Summary Pivot'!$C:$C,'A3 Summary'!$B28,'Summary Pivot'!$A:$A,'A3 Summary'!$AN$26)</f>
        <v>563533</v>
      </c>
      <c r="AP28" s="150">
        <f>SUMIFS('Summary Pivot'!$D:$D,'Summary Pivot'!$B:$B,'A3 Summary'!AP$3,'Summary Pivot'!$C:$C,'A3 Summary'!$B28,'Summary Pivot'!$A:$A,'A3 Summary'!$AN$26)</f>
        <v>444403</v>
      </c>
      <c r="AQ28" s="150">
        <f>SUMIFS('Summary Pivot'!$D:$D,'Summary Pivot'!$B:$B,'A3 Summary'!AQ$3,'Summary Pivot'!$C:$C,'A3 Summary'!$B28,'Summary Pivot'!$A:$A,'A3 Summary'!$AN$26)</f>
        <v>491931</v>
      </c>
      <c r="AR28" s="180">
        <f>SUMIFS('Summary Pivot'!$D:$D,'Summary Pivot'!$B:$B,'A3 Summary'!AR$3,'Summary Pivot'!$C:$C,'A3 Summary'!$B28,'Summary Pivot'!$A:$A,'A3 Summary'!$AN$26)</f>
        <v>171488</v>
      </c>
      <c r="AS28" s="150">
        <f>SUMIFS('Summary Pivot'!$D:$D,'Summary Pivot'!$B:$B,'A3 Summary'!AS$3,'Summary Pivot'!$C:$C,'A3 Summary'!$B28,'Summary Pivot'!$A:$A,'A3 Summary'!$AN$26)</f>
        <v>188403</v>
      </c>
      <c r="AT28" s="278">
        <f>SUMIFS('Summary Pivot'!$D:$D,'Summary Pivot'!$B:$B,'A3 Summary'!AT$3,'Summary Pivot'!$C:$C,'A3 Summary'!$B28,'Summary Pivot'!$A:$A,'A3 Summary'!$AN$26)</f>
        <v>2417089</v>
      </c>
      <c r="AU28" s="231">
        <f>SUM(AN28:AR28)</f>
        <v>2228686</v>
      </c>
      <c r="BD28" s="28"/>
    </row>
    <row r="29" spans="2:56" ht="19.5" customHeight="1" x14ac:dyDescent="0.25">
      <c r="B29" s="1" t="s">
        <v>124</v>
      </c>
      <c r="C29" s="323" t="s">
        <v>8</v>
      </c>
      <c r="D29" s="200">
        <f>SUMIFS('Summary Pivot'!$D:$D,'Summary Pivot'!$B:$B,'A3 Summary'!D$3,'Summary Pivot'!$C:$C,'A3 Summary'!$B29,'Summary Pivot'!$A:$A,'A3 Summary'!$D$26)</f>
        <v>3363</v>
      </c>
      <c r="E29" s="289">
        <f>SUMIFS('Summary Pivot'!$D:$D,'Summary Pivot'!$B:$B,'A3 Summary'!E$3,'Summary Pivot'!$C:$C,'A3 Summary'!$B29,'Summary Pivot'!$A:$A,'A3 Summary'!$D$26)</f>
        <v>6649</v>
      </c>
      <c r="F29" s="289">
        <f>SUMIFS('Summary Pivot'!$D:$D,'Summary Pivot'!$B:$B,'A3 Summary'!F$3,'Summary Pivot'!$C:$C,'A3 Summary'!$B29,'Summary Pivot'!$A:$A,'A3 Summary'!$D$26)</f>
        <v>10739</v>
      </c>
      <c r="G29" s="289">
        <f>SUMIFS('Summary Pivot'!$D:$D,'Summary Pivot'!$B:$B,'A3 Summary'!G$3,'Summary Pivot'!$C:$C,'A3 Summary'!$B29,'Summary Pivot'!$A:$A,'A3 Summary'!$D$26)</f>
        <v>10666</v>
      </c>
      <c r="H29" s="290">
        <f>SUMIFS('Summary Pivot'!$D:$D,'Summary Pivot'!$B:$B,'A3 Summary'!H$3,'Summary Pivot'!$C:$C,'A3 Summary'!$B29,'Summary Pivot'!$A:$A,'A3 Summary'!$D$26)</f>
        <v>3256</v>
      </c>
      <c r="I29" s="289">
        <f>SUMIFS('Summary Pivot'!$D:$D,'Summary Pivot'!$B:$B,'A3 Summary'!I$3,'Summary Pivot'!$C:$C,'A3 Summary'!$B29,'Summary Pivot'!$A:$A,'A3 Summary'!$D$26)</f>
        <v>2043</v>
      </c>
      <c r="J29" s="291">
        <f>SUMIFS('Summary Pivot'!$D:$D,'Summary Pivot'!$B:$B,'A3 Summary'!J$3,'Summary Pivot'!$C:$C,'A3 Summary'!$B29,'Summary Pivot'!$A:$A,'A3 Summary'!$D$26)</f>
        <v>36716</v>
      </c>
      <c r="K29" s="326">
        <f t="shared" ref="K29:K31" si="10">SUM(D29:H29)</f>
        <v>34673</v>
      </c>
      <c r="L29" s="67"/>
      <c r="M29" s="200">
        <f>SUMIFS('Summary Pivot'!$D:$D,'Summary Pivot'!$B:$B,'A3 Summary'!M$3,'Summary Pivot'!$C:$C,'A3 Summary'!$B29,'Summary Pivot'!$A:$A,'A3 Summary'!$M$26)</f>
        <v>415</v>
      </c>
      <c r="N29" s="289">
        <f>SUMIFS('Summary Pivot'!$D:$D,'Summary Pivot'!$B:$B,'A3 Summary'!N$3,'Summary Pivot'!$C:$C,'A3 Summary'!$B29,'Summary Pivot'!$A:$A,'A3 Summary'!$M$26)</f>
        <v>805</v>
      </c>
      <c r="O29" s="289">
        <f>SUMIFS('Summary Pivot'!$D:$D,'Summary Pivot'!$B:$B,'A3 Summary'!O$3,'Summary Pivot'!$C:$C,'A3 Summary'!$B29,'Summary Pivot'!$A:$A,'A3 Summary'!$M$26)</f>
        <v>1108</v>
      </c>
      <c r="P29" s="289">
        <f>SUMIFS('Summary Pivot'!$D:$D,'Summary Pivot'!$B:$B,'A3 Summary'!P$3,'Summary Pivot'!$C:$C,'A3 Summary'!$B29,'Summary Pivot'!$A:$A,'A3 Summary'!$M$26)</f>
        <v>1667</v>
      </c>
      <c r="Q29" s="290">
        <f>SUMIFS('Summary Pivot'!$D:$D,'Summary Pivot'!$B:$B,'A3 Summary'!Q$3,'Summary Pivot'!$C:$C,'A3 Summary'!$B29,'Summary Pivot'!$A:$A,'A3 Summary'!$M$26)</f>
        <v>747</v>
      </c>
      <c r="R29" s="289">
        <f>SUMIFS('Summary Pivot'!$D:$D,'Summary Pivot'!$B:$B,'A3 Summary'!R$3,'Summary Pivot'!$C:$C,'A3 Summary'!$B29,'Summary Pivot'!$A:$A,'A3 Summary'!$M$26)</f>
        <v>310</v>
      </c>
      <c r="S29" s="291">
        <f>SUMIFS('Summary Pivot'!$D:$D,'Summary Pivot'!$B:$B,'A3 Summary'!S$3,'Summary Pivot'!$C:$C,'A3 Summary'!$B29,'Summary Pivot'!$A:$A,'A3 Summary'!$M$26)</f>
        <v>5052</v>
      </c>
      <c r="T29" s="234">
        <f t="shared" ref="T29:T31" si="11">SUM(M29:Q29)</f>
        <v>4742</v>
      </c>
      <c r="U29" s="151"/>
      <c r="V29" s="200">
        <f>SUMIFS('Summary Pivot'!$D:$D,'Summary Pivot'!$B:$B,'A3 Summary'!V$3,'Summary Pivot'!$C:$C,'A3 Summary'!$B29,'Summary Pivot'!$A:$A,'A3 Summary'!$V$26)</f>
        <v>15821</v>
      </c>
      <c r="W29" s="201">
        <f>SUMIFS('Summary Pivot'!$D:$D,'Summary Pivot'!$B:$B,'A3 Summary'!W$3,'Summary Pivot'!$C:$C,'A3 Summary'!$B29,'Summary Pivot'!$A:$A,'A3 Summary'!$V$26)</f>
        <v>26221</v>
      </c>
      <c r="X29" s="201">
        <f>SUMIFS('Summary Pivot'!$D:$D,'Summary Pivot'!$B:$B,'A3 Summary'!X$3,'Summary Pivot'!$C:$C,'A3 Summary'!$B29,'Summary Pivot'!$A:$A,'A3 Summary'!$V$26)</f>
        <v>58021</v>
      </c>
      <c r="Y29" s="201">
        <f>SUMIFS('Summary Pivot'!$D:$D,'Summary Pivot'!$B:$B,'A3 Summary'!Y$3,'Summary Pivot'!$C:$C,'A3 Summary'!$B29,'Summary Pivot'!$A:$A,'A3 Summary'!$V$26)</f>
        <v>98314</v>
      </c>
      <c r="Z29" s="202">
        <f>SUMIFS('Summary Pivot'!$D:$D,'Summary Pivot'!$B:$B,'A3 Summary'!Z$3,'Summary Pivot'!$C:$C,'A3 Summary'!$B29,'Summary Pivot'!$A:$A,'A3 Summary'!$V$26)</f>
        <v>14114</v>
      </c>
      <c r="AA29" s="201">
        <f>SUMIFS('Summary Pivot'!$D:$D,'Summary Pivot'!$B:$B,'A3 Summary'!AA$3,'Summary Pivot'!$C:$C,'A3 Summary'!$B29,'Summary Pivot'!$A:$A,'A3 Summary'!$V$26)</f>
        <v>14035</v>
      </c>
      <c r="AB29" s="284">
        <f>SUMIFS('Summary Pivot'!$D:$D,'Summary Pivot'!$B:$B,'A3 Summary'!AB$3,'Summary Pivot'!$C:$C,'A3 Summary'!$B29,'Summary Pivot'!$A:$A,'A3 Summary'!$V$26)</f>
        <v>226526</v>
      </c>
      <c r="AC29" s="203">
        <f t="shared" ref="AC29:AC31" si="12">SUM(V29:Z29)</f>
        <v>212491</v>
      </c>
      <c r="AE29" s="324">
        <f>SUMIFS('Summary Pivot'!$D:$D,'Summary Pivot'!$B:$B,'A3 Summary'!AE$3,'Summary Pivot'!$C:$C,'A3 Summary'!$B29,'Summary Pivot'!$A:$A,'A3 Summary'!$AE$26)</f>
        <v>637</v>
      </c>
      <c r="AF29" s="201">
        <f>SUMIFS('Summary Pivot'!$D:$D,'Summary Pivot'!$B:$B,'A3 Summary'!AF$3,'Summary Pivot'!$C:$C,'A3 Summary'!$B29,'Summary Pivot'!$A:$A,'A3 Summary'!$AE$26)</f>
        <v>2138</v>
      </c>
      <c r="AG29" s="201">
        <f>SUMIFS('Summary Pivot'!$D:$D,'Summary Pivot'!$B:$B,'A3 Summary'!AG$3,'Summary Pivot'!$C:$C,'A3 Summary'!$B29,'Summary Pivot'!$A:$A,'A3 Summary'!$AE$26)</f>
        <v>10277</v>
      </c>
      <c r="AH29" s="201">
        <f>SUMIFS('Summary Pivot'!$D:$D,'Summary Pivot'!$B:$B,'A3 Summary'!AH$3,'Summary Pivot'!$C:$C,'A3 Summary'!$B29,'Summary Pivot'!$A:$A,'A3 Summary'!$AE$26)</f>
        <v>11269</v>
      </c>
      <c r="AI29" s="202">
        <f>SUMIFS('Summary Pivot'!$D:$D,'Summary Pivot'!$B:$B,'A3 Summary'!AI$3,'Summary Pivot'!$C:$C,'A3 Summary'!$B29,'Summary Pivot'!$A:$A,'A3 Summary'!$AE$26)</f>
        <v>1692</v>
      </c>
      <c r="AJ29" s="201">
        <f>SUMIFS('Summary Pivot'!$D:$D,'Summary Pivot'!$B:$B,'A3 Summary'!AJ$3,'Summary Pivot'!$C:$C,'A3 Summary'!$B29,'Summary Pivot'!$A:$A,'A3 Summary'!$AE$26)</f>
        <v>1449</v>
      </c>
      <c r="AK29" s="284">
        <f>SUMIFS('Summary Pivot'!$D:$D,'Summary Pivot'!$B:$B,'A3 Summary'!AK$3,'Summary Pivot'!$C:$C,'A3 Summary'!$B29,'Summary Pivot'!$A:$A,'A3 Summary'!$AE$26)</f>
        <v>27462</v>
      </c>
      <c r="AL29" s="203">
        <f t="shared" ref="AL29:AL31" si="13">SUM(AE29:AI29)</f>
        <v>26013</v>
      </c>
      <c r="AM29" s="67"/>
      <c r="AN29" s="233">
        <f>SUMIFS('Summary Pivot'!$D:$D,'Summary Pivot'!$B:$B,'A3 Summary'!AN$3,'Summary Pivot'!$C:$C,'A3 Summary'!$B29,'Summary Pivot'!$A:$A,'A3 Summary'!$AN$26)</f>
        <v>564395</v>
      </c>
      <c r="AO29" s="153">
        <f>SUMIFS('Summary Pivot'!$D:$D,'Summary Pivot'!$B:$B,'A3 Summary'!AO$3,'Summary Pivot'!$C:$C,'A3 Summary'!$B29,'Summary Pivot'!$A:$A,'A3 Summary'!$AN$26)</f>
        <v>529557</v>
      </c>
      <c r="AP29" s="153">
        <f>SUMIFS('Summary Pivot'!$D:$D,'Summary Pivot'!$B:$B,'A3 Summary'!AP$3,'Summary Pivot'!$C:$C,'A3 Summary'!$B29,'Summary Pivot'!$A:$A,'A3 Summary'!$AN$26)</f>
        <v>397760</v>
      </c>
      <c r="AQ29" s="153">
        <f>SUMIFS('Summary Pivot'!$D:$D,'Summary Pivot'!$B:$B,'A3 Summary'!AQ$3,'Summary Pivot'!$C:$C,'A3 Summary'!$B29,'Summary Pivot'!$A:$A,'A3 Summary'!$AN$26)</f>
        <v>453719</v>
      </c>
      <c r="AR29" s="154">
        <f>SUMIFS('Summary Pivot'!$D:$D,'Summary Pivot'!$B:$B,'A3 Summary'!AR$3,'Summary Pivot'!$C:$C,'A3 Summary'!$B29,'Summary Pivot'!$A:$A,'A3 Summary'!$AN$26)</f>
        <v>164524</v>
      </c>
      <c r="AS29" s="153">
        <f>SUMIFS('Summary Pivot'!$D:$D,'Summary Pivot'!$B:$B,'A3 Summary'!AS$3,'Summary Pivot'!$C:$C,'A3 Summary'!$B29,'Summary Pivot'!$A:$A,'A3 Summary'!$AN$26)</f>
        <v>90630</v>
      </c>
      <c r="AT29" s="279">
        <f>SUMIFS('Summary Pivot'!$D:$D,'Summary Pivot'!$B:$B,'A3 Summary'!AT$3,'Summary Pivot'!$C:$C,'A3 Summary'!$B29,'Summary Pivot'!$A:$A,'A3 Summary'!$AN$26)</f>
        <v>2200585</v>
      </c>
      <c r="AU29" s="234">
        <f t="shared" ref="AU29:AU31" si="14">SUM(AN29:AR29)</f>
        <v>2109955</v>
      </c>
      <c r="BD29" s="28"/>
    </row>
    <row r="30" spans="2:56" ht="19.5" customHeight="1" x14ac:dyDescent="0.25">
      <c r="B30" s="1" t="s">
        <v>91</v>
      </c>
      <c r="C30" s="346" t="s">
        <v>9</v>
      </c>
      <c r="D30" s="65">
        <f>SUMIFS('Summary Pivot'!$D:$D,'Summary Pivot'!$B:$B,'A3 Summary'!D$3,'Summary Pivot'!$C:$C,'A3 Summary'!$B30,'Summary Pivot'!$A:$A,'A3 Summary'!$D$26)</f>
        <v>3337</v>
      </c>
      <c r="E30" s="342">
        <f>SUMIFS('Summary Pivot'!$D:$D,'Summary Pivot'!$B:$B,'A3 Summary'!E$3,'Summary Pivot'!$C:$C,'A3 Summary'!$B30,'Summary Pivot'!$A:$A,'A3 Summary'!$D$26)</f>
        <v>6610</v>
      </c>
      <c r="F30" s="342">
        <f>SUMIFS('Summary Pivot'!$D:$D,'Summary Pivot'!$B:$B,'A3 Summary'!F$3,'Summary Pivot'!$C:$C,'A3 Summary'!$B30,'Summary Pivot'!$A:$A,'A3 Summary'!$D$26)</f>
        <v>10648</v>
      </c>
      <c r="G30" s="342">
        <f>SUMIFS('Summary Pivot'!$D:$D,'Summary Pivot'!$B:$B,'A3 Summary'!G$3,'Summary Pivot'!$C:$C,'A3 Summary'!$B30,'Summary Pivot'!$A:$A,'A3 Summary'!$D$26)</f>
        <v>10511</v>
      </c>
      <c r="H30" s="343">
        <f>SUMIFS('Summary Pivot'!$D:$D,'Summary Pivot'!$B:$B,'A3 Summary'!H$3,'Summary Pivot'!$C:$C,'A3 Summary'!$B30,'Summary Pivot'!$A:$A,'A3 Summary'!$D$26)</f>
        <v>3144</v>
      </c>
      <c r="I30" s="342">
        <f>SUMIFS('Summary Pivot'!$D:$D,'Summary Pivot'!$B:$B,'A3 Summary'!I$3,'Summary Pivot'!$C:$C,'A3 Summary'!$B30,'Summary Pivot'!$A:$A,'A3 Summary'!$D$26)</f>
        <v>0</v>
      </c>
      <c r="J30" s="344">
        <f>SUMIFS('Summary Pivot'!$D:$D,'Summary Pivot'!$B:$B,'A3 Summary'!J$3,'Summary Pivot'!$C:$C,'A3 Summary'!$B30,'Summary Pivot'!$A:$A,'A3 Summary'!$D$26)</f>
        <v>34250</v>
      </c>
      <c r="K30" s="345">
        <f t="shared" si="10"/>
        <v>34250</v>
      </c>
      <c r="L30" s="67"/>
      <c r="M30" s="65">
        <f>SUMIFS('Summary Pivot'!$D:$D,'Summary Pivot'!$B:$B,'A3 Summary'!M$3,'Summary Pivot'!$C:$C,'A3 Summary'!$B30,'Summary Pivot'!$A:$A,'A3 Summary'!$M$26)</f>
        <v>409</v>
      </c>
      <c r="N30" s="342">
        <f>SUMIFS('Summary Pivot'!$D:$D,'Summary Pivot'!$B:$B,'A3 Summary'!N$3,'Summary Pivot'!$C:$C,'A3 Summary'!$B30,'Summary Pivot'!$A:$A,'A3 Summary'!$M$26)</f>
        <v>793</v>
      </c>
      <c r="O30" s="342">
        <f>SUMIFS('Summary Pivot'!$D:$D,'Summary Pivot'!$B:$B,'A3 Summary'!O$3,'Summary Pivot'!$C:$C,'A3 Summary'!$B30,'Summary Pivot'!$A:$A,'A3 Summary'!$M$26)</f>
        <v>1072</v>
      </c>
      <c r="P30" s="342">
        <f>SUMIFS('Summary Pivot'!$D:$D,'Summary Pivot'!$B:$B,'A3 Summary'!P$3,'Summary Pivot'!$C:$C,'A3 Summary'!$B30,'Summary Pivot'!$A:$A,'A3 Summary'!$M$26)</f>
        <v>1600</v>
      </c>
      <c r="Q30" s="343">
        <f>SUMIFS('Summary Pivot'!$D:$D,'Summary Pivot'!$B:$B,'A3 Summary'!Q$3,'Summary Pivot'!$C:$C,'A3 Summary'!$B30,'Summary Pivot'!$A:$A,'A3 Summary'!$M$26)</f>
        <v>708</v>
      </c>
      <c r="R30" s="342">
        <f>SUMIFS('Summary Pivot'!$D:$D,'Summary Pivot'!$B:$B,'A3 Summary'!R$3,'Summary Pivot'!$C:$C,'A3 Summary'!$B30,'Summary Pivot'!$A:$A,'A3 Summary'!$M$26)</f>
        <v>0</v>
      </c>
      <c r="S30" s="344">
        <f>SUMIFS('Summary Pivot'!$D:$D,'Summary Pivot'!$B:$B,'A3 Summary'!S$3,'Summary Pivot'!$C:$C,'A3 Summary'!$B30,'Summary Pivot'!$A:$A,'A3 Summary'!$M$26)</f>
        <v>4582</v>
      </c>
      <c r="T30" s="236">
        <f t="shared" si="11"/>
        <v>4582</v>
      </c>
      <c r="U30" s="151"/>
      <c r="V30" s="65">
        <f>SUMIFS('Summary Pivot'!$D:$D,'Summary Pivot'!$B:$B,'A3 Summary'!V$3,'Summary Pivot'!$C:$C,'A3 Summary'!$B30,'Summary Pivot'!$A:$A,'A3 Summary'!$V$26)</f>
        <v>15716</v>
      </c>
      <c r="W30" s="40">
        <f>SUMIFS('Summary Pivot'!$D:$D,'Summary Pivot'!$B:$B,'A3 Summary'!W$3,'Summary Pivot'!$C:$C,'A3 Summary'!$B30,'Summary Pivot'!$A:$A,'A3 Summary'!$V$26)</f>
        <v>26107</v>
      </c>
      <c r="X30" s="40">
        <f>SUMIFS('Summary Pivot'!$D:$D,'Summary Pivot'!$B:$B,'A3 Summary'!X$3,'Summary Pivot'!$C:$C,'A3 Summary'!$B30,'Summary Pivot'!$A:$A,'A3 Summary'!$V$26)</f>
        <v>57736</v>
      </c>
      <c r="Y30" s="40">
        <f>SUMIFS('Summary Pivot'!$D:$D,'Summary Pivot'!$B:$B,'A3 Summary'!Y$3,'Summary Pivot'!$C:$C,'A3 Summary'!$B30,'Summary Pivot'!$A:$A,'A3 Summary'!$V$26)</f>
        <v>97687</v>
      </c>
      <c r="Z30" s="41">
        <f>SUMIFS('Summary Pivot'!$D:$D,'Summary Pivot'!$B:$B,'A3 Summary'!Z$3,'Summary Pivot'!$C:$C,'A3 Summary'!$B30,'Summary Pivot'!$A:$A,'A3 Summary'!$V$26)</f>
        <v>13724</v>
      </c>
      <c r="AA30" s="40">
        <f>SUMIFS('Summary Pivot'!$D:$D,'Summary Pivot'!$B:$B,'A3 Summary'!AA$3,'Summary Pivot'!$C:$C,'A3 Summary'!$B30,'Summary Pivot'!$A:$A,'A3 Summary'!$V$26)</f>
        <v>0</v>
      </c>
      <c r="AB30" s="270">
        <f>SUMIFS('Summary Pivot'!$D:$D,'Summary Pivot'!$B:$B,'A3 Summary'!AB$3,'Summary Pivot'!$C:$C,'A3 Summary'!$B30,'Summary Pivot'!$A:$A,'A3 Summary'!$V$26)</f>
        <v>210970</v>
      </c>
      <c r="AC30" s="42">
        <f t="shared" si="12"/>
        <v>210970</v>
      </c>
      <c r="AE30" s="341">
        <f>SUMIFS('Summary Pivot'!$D:$D,'Summary Pivot'!$B:$B,'A3 Summary'!AE$3,'Summary Pivot'!$C:$C,'A3 Summary'!$B30,'Summary Pivot'!$A:$A,'A3 Summary'!$AE$26)</f>
        <v>634</v>
      </c>
      <c r="AF30" s="40">
        <f>SUMIFS('Summary Pivot'!$D:$D,'Summary Pivot'!$B:$B,'A3 Summary'!AF$3,'Summary Pivot'!$C:$C,'A3 Summary'!$B30,'Summary Pivot'!$A:$A,'A3 Summary'!$AE$26)</f>
        <v>2112</v>
      </c>
      <c r="AG30" s="40">
        <f>SUMIFS('Summary Pivot'!$D:$D,'Summary Pivot'!$B:$B,'A3 Summary'!AG$3,'Summary Pivot'!$C:$C,'A3 Summary'!$B30,'Summary Pivot'!$A:$A,'A3 Summary'!$AE$26)</f>
        <v>10167</v>
      </c>
      <c r="AH30" s="40">
        <f>SUMIFS('Summary Pivot'!$D:$D,'Summary Pivot'!$B:$B,'A3 Summary'!AH$3,'Summary Pivot'!$C:$C,'A3 Summary'!$B30,'Summary Pivot'!$A:$A,'A3 Summary'!$AE$26)</f>
        <v>11148</v>
      </c>
      <c r="AI30" s="41">
        <f>SUMIFS('Summary Pivot'!$D:$D,'Summary Pivot'!$B:$B,'A3 Summary'!AI$3,'Summary Pivot'!$C:$C,'A3 Summary'!$B30,'Summary Pivot'!$A:$A,'A3 Summary'!$AE$26)</f>
        <v>1641</v>
      </c>
      <c r="AJ30" s="40">
        <f>SUMIFS('Summary Pivot'!$D:$D,'Summary Pivot'!$B:$B,'A3 Summary'!AJ$3,'Summary Pivot'!$C:$C,'A3 Summary'!$B30,'Summary Pivot'!$A:$A,'A3 Summary'!$AE$26)</f>
        <v>0</v>
      </c>
      <c r="AK30" s="270">
        <f>SUMIFS('Summary Pivot'!$D:$D,'Summary Pivot'!$B:$B,'A3 Summary'!AK$3,'Summary Pivot'!$C:$C,'A3 Summary'!$B30,'Summary Pivot'!$A:$A,'A3 Summary'!$AE$26)</f>
        <v>25702</v>
      </c>
      <c r="AL30" s="42">
        <f t="shared" si="13"/>
        <v>25702</v>
      </c>
      <c r="AM30" s="67"/>
      <c r="AN30" s="341">
        <f>SUMIFS('Summary Pivot'!$D:$D,'Summary Pivot'!$B:$B,'A3 Summary'!AN$3,'Summary Pivot'!$C:$C,'A3 Summary'!$B30,'Summary Pivot'!$A:$A,'A3 Summary'!$AN$26)</f>
        <v>560522</v>
      </c>
      <c r="AO30" s="342">
        <f>SUMIFS('Summary Pivot'!$D:$D,'Summary Pivot'!$B:$B,'A3 Summary'!AO$3,'Summary Pivot'!$C:$C,'A3 Summary'!$B30,'Summary Pivot'!$A:$A,'A3 Summary'!$AN$26)</f>
        <v>525050</v>
      </c>
      <c r="AP30" s="342">
        <f>SUMIFS('Summary Pivot'!$D:$D,'Summary Pivot'!$B:$B,'A3 Summary'!AP$3,'Summary Pivot'!$C:$C,'A3 Summary'!$B30,'Summary Pivot'!$A:$A,'A3 Summary'!$AN$26)</f>
        <v>391816</v>
      </c>
      <c r="AQ30" s="342">
        <f>SUMIFS('Summary Pivot'!$D:$D,'Summary Pivot'!$B:$B,'A3 Summary'!AQ$3,'Summary Pivot'!$C:$C,'A3 Summary'!$B30,'Summary Pivot'!$A:$A,'A3 Summary'!$AN$26)</f>
        <v>445118</v>
      </c>
      <c r="AR30" s="343">
        <f>SUMIFS('Summary Pivot'!$D:$D,'Summary Pivot'!$B:$B,'A3 Summary'!AR$3,'Summary Pivot'!$C:$C,'A3 Summary'!$B30,'Summary Pivot'!$A:$A,'A3 Summary'!$AN$26)</f>
        <v>159359</v>
      </c>
      <c r="AS30" s="342">
        <f>SUMIFS('Summary Pivot'!$D:$D,'Summary Pivot'!$B:$B,'A3 Summary'!AS$3,'Summary Pivot'!$C:$C,'A3 Summary'!$B30,'Summary Pivot'!$A:$A,'A3 Summary'!$AN$26)</f>
        <v>5</v>
      </c>
      <c r="AT30" s="344">
        <f>SUMIFS('Summary Pivot'!$D:$D,'Summary Pivot'!$B:$B,'A3 Summary'!AT$3,'Summary Pivot'!$C:$C,'A3 Summary'!$B30,'Summary Pivot'!$A:$A,'A3 Summary'!$AN$26)</f>
        <v>2081870</v>
      </c>
      <c r="AU30" s="345">
        <f t="shared" si="14"/>
        <v>2081865</v>
      </c>
      <c r="BD30" s="28"/>
    </row>
    <row r="31" spans="2:56" ht="19.5" customHeight="1" x14ac:dyDescent="0.25">
      <c r="B31" s="1" t="s">
        <v>139</v>
      </c>
      <c r="C31" s="323" t="s">
        <v>144</v>
      </c>
      <c r="D31" s="200">
        <f>SUMIFS('Summary Pivot'!$D:$D,'Summary Pivot'!$B:$B,'A3 Summary'!D$3,'Summary Pivot'!$C:$C,'A3 Summary'!$B31,'Summary Pivot'!$A:$A,'A3 Summary'!$D$26)</f>
        <v>2447</v>
      </c>
      <c r="E31" s="289">
        <f>SUMIFS('Summary Pivot'!$D:$D,'Summary Pivot'!$B:$B,'A3 Summary'!E$3,'Summary Pivot'!$C:$C,'A3 Summary'!$B31,'Summary Pivot'!$A:$A,'A3 Summary'!$D$26)</f>
        <v>3936</v>
      </c>
      <c r="F31" s="289">
        <f>SUMIFS('Summary Pivot'!$D:$D,'Summary Pivot'!$B:$B,'A3 Summary'!F$3,'Summary Pivot'!$C:$C,'A3 Summary'!$B31,'Summary Pivot'!$A:$A,'A3 Summary'!$D$26)</f>
        <v>4721</v>
      </c>
      <c r="G31" s="289">
        <f>SUMIFS('Summary Pivot'!$D:$D,'Summary Pivot'!$B:$B,'A3 Summary'!G$3,'Summary Pivot'!$C:$C,'A3 Summary'!$B31,'Summary Pivot'!$A:$A,'A3 Summary'!$D$26)</f>
        <v>2773</v>
      </c>
      <c r="H31" s="290">
        <f>SUMIFS('Summary Pivot'!$D:$D,'Summary Pivot'!$B:$B,'A3 Summary'!H$3,'Summary Pivot'!$C:$C,'A3 Summary'!$B31,'Summary Pivot'!$A:$A,'A3 Summary'!$D$26)</f>
        <v>0</v>
      </c>
      <c r="I31" s="289">
        <f>SUMIFS('Summary Pivot'!$D:$D,'Summary Pivot'!$B:$B,'A3 Summary'!I$3,'Summary Pivot'!$C:$C,'A3 Summary'!$B31,'Summary Pivot'!$A:$A,'A3 Summary'!$D$26)</f>
        <v>0</v>
      </c>
      <c r="J31" s="291">
        <f>SUMIFS('Summary Pivot'!$D:$D,'Summary Pivot'!$B:$B,'A3 Summary'!J$3,'Summary Pivot'!$C:$C,'A3 Summary'!$B31,'Summary Pivot'!$A:$A,'A3 Summary'!$D$26)</f>
        <v>13877</v>
      </c>
      <c r="K31" s="325">
        <f t="shared" si="10"/>
        <v>13877</v>
      </c>
      <c r="L31" s="67"/>
      <c r="M31" s="200">
        <f>SUMIFS('Summary Pivot'!$D:$D,'Summary Pivot'!$B:$B,'A3 Summary'!M$3,'Summary Pivot'!$C:$C,'A3 Summary'!$B31,'Summary Pivot'!$A:$A,'A3 Summary'!$M$26)</f>
        <v>268</v>
      </c>
      <c r="N31" s="289">
        <f>SUMIFS('Summary Pivot'!$D:$D,'Summary Pivot'!$B:$B,'A3 Summary'!N$3,'Summary Pivot'!$C:$C,'A3 Summary'!$B31,'Summary Pivot'!$A:$A,'A3 Summary'!$M$26)</f>
        <v>414</v>
      </c>
      <c r="O31" s="289">
        <f>SUMIFS('Summary Pivot'!$D:$D,'Summary Pivot'!$B:$B,'A3 Summary'!O$3,'Summary Pivot'!$C:$C,'A3 Summary'!$B31,'Summary Pivot'!$A:$A,'A3 Summary'!$M$26)</f>
        <v>314</v>
      </c>
      <c r="P31" s="289">
        <f>SUMIFS('Summary Pivot'!$D:$D,'Summary Pivot'!$B:$B,'A3 Summary'!P$3,'Summary Pivot'!$C:$C,'A3 Summary'!$B31,'Summary Pivot'!$A:$A,'A3 Summary'!$M$26)</f>
        <v>215</v>
      </c>
      <c r="Q31" s="290">
        <f>SUMIFS('Summary Pivot'!$D:$D,'Summary Pivot'!$B:$B,'A3 Summary'!Q$3,'Summary Pivot'!$C:$C,'A3 Summary'!$B31,'Summary Pivot'!$A:$A,'A3 Summary'!$M$26)</f>
        <v>0</v>
      </c>
      <c r="R31" s="289">
        <f>SUMIFS('Summary Pivot'!$D:$D,'Summary Pivot'!$B:$B,'A3 Summary'!R$3,'Summary Pivot'!$C:$C,'A3 Summary'!$B31,'Summary Pivot'!$A:$A,'A3 Summary'!$M$26)</f>
        <v>0</v>
      </c>
      <c r="S31" s="291">
        <f>SUMIFS('Summary Pivot'!$D:$D,'Summary Pivot'!$B:$B,'A3 Summary'!S$3,'Summary Pivot'!$C:$C,'A3 Summary'!$B31,'Summary Pivot'!$A:$A,'A3 Summary'!$M$26)</f>
        <v>1211</v>
      </c>
      <c r="T31" s="325">
        <f t="shared" si="11"/>
        <v>1211</v>
      </c>
      <c r="U31" s="151"/>
      <c r="V31" s="200">
        <f>SUMIFS('Summary Pivot'!$D:$D,'Summary Pivot'!$B:$B,'A3 Summary'!V$3,'Summary Pivot'!$C:$C,'A3 Summary'!$B31,'Summary Pivot'!$A:$A,'A3 Summary'!$V$26)</f>
        <v>11294</v>
      </c>
      <c r="W31" s="201">
        <f>SUMIFS('Summary Pivot'!$D:$D,'Summary Pivot'!$B:$B,'A3 Summary'!W$3,'Summary Pivot'!$C:$C,'A3 Summary'!$B31,'Summary Pivot'!$A:$A,'A3 Summary'!$V$26)</f>
        <v>15548</v>
      </c>
      <c r="X31" s="201">
        <f>SUMIFS('Summary Pivot'!$D:$D,'Summary Pivot'!$B:$B,'A3 Summary'!X$3,'Summary Pivot'!$C:$C,'A3 Summary'!$B31,'Summary Pivot'!$A:$A,'A3 Summary'!$V$26)</f>
        <v>24315</v>
      </c>
      <c r="Y31" s="201">
        <f>SUMIFS('Summary Pivot'!$D:$D,'Summary Pivot'!$B:$B,'A3 Summary'!Y$3,'Summary Pivot'!$C:$C,'A3 Summary'!$B31,'Summary Pivot'!$A:$A,'A3 Summary'!$V$26)</f>
        <v>23541</v>
      </c>
      <c r="Z31" s="202">
        <f>SUMIFS('Summary Pivot'!$D:$D,'Summary Pivot'!$B:$B,'A3 Summary'!Z$3,'Summary Pivot'!$C:$C,'A3 Summary'!$B31,'Summary Pivot'!$A:$A,'A3 Summary'!$V$26)</f>
        <v>0</v>
      </c>
      <c r="AA31" s="201">
        <f>SUMIFS('Summary Pivot'!$D:$D,'Summary Pivot'!$B:$B,'A3 Summary'!AA$3,'Summary Pivot'!$C:$C,'A3 Summary'!$B31,'Summary Pivot'!$A:$A,'A3 Summary'!$V$26)</f>
        <v>0</v>
      </c>
      <c r="AB31" s="284">
        <f>SUMIFS('Summary Pivot'!$D:$D,'Summary Pivot'!$B:$B,'A3 Summary'!AB$3,'Summary Pivot'!$C:$C,'A3 Summary'!$B31,'Summary Pivot'!$A:$A,'A3 Summary'!$V$26)</f>
        <v>74698</v>
      </c>
      <c r="AC31" s="203">
        <f t="shared" si="12"/>
        <v>74698</v>
      </c>
      <c r="AE31" s="324">
        <f>SUMIFS('Summary Pivot'!$D:$D,'Summary Pivot'!$B:$B,'A3 Summary'!AE$3,'Summary Pivot'!$C:$C,'A3 Summary'!$B31,'Summary Pivot'!$A:$A,'A3 Summary'!$AE$26)</f>
        <v>422</v>
      </c>
      <c r="AF31" s="200">
        <f>SUMIFS('Summary Pivot'!$D:$D,'Summary Pivot'!$B:$B,'A3 Summary'!AF$3,'Summary Pivot'!$C:$C,'A3 Summary'!$B31,'Summary Pivot'!$A:$A,'A3 Summary'!$AE$26)</f>
        <v>1016</v>
      </c>
      <c r="AG31" s="201">
        <f>SUMIFS('Summary Pivot'!$D:$D,'Summary Pivot'!$B:$B,'A3 Summary'!AG$3,'Summary Pivot'!$C:$C,'A3 Summary'!$B31,'Summary Pivot'!$A:$A,'A3 Summary'!$AE$26)</f>
        <v>3136</v>
      </c>
      <c r="AH31" s="201">
        <f>SUMIFS('Summary Pivot'!$D:$D,'Summary Pivot'!$B:$B,'A3 Summary'!AH$3,'Summary Pivot'!$C:$C,'A3 Summary'!$B31,'Summary Pivot'!$A:$A,'A3 Summary'!$AE$26)</f>
        <v>1930</v>
      </c>
      <c r="AI31" s="202">
        <f>SUMIFS('Summary Pivot'!$D:$D,'Summary Pivot'!$B:$B,'A3 Summary'!AI$3,'Summary Pivot'!$C:$C,'A3 Summary'!$B31,'Summary Pivot'!$A:$A,'A3 Summary'!$AE$26)</f>
        <v>0</v>
      </c>
      <c r="AJ31" s="201">
        <f>SUMIFS('Summary Pivot'!$D:$D,'Summary Pivot'!$B:$B,'A3 Summary'!AJ$3,'Summary Pivot'!$C:$C,'A3 Summary'!$B31,'Summary Pivot'!$A:$A,'A3 Summary'!$AE$26)</f>
        <v>0</v>
      </c>
      <c r="AK31" s="284">
        <f>SUMIFS('Summary Pivot'!$D:$D,'Summary Pivot'!$B:$B,'A3 Summary'!AK$3,'Summary Pivot'!$C:$C,'A3 Summary'!$B31,'Summary Pivot'!$A:$A,'A3 Summary'!$AE$26)</f>
        <v>6504</v>
      </c>
      <c r="AL31" s="203">
        <f t="shared" si="13"/>
        <v>6504</v>
      </c>
      <c r="AM31" s="67"/>
      <c r="AN31" s="324">
        <f>SUMIFS('Summary Pivot'!$D:$D,'Summary Pivot'!$B:$B,'A3 Summary'!AN$3,'Summary Pivot'!$C:$C,'A3 Summary'!$B31,'Summary Pivot'!$A:$A,'A3 Summary'!$AN$26)</f>
        <v>443850</v>
      </c>
      <c r="AO31" s="289">
        <f>SUMIFS('Summary Pivot'!$D:$D,'Summary Pivot'!$B:$B,'A3 Summary'!AO$3,'Summary Pivot'!$C:$C,'A3 Summary'!$B31,'Summary Pivot'!$A:$A,'A3 Summary'!$AN$26)</f>
        <v>301037</v>
      </c>
      <c r="AP31" s="289">
        <f>SUMIFS('Summary Pivot'!$D:$D,'Summary Pivot'!$B:$B,'A3 Summary'!AP$3,'Summary Pivot'!$C:$C,'A3 Summary'!$B31,'Summary Pivot'!$A:$A,'A3 Summary'!$AN$26)</f>
        <v>135594</v>
      </c>
      <c r="AQ31" s="289">
        <f>SUMIFS('Summary Pivot'!$D:$D,'Summary Pivot'!$B:$B,'A3 Summary'!AQ$3,'Summary Pivot'!$C:$C,'A3 Summary'!$B31,'Summary Pivot'!$A:$A,'A3 Summary'!$AN$26)</f>
        <v>95933</v>
      </c>
      <c r="AR31" s="290">
        <f>SUMIFS('Summary Pivot'!$D:$D,'Summary Pivot'!$B:$B,'A3 Summary'!AR$3,'Summary Pivot'!$C:$C,'A3 Summary'!$B31,'Summary Pivot'!$A:$A,'A3 Summary'!$AN$26)</f>
        <v>52</v>
      </c>
      <c r="AS31" s="289">
        <f>SUMIFS('Summary Pivot'!$D:$D,'Summary Pivot'!$B:$B,'A3 Summary'!AS$3,'Summary Pivot'!$C:$C,'A3 Summary'!$B31,'Summary Pivot'!$A:$A,'A3 Summary'!$AN$26)</f>
        <v>0</v>
      </c>
      <c r="AT31" s="291">
        <f>SUMIFS('Summary Pivot'!$D:$D,'Summary Pivot'!$B:$B,'A3 Summary'!AT$3,'Summary Pivot'!$C:$C,'A3 Summary'!$B31,'Summary Pivot'!$A:$A,'A3 Summary'!$AN$26)</f>
        <v>976466</v>
      </c>
      <c r="AU31" s="326">
        <f t="shared" si="14"/>
        <v>976466</v>
      </c>
      <c r="BD31" s="28"/>
    </row>
    <row r="32" spans="2:56" ht="19.5" customHeight="1" x14ac:dyDescent="0.25">
      <c r="B32" s="1" t="s">
        <v>92</v>
      </c>
      <c r="C32" s="237" t="s">
        <v>10</v>
      </c>
      <c r="D32" s="23">
        <f>SUMIFS('Summary Pivot'!$D:$D,'Summary Pivot'!$B:$B,'A3 Summary'!D$3,'Summary Pivot'!$C:$C,'A3 Summary'!$B32,'Summary Pivot'!$A:$A,'A3 Summary'!$D$26)</f>
        <v>102.90697674418605</v>
      </c>
      <c r="E32" s="15">
        <f>SUMIFS('Summary Pivot'!$D:$D,'Summary Pivot'!$B:$B,'A3 Summary'!E$3,'Summary Pivot'!$C:$C,'A3 Summary'!$B32,'Summary Pivot'!$A:$A,'A3 Summary'!$D$26)</f>
        <v>99.685157421289347</v>
      </c>
      <c r="F32" s="15">
        <f>SUMIFS('Summary Pivot'!$D:$D,'Summary Pivot'!$B:$B,'A3 Summary'!F$3,'Summary Pivot'!$C:$C,'A3 Summary'!$B32,'Summary Pivot'!$A:$A,'A3 Summary'!$D$26)</f>
        <v>101.54122541603631</v>
      </c>
      <c r="G32" s="15">
        <f>SUMIFS('Summary Pivot'!$D:$D,'Summary Pivot'!$B:$B,'A3 Summary'!G$3,'Summary Pivot'!$C:$C,'A3 Summary'!$B32,'Summary Pivot'!$A:$A,'A3 Summary'!$D$26)</f>
        <v>99.38501677226985</v>
      </c>
      <c r="H32" s="16">
        <f>SUMIFS('Summary Pivot'!$D:$D,'Summary Pivot'!$B:$B,'A3 Summary'!H$3,'Summary Pivot'!$C:$C,'A3 Summary'!$B32,'Summary Pivot'!$A:$A,'A3 Summary'!$D$26)</f>
        <v>101.30678282514</v>
      </c>
      <c r="I32" s="15">
        <f>SUMIFS('Summary Pivot'!$D:$D,'Summary Pivot'!$B:$B,'A3 Summary'!I$3,'Summary Pivot'!$C:$C,'A3 Summary'!$B32,'Summary Pivot'!$A:$A,'A3 Summary'!$D$26)</f>
        <v>48.619704902427415</v>
      </c>
      <c r="J32" s="261">
        <f>J29/J28*100</f>
        <v>94.966633904091864</v>
      </c>
      <c r="K32" s="84">
        <f>K29/K28*100</f>
        <v>100.61810795124782</v>
      </c>
      <c r="L32" s="67"/>
      <c r="M32" s="23">
        <f>SUMIFS('Summary Pivot'!$D:$D,'Summary Pivot'!$B:$B,'A3 Summary'!M$3,'Summary Pivot'!$C:$C,'A3 Summary'!$B32,'Summary Pivot'!$A:$A,'A3 Summary'!$M$26)</f>
        <v>88.675213675213669</v>
      </c>
      <c r="N32" s="15">
        <f>SUMIFS('Summary Pivot'!$D:$D,'Summary Pivot'!$B:$B,'A3 Summary'!N$3,'Summary Pivot'!$C:$C,'A3 Summary'!$B32,'Summary Pivot'!$A:$A,'A3 Summary'!$M$26)</f>
        <v>91.581342434584755</v>
      </c>
      <c r="O32" s="15">
        <f>SUMIFS('Summary Pivot'!$D:$D,'Summary Pivot'!$B:$B,'A3 Summary'!O$3,'Summary Pivot'!$C:$C,'A3 Summary'!$B32,'Summary Pivot'!$A:$A,'A3 Summary'!$M$26)</f>
        <v>88.924558587479936</v>
      </c>
      <c r="P32" s="15">
        <f>SUMIFS('Summary Pivot'!$D:$D,'Summary Pivot'!$B:$B,'A3 Summary'!P$3,'Summary Pivot'!$C:$C,'A3 Summary'!$B32,'Summary Pivot'!$A:$A,'A3 Summary'!$M$26)</f>
        <v>88.528943175783326</v>
      </c>
      <c r="Q32" s="16">
        <f>SUMIFS('Summary Pivot'!$D:$D,'Summary Pivot'!$B:$B,'A3 Summary'!Q$3,'Summary Pivot'!$C:$C,'A3 Summary'!$B32,'Summary Pivot'!$A:$A,'A3 Summary'!$M$26)</f>
        <v>90.655339805825236</v>
      </c>
      <c r="R32" s="15">
        <f>SUMIFS('Summary Pivot'!$D:$D,'Summary Pivot'!$B:$B,'A3 Summary'!R$3,'Summary Pivot'!$C:$C,'A3 Summary'!$B32,'Summary Pivot'!$A:$A,'A3 Summary'!$M$26)</f>
        <v>31.155778894472363</v>
      </c>
      <c r="S32" s="261">
        <f>S29/S28*100</f>
        <v>80.254169976171568</v>
      </c>
      <c r="T32" s="84">
        <f>T29/T28*100</f>
        <v>89.471698113207538</v>
      </c>
      <c r="U32" s="67"/>
      <c r="V32" s="23">
        <f>SUMIFS('Summary Pivot'!$D:$D,'Summary Pivot'!$B:$B,'A3 Summary'!V$3,'Summary Pivot'!$C:$C,'A3 Summary'!$B32,'Summary Pivot'!$A:$A,'A3 Summary'!$V$26)</f>
        <v>97.407954685383572</v>
      </c>
      <c r="W32" s="15">
        <f>SUMIFS('Summary Pivot'!$D:$D,'Summary Pivot'!$B:$B,'A3 Summary'!W$3,'Summary Pivot'!$C:$C,'A3 Summary'!$B32,'Summary Pivot'!$A:$A,'A3 Summary'!$V$26)</f>
        <v>98.305402466914103</v>
      </c>
      <c r="X32" s="15">
        <f>SUMIFS('Summary Pivot'!$D:$D,'Summary Pivot'!$B:$B,'A3 Summary'!X$3,'Summary Pivot'!$C:$C,'A3 Summary'!$B32,'Summary Pivot'!$A:$A,'A3 Summary'!$V$26)</f>
        <v>107.90990923969647</v>
      </c>
      <c r="Y32" s="15">
        <f>SUMIFS('Summary Pivot'!$D:$D,'Summary Pivot'!$B:$B,'A3 Summary'!Y$3,'Summary Pivot'!$C:$C,'A3 Summary'!$B32,'Summary Pivot'!$A:$A,'A3 Summary'!$V$26)</f>
        <v>108.72315484484551</v>
      </c>
      <c r="Z32" s="16">
        <f>SUMIFS('Summary Pivot'!$D:$D,'Summary Pivot'!$B:$B,'A3 Summary'!Z$3,'Summary Pivot'!$C:$C,'A3 Summary'!$B32,'Summary Pivot'!$A:$A,'A3 Summary'!$V$26)</f>
        <v>107.49428789032748</v>
      </c>
      <c r="AA32" s="15">
        <f>SUMIFS('Summary Pivot'!$D:$D,'Summary Pivot'!$B:$B,'A3 Summary'!AA$3,'Summary Pivot'!$C:$C,'A3 Summary'!$B32,'Summary Pivot'!$A:$A,'A3 Summary'!$V$26)</f>
        <v>61.956473756235376</v>
      </c>
      <c r="AB32" s="261">
        <f>AB29/AB28*100</f>
        <v>101.63038601654613</v>
      </c>
      <c r="AC32" s="17">
        <f>AC29/AC28*100</f>
        <v>106.11868816763968</v>
      </c>
      <c r="AE32" s="188">
        <f>SUMIFS('Summary Pivot'!$D:$D,'Summary Pivot'!$B:$B,'A3 Summary'!AE$3,'Summary Pivot'!$C:$C,'A3 Summary'!$B32,'Summary Pivot'!$A:$A,'A3 Summary'!$AE$26)</f>
        <v>97.251908396946561</v>
      </c>
      <c r="AF32" s="23">
        <f>SUMIFS('Summary Pivot'!$D:$D,'Summary Pivot'!$B:$B,'A3 Summary'!AF$3,'Summary Pivot'!$C:$C,'A3 Summary'!$B32,'Summary Pivot'!$A:$A,'A3 Summary'!$AE$26)</f>
        <v>104.54767726161369</v>
      </c>
      <c r="AG32" s="15">
        <f>SUMIFS('Summary Pivot'!$D:$D,'Summary Pivot'!$B:$B,'A3 Summary'!AG$3,'Summary Pivot'!$C:$C,'A3 Summary'!$B32,'Summary Pivot'!$A:$A,'A3 Summary'!$AE$26)</f>
        <v>110.4341285192349</v>
      </c>
      <c r="AH32" s="15">
        <f>SUMIFS('Summary Pivot'!$D:$D,'Summary Pivot'!$B:$B,'A3 Summary'!AH$3,'Summary Pivot'!$C:$C,'A3 Summary'!$B32,'Summary Pivot'!$A:$A,'A3 Summary'!$AE$26)</f>
        <v>116.33116547950861</v>
      </c>
      <c r="AI32" s="16">
        <f>SUMIFS('Summary Pivot'!$D:$D,'Summary Pivot'!$B:$B,'A3 Summary'!AI$3,'Summary Pivot'!$C:$C,'A3 Summary'!$B32,'Summary Pivot'!$A:$A,'A3 Summary'!$AE$26)</f>
        <v>101.80505415162455</v>
      </c>
      <c r="AJ32" s="15">
        <f>SUMIFS('Summary Pivot'!$D:$D,'Summary Pivot'!$B:$B,'A3 Summary'!AJ$3,'Summary Pivot'!$C:$C,'A3 Summary'!$B32,'Summary Pivot'!$A:$A,'A3 Summary'!$AE$26)</f>
        <v>48.171542553191486</v>
      </c>
      <c r="AK32" s="261">
        <f>AK29/AK28*100</f>
        <v>104.16872131396275</v>
      </c>
      <c r="AL32" s="17">
        <f>AL29/AL28*100</f>
        <v>111.38086062941555</v>
      </c>
      <c r="AM32" s="67"/>
      <c r="AN32" s="188">
        <f>SUMIFS('Summary Pivot'!$D:$D,'Summary Pivot'!$B:$B,'A3 Summary'!AN$3,'Summary Pivot'!$C:$C,'A3 Summary'!$B32,'Summary Pivot'!$A:$A,'A3 Summary'!$AN$26)</f>
        <v>101.26746942122364</v>
      </c>
      <c r="AO32" s="15">
        <f>SUMIFS('Summary Pivot'!$D:$D,'Summary Pivot'!$B:$B,'A3 Summary'!AO$3,'Summary Pivot'!$C:$C,'A3 Summary'!$B32,'Summary Pivot'!$A:$A,'A3 Summary'!$AN$26)</f>
        <v>93.970894339816837</v>
      </c>
      <c r="AP32" s="15">
        <f>SUMIFS('Summary Pivot'!$D:$D,'Summary Pivot'!$B:$B,'A3 Summary'!AP$3,'Summary Pivot'!$C:$C,'A3 Summary'!$B32,'Summary Pivot'!$A:$A,'A3 Summary'!$AN$26)</f>
        <v>89.504346280290633</v>
      </c>
      <c r="AQ32" s="15">
        <f>SUMIFS('Summary Pivot'!$D:$D,'Summary Pivot'!$B:$B,'A3 Summary'!AQ$3,'Summary Pivot'!$C:$C,'A3 Summary'!$B32,'Summary Pivot'!$A:$A,'A3 Summary'!$AN$26)</f>
        <v>92.2322439529121</v>
      </c>
      <c r="AR32" s="16">
        <f>SUMIFS('Summary Pivot'!$D:$D,'Summary Pivot'!$B:$B,'A3 Summary'!AR$3,'Summary Pivot'!$C:$C,'A3 Summary'!$B32,'Summary Pivot'!$A:$A,'A3 Summary'!$AN$26)</f>
        <v>95.93907445418921</v>
      </c>
      <c r="AS32" s="15">
        <f>SUMIFS('Summary Pivot'!$D:$D,'Summary Pivot'!$B:$B,'A3 Summary'!AS$3,'Summary Pivot'!$C:$C,'A3 Summary'!$B32,'Summary Pivot'!$A:$A,'A3 Summary'!$AN$26)</f>
        <v>48.10432954889253</v>
      </c>
      <c r="AT32" s="261">
        <f>AT29/AT28*100</f>
        <v>91.042779144665346</v>
      </c>
      <c r="AU32" s="17">
        <f>AU29/AU28*100</f>
        <v>94.67260080603549</v>
      </c>
    </row>
    <row r="33" spans="2:56" ht="19.5" customHeight="1" x14ac:dyDescent="0.25">
      <c r="B33" s="1" t="s">
        <v>93</v>
      </c>
      <c r="C33" s="327" t="s">
        <v>11</v>
      </c>
      <c r="D33" s="295">
        <f>SUMIFS('Summary Pivot'!$D:$D,'Summary Pivot'!$B:$B,'A3 Summary'!D$3,'Summary Pivot'!$C:$C,'A3 Summary'!$B33,'Summary Pivot'!$A:$A,'A3 Summary'!$D$26)</f>
        <v>102.11138310893513</v>
      </c>
      <c r="E33" s="296">
        <f>SUMIFS('Summary Pivot'!$D:$D,'Summary Pivot'!$B:$B,'A3 Summary'!E$3,'Summary Pivot'!$C:$C,'A3 Summary'!$B33,'Summary Pivot'!$A:$A,'A3 Summary'!$D$26)</f>
        <v>99.100449775112438</v>
      </c>
      <c r="F33" s="296">
        <f>SUMIFS('Summary Pivot'!$D:$D,'Summary Pivot'!$B:$B,'A3 Summary'!F$3,'Summary Pivot'!$C:$C,'A3 Summary'!$B33,'Summary Pivot'!$A:$A,'A3 Summary'!$D$26)</f>
        <v>100.68078668683813</v>
      </c>
      <c r="G33" s="296">
        <f>SUMIFS('Summary Pivot'!$D:$D,'Summary Pivot'!$B:$B,'A3 Summary'!G$3,'Summary Pivot'!$C:$C,'A3 Summary'!$B33,'Summary Pivot'!$A:$A,'A3 Summary'!$D$26)</f>
        <v>97.940737979873276</v>
      </c>
      <c r="H33" s="297">
        <f>SUMIFS('Summary Pivot'!$D:$D,'Summary Pivot'!$B:$B,'A3 Summary'!H$3,'Summary Pivot'!$C:$C,'A3 Summary'!$B33,'Summary Pivot'!$A:$A,'A3 Summary'!$D$26)</f>
        <v>97.822028624766645</v>
      </c>
      <c r="I33" s="296">
        <f>SUMIFS('Summary Pivot'!$D:$D,'Summary Pivot'!$B:$B,'A3 Summary'!I$3,'Summary Pivot'!$C:$C,'A3 Summary'!$B33,'Summary Pivot'!$A:$A,'A3 Summary'!$D$26)</f>
        <v>0</v>
      </c>
      <c r="J33" s="267">
        <f>J30/J28*100</f>
        <v>88.588277895608087</v>
      </c>
      <c r="K33" s="298">
        <f>K30/K28*100</f>
        <v>99.390597794544405</v>
      </c>
      <c r="L33" s="67"/>
      <c r="M33" s="295">
        <f>SUMIFS('Summary Pivot'!$D:$D,'Summary Pivot'!$B:$B,'A3 Summary'!M$3,'Summary Pivot'!$C:$C,'A3 Summary'!$B33,'Summary Pivot'!$A:$A,'A3 Summary'!$M$26)</f>
        <v>87.393162393162399</v>
      </c>
      <c r="N33" s="296">
        <f>SUMIFS('Summary Pivot'!$D:$D,'Summary Pivot'!$B:$B,'A3 Summary'!N$3,'Summary Pivot'!$C:$C,'A3 Summary'!$B33,'Summary Pivot'!$A:$A,'A3 Summary'!$M$26)</f>
        <v>90.216154721274179</v>
      </c>
      <c r="O33" s="296">
        <f>SUMIFS('Summary Pivot'!$D:$D,'Summary Pivot'!$B:$B,'A3 Summary'!O$3,'Summary Pivot'!$C:$C,'A3 Summary'!$B33,'Summary Pivot'!$A:$A,'A3 Summary'!$M$26)</f>
        <v>86.035313001605147</v>
      </c>
      <c r="P33" s="296">
        <f>SUMIFS('Summary Pivot'!$D:$D,'Summary Pivot'!$B:$B,'A3 Summary'!P$3,'Summary Pivot'!$C:$C,'A3 Summary'!$B33,'Summary Pivot'!$A:$A,'A3 Summary'!$M$26)</f>
        <v>84.970791290493892</v>
      </c>
      <c r="Q33" s="297">
        <f>SUMIFS('Summary Pivot'!$D:$D,'Summary Pivot'!$B:$B,'A3 Summary'!Q$3,'Summary Pivot'!$C:$C,'A3 Summary'!$B33,'Summary Pivot'!$A:$A,'A3 Summary'!$M$26)</f>
        <v>85.922330097087368</v>
      </c>
      <c r="R33" s="296">
        <f>SUMIFS('Summary Pivot'!$D:$D,'Summary Pivot'!$B:$B,'A3 Summary'!R$3,'Summary Pivot'!$C:$C,'A3 Summary'!$B33,'Summary Pivot'!$A:$A,'A3 Summary'!$M$26)</f>
        <v>0</v>
      </c>
      <c r="S33" s="267">
        <f>S30/S28*100</f>
        <v>72.787926926131846</v>
      </c>
      <c r="T33" s="298">
        <f>T30/T28*100</f>
        <v>86.452830188679243</v>
      </c>
      <c r="U33" s="67"/>
      <c r="V33" s="295">
        <f>SUMIFS('Summary Pivot'!$D:$D,'Summary Pivot'!$B:$B,'A3 Summary'!V$3,'Summary Pivot'!$C:$C,'A3 Summary'!$B33,'Summary Pivot'!$A:$A,'A3 Summary'!$V$26)</f>
        <v>96.761482576037437</v>
      </c>
      <c r="W33" s="296">
        <f>SUMIFS('Summary Pivot'!$D:$D,'Summary Pivot'!$B:$B,'A3 Summary'!W$3,'Summary Pivot'!$C:$C,'A3 Summary'!$B33,'Summary Pivot'!$A:$A,'A3 Summary'!$V$26)</f>
        <v>97.878003974056156</v>
      </c>
      <c r="X33" s="296">
        <f>SUMIFS('Summary Pivot'!$D:$D,'Summary Pivot'!$B:$B,'A3 Summary'!X$3,'Summary Pivot'!$C:$C,'A3 Summary'!$B33,'Summary Pivot'!$A:$A,'A3 Summary'!$V$26)</f>
        <v>107.37985418836482</v>
      </c>
      <c r="Y33" s="296">
        <f>SUMIFS('Summary Pivot'!$D:$D,'Summary Pivot'!$B:$B,'A3 Summary'!Y$3,'Summary Pivot'!$C:$C,'A3 Summary'!$B33,'Summary Pivot'!$A:$A,'A3 Summary'!$V$26)</f>
        <v>108.02977019883662</v>
      </c>
      <c r="Z33" s="297">
        <f>SUMIFS('Summary Pivot'!$D:$D,'Summary Pivot'!$B:$B,'A3 Summary'!Z$3,'Summary Pivot'!$C:$C,'A3 Summary'!$B33,'Summary Pivot'!$A:$A,'A3 Summary'!$V$26)</f>
        <v>104.52399086062452</v>
      </c>
      <c r="AA33" s="296">
        <f>SUMIFS('Summary Pivot'!$D:$D,'Summary Pivot'!$B:$B,'A3 Summary'!AA$3,'Summary Pivot'!$C:$C,'A3 Summary'!$B33,'Summary Pivot'!$A:$A,'A3 Summary'!$V$26)</f>
        <v>0</v>
      </c>
      <c r="AB33" s="267">
        <f>AB30/AB28*100</f>
        <v>94.651221219245201</v>
      </c>
      <c r="AC33" s="299">
        <f>AC30/AC28*100</f>
        <v>105.3590958804229</v>
      </c>
      <c r="AE33" s="328">
        <f>SUMIFS('Summary Pivot'!$D:$D,'Summary Pivot'!$B:$B,'A3 Summary'!AE$3,'Summary Pivot'!$C:$C,'A3 Summary'!$B33,'Summary Pivot'!$A:$A,'A3 Summary'!$AE$26)</f>
        <v>96.793893129770993</v>
      </c>
      <c r="AF33" s="295">
        <f>SUMIFS('Summary Pivot'!$D:$D,'Summary Pivot'!$B:$B,'A3 Summary'!AF$3,'Summary Pivot'!$C:$C,'A3 Summary'!$B33,'Summary Pivot'!$A:$A,'A3 Summary'!$AE$26)</f>
        <v>103.2762836185819</v>
      </c>
      <c r="AG33" s="296">
        <f>SUMIFS('Summary Pivot'!$D:$D,'Summary Pivot'!$B:$B,'A3 Summary'!AG$3,'Summary Pivot'!$C:$C,'A3 Summary'!$B33,'Summary Pivot'!$A:$A,'A3 Summary'!$AE$26)</f>
        <v>109.25209542230819</v>
      </c>
      <c r="AH33" s="296">
        <f>SUMIFS('Summary Pivot'!$D:$D,'Summary Pivot'!$B:$B,'A3 Summary'!AH$3,'Summary Pivot'!$C:$C,'A3 Summary'!$B33,'Summary Pivot'!$A:$A,'A3 Summary'!$AE$26)</f>
        <v>115.08206875193558</v>
      </c>
      <c r="AI33" s="297">
        <f>SUMIFS('Summary Pivot'!$D:$D,'Summary Pivot'!$B:$B,'A3 Summary'!AI$3,'Summary Pivot'!$C:$C,'A3 Summary'!$B33,'Summary Pivot'!$A:$A,'A3 Summary'!$AE$26)</f>
        <v>98.736462093862826</v>
      </c>
      <c r="AJ33" s="296">
        <f>SUMIFS('Summary Pivot'!$D:$D,'Summary Pivot'!$B:$B,'A3 Summary'!AJ$3,'Summary Pivot'!$C:$C,'A3 Summary'!$B33,'Summary Pivot'!$A:$A,'A3 Summary'!$AE$26)</f>
        <v>0</v>
      </c>
      <c r="AK33" s="267">
        <f>AK30/AK28*100</f>
        <v>97.492698099609299</v>
      </c>
      <c r="AL33" s="299">
        <f>AL30/AL28*100</f>
        <v>110.04923999143652</v>
      </c>
      <c r="AM33" s="67"/>
      <c r="AN33" s="328">
        <f>SUMIFS('Summary Pivot'!$D:$D,'Summary Pivot'!$B:$B,'A3 Summary'!AN$3,'Summary Pivot'!$C:$C,'A3 Summary'!$B33,'Summary Pivot'!$A:$A,'A3 Summary'!$AN$26)</f>
        <v>100.57255024393044</v>
      </c>
      <c r="AO33" s="296">
        <f>SUMIFS('Summary Pivot'!$D:$D,'Summary Pivot'!$B:$B,'A3 Summary'!AO$3,'Summary Pivot'!$C:$C,'A3 Summary'!$B33,'Summary Pivot'!$A:$A,'A3 Summary'!$AN$26)</f>
        <v>93.171118639014921</v>
      </c>
      <c r="AP33" s="296">
        <f>SUMIFS('Summary Pivot'!$D:$D,'Summary Pivot'!$B:$B,'A3 Summary'!AP$3,'Summary Pivot'!$C:$C,'A3 Summary'!$B33,'Summary Pivot'!$A:$A,'A3 Summary'!$AN$26)</f>
        <v>88.166821556110108</v>
      </c>
      <c r="AQ33" s="296">
        <f>SUMIFS('Summary Pivot'!$D:$D,'Summary Pivot'!$B:$B,'A3 Summary'!AQ$3,'Summary Pivot'!$C:$C,'A3 Summary'!$B33,'Summary Pivot'!$A:$A,'A3 Summary'!$AN$26)</f>
        <v>90.483828016530779</v>
      </c>
      <c r="AR33" s="297">
        <f>SUMIFS('Summary Pivot'!$D:$D,'Summary Pivot'!$B:$B,'A3 Summary'!AR$3,'Summary Pivot'!$C:$C,'A3 Summary'!$B33,'Summary Pivot'!$A:$A,'A3 Summary'!$AN$26)</f>
        <v>92.927201903340176</v>
      </c>
      <c r="AS33" s="296">
        <f>SUMIFS('Summary Pivot'!$D:$D,'Summary Pivot'!$B:$B,'A3 Summary'!AS$3,'Summary Pivot'!$C:$C,'A3 Summary'!$B33,'Summary Pivot'!$A:$A,'A3 Summary'!$AN$26)</f>
        <v>2.6538855538393762E-3</v>
      </c>
      <c r="AT33" s="267">
        <f>AT30/AT28*100</f>
        <v>86.131292641685931</v>
      </c>
      <c r="AU33" s="299">
        <f>AU30/AU28*100</f>
        <v>93.412216884747338</v>
      </c>
    </row>
    <row r="34" spans="2:56" ht="19.5" customHeight="1" x14ac:dyDescent="0.25">
      <c r="B34" s="1" t="s">
        <v>135</v>
      </c>
      <c r="C34" s="327" t="s">
        <v>145</v>
      </c>
      <c r="D34" s="295">
        <f>SUMIFS('Summary Pivot'!$D:$D,'Summary Pivot'!$B:$B,'A3 Summary'!D$3,'Summary Pivot'!$C:$C,'A3 Summary'!$B34,'Summary Pivot'!$A:$A,'A3 Summary'!$D$26)</f>
        <v>76.492653954360733</v>
      </c>
      <c r="E34" s="296">
        <f>SUMIFS('Summary Pivot'!$D:$D,'Summary Pivot'!$B:$B,'A3 Summary'!E$3,'Summary Pivot'!$C:$C,'A3 Summary'!$B34,'Summary Pivot'!$A:$A,'A3 Summary'!$D$26)</f>
        <v>63.279742765273319</v>
      </c>
      <c r="F34" s="296">
        <f>SUMIFS('Summary Pivot'!$D:$D,'Summary Pivot'!$B:$B,'A3 Summary'!F$3,'Summary Pivot'!$C:$C,'A3 Summary'!$B34,'Summary Pivot'!$A:$A,'A3 Summary'!$D$26)</f>
        <v>48.836247025964624</v>
      </c>
      <c r="G34" s="296">
        <f>SUMIFS('Summary Pivot'!$D:$D,'Summary Pivot'!$B:$B,'A3 Summary'!G$3,'Summary Pivot'!$C:$C,'A3 Summary'!$B34,'Summary Pivot'!$A:$A,'A3 Summary'!$D$26)</f>
        <v>32.719764011799413</v>
      </c>
      <c r="H34" s="297"/>
      <c r="I34" s="296"/>
      <c r="J34" s="267"/>
      <c r="K34" s="298"/>
      <c r="L34" s="67"/>
      <c r="M34" s="295">
        <f>SUMIFS('Summary Pivot'!$D:$D,'Summary Pivot'!$B:$B,'A3 Summary'!M$3,'Summary Pivot'!$C:$C,'A3 Summary'!$B34,'Summary Pivot'!$A:$A,'A3 Summary'!$M$26)</f>
        <v>67.336683417085425</v>
      </c>
      <c r="N34" s="296">
        <f>SUMIFS('Summary Pivot'!$D:$D,'Summary Pivot'!$B:$B,'A3 Summary'!N$3,'Summary Pivot'!$C:$C,'A3 Summary'!$B34,'Summary Pivot'!$A:$A,'A3 Summary'!$M$26)</f>
        <v>59.142857142857139</v>
      </c>
      <c r="O34" s="296">
        <f>SUMIFS('Summary Pivot'!$D:$D,'Summary Pivot'!$B:$B,'A3 Summary'!O$3,'Summary Pivot'!$C:$C,'A3 Summary'!$B34,'Summary Pivot'!$A:$A,'A3 Summary'!$M$26)</f>
        <v>38.909541511771991</v>
      </c>
      <c r="P34" s="296">
        <f>SUMIFS('Summary Pivot'!$D:$D,'Summary Pivot'!$B:$B,'A3 Summary'!P$3,'Summary Pivot'!$C:$C,'A3 Summary'!$B34,'Summary Pivot'!$A:$A,'A3 Summary'!$M$26)</f>
        <v>22.848034006376196</v>
      </c>
      <c r="Q34" s="297"/>
      <c r="R34" s="296"/>
      <c r="S34" s="267"/>
      <c r="T34" s="298"/>
      <c r="U34" s="67"/>
      <c r="V34" s="295">
        <f>SUMIFS('Summary Pivot'!$D:$D,'Summary Pivot'!$B:$B,'A3 Summary'!V$3,'Summary Pivot'!$C:$C,'A3 Summary'!$B34,'Summary Pivot'!$A:$A,'A3 Summary'!$V$26)</f>
        <v>73.874934589220302</v>
      </c>
      <c r="W34" s="296">
        <f>SUMIFS('Summary Pivot'!$D:$D,'Summary Pivot'!$B:$B,'A3 Summary'!W$3,'Summary Pivot'!$C:$C,'A3 Summary'!$B34,'Summary Pivot'!$A:$A,'A3 Summary'!$V$26)</f>
        <v>61.774405022050935</v>
      </c>
      <c r="X34" s="296">
        <f>SUMIFS('Summary Pivot'!$D:$D,'Summary Pivot'!$B:$B,'A3 Summary'!X$3,'Summary Pivot'!$C:$C,'A3 Summary'!$B34,'Summary Pivot'!$A:$A,'A3 Summary'!$V$26)</f>
        <v>44.857485471819942</v>
      </c>
      <c r="Y34" s="296">
        <f>SUMIFS('Summary Pivot'!$D:$D,'Summary Pivot'!$B:$B,'A3 Summary'!Y$3,'Summary Pivot'!$C:$C,'A3 Summary'!$B34,'Summary Pivot'!$A:$A,'A3 Summary'!$V$26)</f>
        <v>27.323057638292443</v>
      </c>
      <c r="Z34" s="297"/>
      <c r="AA34" s="296"/>
      <c r="AB34" s="267"/>
      <c r="AC34" s="299"/>
      <c r="AE34" s="328">
        <f>SUMIFS('Summary Pivot'!$D:$D,'Summary Pivot'!$B:$B,'A3 Summary'!AE$3,'Summary Pivot'!$C:$C,'A3 Summary'!$B34,'Summary Pivot'!$A:$A,'A3 Summary'!$AE$26)</f>
        <v>68.729641693811075</v>
      </c>
      <c r="AF34" s="295">
        <f>SUMIFS('Summary Pivot'!$D:$D,'Summary Pivot'!$B:$B,'A3 Summary'!AF$3,'Summary Pivot'!$C:$C,'A3 Summary'!$B34,'Summary Pivot'!$A:$A,'A3 Summary'!$AE$26)</f>
        <v>51.889683350357508</v>
      </c>
      <c r="AG34" s="296">
        <f>SUMIFS('Summary Pivot'!$D:$D,'Summary Pivot'!$B:$B,'A3 Summary'!AG$3,'Summary Pivot'!$C:$C,'A3 Summary'!$B34,'Summary Pivot'!$A:$A,'A3 Summary'!$AE$26)</f>
        <v>34.883203559510569</v>
      </c>
      <c r="AH34" s="296">
        <f>SUMIFS('Summary Pivot'!$D:$D,'Summary Pivot'!$B:$B,'A3 Summary'!AH$3,'Summary Pivot'!$C:$C,'A3 Summary'!$B34,'Summary Pivot'!$A:$A,'A3 Summary'!$AE$26)</f>
        <v>20.58447098976109</v>
      </c>
      <c r="AI34" s="297"/>
      <c r="AJ34" s="296"/>
      <c r="AK34" s="267"/>
      <c r="AL34" s="299"/>
      <c r="AM34" s="67"/>
      <c r="AN34" s="328">
        <f>SUMIFS('Summary Pivot'!$D:$D,'Summary Pivot'!$B:$B,'A3 Summary'!AN$3,'Summary Pivot'!$C:$C,'A3 Summary'!$B34,'Summary Pivot'!$A:$A,'A3 Summary'!$AN$26)</f>
        <v>83.341626499576577</v>
      </c>
      <c r="AO34" s="296">
        <f>SUMIFS('Summary Pivot'!$D:$D,'Summary Pivot'!$B:$B,'A3 Summary'!AO$3,'Summary Pivot'!$C:$C,'A3 Summary'!$B34,'Summary Pivot'!$A:$A,'A3 Summary'!$AN$26)</f>
        <v>62.567053869639587</v>
      </c>
      <c r="AP34" s="296">
        <f>SUMIFS('Summary Pivot'!$D:$D,'Summary Pivot'!$B:$B,'A3 Summary'!AP$3,'Summary Pivot'!$C:$C,'A3 Summary'!$B34,'Summary Pivot'!$A:$A,'A3 Summary'!$AN$26)</f>
        <v>40.991704556447708</v>
      </c>
      <c r="AQ34" s="296">
        <f>SUMIFS('Summary Pivot'!$D:$D,'Summary Pivot'!$B:$B,'A3 Summary'!AQ$3,'Summary Pivot'!$C:$C,'A3 Summary'!$B34,'Summary Pivot'!$A:$A,'A3 Summary'!$AN$26)</f>
        <v>29.064881159771559</v>
      </c>
      <c r="AR34" s="297"/>
      <c r="AS34" s="296"/>
      <c r="AT34" s="267"/>
      <c r="AU34" s="299"/>
    </row>
    <row r="35" spans="2:56" ht="19.5" customHeight="1" thickBot="1" x14ac:dyDescent="0.3">
      <c r="B35" s="1" t="s">
        <v>136</v>
      </c>
      <c r="C35" s="238" t="s">
        <v>146</v>
      </c>
      <c r="D35" s="240">
        <f>SUMIFS('Summary Pivot'!$D:$D,'Summary Pivot'!$B:$B,'A3 Summary'!D$3,'Summary Pivot'!$C:$C,'A3 Summary'!$B35,'Summary Pivot'!$A:$A,'A3 Summary'!$D$26)</f>
        <v>74.877600979192167</v>
      </c>
      <c r="E35" s="127">
        <f>SUMIFS('Summary Pivot'!$D:$D,'Summary Pivot'!$B:$B,'A3 Summary'!E$3,'Summary Pivot'!$C:$C,'A3 Summary'!$B35,'Summary Pivot'!$A:$A,'A3 Summary'!$D$26)</f>
        <v>59.010494752623686</v>
      </c>
      <c r="F35" s="127">
        <f>SUMIFS('Summary Pivot'!$D:$D,'Summary Pivot'!$B:$B,'A3 Summary'!F$3,'Summary Pivot'!$C:$C,'A3 Summary'!$B35,'Summary Pivot'!$A:$A,'A3 Summary'!$D$26)</f>
        <v>44.638804841149771</v>
      </c>
      <c r="G35" s="127">
        <f>SUMIFS('Summary Pivot'!$D:$D,'Summary Pivot'!$B:$B,'A3 Summary'!G$3,'Summary Pivot'!$C:$C,'A3 Summary'!$B35,'Summary Pivot'!$A:$A,'A3 Summary'!$D$26)</f>
        <v>25.838613492359297</v>
      </c>
      <c r="H35" s="128"/>
      <c r="I35" s="127"/>
      <c r="J35" s="273"/>
      <c r="K35" s="177"/>
      <c r="L35" s="67"/>
      <c r="M35" s="240">
        <f>SUMIFS('Summary Pivot'!$D:$D,'Summary Pivot'!$B:$B,'A3 Summary'!M$3,'Summary Pivot'!$C:$C,'A3 Summary'!$B35,'Summary Pivot'!$A:$A,'A3 Summary'!$M$26)</f>
        <v>57.26495726495726</v>
      </c>
      <c r="N35" s="127">
        <f>SUMIFS('Summary Pivot'!$D:$D,'Summary Pivot'!$B:$B,'A3 Summary'!N$3,'Summary Pivot'!$C:$C,'A3 Summary'!$B35,'Summary Pivot'!$A:$A,'A3 Summary'!$M$26)</f>
        <v>47.098976109215016</v>
      </c>
      <c r="O35" s="127">
        <f>SUMIFS('Summary Pivot'!$D:$D,'Summary Pivot'!$B:$B,'A3 Summary'!O$3,'Summary Pivot'!$C:$C,'A3 Summary'!$B35,'Summary Pivot'!$A:$A,'A3 Summary'!$M$26)</f>
        <v>25.20064205457464</v>
      </c>
      <c r="P35" s="127">
        <f>SUMIFS('Summary Pivot'!$D:$D,'Summary Pivot'!$B:$B,'A3 Summary'!P$3,'Summary Pivot'!$C:$C,'A3 Summary'!$B35,'Summary Pivot'!$A:$A,'A3 Summary'!$M$26)</f>
        <v>11.417950079660116</v>
      </c>
      <c r="Q35" s="128"/>
      <c r="R35" s="127"/>
      <c r="S35" s="273"/>
      <c r="T35" s="177"/>
      <c r="U35" s="67"/>
      <c r="V35" s="126">
        <f>SUMIFS('Summary Pivot'!$D:$D,'Summary Pivot'!$B:$B,'A3 Summary'!V$3,'Summary Pivot'!$C:$C,'A3 Summary'!$B35,'Summary Pivot'!$A:$A,'A3 Summary'!$V$26)</f>
        <v>69.535771456717157</v>
      </c>
      <c r="W35" s="127">
        <f>SUMIFS('Summary Pivot'!$D:$D,'Summary Pivot'!$B:$B,'A3 Summary'!W$3,'Summary Pivot'!$C:$C,'A3 Summary'!$B35,'Summary Pivot'!$A:$A,'A3 Summary'!$V$26)</f>
        <v>58.291155850485509</v>
      </c>
      <c r="X35" s="127">
        <f>SUMIFS('Summary Pivot'!$D:$D,'Summary Pivot'!$B:$B,'A3 Summary'!X$3,'Summary Pivot'!$C:$C,'A3 Summary'!$B35,'Summary Pivot'!$A:$A,'A3 Summary'!$V$26)</f>
        <v>45.222065168873684</v>
      </c>
      <c r="Y35" s="127">
        <f>SUMIFS('Summary Pivot'!$D:$D,'Summary Pivot'!$B:$B,'A3 Summary'!Y$3,'Summary Pivot'!$C:$C,'A3 Summary'!$B35,'Summary Pivot'!$A:$A,'A3 Summary'!$V$26)</f>
        <v>26.033441709242915</v>
      </c>
      <c r="Z35" s="128"/>
      <c r="AA35" s="127"/>
      <c r="AB35" s="273"/>
      <c r="AC35" s="129"/>
      <c r="AE35" s="239">
        <f>SUMIFS('Summary Pivot'!$D:$D,'Summary Pivot'!$B:$B,'A3 Summary'!AE$3,'Summary Pivot'!$C:$C,'A3 Summary'!$B35,'Summary Pivot'!$A:$A,'A3 Summary'!$AE$26)</f>
        <v>64.427480916030532</v>
      </c>
      <c r="AF35" s="127">
        <f>SUMIFS('Summary Pivot'!$D:$D,'Summary Pivot'!$B:$B,'A3 Summary'!AF$3,'Summary Pivot'!$C:$C,'A3 Summary'!$B35,'Summary Pivot'!$A:$A,'A3 Summary'!$AE$26)</f>
        <v>49.682151589242054</v>
      </c>
      <c r="AG35" s="127">
        <f>SUMIFS('Summary Pivot'!$D:$D,'Summary Pivot'!$B:$B,'A3 Summary'!AG$3,'Summary Pivot'!$C:$C,'A3 Summary'!$B35,'Summary Pivot'!$A:$A,'A3 Summary'!$AE$26)</f>
        <v>33.69868901783795</v>
      </c>
      <c r="AH35" s="127">
        <f>SUMIFS('Summary Pivot'!$D:$D,'Summary Pivot'!$B:$B,'A3 Summary'!AH$3,'Summary Pivot'!$C:$C,'A3 Summary'!$B35,'Summary Pivot'!$A:$A,'A3 Summary'!$AE$26)</f>
        <v>19.923608960462474</v>
      </c>
      <c r="AI35" s="128"/>
      <c r="AJ35" s="127"/>
      <c r="AK35" s="273"/>
      <c r="AL35" s="129"/>
      <c r="AM35" s="67"/>
      <c r="AN35" s="239">
        <f>SUMIFS('Summary Pivot'!$D:$D,'Summary Pivot'!$B:$B,'A3 Summary'!AN$3,'Summary Pivot'!$C:$C,'A3 Summary'!$B35,'Summary Pivot'!$A:$A,'A3 Summary'!$AN$26)</f>
        <v>79.638491309473181</v>
      </c>
      <c r="AO35" s="127">
        <f>SUMIFS('Summary Pivot'!$D:$D,'Summary Pivot'!$B:$B,'A3 Summary'!AO$3,'Summary Pivot'!$C:$C,'A3 Summary'!$B35,'Summary Pivot'!$A:$A,'A3 Summary'!$AN$26)</f>
        <v>53.419586785512116</v>
      </c>
      <c r="AP35" s="127">
        <f>SUMIFS('Summary Pivot'!$D:$D,'Summary Pivot'!$B:$B,'A3 Summary'!AP$3,'Summary Pivot'!$C:$C,'A3 Summary'!$B35,'Summary Pivot'!$A:$A,'A3 Summary'!$AN$26)</f>
        <v>30.511495196927115</v>
      </c>
      <c r="AQ35" s="127">
        <f>SUMIFS('Summary Pivot'!$D:$D,'Summary Pivot'!$B:$B,'A3 Summary'!AQ$3,'Summary Pivot'!$C:$C,'A3 Summary'!$B35,'Summary Pivot'!$A:$A,'A3 Summary'!$AN$26)</f>
        <v>19.501312175894586</v>
      </c>
      <c r="AR35" s="128"/>
      <c r="AS35" s="127"/>
      <c r="AT35" s="273"/>
      <c r="AU35" s="129"/>
    </row>
    <row r="36" spans="2:56" ht="12" customHeight="1" thickTop="1" thickBot="1" x14ac:dyDescent="0.3">
      <c r="C36" s="212"/>
    </row>
    <row r="37" spans="2:56" ht="24" thickTop="1" x14ac:dyDescent="0.25">
      <c r="C37" s="242"/>
      <c r="D37" s="374" t="s">
        <v>49</v>
      </c>
      <c r="E37" s="374"/>
      <c r="F37" s="374"/>
      <c r="G37" s="374"/>
      <c r="H37" s="374"/>
      <c r="I37" s="374"/>
      <c r="J37" s="374"/>
      <c r="K37" s="374"/>
      <c r="L37" s="67"/>
      <c r="M37" s="374" t="s">
        <v>106</v>
      </c>
      <c r="N37" s="374"/>
      <c r="O37" s="374"/>
      <c r="P37" s="374"/>
      <c r="Q37" s="374"/>
      <c r="R37" s="374"/>
      <c r="S37" s="374"/>
      <c r="T37" s="374"/>
      <c r="U37" s="67"/>
      <c r="V37" s="375" t="s">
        <v>56</v>
      </c>
      <c r="W37" s="375"/>
      <c r="X37" s="375"/>
      <c r="Y37" s="375"/>
      <c r="Z37" s="375"/>
      <c r="AA37" s="375"/>
      <c r="AB37" s="375"/>
      <c r="AC37" s="375"/>
      <c r="AE37" s="376" t="s">
        <v>63</v>
      </c>
      <c r="AF37" s="376"/>
      <c r="AG37" s="376"/>
      <c r="AH37" s="376"/>
      <c r="AI37" s="376"/>
      <c r="AJ37" s="376"/>
      <c r="AK37" s="376"/>
      <c r="AL37" s="377"/>
      <c r="AM37" s="67"/>
      <c r="AN37" s="378" t="s">
        <v>67</v>
      </c>
      <c r="AO37" s="378"/>
      <c r="AP37" s="378"/>
      <c r="AQ37" s="378"/>
      <c r="AR37" s="378"/>
      <c r="AS37" s="378"/>
      <c r="AT37" s="378"/>
      <c r="AU37" s="379"/>
    </row>
    <row r="38" spans="2:56" ht="32.25" customHeight="1" thickBot="1" x14ac:dyDescent="0.3">
      <c r="C38" s="243"/>
      <c r="D38" s="217" t="s">
        <v>2</v>
      </c>
      <c r="E38" s="218" t="s">
        <v>3</v>
      </c>
      <c r="F38" s="218" t="s">
        <v>4</v>
      </c>
      <c r="G38" s="218" t="s">
        <v>142</v>
      </c>
      <c r="H38" s="219" t="s">
        <v>141</v>
      </c>
      <c r="I38" s="218" t="s">
        <v>126</v>
      </c>
      <c r="J38" s="334" t="s">
        <v>143</v>
      </c>
      <c r="K38" s="220" t="s">
        <v>5</v>
      </c>
      <c r="L38" s="67"/>
      <c r="M38" s="217" t="s">
        <v>2</v>
      </c>
      <c r="N38" s="218" t="s">
        <v>3</v>
      </c>
      <c r="O38" s="218" t="s">
        <v>4</v>
      </c>
      <c r="P38" s="218" t="s">
        <v>142</v>
      </c>
      <c r="Q38" s="219" t="s">
        <v>141</v>
      </c>
      <c r="R38" s="218" t="s">
        <v>126</v>
      </c>
      <c r="S38" s="334" t="s">
        <v>143</v>
      </c>
      <c r="T38" s="220" t="s">
        <v>5</v>
      </c>
      <c r="U38" s="67"/>
      <c r="V38" s="221" t="s">
        <v>2</v>
      </c>
      <c r="W38" s="222" t="s">
        <v>3</v>
      </c>
      <c r="X38" s="222" t="s">
        <v>4</v>
      </c>
      <c r="Y38" s="222" t="s">
        <v>142</v>
      </c>
      <c r="Z38" s="223" t="s">
        <v>141</v>
      </c>
      <c r="AA38" s="222" t="s">
        <v>126</v>
      </c>
      <c r="AB38" s="332" t="s">
        <v>143</v>
      </c>
      <c r="AC38" s="224" t="s">
        <v>5</v>
      </c>
      <c r="AE38" s="225" t="s">
        <v>2</v>
      </c>
      <c r="AF38" s="226" t="s">
        <v>3</v>
      </c>
      <c r="AG38" s="226" t="s">
        <v>4</v>
      </c>
      <c r="AH38" s="226" t="s">
        <v>142</v>
      </c>
      <c r="AI38" s="227" t="s">
        <v>141</v>
      </c>
      <c r="AJ38" s="338" t="s">
        <v>126</v>
      </c>
      <c r="AK38" s="331" t="s">
        <v>143</v>
      </c>
      <c r="AL38" s="228" t="s">
        <v>5</v>
      </c>
      <c r="AM38" s="67"/>
      <c r="AN38" s="246" t="s">
        <v>2</v>
      </c>
      <c r="AO38" s="247" t="s">
        <v>3</v>
      </c>
      <c r="AP38" s="247" t="s">
        <v>4</v>
      </c>
      <c r="AQ38" s="247" t="s">
        <v>142</v>
      </c>
      <c r="AR38" s="248" t="s">
        <v>141</v>
      </c>
      <c r="AS38" s="247" t="s">
        <v>126</v>
      </c>
      <c r="AT38" s="333" t="s">
        <v>143</v>
      </c>
      <c r="AU38" s="249" t="s">
        <v>5</v>
      </c>
      <c r="BD38" s="159"/>
    </row>
    <row r="39" spans="2:56" ht="19.5" customHeight="1" thickTop="1" x14ac:dyDescent="0.25">
      <c r="B39" s="1" t="s">
        <v>115</v>
      </c>
      <c r="C39" s="230" t="s">
        <v>7</v>
      </c>
      <c r="D39" s="162">
        <f>SUMIFS('Summary Pivot'!$D:$D,'Summary Pivot'!$B:$B,'A3 Summary'!D$3,'Summary Pivot'!$C:$C,'A3 Summary'!$B39,'Summary Pivot'!$A:$A,'A3 Summary'!$D$37)</f>
        <v>1555</v>
      </c>
      <c r="E39" s="150">
        <f>SUMIFS('Summary Pivot'!$D:$D,'Summary Pivot'!$B:$B,'A3 Summary'!E$3,'Summary Pivot'!$C:$C,'A3 Summary'!$B39,'Summary Pivot'!$A:$A,'A3 Summary'!$D$37)</f>
        <v>3105</v>
      </c>
      <c r="F39" s="150">
        <f>SUMIFS('Summary Pivot'!$D:$D,'Summary Pivot'!$B:$B,'A3 Summary'!F$3,'Summary Pivot'!$C:$C,'A3 Summary'!$B39,'Summary Pivot'!$A:$A,'A3 Summary'!$D$37)</f>
        <v>3180</v>
      </c>
      <c r="G39" s="150">
        <f>SUMIFS('Summary Pivot'!$D:$D,'Summary Pivot'!$B:$B,'A3 Summary'!G$3,'Summary Pivot'!$C:$C,'A3 Summary'!$B39,'Summary Pivot'!$A:$A,'A3 Summary'!$D$37)</f>
        <v>5135</v>
      </c>
      <c r="H39" s="180">
        <f>SUMIFS('Summary Pivot'!$D:$D,'Summary Pivot'!$B:$B,'A3 Summary'!H$3,'Summary Pivot'!$C:$C,'A3 Summary'!$B39,'Summary Pivot'!$A:$A,'A3 Summary'!$D$37)</f>
        <v>2153</v>
      </c>
      <c r="I39" s="150">
        <f>SUMIFS('Summary Pivot'!$D:$D,'Summary Pivot'!$B:$B,'A3 Summary'!I$3,'Summary Pivot'!$C:$C,'A3 Summary'!$B39,'Summary Pivot'!$A:$A,'A3 Summary'!$D$37)</f>
        <v>2740</v>
      </c>
      <c r="J39" s="278">
        <f>SUMIFS('Summary Pivot'!$D:$D,'Summary Pivot'!$B:$B,'A3 Summary'!J$3,'Summary Pivot'!$C:$C,'A3 Summary'!$B39,'Summary Pivot'!$A:$A,'A3 Summary'!$D$37)</f>
        <v>17868</v>
      </c>
      <c r="K39" s="231">
        <f>SUM(D39:H39)</f>
        <v>15128</v>
      </c>
      <c r="L39" s="67"/>
      <c r="M39" s="162">
        <f>SUMIFS('Summary Pivot'!$D:$D,'Summary Pivot'!$B:$B,'A3 Summary'!M$3,'Summary Pivot'!$C:$C,'A3 Summary'!$B39,'Summary Pivot'!$A:$A,'A3 Summary'!$M$37)</f>
        <v>799</v>
      </c>
      <c r="N39" s="150">
        <f>SUMIFS('Summary Pivot'!$D:$D,'Summary Pivot'!$B:$B,'A3 Summary'!N$3,'Summary Pivot'!$C:$C,'A3 Summary'!$B39,'Summary Pivot'!$A:$A,'A3 Summary'!$M$37)</f>
        <v>1780</v>
      </c>
      <c r="O39" s="150">
        <f>SUMIFS('Summary Pivot'!$D:$D,'Summary Pivot'!$B:$B,'A3 Summary'!O$3,'Summary Pivot'!$C:$C,'A3 Summary'!$B39,'Summary Pivot'!$A:$A,'A3 Summary'!$M$37)</f>
        <v>2946</v>
      </c>
      <c r="P39" s="150">
        <f>SUMIFS('Summary Pivot'!$D:$D,'Summary Pivot'!$B:$B,'A3 Summary'!P$3,'Summary Pivot'!$C:$C,'A3 Summary'!$B39,'Summary Pivot'!$A:$A,'A3 Summary'!$M$37)</f>
        <v>4410</v>
      </c>
      <c r="Q39" s="180">
        <f>SUMIFS('Summary Pivot'!$D:$D,'Summary Pivot'!$B:$B,'A3 Summary'!Q$3,'Summary Pivot'!$C:$C,'A3 Summary'!$B39,'Summary Pivot'!$A:$A,'A3 Summary'!$M$37)</f>
        <v>1377</v>
      </c>
      <c r="R39" s="150">
        <f>SUMIFS('Summary Pivot'!$D:$D,'Summary Pivot'!$B:$B,'A3 Summary'!R$3,'Summary Pivot'!$C:$C,'A3 Summary'!$B39,'Summary Pivot'!$A:$A,'A3 Summary'!$M$37)</f>
        <v>1889</v>
      </c>
      <c r="S39" s="278">
        <f>SUMIFS('Summary Pivot'!$D:$D,'Summary Pivot'!$B:$B,'A3 Summary'!S$3,'Summary Pivot'!$C:$C,'A3 Summary'!$B39,'Summary Pivot'!$A:$A,'A3 Summary'!$M$37)</f>
        <v>13201</v>
      </c>
      <c r="T39" s="231">
        <f>SUM(M39:Q39)</f>
        <v>11312</v>
      </c>
      <c r="U39" s="151"/>
      <c r="V39" s="116">
        <f>SUMIFS('Summary Pivot'!$D:$D,'Summary Pivot'!$B:$B,'A3 Summary'!V$3,'Summary Pivot'!$C:$C,'A3 Summary'!$B39,'Summary Pivot'!$A:$A,'A3 Summary'!$V$37)</f>
        <v>4543</v>
      </c>
      <c r="W39" s="117">
        <f>SUMIFS('Summary Pivot'!$D:$D,'Summary Pivot'!$B:$B,'A3 Summary'!W$3,'Summary Pivot'!$C:$C,'A3 Summary'!$B39,'Summary Pivot'!$A:$A,'A3 Summary'!$V$37)</f>
        <v>13483</v>
      </c>
      <c r="X39" s="117">
        <f>SUMIFS('Summary Pivot'!$D:$D,'Summary Pivot'!$B:$B,'A3 Summary'!X$3,'Summary Pivot'!$C:$C,'A3 Summary'!$B39,'Summary Pivot'!$A:$A,'A3 Summary'!$V$37)</f>
        <v>31550</v>
      </c>
      <c r="Y39" s="117">
        <f>SUMIFS('Summary Pivot'!$D:$D,'Summary Pivot'!$B:$B,'A3 Summary'!Y$3,'Summary Pivot'!$C:$C,'A3 Summary'!$B39,'Summary Pivot'!$A:$A,'A3 Summary'!$V$37)</f>
        <v>28769</v>
      </c>
      <c r="Z39" s="118">
        <f>SUMIFS('Summary Pivot'!$D:$D,'Summary Pivot'!$B:$B,'A3 Summary'!Z$3,'Summary Pivot'!$C:$C,'A3 Summary'!$B39,'Summary Pivot'!$A:$A,'A3 Summary'!$V$37)</f>
        <v>8293</v>
      </c>
      <c r="AA39" s="117">
        <f>SUMIFS('Summary Pivot'!$D:$D,'Summary Pivot'!$B:$B,'A3 Summary'!AA$3,'Summary Pivot'!$C:$C,'A3 Summary'!$B39,'Summary Pivot'!$A:$A,'A3 Summary'!$V$37)</f>
        <v>12409</v>
      </c>
      <c r="AB39" s="258">
        <f>SUMIFS('Summary Pivot'!$D:$D,'Summary Pivot'!$B:$B,'A3 Summary'!AB$3,'Summary Pivot'!$C:$C,'A3 Summary'!$B39,'Summary Pivot'!$A:$A,'A3 Summary'!$V$37)</f>
        <v>99047</v>
      </c>
      <c r="AC39" s="231">
        <f>SUM(V39:Z39)</f>
        <v>86638</v>
      </c>
      <c r="AE39" s="162">
        <f>SUMIFS('Summary Pivot'!$D:$D,'Summary Pivot'!$B:$B,'A3 Summary'!AE$3,'Summary Pivot'!$C:$C,'A3 Summary'!$B39,'Summary Pivot'!$A:$A,'A3 Summary'!$AE$37)</f>
        <v>1140</v>
      </c>
      <c r="AF39" s="116">
        <f>SUMIFS('Summary Pivot'!$D:$D,'Summary Pivot'!$B:$B,'A3 Summary'!AF$3,'Summary Pivot'!$C:$C,'A3 Summary'!$B39,'Summary Pivot'!$A:$A,'A3 Summary'!$AE$37)</f>
        <v>3915</v>
      </c>
      <c r="AG39" s="117">
        <f>SUMIFS('Summary Pivot'!$D:$D,'Summary Pivot'!$B:$B,'A3 Summary'!AG$3,'Summary Pivot'!$C:$C,'A3 Summary'!$B39,'Summary Pivot'!$A:$A,'A3 Summary'!$AE$37)</f>
        <v>6165</v>
      </c>
      <c r="AH39" s="117">
        <f>SUMIFS('Summary Pivot'!$D:$D,'Summary Pivot'!$B:$B,'A3 Summary'!AH$3,'Summary Pivot'!$C:$C,'A3 Summary'!$B39,'Summary Pivot'!$A:$A,'A3 Summary'!$AE$37)</f>
        <v>7613</v>
      </c>
      <c r="AI39" s="118">
        <f>SUMIFS('Summary Pivot'!$D:$D,'Summary Pivot'!$B:$B,'A3 Summary'!AI$3,'Summary Pivot'!$C:$C,'A3 Summary'!$B39,'Summary Pivot'!$A:$A,'A3 Summary'!$AE$37)</f>
        <v>2385</v>
      </c>
      <c r="AJ39" s="117">
        <f>SUMIFS('Summary Pivot'!$D:$D,'Summary Pivot'!$B:$B,'A3 Summary'!AJ$3,'Summary Pivot'!$C:$C,'A3 Summary'!$B39,'Summary Pivot'!$A:$A,'A3 Summary'!$AE$37)</f>
        <v>3082</v>
      </c>
      <c r="AK39" s="258">
        <f>SUMIFS('Summary Pivot'!$D:$D,'Summary Pivot'!$B:$B,'A3 Summary'!AK$3,'Summary Pivot'!$C:$C,'A3 Summary'!$B39,'Summary Pivot'!$A:$A,'A3 Summary'!$AE$37)</f>
        <v>24300</v>
      </c>
      <c r="AL39" s="196">
        <f>SUM(AE39:AI39)</f>
        <v>21218</v>
      </c>
      <c r="AM39" s="67"/>
      <c r="AN39" s="162">
        <f>SUMIFS('Summary Pivot'!$D:$D,'Summary Pivot'!$B:$B,'A3 Summary'!AN$3,'Summary Pivot'!$C:$C,'A3 Summary'!$B39,'Summary Pivot'!$A:$A,'A3 Summary'!$AN$37)</f>
        <v>67715</v>
      </c>
      <c r="AO39" s="150">
        <f>SUMIFS('Summary Pivot'!$D:$D,'Summary Pivot'!$B:$B,'A3 Summary'!AO$3,'Summary Pivot'!$C:$C,'A3 Summary'!$B39,'Summary Pivot'!$A:$A,'A3 Summary'!$AN$37)</f>
        <v>70193</v>
      </c>
      <c r="AP39" s="150">
        <f>SUMIFS('Summary Pivot'!$D:$D,'Summary Pivot'!$B:$B,'A3 Summary'!AP$3,'Summary Pivot'!$C:$C,'A3 Summary'!$B39,'Summary Pivot'!$A:$A,'A3 Summary'!$AN$37)</f>
        <v>93917</v>
      </c>
      <c r="AQ39" s="150">
        <f>SUMIFS('Summary Pivot'!$D:$D,'Summary Pivot'!$B:$B,'A3 Summary'!AQ$3,'Summary Pivot'!$C:$C,'A3 Summary'!$B39,'Summary Pivot'!$A:$A,'A3 Summary'!$AN$37)</f>
        <v>92343</v>
      </c>
      <c r="AR39" s="180">
        <f>SUMIFS('Summary Pivot'!$D:$D,'Summary Pivot'!$B:$B,'A3 Summary'!AR$3,'Summary Pivot'!$C:$C,'A3 Summary'!$B39,'Summary Pivot'!$A:$A,'A3 Summary'!$AN$37)</f>
        <v>24555</v>
      </c>
      <c r="AS39" s="150">
        <f>SUMIFS('Summary Pivot'!$D:$D,'Summary Pivot'!$B:$B,'A3 Summary'!AS$3,'Summary Pivot'!$C:$C,'A3 Summary'!$B39,'Summary Pivot'!$A:$A,'A3 Summary'!$AN$37)</f>
        <v>31418</v>
      </c>
      <c r="AT39" s="278">
        <f>SUMIFS('Summary Pivot'!$D:$D,'Summary Pivot'!$B:$B,'A3 Summary'!AT$3,'Summary Pivot'!$C:$C,'A3 Summary'!$B39,'Summary Pivot'!$A:$A,'A3 Summary'!$AN$37)</f>
        <v>380141</v>
      </c>
      <c r="AU39" s="231">
        <f>SUM(AN39:AR39)</f>
        <v>348723</v>
      </c>
      <c r="BD39" s="28"/>
    </row>
    <row r="40" spans="2:56" ht="19.5" customHeight="1" x14ac:dyDescent="0.25">
      <c r="B40" s="1" t="s">
        <v>124</v>
      </c>
      <c r="C40" s="323" t="s">
        <v>8</v>
      </c>
      <c r="D40" s="200">
        <f>SUMIFS('Summary Pivot'!$D:$D,'Summary Pivot'!$B:$B,'A3 Summary'!D$3,'Summary Pivot'!$C:$C,'A3 Summary'!$B40,'Summary Pivot'!$A:$A,'A3 Summary'!$D$37)</f>
        <v>1574</v>
      </c>
      <c r="E40" s="289">
        <f>SUMIFS('Summary Pivot'!$D:$D,'Summary Pivot'!$B:$B,'A3 Summary'!E$3,'Summary Pivot'!$C:$C,'A3 Summary'!$B40,'Summary Pivot'!$A:$A,'A3 Summary'!$D$37)</f>
        <v>2958</v>
      </c>
      <c r="F40" s="289">
        <f>SUMIFS('Summary Pivot'!$D:$D,'Summary Pivot'!$B:$B,'A3 Summary'!F$3,'Summary Pivot'!$C:$C,'A3 Summary'!$B40,'Summary Pivot'!$A:$A,'A3 Summary'!$D$37)</f>
        <v>2913</v>
      </c>
      <c r="G40" s="289">
        <f>SUMIFS('Summary Pivot'!$D:$D,'Summary Pivot'!$B:$B,'A3 Summary'!G$3,'Summary Pivot'!$C:$C,'A3 Summary'!$B40,'Summary Pivot'!$A:$A,'A3 Summary'!$D$37)</f>
        <v>4630</v>
      </c>
      <c r="H40" s="290">
        <f>SUMIFS('Summary Pivot'!$D:$D,'Summary Pivot'!$B:$B,'A3 Summary'!H$3,'Summary Pivot'!$C:$C,'A3 Summary'!$B40,'Summary Pivot'!$A:$A,'A3 Summary'!$D$37)</f>
        <v>1993</v>
      </c>
      <c r="I40" s="289">
        <f>SUMIFS('Summary Pivot'!$D:$D,'Summary Pivot'!$B:$B,'A3 Summary'!I$3,'Summary Pivot'!$C:$C,'A3 Summary'!$B40,'Summary Pivot'!$A:$A,'A3 Summary'!$D$37)</f>
        <v>827</v>
      </c>
      <c r="J40" s="291">
        <f>SUMIFS('Summary Pivot'!$D:$D,'Summary Pivot'!$B:$B,'A3 Summary'!J$3,'Summary Pivot'!$C:$C,'A3 Summary'!$B40,'Summary Pivot'!$A:$A,'A3 Summary'!$D$37)</f>
        <v>14895</v>
      </c>
      <c r="K40" s="326">
        <f t="shared" ref="K40:K42" si="15">SUM(D40:H40)</f>
        <v>14068</v>
      </c>
      <c r="L40" s="67"/>
      <c r="M40" s="200">
        <f>SUMIFS('Summary Pivot'!$D:$D,'Summary Pivot'!$B:$B,'A3 Summary'!M$3,'Summary Pivot'!$C:$C,'A3 Summary'!$B40,'Summary Pivot'!$A:$A,'A3 Summary'!$M$37)</f>
        <v>797</v>
      </c>
      <c r="N40" s="289">
        <f>SUMIFS('Summary Pivot'!$D:$D,'Summary Pivot'!$B:$B,'A3 Summary'!N$3,'Summary Pivot'!$C:$C,'A3 Summary'!$B40,'Summary Pivot'!$A:$A,'A3 Summary'!$M$37)</f>
        <v>1878</v>
      </c>
      <c r="O40" s="289">
        <f>SUMIFS('Summary Pivot'!$D:$D,'Summary Pivot'!$B:$B,'A3 Summary'!O$3,'Summary Pivot'!$C:$C,'A3 Summary'!$B40,'Summary Pivot'!$A:$A,'A3 Summary'!$M$37)</f>
        <v>4063</v>
      </c>
      <c r="P40" s="289">
        <f>SUMIFS('Summary Pivot'!$D:$D,'Summary Pivot'!$B:$B,'A3 Summary'!P$3,'Summary Pivot'!$C:$C,'A3 Summary'!$B40,'Summary Pivot'!$A:$A,'A3 Summary'!$M$37)</f>
        <v>5997</v>
      </c>
      <c r="Q40" s="290">
        <f>SUMIFS('Summary Pivot'!$D:$D,'Summary Pivot'!$B:$B,'A3 Summary'!Q$3,'Summary Pivot'!$C:$C,'A3 Summary'!$B40,'Summary Pivot'!$A:$A,'A3 Summary'!$M$37)</f>
        <v>1337</v>
      </c>
      <c r="R40" s="289">
        <f>SUMIFS('Summary Pivot'!$D:$D,'Summary Pivot'!$B:$B,'A3 Summary'!R$3,'Summary Pivot'!$C:$C,'A3 Summary'!$B40,'Summary Pivot'!$A:$A,'A3 Summary'!$M$37)</f>
        <v>572</v>
      </c>
      <c r="S40" s="291">
        <f>SUMIFS('Summary Pivot'!$D:$D,'Summary Pivot'!$B:$B,'A3 Summary'!S$3,'Summary Pivot'!$C:$C,'A3 Summary'!$B40,'Summary Pivot'!$A:$A,'A3 Summary'!$M$37)</f>
        <v>14644</v>
      </c>
      <c r="T40" s="326">
        <f t="shared" ref="T40:T42" si="16">SUM(M40:Q40)</f>
        <v>14072</v>
      </c>
      <c r="U40" s="151"/>
      <c r="V40" s="200">
        <f>SUMIFS('Summary Pivot'!$D:$D,'Summary Pivot'!$B:$B,'A3 Summary'!V$3,'Summary Pivot'!$C:$C,'A3 Summary'!$B40,'Summary Pivot'!$A:$A,'A3 Summary'!$V$37)</f>
        <v>4860</v>
      </c>
      <c r="W40" s="201">
        <f>SUMIFS('Summary Pivot'!$D:$D,'Summary Pivot'!$B:$B,'A3 Summary'!W$3,'Summary Pivot'!$C:$C,'A3 Summary'!$B40,'Summary Pivot'!$A:$A,'A3 Summary'!$V$37)</f>
        <v>15380</v>
      </c>
      <c r="X40" s="201">
        <f>SUMIFS('Summary Pivot'!$D:$D,'Summary Pivot'!$B:$B,'A3 Summary'!X$3,'Summary Pivot'!$C:$C,'A3 Summary'!$B40,'Summary Pivot'!$A:$A,'A3 Summary'!$V$37)</f>
        <v>38143</v>
      </c>
      <c r="Y40" s="201">
        <f>SUMIFS('Summary Pivot'!$D:$D,'Summary Pivot'!$B:$B,'A3 Summary'!Y$3,'Summary Pivot'!$C:$C,'A3 Summary'!$B40,'Summary Pivot'!$A:$A,'A3 Summary'!$V$37)</f>
        <v>33198</v>
      </c>
      <c r="Z40" s="202">
        <f>SUMIFS('Summary Pivot'!$D:$D,'Summary Pivot'!$B:$B,'A3 Summary'!Z$3,'Summary Pivot'!$C:$C,'A3 Summary'!$B40,'Summary Pivot'!$A:$A,'A3 Summary'!$V$37)</f>
        <v>9182</v>
      </c>
      <c r="AA40" s="201">
        <f>SUMIFS('Summary Pivot'!$D:$D,'Summary Pivot'!$B:$B,'A3 Summary'!AA$3,'Summary Pivot'!$C:$C,'A3 Summary'!$B40,'Summary Pivot'!$A:$A,'A3 Summary'!$V$37)</f>
        <v>7883</v>
      </c>
      <c r="AB40" s="284">
        <f>SUMIFS('Summary Pivot'!$D:$D,'Summary Pivot'!$B:$B,'A3 Summary'!AB$3,'Summary Pivot'!$C:$C,'A3 Summary'!$B40,'Summary Pivot'!$A:$A,'A3 Summary'!$V$37)</f>
        <v>108646</v>
      </c>
      <c r="AC40" s="203">
        <f t="shared" ref="AC40:AC42" si="17">SUM(V40:Z40)</f>
        <v>100763</v>
      </c>
      <c r="AE40" s="324">
        <f>SUMIFS('Summary Pivot'!$D:$D,'Summary Pivot'!$B:$B,'A3 Summary'!AE$3,'Summary Pivot'!$C:$C,'A3 Summary'!$B40,'Summary Pivot'!$A:$A,'A3 Summary'!$AE$37)</f>
        <v>1112</v>
      </c>
      <c r="AF40" s="201">
        <f>SUMIFS('Summary Pivot'!$D:$D,'Summary Pivot'!$B:$B,'A3 Summary'!AF$3,'Summary Pivot'!$C:$C,'A3 Summary'!$B40,'Summary Pivot'!$A:$A,'A3 Summary'!$AE$37)</f>
        <v>3747</v>
      </c>
      <c r="AG40" s="201">
        <f>SUMIFS('Summary Pivot'!$D:$D,'Summary Pivot'!$B:$B,'A3 Summary'!AG$3,'Summary Pivot'!$C:$C,'A3 Summary'!$B40,'Summary Pivot'!$A:$A,'A3 Summary'!$AE$37)</f>
        <v>5583</v>
      </c>
      <c r="AH40" s="201">
        <f>SUMIFS('Summary Pivot'!$D:$D,'Summary Pivot'!$B:$B,'A3 Summary'!AH$3,'Summary Pivot'!$C:$C,'A3 Summary'!$B40,'Summary Pivot'!$A:$A,'A3 Summary'!$AE$37)</f>
        <v>6886</v>
      </c>
      <c r="AI40" s="202">
        <f>SUMIFS('Summary Pivot'!$D:$D,'Summary Pivot'!$B:$B,'A3 Summary'!AI$3,'Summary Pivot'!$C:$C,'A3 Summary'!$B40,'Summary Pivot'!$A:$A,'A3 Summary'!$AE$37)</f>
        <v>2189</v>
      </c>
      <c r="AJ40" s="201">
        <f>SUMIFS('Summary Pivot'!$D:$D,'Summary Pivot'!$B:$B,'A3 Summary'!AJ$3,'Summary Pivot'!$C:$C,'A3 Summary'!$B40,'Summary Pivot'!$A:$A,'A3 Summary'!$AE$37)</f>
        <v>960</v>
      </c>
      <c r="AK40" s="284">
        <f>SUMIFS('Summary Pivot'!$D:$D,'Summary Pivot'!$B:$B,'A3 Summary'!AK$3,'Summary Pivot'!$C:$C,'A3 Summary'!$B40,'Summary Pivot'!$A:$A,'A3 Summary'!$AE$37)</f>
        <v>20477</v>
      </c>
      <c r="AL40" s="203">
        <f t="shared" ref="AL40:AL42" si="18">SUM(AE40:AI40)</f>
        <v>19517</v>
      </c>
      <c r="AM40" s="67"/>
      <c r="AN40" s="324">
        <f>SUMIFS('Summary Pivot'!$D:$D,'Summary Pivot'!$B:$B,'A3 Summary'!AN$3,'Summary Pivot'!$C:$C,'A3 Summary'!$B40,'Summary Pivot'!$A:$A,'A3 Summary'!$AN$37)</f>
        <v>62717</v>
      </c>
      <c r="AO40" s="289">
        <f>SUMIFS('Summary Pivot'!$D:$D,'Summary Pivot'!$B:$B,'A3 Summary'!AO$3,'Summary Pivot'!$C:$C,'A3 Summary'!$B40,'Summary Pivot'!$A:$A,'A3 Summary'!$AN$37)</f>
        <v>65414</v>
      </c>
      <c r="AP40" s="289">
        <f>SUMIFS('Summary Pivot'!$D:$D,'Summary Pivot'!$B:$B,'A3 Summary'!AP$3,'Summary Pivot'!$C:$C,'A3 Summary'!$B40,'Summary Pivot'!$A:$A,'A3 Summary'!$AN$37)</f>
        <v>84253</v>
      </c>
      <c r="AQ40" s="289">
        <f>SUMIFS('Summary Pivot'!$D:$D,'Summary Pivot'!$B:$B,'A3 Summary'!AQ$3,'Summary Pivot'!$C:$C,'A3 Summary'!$B40,'Summary Pivot'!$A:$A,'A3 Summary'!$AN$37)</f>
        <v>83178</v>
      </c>
      <c r="AR40" s="290">
        <f>SUMIFS('Summary Pivot'!$D:$D,'Summary Pivot'!$B:$B,'A3 Summary'!AR$3,'Summary Pivot'!$C:$C,'A3 Summary'!$B40,'Summary Pivot'!$A:$A,'A3 Summary'!$AN$37)</f>
        <v>22502</v>
      </c>
      <c r="AS40" s="289">
        <f>SUMIFS('Summary Pivot'!$D:$D,'Summary Pivot'!$B:$B,'A3 Summary'!AS$3,'Summary Pivot'!$C:$C,'A3 Summary'!$B40,'Summary Pivot'!$A:$A,'A3 Summary'!$AN$37)</f>
        <v>13961</v>
      </c>
      <c r="AT40" s="291">
        <f>SUMIFS('Summary Pivot'!$D:$D,'Summary Pivot'!$B:$B,'A3 Summary'!AT$3,'Summary Pivot'!$C:$C,'A3 Summary'!$B40,'Summary Pivot'!$A:$A,'A3 Summary'!$AN$37)</f>
        <v>332025</v>
      </c>
      <c r="AU40" s="326">
        <f t="shared" ref="AU40:AU42" si="19">SUM(AN40:AR40)</f>
        <v>318064</v>
      </c>
      <c r="BD40" s="28"/>
    </row>
    <row r="41" spans="2:56" ht="19.5" customHeight="1" x14ac:dyDescent="0.25">
      <c r="B41" s="1" t="s">
        <v>91</v>
      </c>
      <c r="C41" s="346" t="s">
        <v>9</v>
      </c>
      <c r="D41" s="65">
        <f>SUMIFS('Summary Pivot'!$D:$D,'Summary Pivot'!$B:$B,'A3 Summary'!D$3,'Summary Pivot'!$C:$C,'A3 Summary'!$B41,'Summary Pivot'!$A:$A,'A3 Summary'!$D$37)</f>
        <v>1531</v>
      </c>
      <c r="E41" s="342">
        <f>SUMIFS('Summary Pivot'!$D:$D,'Summary Pivot'!$B:$B,'A3 Summary'!E$3,'Summary Pivot'!$C:$C,'A3 Summary'!$B41,'Summary Pivot'!$A:$A,'A3 Summary'!$D$37)</f>
        <v>2928</v>
      </c>
      <c r="F41" s="342">
        <f>SUMIFS('Summary Pivot'!$D:$D,'Summary Pivot'!$B:$B,'A3 Summary'!F$3,'Summary Pivot'!$C:$C,'A3 Summary'!$B41,'Summary Pivot'!$A:$A,'A3 Summary'!$D$37)</f>
        <v>2835</v>
      </c>
      <c r="G41" s="342">
        <f>SUMIFS('Summary Pivot'!$D:$D,'Summary Pivot'!$B:$B,'A3 Summary'!G$3,'Summary Pivot'!$C:$C,'A3 Summary'!$B41,'Summary Pivot'!$A:$A,'A3 Summary'!$D$37)</f>
        <v>4453</v>
      </c>
      <c r="H41" s="343">
        <f>SUMIFS('Summary Pivot'!$D:$D,'Summary Pivot'!$B:$B,'A3 Summary'!H$3,'Summary Pivot'!$C:$C,'A3 Summary'!$B41,'Summary Pivot'!$A:$A,'A3 Summary'!$D$37)</f>
        <v>1893</v>
      </c>
      <c r="I41" s="342">
        <f>SUMIFS('Summary Pivot'!$D:$D,'Summary Pivot'!$B:$B,'A3 Summary'!I$3,'Summary Pivot'!$C:$C,'A3 Summary'!$B41,'Summary Pivot'!$A:$A,'A3 Summary'!$D$37)</f>
        <v>0</v>
      </c>
      <c r="J41" s="344">
        <f>SUMIFS('Summary Pivot'!$D:$D,'Summary Pivot'!$B:$B,'A3 Summary'!J$3,'Summary Pivot'!$C:$C,'A3 Summary'!$B41,'Summary Pivot'!$A:$A,'A3 Summary'!$D$37)</f>
        <v>13640</v>
      </c>
      <c r="K41" s="345">
        <f t="shared" si="15"/>
        <v>13640</v>
      </c>
      <c r="L41" s="67"/>
      <c r="M41" s="65">
        <f>SUMIFS('Summary Pivot'!$D:$D,'Summary Pivot'!$B:$B,'A3 Summary'!M$3,'Summary Pivot'!$C:$C,'A3 Summary'!$B41,'Summary Pivot'!$A:$A,'A3 Summary'!$M$37)</f>
        <v>786</v>
      </c>
      <c r="N41" s="342">
        <f>SUMIFS('Summary Pivot'!$D:$D,'Summary Pivot'!$B:$B,'A3 Summary'!N$3,'Summary Pivot'!$C:$C,'A3 Summary'!$B41,'Summary Pivot'!$A:$A,'A3 Summary'!$M$37)</f>
        <v>1839</v>
      </c>
      <c r="O41" s="342">
        <f>SUMIFS('Summary Pivot'!$D:$D,'Summary Pivot'!$B:$B,'A3 Summary'!O$3,'Summary Pivot'!$C:$C,'A3 Summary'!$B41,'Summary Pivot'!$A:$A,'A3 Summary'!$M$37)</f>
        <v>3986</v>
      </c>
      <c r="P41" s="342">
        <f>SUMIFS('Summary Pivot'!$D:$D,'Summary Pivot'!$B:$B,'A3 Summary'!P$3,'Summary Pivot'!$C:$C,'A3 Summary'!$B41,'Summary Pivot'!$A:$A,'A3 Summary'!$M$37)</f>
        <v>5804</v>
      </c>
      <c r="Q41" s="343">
        <f>SUMIFS('Summary Pivot'!$D:$D,'Summary Pivot'!$B:$B,'A3 Summary'!Q$3,'Summary Pivot'!$C:$C,'A3 Summary'!$B41,'Summary Pivot'!$A:$A,'A3 Summary'!$M$37)</f>
        <v>1250</v>
      </c>
      <c r="R41" s="342">
        <f>SUMIFS('Summary Pivot'!$D:$D,'Summary Pivot'!$B:$B,'A3 Summary'!R$3,'Summary Pivot'!$C:$C,'A3 Summary'!$B41,'Summary Pivot'!$A:$A,'A3 Summary'!$M$37)</f>
        <v>0</v>
      </c>
      <c r="S41" s="344">
        <f>SUMIFS('Summary Pivot'!$D:$D,'Summary Pivot'!$B:$B,'A3 Summary'!S$3,'Summary Pivot'!$C:$C,'A3 Summary'!$B41,'Summary Pivot'!$A:$A,'A3 Summary'!$M$37)</f>
        <v>13665</v>
      </c>
      <c r="T41" s="345">
        <f t="shared" si="16"/>
        <v>13665</v>
      </c>
      <c r="U41" s="151"/>
      <c r="V41" s="65">
        <f>SUMIFS('Summary Pivot'!$D:$D,'Summary Pivot'!$B:$B,'A3 Summary'!V$3,'Summary Pivot'!$C:$C,'A3 Summary'!$B41,'Summary Pivot'!$A:$A,'A3 Summary'!$V$37)</f>
        <v>4839</v>
      </c>
      <c r="W41" s="40">
        <f>SUMIFS('Summary Pivot'!$D:$D,'Summary Pivot'!$B:$B,'A3 Summary'!W$3,'Summary Pivot'!$C:$C,'A3 Summary'!$B41,'Summary Pivot'!$A:$A,'A3 Summary'!$V$37)</f>
        <v>15310</v>
      </c>
      <c r="X41" s="40">
        <f>SUMIFS('Summary Pivot'!$D:$D,'Summary Pivot'!$B:$B,'A3 Summary'!X$3,'Summary Pivot'!$C:$C,'A3 Summary'!$B41,'Summary Pivot'!$A:$A,'A3 Summary'!$V$37)</f>
        <v>37988</v>
      </c>
      <c r="Y41" s="40">
        <f>SUMIFS('Summary Pivot'!$D:$D,'Summary Pivot'!$B:$B,'A3 Summary'!Y$3,'Summary Pivot'!$C:$C,'A3 Summary'!$B41,'Summary Pivot'!$A:$A,'A3 Summary'!$V$37)</f>
        <v>33008</v>
      </c>
      <c r="Z41" s="41">
        <f>SUMIFS('Summary Pivot'!$D:$D,'Summary Pivot'!$B:$B,'A3 Summary'!Z$3,'Summary Pivot'!$C:$C,'A3 Summary'!$B41,'Summary Pivot'!$A:$A,'A3 Summary'!$V$37)</f>
        <v>8969</v>
      </c>
      <c r="AA41" s="40">
        <f>SUMIFS('Summary Pivot'!$D:$D,'Summary Pivot'!$B:$B,'A3 Summary'!AA$3,'Summary Pivot'!$C:$C,'A3 Summary'!$B41,'Summary Pivot'!$A:$A,'A3 Summary'!$V$37)</f>
        <v>0</v>
      </c>
      <c r="AB41" s="270">
        <f>SUMIFS('Summary Pivot'!$D:$D,'Summary Pivot'!$B:$B,'A3 Summary'!AB$3,'Summary Pivot'!$C:$C,'A3 Summary'!$B41,'Summary Pivot'!$A:$A,'A3 Summary'!$V$37)</f>
        <v>100114</v>
      </c>
      <c r="AC41" s="42">
        <f t="shared" si="17"/>
        <v>100114</v>
      </c>
      <c r="AE41" s="341">
        <f>SUMIFS('Summary Pivot'!$D:$D,'Summary Pivot'!$B:$B,'A3 Summary'!AE$3,'Summary Pivot'!$C:$C,'A3 Summary'!$B41,'Summary Pivot'!$A:$A,'A3 Summary'!$AE$37)</f>
        <v>1101</v>
      </c>
      <c r="AF41" s="40">
        <f>SUMIFS('Summary Pivot'!$D:$D,'Summary Pivot'!$B:$B,'A3 Summary'!AF$3,'Summary Pivot'!$C:$C,'A3 Summary'!$B41,'Summary Pivot'!$A:$A,'A3 Summary'!$AE$37)</f>
        <v>3711</v>
      </c>
      <c r="AG41" s="40">
        <f>SUMIFS('Summary Pivot'!$D:$D,'Summary Pivot'!$B:$B,'A3 Summary'!AG$3,'Summary Pivot'!$C:$C,'A3 Summary'!$B41,'Summary Pivot'!$A:$A,'A3 Summary'!$AE$37)</f>
        <v>5500</v>
      </c>
      <c r="AH41" s="40">
        <f>SUMIFS('Summary Pivot'!$D:$D,'Summary Pivot'!$B:$B,'A3 Summary'!AH$3,'Summary Pivot'!$C:$C,'A3 Summary'!$B41,'Summary Pivot'!$A:$A,'A3 Summary'!$AE$37)</f>
        <v>6729</v>
      </c>
      <c r="AI41" s="41">
        <f>SUMIFS('Summary Pivot'!$D:$D,'Summary Pivot'!$B:$B,'A3 Summary'!AI$3,'Summary Pivot'!$C:$C,'A3 Summary'!$B41,'Summary Pivot'!$A:$A,'A3 Summary'!$AE$37)</f>
        <v>2097</v>
      </c>
      <c r="AJ41" s="40">
        <f>SUMIFS('Summary Pivot'!$D:$D,'Summary Pivot'!$B:$B,'A3 Summary'!AJ$3,'Summary Pivot'!$C:$C,'A3 Summary'!$B41,'Summary Pivot'!$A:$A,'A3 Summary'!$AE$37)</f>
        <v>0</v>
      </c>
      <c r="AK41" s="270">
        <f>SUMIFS('Summary Pivot'!$D:$D,'Summary Pivot'!$B:$B,'A3 Summary'!AK$3,'Summary Pivot'!$C:$C,'A3 Summary'!$B41,'Summary Pivot'!$A:$A,'A3 Summary'!$AE$37)</f>
        <v>19138</v>
      </c>
      <c r="AL41" s="42">
        <f t="shared" si="18"/>
        <v>19138</v>
      </c>
      <c r="AM41" s="67"/>
      <c r="AN41" s="341">
        <f>SUMIFS('Summary Pivot'!$D:$D,'Summary Pivot'!$B:$B,'A3 Summary'!AN$3,'Summary Pivot'!$C:$C,'A3 Summary'!$B41,'Summary Pivot'!$A:$A,'A3 Summary'!$AN$37)</f>
        <v>62091</v>
      </c>
      <c r="AO41" s="342">
        <f>SUMIFS('Summary Pivot'!$D:$D,'Summary Pivot'!$B:$B,'A3 Summary'!AO$3,'Summary Pivot'!$C:$C,'A3 Summary'!$B41,'Summary Pivot'!$A:$A,'A3 Summary'!$AN$37)</f>
        <v>64800</v>
      </c>
      <c r="AP41" s="342">
        <f>SUMIFS('Summary Pivot'!$D:$D,'Summary Pivot'!$B:$B,'A3 Summary'!AP$3,'Summary Pivot'!$C:$C,'A3 Summary'!$B41,'Summary Pivot'!$A:$A,'A3 Summary'!$AN$37)</f>
        <v>83193</v>
      </c>
      <c r="AQ41" s="342">
        <f>SUMIFS('Summary Pivot'!$D:$D,'Summary Pivot'!$B:$B,'A3 Summary'!AQ$3,'Summary Pivot'!$C:$C,'A3 Summary'!$B41,'Summary Pivot'!$A:$A,'A3 Summary'!$AN$37)</f>
        <v>81986</v>
      </c>
      <c r="AR41" s="343">
        <f>SUMIFS('Summary Pivot'!$D:$D,'Summary Pivot'!$B:$B,'A3 Summary'!AR$3,'Summary Pivot'!$C:$C,'A3 Summary'!$B41,'Summary Pivot'!$A:$A,'A3 Summary'!$AN$37)</f>
        <v>21792</v>
      </c>
      <c r="AS41" s="342">
        <f>SUMIFS('Summary Pivot'!$D:$D,'Summary Pivot'!$B:$B,'A3 Summary'!AS$3,'Summary Pivot'!$C:$C,'A3 Summary'!$B41,'Summary Pivot'!$A:$A,'A3 Summary'!$AN$37)</f>
        <v>0</v>
      </c>
      <c r="AT41" s="344">
        <f>SUMIFS('Summary Pivot'!$D:$D,'Summary Pivot'!$B:$B,'A3 Summary'!AT$3,'Summary Pivot'!$C:$C,'A3 Summary'!$B41,'Summary Pivot'!$A:$A,'A3 Summary'!$AN$37)</f>
        <v>313862</v>
      </c>
      <c r="AU41" s="345">
        <f t="shared" si="19"/>
        <v>313862</v>
      </c>
      <c r="BD41" s="28"/>
    </row>
    <row r="42" spans="2:56" ht="19.5" customHeight="1" x14ac:dyDescent="0.25">
      <c r="B42" s="1" t="s">
        <v>139</v>
      </c>
      <c r="C42" s="323" t="s">
        <v>144</v>
      </c>
      <c r="D42" s="200">
        <f>SUMIFS('Summary Pivot'!$D:$D,'Summary Pivot'!$B:$B,'A3 Summary'!D$3,'Summary Pivot'!$C:$C,'A3 Summary'!$B42,'Summary Pivot'!$A:$A,'A3 Summary'!$D$37)</f>
        <v>994</v>
      </c>
      <c r="E42" s="289">
        <f>SUMIFS('Summary Pivot'!$D:$D,'Summary Pivot'!$B:$B,'A3 Summary'!E$3,'Summary Pivot'!$C:$C,'A3 Summary'!$B42,'Summary Pivot'!$A:$A,'A3 Summary'!$D$37)</f>
        <v>1554</v>
      </c>
      <c r="F42" s="289">
        <f>SUMIFS('Summary Pivot'!$D:$D,'Summary Pivot'!$B:$B,'A3 Summary'!F$3,'Summary Pivot'!$C:$C,'A3 Summary'!$B42,'Summary Pivot'!$A:$A,'A3 Summary'!$D$37)</f>
        <v>890</v>
      </c>
      <c r="G42" s="289">
        <f>SUMIFS('Summary Pivot'!$D:$D,'Summary Pivot'!$B:$B,'A3 Summary'!G$3,'Summary Pivot'!$C:$C,'A3 Summary'!$B42,'Summary Pivot'!$A:$A,'A3 Summary'!$D$37)</f>
        <v>644</v>
      </c>
      <c r="H42" s="290">
        <f>SUMIFS('Summary Pivot'!$D:$D,'Summary Pivot'!$B:$B,'A3 Summary'!H$3,'Summary Pivot'!$C:$C,'A3 Summary'!$B42,'Summary Pivot'!$A:$A,'A3 Summary'!$D$37)</f>
        <v>0</v>
      </c>
      <c r="I42" s="289">
        <f>SUMIFS('Summary Pivot'!$D:$D,'Summary Pivot'!$B:$B,'A3 Summary'!I$3,'Summary Pivot'!$C:$C,'A3 Summary'!$B42,'Summary Pivot'!$A:$A,'A3 Summary'!$D$37)</f>
        <v>0</v>
      </c>
      <c r="J42" s="291">
        <f>SUMIFS('Summary Pivot'!$D:$D,'Summary Pivot'!$B:$B,'A3 Summary'!J$3,'Summary Pivot'!$C:$C,'A3 Summary'!$B42,'Summary Pivot'!$A:$A,'A3 Summary'!$D$37)</f>
        <v>4082</v>
      </c>
      <c r="K42" s="325">
        <f t="shared" si="15"/>
        <v>4082</v>
      </c>
      <c r="L42" s="67"/>
      <c r="M42" s="200">
        <f>SUMIFS('Summary Pivot'!$D:$D,'Summary Pivot'!$B:$B,'A3 Summary'!M$3,'Summary Pivot'!$C:$C,'A3 Summary'!$B42,'Summary Pivot'!$A:$A,'A3 Summary'!$M$37)</f>
        <v>477</v>
      </c>
      <c r="N42" s="289">
        <f>SUMIFS('Summary Pivot'!$D:$D,'Summary Pivot'!$B:$B,'A3 Summary'!N$3,'Summary Pivot'!$C:$C,'A3 Summary'!$B42,'Summary Pivot'!$A:$A,'A3 Summary'!$M$37)</f>
        <v>776</v>
      </c>
      <c r="O42" s="289">
        <f>SUMIFS('Summary Pivot'!$D:$D,'Summary Pivot'!$B:$B,'A3 Summary'!O$3,'Summary Pivot'!$C:$C,'A3 Summary'!$B42,'Summary Pivot'!$A:$A,'A3 Summary'!$M$37)</f>
        <v>1172</v>
      </c>
      <c r="P42" s="289">
        <f>SUMIFS('Summary Pivot'!$D:$D,'Summary Pivot'!$B:$B,'A3 Summary'!P$3,'Summary Pivot'!$C:$C,'A3 Summary'!$B42,'Summary Pivot'!$A:$A,'A3 Summary'!$M$37)</f>
        <v>1075</v>
      </c>
      <c r="Q42" s="290">
        <f>SUMIFS('Summary Pivot'!$D:$D,'Summary Pivot'!$B:$B,'A3 Summary'!Q$3,'Summary Pivot'!$C:$C,'A3 Summary'!$B42,'Summary Pivot'!$A:$A,'A3 Summary'!$M$37)</f>
        <v>0</v>
      </c>
      <c r="R42" s="289">
        <f>SUMIFS('Summary Pivot'!$D:$D,'Summary Pivot'!$B:$B,'A3 Summary'!R$3,'Summary Pivot'!$C:$C,'A3 Summary'!$B42,'Summary Pivot'!$A:$A,'A3 Summary'!$M$37)</f>
        <v>0</v>
      </c>
      <c r="S42" s="291">
        <f>SUMIFS('Summary Pivot'!$D:$D,'Summary Pivot'!$B:$B,'A3 Summary'!S$3,'Summary Pivot'!$C:$C,'A3 Summary'!$B42,'Summary Pivot'!$A:$A,'A3 Summary'!$M$37)</f>
        <v>3500</v>
      </c>
      <c r="T42" s="325">
        <f t="shared" si="16"/>
        <v>3500</v>
      </c>
      <c r="U42" s="151"/>
      <c r="V42" s="200">
        <f>SUMIFS('Summary Pivot'!$D:$D,'Summary Pivot'!$B:$B,'A3 Summary'!V$3,'Summary Pivot'!$C:$C,'A3 Summary'!$B42,'Summary Pivot'!$A:$A,'A3 Summary'!$V$37)</f>
        <v>3420</v>
      </c>
      <c r="W42" s="201">
        <f>SUMIFS('Summary Pivot'!$D:$D,'Summary Pivot'!$B:$B,'A3 Summary'!W$3,'Summary Pivot'!$C:$C,'A3 Summary'!$B42,'Summary Pivot'!$A:$A,'A3 Summary'!$V$37)</f>
        <v>8878</v>
      </c>
      <c r="X42" s="201">
        <f>SUMIFS('Summary Pivot'!$D:$D,'Summary Pivot'!$B:$B,'A3 Summary'!X$3,'Summary Pivot'!$C:$C,'A3 Summary'!$B42,'Summary Pivot'!$A:$A,'A3 Summary'!$V$37)</f>
        <v>16177</v>
      </c>
      <c r="Y42" s="201">
        <f>SUMIFS('Summary Pivot'!$D:$D,'Summary Pivot'!$B:$B,'A3 Summary'!Y$3,'Summary Pivot'!$C:$C,'A3 Summary'!$B42,'Summary Pivot'!$A:$A,'A3 Summary'!$V$37)</f>
        <v>11571</v>
      </c>
      <c r="Z42" s="202">
        <f>SUMIFS('Summary Pivot'!$D:$D,'Summary Pivot'!$B:$B,'A3 Summary'!Z$3,'Summary Pivot'!$C:$C,'A3 Summary'!$B42,'Summary Pivot'!$A:$A,'A3 Summary'!$V$37)</f>
        <v>0</v>
      </c>
      <c r="AA42" s="201">
        <f>SUMIFS('Summary Pivot'!$D:$D,'Summary Pivot'!$B:$B,'A3 Summary'!AA$3,'Summary Pivot'!$C:$C,'A3 Summary'!$B42,'Summary Pivot'!$A:$A,'A3 Summary'!$V$37)</f>
        <v>0</v>
      </c>
      <c r="AB42" s="284">
        <f>SUMIFS('Summary Pivot'!$D:$D,'Summary Pivot'!$B:$B,'A3 Summary'!AB$3,'Summary Pivot'!$C:$C,'A3 Summary'!$B42,'Summary Pivot'!$A:$A,'A3 Summary'!$V$37)</f>
        <v>40046</v>
      </c>
      <c r="AC42" s="203">
        <f t="shared" si="17"/>
        <v>40046</v>
      </c>
      <c r="AE42" s="324">
        <f>SUMIFS('Summary Pivot'!$D:$D,'Summary Pivot'!$B:$B,'A3 Summary'!AE$3,'Summary Pivot'!$C:$C,'A3 Summary'!$B42,'Summary Pivot'!$A:$A,'A3 Summary'!$AE$37)</f>
        <v>709</v>
      </c>
      <c r="AF42" s="200">
        <f>SUMIFS('Summary Pivot'!$D:$D,'Summary Pivot'!$B:$B,'A3 Summary'!AF$3,'Summary Pivot'!$C:$C,'A3 Summary'!$B42,'Summary Pivot'!$A:$A,'A3 Summary'!$AE$37)</f>
        <v>1921</v>
      </c>
      <c r="AG42" s="201">
        <f>SUMIFS('Summary Pivot'!$D:$D,'Summary Pivot'!$B:$B,'A3 Summary'!AG$3,'Summary Pivot'!$C:$C,'A3 Summary'!$B42,'Summary Pivot'!$A:$A,'A3 Summary'!$AE$37)</f>
        <v>1748</v>
      </c>
      <c r="AH42" s="201">
        <f>SUMIFS('Summary Pivot'!$D:$D,'Summary Pivot'!$B:$B,'A3 Summary'!AH$3,'Summary Pivot'!$C:$C,'A3 Summary'!$B42,'Summary Pivot'!$A:$A,'A3 Summary'!$AE$37)</f>
        <v>1053</v>
      </c>
      <c r="AI42" s="202">
        <f>SUMIFS('Summary Pivot'!$D:$D,'Summary Pivot'!$B:$B,'A3 Summary'!AI$3,'Summary Pivot'!$C:$C,'A3 Summary'!$B42,'Summary Pivot'!$A:$A,'A3 Summary'!$AE$37)</f>
        <v>0</v>
      </c>
      <c r="AJ42" s="201">
        <f>SUMIFS('Summary Pivot'!$D:$D,'Summary Pivot'!$B:$B,'A3 Summary'!AJ$3,'Summary Pivot'!$C:$C,'A3 Summary'!$B42,'Summary Pivot'!$A:$A,'A3 Summary'!$AE$37)</f>
        <v>0</v>
      </c>
      <c r="AK42" s="284">
        <f>SUMIFS('Summary Pivot'!$D:$D,'Summary Pivot'!$B:$B,'A3 Summary'!AK$3,'Summary Pivot'!$C:$C,'A3 Summary'!$B42,'Summary Pivot'!$A:$A,'A3 Summary'!$AE$37)</f>
        <v>5431</v>
      </c>
      <c r="AL42" s="203">
        <f t="shared" si="18"/>
        <v>5431</v>
      </c>
      <c r="AM42" s="67"/>
      <c r="AN42" s="324">
        <f>SUMIFS('Summary Pivot'!$D:$D,'Summary Pivot'!$B:$B,'A3 Summary'!AN$3,'Summary Pivot'!$C:$C,'A3 Summary'!$B42,'Summary Pivot'!$A:$A,'A3 Summary'!$AN$37)</f>
        <v>48178</v>
      </c>
      <c r="AO42" s="289">
        <f>SUMIFS('Summary Pivot'!$D:$D,'Summary Pivot'!$B:$B,'A3 Summary'!AO$3,'Summary Pivot'!$C:$C,'A3 Summary'!$B42,'Summary Pivot'!$A:$A,'A3 Summary'!$AN$37)</f>
        <v>37757</v>
      </c>
      <c r="AP42" s="289">
        <f>SUMIFS('Summary Pivot'!$D:$D,'Summary Pivot'!$B:$B,'A3 Summary'!AP$3,'Summary Pivot'!$C:$C,'A3 Summary'!$B42,'Summary Pivot'!$A:$A,'A3 Summary'!$AN$37)</f>
        <v>30161</v>
      </c>
      <c r="AQ42" s="289">
        <f>SUMIFS('Summary Pivot'!$D:$D,'Summary Pivot'!$B:$B,'A3 Summary'!AQ$3,'Summary Pivot'!$C:$C,'A3 Summary'!$B42,'Summary Pivot'!$A:$A,'A3 Summary'!$AN$37)</f>
        <v>17995</v>
      </c>
      <c r="AR42" s="290">
        <f>SUMIFS('Summary Pivot'!$D:$D,'Summary Pivot'!$B:$B,'A3 Summary'!AR$3,'Summary Pivot'!$C:$C,'A3 Summary'!$B42,'Summary Pivot'!$A:$A,'A3 Summary'!$AN$37)</f>
        <v>5</v>
      </c>
      <c r="AS42" s="289">
        <f>SUMIFS('Summary Pivot'!$D:$D,'Summary Pivot'!$B:$B,'A3 Summary'!AS$3,'Summary Pivot'!$C:$C,'A3 Summary'!$B42,'Summary Pivot'!$A:$A,'A3 Summary'!$AN$37)</f>
        <v>0</v>
      </c>
      <c r="AT42" s="291">
        <f>SUMIFS('Summary Pivot'!$D:$D,'Summary Pivot'!$B:$B,'A3 Summary'!AT$3,'Summary Pivot'!$C:$C,'A3 Summary'!$B42,'Summary Pivot'!$A:$A,'A3 Summary'!$AN$37)</f>
        <v>134096</v>
      </c>
      <c r="AU42" s="326">
        <f t="shared" si="19"/>
        <v>134096</v>
      </c>
      <c r="BD42" s="28"/>
    </row>
    <row r="43" spans="2:56" ht="19.5" customHeight="1" x14ac:dyDescent="0.25">
      <c r="B43" s="1" t="s">
        <v>92</v>
      </c>
      <c r="C43" s="237" t="s">
        <v>10</v>
      </c>
      <c r="D43" s="23">
        <f>SUMIFS('Summary Pivot'!$D:$D,'Summary Pivot'!$B:$B,'A3 Summary'!D$3,'Summary Pivot'!$C:$C,'A3 Summary'!$B43,'Summary Pivot'!$A:$A,'A3 Summary'!$D$37)</f>
        <v>101.22186495176848</v>
      </c>
      <c r="E43" s="15">
        <f>SUMIFS('Summary Pivot'!$D:$D,'Summary Pivot'!$B:$B,'A3 Summary'!E$3,'Summary Pivot'!$C:$C,'A3 Summary'!$B43,'Summary Pivot'!$A:$A,'A3 Summary'!$D$37)</f>
        <v>95.265700483091791</v>
      </c>
      <c r="F43" s="15">
        <f>SUMIFS('Summary Pivot'!$D:$D,'Summary Pivot'!$B:$B,'A3 Summary'!F$3,'Summary Pivot'!$C:$C,'A3 Summary'!$B43,'Summary Pivot'!$A:$A,'A3 Summary'!$D$37)</f>
        <v>91.603773584905653</v>
      </c>
      <c r="G43" s="15">
        <f>SUMIFS('Summary Pivot'!$D:$D,'Summary Pivot'!$B:$B,'A3 Summary'!G$3,'Summary Pivot'!$C:$C,'A3 Summary'!$B43,'Summary Pivot'!$A:$A,'A3 Summary'!$D$37)</f>
        <v>90.165530671859784</v>
      </c>
      <c r="H43" s="16">
        <f>SUMIFS('Summary Pivot'!$D:$D,'Summary Pivot'!$B:$B,'A3 Summary'!H$3,'Summary Pivot'!$C:$C,'A3 Summary'!$B43,'Summary Pivot'!$A:$A,'A3 Summary'!$D$37)</f>
        <v>92.568509057129589</v>
      </c>
      <c r="I43" s="15">
        <f>SUMIFS('Summary Pivot'!$D:$D,'Summary Pivot'!$B:$B,'A3 Summary'!I$3,'Summary Pivot'!$C:$C,'A3 Summary'!$B43,'Summary Pivot'!$A:$A,'A3 Summary'!$D$37)</f>
        <v>30.18248175182482</v>
      </c>
      <c r="J43" s="261">
        <f>J40/J39*100</f>
        <v>83.361316319677641</v>
      </c>
      <c r="K43" s="84">
        <f>K40/K39*100</f>
        <v>92.993125330512953</v>
      </c>
      <c r="L43" s="67"/>
      <c r="M43" s="23">
        <f>SUMIFS('Summary Pivot'!$D:$D,'Summary Pivot'!$B:$B,'A3 Summary'!M$3,'Summary Pivot'!$C:$C,'A3 Summary'!$B43,'Summary Pivot'!$A:$A,'A3 Summary'!$M$37)</f>
        <v>99.749687108886107</v>
      </c>
      <c r="N43" s="15">
        <f>SUMIFS('Summary Pivot'!$D:$D,'Summary Pivot'!$B:$B,'A3 Summary'!N$3,'Summary Pivot'!$C:$C,'A3 Summary'!$B43,'Summary Pivot'!$A:$A,'A3 Summary'!$M$37)</f>
        <v>105.50561797752809</v>
      </c>
      <c r="O43" s="15">
        <f>SUMIFS('Summary Pivot'!$D:$D,'Summary Pivot'!$B:$B,'A3 Summary'!O$3,'Summary Pivot'!$C:$C,'A3 Summary'!$B43,'Summary Pivot'!$A:$A,'A3 Summary'!$M$37)</f>
        <v>137.91581805838425</v>
      </c>
      <c r="P43" s="15">
        <f>SUMIFS('Summary Pivot'!$D:$D,'Summary Pivot'!$B:$B,'A3 Summary'!P$3,'Summary Pivot'!$C:$C,'A3 Summary'!$B43,'Summary Pivot'!$A:$A,'A3 Summary'!$M$37)</f>
        <v>135.98639455782313</v>
      </c>
      <c r="Q43" s="16">
        <f>SUMIFS('Summary Pivot'!$D:$D,'Summary Pivot'!$B:$B,'A3 Summary'!Q$3,'Summary Pivot'!$C:$C,'A3 Summary'!$B43,'Summary Pivot'!$A:$A,'A3 Summary'!$M$37)</f>
        <v>97.095134350036318</v>
      </c>
      <c r="R43" s="15">
        <f>SUMIFS('Summary Pivot'!$D:$D,'Summary Pivot'!$B:$B,'A3 Summary'!R$3,'Summary Pivot'!$C:$C,'A3 Summary'!$B43,'Summary Pivot'!$A:$A,'A3 Summary'!$M$37)</f>
        <v>30.280571731074641</v>
      </c>
      <c r="S43" s="261">
        <f>S40/S39*100</f>
        <v>110.93099007650935</v>
      </c>
      <c r="T43" s="84">
        <f>T40/T39*100</f>
        <v>124.39886845827439</v>
      </c>
      <c r="U43" s="67"/>
      <c r="V43" s="23">
        <f>SUMIFS('Summary Pivot'!$D:$D,'Summary Pivot'!$B:$B,'A3 Summary'!V$3,'Summary Pivot'!$C:$C,'A3 Summary'!$B43,'Summary Pivot'!$A:$A,'A3 Summary'!$V$37)</f>
        <v>106.97776799471714</v>
      </c>
      <c r="W43" s="15">
        <f>SUMIFS('Summary Pivot'!$D:$D,'Summary Pivot'!$B:$B,'A3 Summary'!W$3,'Summary Pivot'!$C:$C,'A3 Summary'!$B43,'Summary Pivot'!$A:$A,'A3 Summary'!$V$37)</f>
        <v>114.06956908699843</v>
      </c>
      <c r="X43" s="15">
        <f>SUMIFS('Summary Pivot'!$D:$D,'Summary Pivot'!$B:$B,'A3 Summary'!X$3,'Summary Pivot'!$C:$C,'A3 Summary'!$B43,'Summary Pivot'!$A:$A,'A3 Summary'!$V$37)</f>
        <v>120.89698890649763</v>
      </c>
      <c r="Y43" s="15">
        <f>SUMIFS('Summary Pivot'!$D:$D,'Summary Pivot'!$B:$B,'A3 Summary'!Y$3,'Summary Pivot'!$C:$C,'A3 Summary'!$B43,'Summary Pivot'!$A:$A,'A3 Summary'!$V$37)</f>
        <v>115.39504327574821</v>
      </c>
      <c r="Z43" s="16">
        <f>SUMIFS('Summary Pivot'!$D:$D,'Summary Pivot'!$B:$B,'A3 Summary'!Z$3,'Summary Pivot'!$C:$C,'A3 Summary'!$B43,'Summary Pivot'!$A:$A,'A3 Summary'!$V$37)</f>
        <v>110.71988423972026</v>
      </c>
      <c r="AA43" s="15">
        <f>SUMIFS('Summary Pivot'!$D:$D,'Summary Pivot'!$B:$B,'A3 Summary'!AA$3,'Summary Pivot'!$C:$C,'A3 Summary'!$B43,'Summary Pivot'!$A:$A,'A3 Summary'!$V$37)</f>
        <v>63.526472721411878</v>
      </c>
      <c r="AB43" s="261">
        <f>AB40/AB39*100</f>
        <v>109.69135864791461</v>
      </c>
      <c r="AC43" s="17">
        <f>AC40/AC39*100</f>
        <v>116.30346960917841</v>
      </c>
      <c r="AE43" s="188">
        <f>SUMIFS('Summary Pivot'!$D:$D,'Summary Pivot'!$B:$B,'A3 Summary'!AE$3,'Summary Pivot'!$C:$C,'A3 Summary'!$B43,'Summary Pivot'!$A:$A,'A3 Summary'!$AE$37)</f>
        <v>97.543859649122808</v>
      </c>
      <c r="AF43" s="23">
        <f>SUMIFS('Summary Pivot'!$D:$D,'Summary Pivot'!$B:$B,'A3 Summary'!AF$3,'Summary Pivot'!$C:$C,'A3 Summary'!$B43,'Summary Pivot'!$A:$A,'A3 Summary'!$AE$37)</f>
        <v>95.708812260536405</v>
      </c>
      <c r="AG43" s="15">
        <f>SUMIFS('Summary Pivot'!$D:$D,'Summary Pivot'!$B:$B,'A3 Summary'!AG$3,'Summary Pivot'!$C:$C,'A3 Summary'!$B43,'Summary Pivot'!$A:$A,'A3 Summary'!$AE$37)</f>
        <v>90.5596107055961</v>
      </c>
      <c r="AH43" s="15">
        <f>SUMIFS('Summary Pivot'!$D:$D,'Summary Pivot'!$B:$B,'A3 Summary'!AH$3,'Summary Pivot'!$C:$C,'A3 Summary'!$B43,'Summary Pivot'!$A:$A,'A3 Summary'!$AE$37)</f>
        <v>90.450545120189147</v>
      </c>
      <c r="AI43" s="16">
        <f>SUMIFS('Summary Pivot'!$D:$D,'Summary Pivot'!$B:$B,'A3 Summary'!AI$3,'Summary Pivot'!$C:$C,'A3 Summary'!$B43,'Summary Pivot'!$A:$A,'A3 Summary'!$AE$37)</f>
        <v>91.781970649895186</v>
      </c>
      <c r="AJ43" s="15">
        <f>SUMIFS('Summary Pivot'!$D:$D,'Summary Pivot'!$B:$B,'A3 Summary'!AJ$3,'Summary Pivot'!$C:$C,'A3 Summary'!$B43,'Summary Pivot'!$A:$A,'A3 Summary'!$AE$37)</f>
        <v>31.148604802076573</v>
      </c>
      <c r="AK43" s="261">
        <f>AK40/AK39*100</f>
        <v>84.267489711934147</v>
      </c>
      <c r="AL43" s="17">
        <f>AL40/AL39*100</f>
        <v>91.983221792817417</v>
      </c>
      <c r="AM43" s="67"/>
      <c r="AN43" s="188">
        <f>SUMIFS('Summary Pivot'!$D:$D,'Summary Pivot'!$B:$B,'A3 Summary'!AN$3,'Summary Pivot'!$C:$C,'A3 Summary'!$B43,'Summary Pivot'!$A:$A,'A3 Summary'!$AN$37)</f>
        <v>92.61906519973418</v>
      </c>
      <c r="AO43" s="15">
        <f>SUMIFS('Summary Pivot'!$D:$D,'Summary Pivot'!$B:$B,'A3 Summary'!AO$3,'Summary Pivot'!$C:$C,'A3 Summary'!$B43,'Summary Pivot'!$A:$A,'A3 Summary'!$AN$37)</f>
        <v>93.191628794894072</v>
      </c>
      <c r="AP43" s="15">
        <f>SUMIFS('Summary Pivot'!$D:$D,'Summary Pivot'!$B:$B,'A3 Summary'!AP$3,'Summary Pivot'!$C:$C,'A3 Summary'!$B43,'Summary Pivot'!$A:$A,'A3 Summary'!$AN$37)</f>
        <v>89.710063140858423</v>
      </c>
      <c r="AQ43" s="15">
        <f>SUMIFS('Summary Pivot'!$D:$D,'Summary Pivot'!$B:$B,'A3 Summary'!AQ$3,'Summary Pivot'!$C:$C,'A3 Summary'!$B43,'Summary Pivot'!$A:$A,'A3 Summary'!$AN$37)</f>
        <v>90.075046294792244</v>
      </c>
      <c r="AR43" s="16">
        <f>SUMIFS('Summary Pivot'!$D:$D,'Summary Pivot'!$B:$B,'A3 Summary'!AR$3,'Summary Pivot'!$C:$C,'A3 Summary'!$B43,'Summary Pivot'!$A:$A,'A3 Summary'!$AN$37)</f>
        <v>91.63917735695378</v>
      </c>
      <c r="AS43" s="15">
        <f>SUMIFS('Summary Pivot'!$D:$D,'Summary Pivot'!$B:$B,'A3 Summary'!AS$3,'Summary Pivot'!$C:$C,'A3 Summary'!$B43,'Summary Pivot'!$A:$A,'A3 Summary'!$AN$37)</f>
        <v>44.436310395314784</v>
      </c>
      <c r="AT43" s="261">
        <f>AT40/AT39*100</f>
        <v>87.342591301648596</v>
      </c>
      <c r="AU43" s="17">
        <f>AU40/AU39*100</f>
        <v>91.208208234042488</v>
      </c>
    </row>
    <row r="44" spans="2:56" ht="19.5" customHeight="1" x14ac:dyDescent="0.25">
      <c r="B44" s="1" t="s">
        <v>93</v>
      </c>
      <c r="C44" s="327" t="s">
        <v>11</v>
      </c>
      <c r="D44" s="295">
        <f>SUMIFS('Summary Pivot'!$D:$D,'Summary Pivot'!$B:$B,'A3 Summary'!D$3,'Summary Pivot'!$C:$C,'A3 Summary'!$B44,'Summary Pivot'!$A:$A,'A3 Summary'!$D$37)</f>
        <v>98.456591639871377</v>
      </c>
      <c r="E44" s="296">
        <f>SUMIFS('Summary Pivot'!$D:$D,'Summary Pivot'!$B:$B,'A3 Summary'!E$3,'Summary Pivot'!$C:$C,'A3 Summary'!$B44,'Summary Pivot'!$A:$A,'A3 Summary'!$D$37)</f>
        <v>94.299516908212553</v>
      </c>
      <c r="F44" s="296">
        <f>SUMIFS('Summary Pivot'!$D:$D,'Summary Pivot'!$B:$B,'A3 Summary'!F$3,'Summary Pivot'!$C:$C,'A3 Summary'!$B44,'Summary Pivot'!$A:$A,'A3 Summary'!$D$37)</f>
        <v>89.15094339622641</v>
      </c>
      <c r="G44" s="296">
        <f>SUMIFS('Summary Pivot'!$D:$D,'Summary Pivot'!$B:$B,'A3 Summary'!G$3,'Summary Pivot'!$C:$C,'A3 Summary'!$B44,'Summary Pivot'!$A:$A,'A3 Summary'!$D$37)</f>
        <v>86.718597857838361</v>
      </c>
      <c r="H44" s="297">
        <f>SUMIFS('Summary Pivot'!$D:$D,'Summary Pivot'!$B:$B,'A3 Summary'!H$3,'Summary Pivot'!$C:$C,'A3 Summary'!$B44,'Summary Pivot'!$A:$A,'A3 Summary'!$D$37)</f>
        <v>87.92382721783558</v>
      </c>
      <c r="I44" s="296">
        <f>SUMIFS('Summary Pivot'!$D:$D,'Summary Pivot'!$B:$B,'A3 Summary'!I$3,'Summary Pivot'!$C:$C,'A3 Summary'!$B44,'Summary Pivot'!$A:$A,'A3 Summary'!$D$37)</f>
        <v>0</v>
      </c>
      <c r="J44" s="267">
        <f>J41/J39*100</f>
        <v>76.337586747257674</v>
      </c>
      <c r="K44" s="298">
        <f>K41/K39*100</f>
        <v>90.163934426229503</v>
      </c>
      <c r="L44" s="67"/>
      <c r="M44" s="295">
        <f>SUMIFS('Summary Pivot'!$D:$D,'Summary Pivot'!$B:$B,'A3 Summary'!M$3,'Summary Pivot'!$C:$C,'A3 Summary'!$B44,'Summary Pivot'!$A:$A,'A3 Summary'!$M$37)</f>
        <v>98.372966207759703</v>
      </c>
      <c r="N44" s="296">
        <f>SUMIFS('Summary Pivot'!$D:$D,'Summary Pivot'!$B:$B,'A3 Summary'!N$3,'Summary Pivot'!$C:$C,'A3 Summary'!$B44,'Summary Pivot'!$A:$A,'A3 Summary'!$M$37)</f>
        <v>103.31460674157302</v>
      </c>
      <c r="O44" s="296">
        <f>SUMIFS('Summary Pivot'!$D:$D,'Summary Pivot'!$B:$B,'A3 Summary'!O$3,'Summary Pivot'!$C:$C,'A3 Summary'!$B44,'Summary Pivot'!$A:$A,'A3 Summary'!$M$37)</f>
        <v>135.3021045485404</v>
      </c>
      <c r="P44" s="296">
        <f>SUMIFS('Summary Pivot'!$D:$D,'Summary Pivot'!$B:$B,'A3 Summary'!P$3,'Summary Pivot'!$C:$C,'A3 Summary'!$B44,'Summary Pivot'!$A:$A,'A3 Summary'!$M$37)</f>
        <v>131.60997732426301</v>
      </c>
      <c r="Q44" s="297">
        <f>SUMIFS('Summary Pivot'!$D:$D,'Summary Pivot'!$B:$B,'A3 Summary'!Q$3,'Summary Pivot'!$C:$C,'A3 Summary'!$B44,'Summary Pivot'!$A:$A,'A3 Summary'!$M$37)</f>
        <v>90.777051561365283</v>
      </c>
      <c r="R44" s="296">
        <f>SUMIFS('Summary Pivot'!$D:$D,'Summary Pivot'!$B:$B,'A3 Summary'!R$3,'Summary Pivot'!$C:$C,'A3 Summary'!$B44,'Summary Pivot'!$A:$A,'A3 Summary'!$M$37)</f>
        <v>0</v>
      </c>
      <c r="S44" s="267">
        <f>S41/S39*100</f>
        <v>103.51488523596697</v>
      </c>
      <c r="T44" s="298">
        <f>T41/T39*100</f>
        <v>120.80091937765205</v>
      </c>
      <c r="U44" s="67"/>
      <c r="V44" s="295">
        <f>SUMIFS('Summary Pivot'!$D:$D,'Summary Pivot'!$B:$B,'A3 Summary'!V$3,'Summary Pivot'!$C:$C,'A3 Summary'!$B44,'Summary Pivot'!$A:$A,'A3 Summary'!$V$37)</f>
        <v>106.51551837992517</v>
      </c>
      <c r="W44" s="296">
        <f>SUMIFS('Summary Pivot'!$D:$D,'Summary Pivot'!$B:$B,'A3 Summary'!W$3,'Summary Pivot'!$C:$C,'A3 Summary'!$B44,'Summary Pivot'!$A:$A,'A3 Summary'!$V$37)</f>
        <v>113.55039679596528</v>
      </c>
      <c r="X44" s="296">
        <f>SUMIFS('Summary Pivot'!$D:$D,'Summary Pivot'!$B:$B,'A3 Summary'!X$3,'Summary Pivot'!$C:$C,'A3 Summary'!$B44,'Summary Pivot'!$A:$A,'A3 Summary'!$V$37)</f>
        <v>120.40570522979397</v>
      </c>
      <c r="Y44" s="296">
        <f>SUMIFS('Summary Pivot'!$D:$D,'Summary Pivot'!$B:$B,'A3 Summary'!Y$3,'Summary Pivot'!$C:$C,'A3 Summary'!$B44,'Summary Pivot'!$A:$A,'A3 Summary'!$V$37)</f>
        <v>114.73461017066981</v>
      </c>
      <c r="Z44" s="297">
        <f>SUMIFS('Summary Pivot'!$D:$D,'Summary Pivot'!$B:$B,'A3 Summary'!Z$3,'Summary Pivot'!$C:$C,'A3 Summary'!$B44,'Summary Pivot'!$A:$A,'A3 Summary'!$V$37)</f>
        <v>108.15145303267816</v>
      </c>
      <c r="AA44" s="296">
        <f>SUMIFS('Summary Pivot'!$D:$D,'Summary Pivot'!$B:$B,'A3 Summary'!AA$3,'Summary Pivot'!$C:$C,'A3 Summary'!$B44,'Summary Pivot'!$A:$A,'A3 Summary'!$V$37)</f>
        <v>0</v>
      </c>
      <c r="AB44" s="267">
        <f>AB41/AB39*100</f>
        <v>101.0772663482993</v>
      </c>
      <c r="AC44" s="299">
        <f>AC41/AC39*100</f>
        <v>115.55437567810891</v>
      </c>
      <c r="AE44" s="328">
        <f>SUMIFS('Summary Pivot'!$D:$D,'Summary Pivot'!$B:$B,'A3 Summary'!AE$3,'Summary Pivot'!$C:$C,'A3 Summary'!$B44,'Summary Pivot'!$A:$A,'A3 Summary'!$AE$37)</f>
        <v>96.578947368421055</v>
      </c>
      <c r="AF44" s="295">
        <f>SUMIFS('Summary Pivot'!$D:$D,'Summary Pivot'!$B:$B,'A3 Summary'!AF$3,'Summary Pivot'!$C:$C,'A3 Summary'!$B44,'Summary Pivot'!$A:$A,'A3 Summary'!$AE$37)</f>
        <v>94.789272030651333</v>
      </c>
      <c r="AG44" s="296">
        <f>SUMIFS('Summary Pivot'!$D:$D,'Summary Pivot'!$B:$B,'A3 Summary'!AG$3,'Summary Pivot'!$C:$C,'A3 Summary'!$B44,'Summary Pivot'!$A:$A,'A3 Summary'!$AE$37)</f>
        <v>89.213300892133006</v>
      </c>
      <c r="AH44" s="296">
        <f>SUMIFS('Summary Pivot'!$D:$D,'Summary Pivot'!$B:$B,'A3 Summary'!AH$3,'Summary Pivot'!$C:$C,'A3 Summary'!$B44,'Summary Pivot'!$A:$A,'A3 Summary'!$AE$37)</f>
        <v>88.388283199789825</v>
      </c>
      <c r="AI44" s="297">
        <f>SUMIFS('Summary Pivot'!$D:$D,'Summary Pivot'!$B:$B,'A3 Summary'!AI$3,'Summary Pivot'!$C:$C,'A3 Summary'!$B44,'Summary Pivot'!$A:$A,'A3 Summary'!$AE$37)</f>
        <v>87.924528301886795</v>
      </c>
      <c r="AJ44" s="296">
        <f>SUMIFS('Summary Pivot'!$D:$D,'Summary Pivot'!$B:$B,'A3 Summary'!AJ$3,'Summary Pivot'!$C:$C,'A3 Summary'!$B44,'Summary Pivot'!$A:$A,'A3 Summary'!$AE$37)</f>
        <v>0</v>
      </c>
      <c r="AK44" s="267">
        <f>AK41/AK39*100</f>
        <v>78.757201646090536</v>
      </c>
      <c r="AL44" s="299">
        <f>AL41/AL39*100</f>
        <v>90.197002545008957</v>
      </c>
      <c r="AM44" s="67"/>
      <c r="AN44" s="328">
        <f>SUMIFS('Summary Pivot'!$D:$D,'Summary Pivot'!$B:$B,'A3 Summary'!AN$3,'Summary Pivot'!$C:$C,'A3 Summary'!$B44,'Summary Pivot'!$A:$A,'A3 Summary'!$AN$37)</f>
        <v>91.694602377612057</v>
      </c>
      <c r="AO44" s="296">
        <f>SUMIFS('Summary Pivot'!$D:$D,'Summary Pivot'!$B:$B,'A3 Summary'!AO$3,'Summary Pivot'!$C:$C,'A3 Summary'!$B44,'Summary Pivot'!$A:$A,'A3 Summary'!$AN$37)</f>
        <v>92.316897696351489</v>
      </c>
      <c r="AP44" s="296">
        <f>SUMIFS('Summary Pivot'!$D:$D,'Summary Pivot'!$B:$B,'A3 Summary'!AP$3,'Summary Pivot'!$C:$C,'A3 Summary'!$B44,'Summary Pivot'!$A:$A,'A3 Summary'!$AN$37)</f>
        <v>88.581406987020443</v>
      </c>
      <c r="AQ44" s="296">
        <f>SUMIFS('Summary Pivot'!$D:$D,'Summary Pivot'!$B:$B,'A3 Summary'!AQ$3,'Summary Pivot'!$C:$C,'A3 Summary'!$B44,'Summary Pivot'!$A:$A,'A3 Summary'!$AN$37)</f>
        <v>88.784206707601015</v>
      </c>
      <c r="AR44" s="297">
        <f>SUMIFS('Summary Pivot'!$D:$D,'Summary Pivot'!$B:$B,'A3 Summary'!AR$3,'Summary Pivot'!$C:$C,'A3 Summary'!$B44,'Summary Pivot'!$A:$A,'A3 Summary'!$AN$37)</f>
        <v>88.747709224190601</v>
      </c>
      <c r="AS44" s="296">
        <f>SUMIFS('Summary Pivot'!$D:$D,'Summary Pivot'!$B:$B,'A3 Summary'!AS$3,'Summary Pivot'!$C:$C,'A3 Summary'!$B44,'Summary Pivot'!$A:$A,'A3 Summary'!$AN$37)</f>
        <v>0</v>
      </c>
      <c r="AT44" s="267">
        <f>AT41/AT39*100</f>
        <v>82.564627335646506</v>
      </c>
      <c r="AU44" s="299">
        <f>AU41/AU39*100</f>
        <v>90.003240394238404</v>
      </c>
    </row>
    <row r="45" spans="2:56" ht="19.5" customHeight="1" x14ac:dyDescent="0.25">
      <c r="B45" s="1" t="s">
        <v>135</v>
      </c>
      <c r="C45" s="327" t="s">
        <v>145</v>
      </c>
      <c r="D45" s="295">
        <f>SUMIFS('Summary Pivot'!$D:$D,'Summary Pivot'!$B:$B,'A3 Summary'!D$3,'Summary Pivot'!$C:$C,'A3 Summary'!$B45,'Summary Pivot'!$A:$A,'A3 Summary'!$D$37)</f>
        <v>69.268292682926827</v>
      </c>
      <c r="E45" s="296">
        <f>SUMIFS('Summary Pivot'!$D:$D,'Summary Pivot'!$B:$B,'A3 Summary'!E$3,'Summary Pivot'!$C:$C,'A3 Summary'!$B45,'Summary Pivot'!$A:$A,'A3 Summary'!$D$37)</f>
        <v>58.136924803591469</v>
      </c>
      <c r="F45" s="296">
        <f>SUMIFS('Summary Pivot'!$D:$D,'Summary Pivot'!$B:$B,'A3 Summary'!F$3,'Summary Pivot'!$C:$C,'A3 Summary'!$B45,'Summary Pivot'!$A:$A,'A3 Summary'!$D$37)</f>
        <v>39.661319073083781</v>
      </c>
      <c r="G45" s="296">
        <f>SUMIFS('Summary Pivot'!$D:$D,'Summary Pivot'!$B:$B,'A3 Summary'!G$3,'Summary Pivot'!$C:$C,'A3 Summary'!$B45,'Summary Pivot'!$A:$A,'A3 Summary'!$D$37)</f>
        <v>22.054794520547947</v>
      </c>
      <c r="H45" s="297"/>
      <c r="I45" s="296"/>
      <c r="J45" s="267"/>
      <c r="K45" s="298"/>
      <c r="L45" s="67"/>
      <c r="M45" s="295">
        <f>SUMIFS('Summary Pivot'!$D:$D,'Summary Pivot'!$B:$B,'A3 Summary'!M$3,'Summary Pivot'!$C:$C,'A3 Summary'!$B45,'Summary Pivot'!$A:$A,'A3 Summary'!$M$37)</f>
        <v>65.163934426229503</v>
      </c>
      <c r="N45" s="296">
        <f>SUMIFS('Summary Pivot'!$D:$D,'Summary Pivot'!$B:$B,'A3 Summary'!N$3,'Summary Pivot'!$C:$C,'A3 Summary'!$B45,'Summary Pivot'!$A:$A,'A3 Summary'!$M$37)</f>
        <v>47.724477244772444</v>
      </c>
      <c r="O45" s="296">
        <f>SUMIFS('Summary Pivot'!$D:$D,'Summary Pivot'!$B:$B,'A3 Summary'!O$3,'Summary Pivot'!$C:$C,'A3 Summary'!$B45,'Summary Pivot'!$A:$A,'A3 Summary'!$M$37)</f>
        <v>35.8081271005194</v>
      </c>
      <c r="P45" s="296">
        <f>SUMIFS('Summary Pivot'!$D:$D,'Summary Pivot'!$B:$B,'A3 Summary'!P$3,'Summary Pivot'!$C:$C,'A3 Summary'!$B45,'Summary Pivot'!$A:$A,'A3 Summary'!$M$37)</f>
        <v>25.991295938104447</v>
      </c>
      <c r="Q45" s="297"/>
      <c r="R45" s="296"/>
      <c r="S45" s="267"/>
      <c r="T45" s="298"/>
      <c r="U45" s="67"/>
      <c r="V45" s="295">
        <f>SUMIFS('Summary Pivot'!$D:$D,'Summary Pivot'!$B:$B,'A3 Summary'!V$3,'Summary Pivot'!$C:$C,'A3 Summary'!$B45,'Summary Pivot'!$A:$A,'A3 Summary'!$V$37)</f>
        <v>73.675140025850922</v>
      </c>
      <c r="W45" s="296">
        <f>SUMIFS('Summary Pivot'!$D:$D,'Summary Pivot'!$B:$B,'A3 Summary'!W$3,'Summary Pivot'!$C:$C,'A3 Summary'!$B45,'Summary Pivot'!$A:$A,'A3 Summary'!$V$37)</f>
        <v>60.571740465306675</v>
      </c>
      <c r="X45" s="296">
        <f>SUMIFS('Summary Pivot'!$D:$D,'Summary Pivot'!$B:$B,'A3 Summary'!X$3,'Summary Pivot'!$C:$C,'A3 Summary'!$B45,'Summary Pivot'!$A:$A,'A3 Summary'!$V$37)</f>
        <v>45.668068768878975</v>
      </c>
      <c r="Y45" s="296">
        <f>SUMIFS('Summary Pivot'!$D:$D,'Summary Pivot'!$B:$B,'A3 Summary'!Y$3,'Summary Pivot'!$C:$C,'A3 Summary'!$B45,'Summary Pivot'!$A:$A,'A3 Summary'!$V$37)</f>
        <v>39.049001079913609</v>
      </c>
      <c r="Z45" s="297"/>
      <c r="AA45" s="296"/>
      <c r="AB45" s="267"/>
      <c r="AC45" s="299"/>
      <c r="AE45" s="328">
        <f>SUMIFS('Summary Pivot'!$D:$D,'Summary Pivot'!$B:$B,'A3 Summary'!AE$3,'Summary Pivot'!$C:$C,'A3 Summary'!$B45,'Summary Pivot'!$A:$A,'A3 Summary'!$AE$37)</f>
        <v>69.373776908023487</v>
      </c>
      <c r="AF45" s="295">
        <f>SUMIFS('Summary Pivot'!$D:$D,'Summary Pivot'!$B:$B,'A3 Summary'!AF$3,'Summary Pivot'!$C:$C,'A3 Summary'!$B45,'Summary Pivot'!$A:$A,'A3 Summary'!$AE$37)</f>
        <v>56.750369276218613</v>
      </c>
      <c r="AG45" s="296">
        <f>SUMIFS('Summary Pivot'!$D:$D,'Summary Pivot'!$B:$B,'A3 Summary'!AG$3,'Summary Pivot'!$C:$C,'A3 Summary'!$B45,'Summary Pivot'!$A:$A,'A3 Summary'!$AE$37)</f>
        <v>38.299737072743206</v>
      </c>
      <c r="AH45" s="296">
        <f>SUMIFS('Summary Pivot'!$D:$D,'Summary Pivot'!$B:$B,'A3 Summary'!AH$3,'Summary Pivot'!$C:$C,'A3 Summary'!$B45,'Summary Pivot'!$A:$A,'A3 Summary'!$AE$37)</f>
        <v>22.941176470588236</v>
      </c>
      <c r="AI45" s="297"/>
      <c r="AJ45" s="296"/>
      <c r="AK45" s="267"/>
      <c r="AL45" s="299"/>
      <c r="AM45" s="67"/>
      <c r="AN45" s="328">
        <f>SUMIFS('Summary Pivot'!$D:$D,'Summary Pivot'!$B:$B,'A3 Summary'!AN$3,'Summary Pivot'!$C:$C,'A3 Summary'!$B45,'Summary Pivot'!$A:$A,'A3 Summary'!$AN$37)</f>
        <v>81.896375875433463</v>
      </c>
      <c r="AO45" s="296">
        <f>SUMIFS('Summary Pivot'!$D:$D,'Summary Pivot'!$B:$B,'A3 Summary'!AO$3,'Summary Pivot'!$C:$C,'A3 Summary'!$B45,'Summary Pivot'!$A:$A,'A3 Summary'!$AN$37)</f>
        <v>63.105027410081561</v>
      </c>
      <c r="AP45" s="296">
        <f>SUMIFS('Summary Pivot'!$D:$D,'Summary Pivot'!$B:$B,'A3 Summary'!AP$3,'Summary Pivot'!$C:$C,'A3 Summary'!$B45,'Summary Pivot'!$A:$A,'A3 Summary'!$AN$37)</f>
        <v>41.775974070944777</v>
      </c>
      <c r="AQ45" s="296">
        <f>SUMIFS('Summary Pivot'!$D:$D,'Summary Pivot'!$B:$B,'A3 Summary'!AQ$3,'Summary Pivot'!$C:$C,'A3 Summary'!$B45,'Summary Pivot'!$A:$A,'A3 Summary'!$AN$37)</f>
        <v>27.969038996565072</v>
      </c>
      <c r="AR45" s="297"/>
      <c r="AS45" s="296"/>
      <c r="AT45" s="267"/>
      <c r="AU45" s="299"/>
    </row>
    <row r="46" spans="2:56" ht="19.5" customHeight="1" thickBot="1" x14ac:dyDescent="0.3">
      <c r="B46" s="1" t="s">
        <v>136</v>
      </c>
      <c r="C46" s="238" t="s">
        <v>146</v>
      </c>
      <c r="D46" s="240">
        <f>SUMIFS('Summary Pivot'!$D:$D,'Summary Pivot'!$B:$B,'A3 Summary'!D$3,'Summary Pivot'!$C:$C,'A3 Summary'!$B46,'Summary Pivot'!$A:$A,'A3 Summary'!$D$37)</f>
        <v>63.922829581993568</v>
      </c>
      <c r="E46" s="127">
        <f>SUMIFS('Summary Pivot'!$D:$D,'Summary Pivot'!$B:$B,'A3 Summary'!E$3,'Summary Pivot'!$C:$C,'A3 Summary'!$B46,'Summary Pivot'!$A:$A,'A3 Summary'!$D$37)</f>
        <v>50.048309178743963</v>
      </c>
      <c r="F46" s="127">
        <f>SUMIFS('Summary Pivot'!$D:$D,'Summary Pivot'!$B:$B,'A3 Summary'!F$3,'Summary Pivot'!$C:$C,'A3 Summary'!$B46,'Summary Pivot'!$A:$A,'A3 Summary'!$D$37)</f>
        <v>27.987421383647799</v>
      </c>
      <c r="G46" s="127">
        <f>SUMIFS('Summary Pivot'!$D:$D,'Summary Pivot'!$B:$B,'A3 Summary'!G$3,'Summary Pivot'!$C:$C,'A3 Summary'!$B46,'Summary Pivot'!$A:$A,'A3 Summary'!$D$37)</f>
        <v>12.541382667964946</v>
      </c>
      <c r="H46" s="128"/>
      <c r="I46" s="127"/>
      <c r="J46" s="273"/>
      <c r="K46" s="177"/>
      <c r="L46" s="67"/>
      <c r="M46" s="240">
        <f>SUMIFS('Summary Pivot'!$D:$D,'Summary Pivot'!$B:$B,'A3 Summary'!M$3,'Summary Pivot'!$C:$C,'A3 Summary'!$B46,'Summary Pivot'!$A:$A,'A3 Summary'!$M$37)</f>
        <v>59.699624530663328</v>
      </c>
      <c r="N46" s="127">
        <f>SUMIFS('Summary Pivot'!$D:$D,'Summary Pivot'!$B:$B,'A3 Summary'!N$3,'Summary Pivot'!$C:$C,'A3 Summary'!$B46,'Summary Pivot'!$A:$A,'A3 Summary'!$M$37)</f>
        <v>43.595505617977523</v>
      </c>
      <c r="O46" s="127">
        <f>SUMIFS('Summary Pivot'!$D:$D,'Summary Pivot'!$B:$B,'A3 Summary'!O$3,'Summary Pivot'!$C:$C,'A3 Summary'!$B46,'Summary Pivot'!$A:$A,'A3 Summary'!$M$37)</f>
        <v>39.782756279701289</v>
      </c>
      <c r="P46" s="127">
        <f>SUMIFS('Summary Pivot'!$D:$D,'Summary Pivot'!$B:$B,'A3 Summary'!P$3,'Summary Pivot'!$C:$C,'A3 Summary'!$B46,'Summary Pivot'!$A:$A,'A3 Summary'!$M$37)</f>
        <v>24.37641723356009</v>
      </c>
      <c r="Q46" s="128"/>
      <c r="R46" s="127"/>
      <c r="S46" s="273"/>
      <c r="T46" s="177"/>
      <c r="U46" s="67"/>
      <c r="V46" s="126">
        <f>SUMIFS('Summary Pivot'!$D:$D,'Summary Pivot'!$B:$B,'A3 Summary'!V$3,'Summary Pivot'!$C:$C,'A3 Summary'!$B46,'Summary Pivot'!$A:$A,'A3 Summary'!$V$37)</f>
        <v>75.280651551837991</v>
      </c>
      <c r="W46" s="127">
        <f>SUMIFS('Summary Pivot'!$D:$D,'Summary Pivot'!$B:$B,'A3 Summary'!W$3,'Summary Pivot'!$C:$C,'A3 Summary'!$B46,'Summary Pivot'!$A:$A,'A3 Summary'!$V$37)</f>
        <v>65.845879997033293</v>
      </c>
      <c r="X46" s="127">
        <f>SUMIFS('Summary Pivot'!$D:$D,'Summary Pivot'!$B:$B,'A3 Summary'!X$3,'Summary Pivot'!$C:$C,'A3 Summary'!$B46,'Summary Pivot'!$A:$A,'A3 Summary'!$V$37)</f>
        <v>51.274167987321718</v>
      </c>
      <c r="Y46" s="127">
        <f>SUMIFS('Summary Pivot'!$D:$D,'Summary Pivot'!$B:$B,'A3 Summary'!Y$3,'Summary Pivot'!$C:$C,'A3 Summary'!$B46,'Summary Pivot'!$A:$A,'A3 Summary'!$V$37)</f>
        <v>40.220376099273523</v>
      </c>
      <c r="Z46" s="128"/>
      <c r="AA46" s="127"/>
      <c r="AB46" s="273"/>
      <c r="AC46" s="129"/>
      <c r="AE46" s="239">
        <f>SUMIFS('Summary Pivot'!$D:$D,'Summary Pivot'!$B:$B,'A3 Summary'!AE$3,'Summary Pivot'!$C:$C,'A3 Summary'!$B46,'Summary Pivot'!$A:$A,'A3 Summary'!$AE$37)</f>
        <v>62.192982456140356</v>
      </c>
      <c r="AF46" s="127">
        <f>SUMIFS('Summary Pivot'!$D:$D,'Summary Pivot'!$B:$B,'A3 Summary'!AF$3,'Summary Pivot'!$C:$C,'A3 Summary'!$B46,'Summary Pivot'!$A:$A,'A3 Summary'!$AE$37)</f>
        <v>49.067688378033203</v>
      </c>
      <c r="AG46" s="127">
        <f>SUMIFS('Summary Pivot'!$D:$D,'Summary Pivot'!$B:$B,'A3 Summary'!AG$3,'Summary Pivot'!$C:$C,'A3 Summary'!$B46,'Summary Pivot'!$A:$A,'A3 Summary'!$AE$37)</f>
        <v>28.353609083536092</v>
      </c>
      <c r="AH46" s="127">
        <f>SUMIFS('Summary Pivot'!$D:$D,'Summary Pivot'!$B:$B,'A3 Summary'!AH$3,'Summary Pivot'!$C:$C,'A3 Summary'!$B46,'Summary Pivot'!$A:$A,'A3 Summary'!$AE$37)</f>
        <v>13.831603835544461</v>
      </c>
      <c r="AI46" s="128"/>
      <c r="AJ46" s="127"/>
      <c r="AK46" s="273"/>
      <c r="AL46" s="129"/>
      <c r="AM46" s="67"/>
      <c r="AN46" s="239">
        <f>SUMIFS('Summary Pivot'!$D:$D,'Summary Pivot'!$B:$B,'A3 Summary'!AN$3,'Summary Pivot'!$C:$C,'A3 Summary'!$B46,'Summary Pivot'!$A:$A,'A3 Summary'!$AN$37)</f>
        <v>71.14819463929706</v>
      </c>
      <c r="AO46" s="127">
        <f>SUMIFS('Summary Pivot'!$D:$D,'Summary Pivot'!$B:$B,'A3 Summary'!AO$3,'Summary Pivot'!$C:$C,'A3 Summary'!$B46,'Summary Pivot'!$A:$A,'A3 Summary'!$AN$37)</f>
        <v>53.790263986437395</v>
      </c>
      <c r="AP46" s="127">
        <f>SUMIFS('Summary Pivot'!$D:$D,'Summary Pivot'!$B:$B,'A3 Summary'!AP$3,'Summary Pivot'!$C:$C,'A3 Summary'!$B46,'Summary Pivot'!$A:$A,'A3 Summary'!$AN$37)</f>
        <v>32.114526656515856</v>
      </c>
      <c r="AQ46" s="127">
        <f>SUMIFS('Summary Pivot'!$D:$D,'Summary Pivot'!$B:$B,'A3 Summary'!AQ$3,'Summary Pivot'!$C:$C,'A3 Summary'!$B46,'Summary Pivot'!$A:$A,'A3 Summary'!$AN$37)</f>
        <v>19.487129506297173</v>
      </c>
      <c r="AR46" s="128"/>
      <c r="AS46" s="273"/>
      <c r="AT46" s="273"/>
      <c r="AU46" s="129"/>
    </row>
    <row r="47" spans="2:56" ht="12" customHeight="1" thickTop="1" thickBot="1" x14ac:dyDescent="0.3">
      <c r="C47" s="212"/>
    </row>
    <row r="48" spans="2:56" ht="24" thickTop="1" x14ac:dyDescent="0.25">
      <c r="C48" s="242"/>
      <c r="D48" s="374" t="s">
        <v>52</v>
      </c>
      <c r="E48" s="374"/>
      <c r="F48" s="374"/>
      <c r="G48" s="374"/>
      <c r="H48" s="374"/>
      <c r="I48" s="374"/>
      <c r="J48" s="374"/>
      <c r="K48" s="374"/>
      <c r="L48" s="67"/>
      <c r="M48" s="374" t="s">
        <v>107</v>
      </c>
      <c r="N48" s="374"/>
      <c r="O48" s="374"/>
      <c r="P48" s="374"/>
      <c r="Q48" s="374"/>
      <c r="R48" s="374"/>
      <c r="S48" s="374"/>
      <c r="T48" s="374"/>
      <c r="U48" s="67"/>
      <c r="V48" s="375" t="s">
        <v>59</v>
      </c>
      <c r="W48" s="375"/>
      <c r="X48" s="375"/>
      <c r="Y48" s="375"/>
      <c r="Z48" s="375"/>
      <c r="AA48" s="375"/>
      <c r="AB48" s="375"/>
      <c r="AC48" s="375"/>
      <c r="AE48" s="375" t="s">
        <v>60</v>
      </c>
      <c r="AF48" s="375"/>
      <c r="AG48" s="375"/>
      <c r="AH48" s="375"/>
      <c r="AI48" s="375"/>
      <c r="AJ48" s="375"/>
      <c r="AK48" s="375"/>
      <c r="AL48" s="375"/>
      <c r="AN48" s="378" t="s">
        <v>68</v>
      </c>
      <c r="AO48" s="378"/>
      <c r="AP48" s="378"/>
      <c r="AQ48" s="378"/>
      <c r="AR48" s="378"/>
      <c r="AS48" s="378"/>
      <c r="AT48" s="378"/>
      <c r="AU48" s="379"/>
    </row>
    <row r="49" spans="2:56" ht="32.25" customHeight="1" thickBot="1" x14ac:dyDescent="0.3">
      <c r="C49" s="243"/>
      <c r="D49" s="217" t="s">
        <v>2</v>
      </c>
      <c r="E49" s="218" t="s">
        <v>3</v>
      </c>
      <c r="F49" s="218" t="s">
        <v>4</v>
      </c>
      <c r="G49" s="218" t="s">
        <v>142</v>
      </c>
      <c r="H49" s="219" t="s">
        <v>141</v>
      </c>
      <c r="I49" s="218" t="s">
        <v>126</v>
      </c>
      <c r="J49" s="334" t="s">
        <v>143</v>
      </c>
      <c r="K49" s="220" t="s">
        <v>5</v>
      </c>
      <c r="L49" s="67"/>
      <c r="M49" s="217" t="s">
        <v>2</v>
      </c>
      <c r="N49" s="218" t="s">
        <v>3</v>
      </c>
      <c r="O49" s="218" t="s">
        <v>4</v>
      </c>
      <c r="P49" s="218" t="s">
        <v>142</v>
      </c>
      <c r="Q49" s="219" t="s">
        <v>141</v>
      </c>
      <c r="R49" s="218" t="s">
        <v>126</v>
      </c>
      <c r="S49" s="334" t="s">
        <v>143</v>
      </c>
      <c r="T49" s="220" t="s">
        <v>5</v>
      </c>
      <c r="U49" s="67"/>
      <c r="V49" s="221" t="s">
        <v>2</v>
      </c>
      <c r="W49" s="222" t="s">
        <v>3</v>
      </c>
      <c r="X49" s="222" t="s">
        <v>4</v>
      </c>
      <c r="Y49" s="222" t="s">
        <v>142</v>
      </c>
      <c r="Z49" s="223" t="s">
        <v>141</v>
      </c>
      <c r="AA49" s="222" t="s">
        <v>126</v>
      </c>
      <c r="AB49" s="332" t="s">
        <v>143</v>
      </c>
      <c r="AC49" s="224" t="s">
        <v>5</v>
      </c>
      <c r="AE49" s="250" t="s">
        <v>2</v>
      </c>
      <c r="AF49" s="222" t="s">
        <v>3</v>
      </c>
      <c r="AG49" s="222" t="s">
        <v>4</v>
      </c>
      <c r="AH49" s="222" t="s">
        <v>142</v>
      </c>
      <c r="AI49" s="223" t="s">
        <v>141</v>
      </c>
      <c r="AJ49" s="222" t="s">
        <v>126</v>
      </c>
      <c r="AK49" s="332" t="s">
        <v>143</v>
      </c>
      <c r="AL49" s="224" t="s">
        <v>5</v>
      </c>
      <c r="AN49" s="246" t="s">
        <v>2</v>
      </c>
      <c r="AO49" s="247" t="s">
        <v>3</v>
      </c>
      <c r="AP49" s="247" t="s">
        <v>4</v>
      </c>
      <c r="AQ49" s="247" t="s">
        <v>142</v>
      </c>
      <c r="AR49" s="248" t="s">
        <v>141</v>
      </c>
      <c r="AS49" s="247" t="s">
        <v>126</v>
      </c>
      <c r="AT49" s="333" t="s">
        <v>143</v>
      </c>
      <c r="AU49" s="249" t="s">
        <v>5</v>
      </c>
      <c r="BD49" s="159"/>
    </row>
    <row r="50" spans="2:56" ht="19.5" customHeight="1" thickTop="1" x14ac:dyDescent="0.25">
      <c r="B50" s="1" t="s">
        <v>115</v>
      </c>
      <c r="C50" s="230" t="s">
        <v>7</v>
      </c>
      <c r="D50" s="162">
        <f>SUMIFS('Summary Pivot'!$D:$D,'Summary Pivot'!$B:$B,'A3 Summary'!D$3,'Summary Pivot'!$C:$C,'A3 Summary'!$B50,'Summary Pivot'!$A:$A,'A3 Summary'!$D$48)</f>
        <v>11497</v>
      </c>
      <c r="E50" s="150">
        <f>SUMIFS('Summary Pivot'!$D:$D,'Summary Pivot'!$B:$B,'A3 Summary'!E$3,'Summary Pivot'!$C:$C,'A3 Summary'!$B50,'Summary Pivot'!$A:$A,'A3 Summary'!$D$48)</f>
        <v>21219</v>
      </c>
      <c r="F50" s="150">
        <f>SUMIFS('Summary Pivot'!$D:$D,'Summary Pivot'!$B:$B,'A3 Summary'!F$3,'Summary Pivot'!$C:$C,'A3 Summary'!$B50,'Summary Pivot'!$A:$A,'A3 Summary'!$D$48)</f>
        <v>27225</v>
      </c>
      <c r="G50" s="150">
        <f>SUMIFS('Summary Pivot'!$D:$D,'Summary Pivot'!$B:$B,'A3 Summary'!G$3,'Summary Pivot'!$C:$C,'A3 Summary'!$B50,'Summary Pivot'!$A:$A,'A3 Summary'!$D$48)</f>
        <v>45996</v>
      </c>
      <c r="H50" s="180">
        <f>SUMIFS('Summary Pivot'!$D:$D,'Summary Pivot'!$B:$B,'A3 Summary'!H$3,'Summary Pivot'!$C:$C,'A3 Summary'!$B50,'Summary Pivot'!$A:$A,'A3 Summary'!$D$48)</f>
        <v>16699</v>
      </c>
      <c r="I50" s="150">
        <f>SUMIFS('Summary Pivot'!$D:$D,'Summary Pivot'!$B:$B,'A3 Summary'!I$3,'Summary Pivot'!$C:$C,'A3 Summary'!$B50,'Summary Pivot'!$A:$A,'A3 Summary'!$D$48)</f>
        <v>19931</v>
      </c>
      <c r="J50" s="278">
        <f>SUMIFS('Summary Pivot'!$D:$D,'Summary Pivot'!$B:$B,'A3 Summary'!J$3,'Summary Pivot'!$C:$C,'A3 Summary'!$B50,'Summary Pivot'!$A:$A,'A3 Summary'!$D$48)</f>
        <v>142567</v>
      </c>
      <c r="K50" s="231">
        <f>SUM(D50:H50)</f>
        <v>122636</v>
      </c>
      <c r="L50" s="67"/>
      <c r="M50" s="162">
        <f>SUMIFS('Summary Pivot'!$D:$D,'Summary Pivot'!$B:$B,'A3 Summary'!M$3,'Summary Pivot'!$C:$C,'A3 Summary'!$B50,'Summary Pivot'!$A:$A,'A3 Summary'!$M$48)</f>
        <v>272</v>
      </c>
      <c r="N50" s="150">
        <f>SUMIFS('Summary Pivot'!$D:$D,'Summary Pivot'!$B:$B,'A3 Summary'!N$3,'Summary Pivot'!$C:$C,'A3 Summary'!$B50,'Summary Pivot'!$A:$A,'A3 Summary'!$M$48)</f>
        <v>548</v>
      </c>
      <c r="O50" s="150">
        <f>SUMIFS('Summary Pivot'!$D:$D,'Summary Pivot'!$B:$B,'A3 Summary'!O$3,'Summary Pivot'!$C:$C,'A3 Summary'!$B50,'Summary Pivot'!$A:$A,'A3 Summary'!$M$48)</f>
        <v>859</v>
      </c>
      <c r="P50" s="150">
        <f>SUMIFS('Summary Pivot'!$D:$D,'Summary Pivot'!$B:$B,'A3 Summary'!P$3,'Summary Pivot'!$C:$C,'A3 Summary'!$B50,'Summary Pivot'!$A:$A,'A3 Summary'!$M$48)</f>
        <v>1081</v>
      </c>
      <c r="Q50" s="180">
        <f>SUMIFS('Summary Pivot'!$D:$D,'Summary Pivot'!$B:$B,'A3 Summary'!Q$3,'Summary Pivot'!$C:$C,'A3 Summary'!$B50,'Summary Pivot'!$A:$A,'A3 Summary'!$M$48)</f>
        <v>396</v>
      </c>
      <c r="R50" s="150">
        <f>SUMIFS('Summary Pivot'!$D:$D,'Summary Pivot'!$B:$B,'A3 Summary'!R$3,'Summary Pivot'!$C:$C,'A3 Summary'!$B50,'Summary Pivot'!$A:$A,'A3 Summary'!$M$48)</f>
        <v>372</v>
      </c>
      <c r="S50" s="278">
        <f>SUMIFS('Summary Pivot'!$D:$D,'Summary Pivot'!$B:$B,'A3 Summary'!S$3,'Summary Pivot'!$C:$C,'A3 Summary'!$B50,'Summary Pivot'!$A:$A,'A3 Summary'!$M$48)</f>
        <v>3528</v>
      </c>
      <c r="T50" s="231">
        <f>SUM(M50:Q50)</f>
        <v>3156</v>
      </c>
      <c r="U50" s="151"/>
      <c r="V50" s="116">
        <f>SUMIFS('Summary Pivot'!$D:$D,'Summary Pivot'!$B:$B,'A3 Summary'!V$3,'Summary Pivot'!$C:$C,'A3 Summary'!$B50,'Summary Pivot'!$A:$A,'A3 Summary'!$V$48)</f>
        <v>7641</v>
      </c>
      <c r="W50" s="117">
        <f>SUMIFS('Summary Pivot'!$D:$D,'Summary Pivot'!$B:$B,'A3 Summary'!W$3,'Summary Pivot'!$C:$C,'A3 Summary'!$B50,'Summary Pivot'!$A:$A,'A3 Summary'!$V$48)</f>
        <v>18346</v>
      </c>
      <c r="X50" s="117">
        <f>SUMIFS('Summary Pivot'!$D:$D,'Summary Pivot'!$B:$B,'A3 Summary'!X$3,'Summary Pivot'!$C:$C,'A3 Summary'!$B50,'Summary Pivot'!$A:$A,'A3 Summary'!$V$48)</f>
        <v>30932</v>
      </c>
      <c r="Y50" s="117">
        <f>SUMIFS('Summary Pivot'!$D:$D,'Summary Pivot'!$B:$B,'A3 Summary'!Y$3,'Summary Pivot'!$C:$C,'A3 Summary'!$B50,'Summary Pivot'!$A:$A,'A3 Summary'!$V$48)</f>
        <v>32921</v>
      </c>
      <c r="Z50" s="118">
        <f>SUMIFS('Summary Pivot'!$D:$D,'Summary Pivot'!$B:$B,'A3 Summary'!Z$3,'Summary Pivot'!$C:$C,'A3 Summary'!$B50,'Summary Pivot'!$A:$A,'A3 Summary'!$V$48)</f>
        <v>9787</v>
      </c>
      <c r="AA50" s="117">
        <f>SUMIFS('Summary Pivot'!$D:$D,'Summary Pivot'!$B:$B,'A3 Summary'!AA$3,'Summary Pivot'!$C:$C,'A3 Summary'!$B50,'Summary Pivot'!$A:$A,'A3 Summary'!$V$48)</f>
        <v>13362</v>
      </c>
      <c r="AB50" s="258">
        <f>SUMIFS('Summary Pivot'!$D:$D,'Summary Pivot'!$B:$B,'A3 Summary'!AB$3,'Summary Pivot'!$C:$C,'A3 Summary'!$B50,'Summary Pivot'!$A:$A,'A3 Summary'!$V$48)</f>
        <v>112989</v>
      </c>
      <c r="AC50" s="231">
        <f>SUM(V50:Z50)</f>
        <v>99627</v>
      </c>
      <c r="AE50" s="162">
        <f>SUMIFS('Summary Pivot'!$D:$D,'Summary Pivot'!$B:$B,'A3 Summary'!AE$3,'Summary Pivot'!$C:$C,'A3 Summary'!$B50,'Summary Pivot'!$A:$A,'A3 Summary'!$AE$48)</f>
        <v>1566</v>
      </c>
      <c r="AF50" s="117">
        <f>SUMIFS('Summary Pivot'!$D:$D,'Summary Pivot'!$B:$B,'A3 Summary'!AF$3,'Summary Pivot'!$C:$C,'A3 Summary'!$B50,'Summary Pivot'!$A:$A,'A3 Summary'!$AE$48)</f>
        <v>3606</v>
      </c>
      <c r="AG50" s="117">
        <f>SUMIFS('Summary Pivot'!$D:$D,'Summary Pivot'!$B:$B,'A3 Summary'!AG$3,'Summary Pivot'!$C:$C,'A3 Summary'!$B50,'Summary Pivot'!$A:$A,'A3 Summary'!$AE$48)</f>
        <v>6368</v>
      </c>
      <c r="AH50" s="117">
        <f>SUMIFS('Summary Pivot'!$D:$D,'Summary Pivot'!$B:$B,'A3 Summary'!AH$3,'Summary Pivot'!$C:$C,'A3 Summary'!$B50,'Summary Pivot'!$A:$A,'A3 Summary'!$AE$48)</f>
        <v>6243</v>
      </c>
      <c r="AI50" s="118">
        <f>SUMIFS('Summary Pivot'!$D:$D,'Summary Pivot'!$B:$B,'A3 Summary'!AI$3,'Summary Pivot'!$C:$C,'A3 Summary'!$B50,'Summary Pivot'!$A:$A,'A3 Summary'!$AE$48)</f>
        <v>2039</v>
      </c>
      <c r="AJ50" s="117">
        <f>SUMIFS('Summary Pivot'!$D:$D,'Summary Pivot'!$B:$B,'A3 Summary'!AJ$3,'Summary Pivot'!$C:$C,'A3 Summary'!$B50,'Summary Pivot'!$A:$A,'A3 Summary'!$AE$48)</f>
        <v>1726</v>
      </c>
      <c r="AK50" s="258">
        <f>SUMIFS('Summary Pivot'!$D:$D,'Summary Pivot'!$B:$B,'A3 Summary'!AK$3,'Summary Pivot'!$C:$C,'A3 Summary'!$B50,'Summary Pivot'!$A:$A,'A3 Summary'!$AE$48)</f>
        <v>21548</v>
      </c>
      <c r="AL50" s="231">
        <f>SUM(AE50:AI50)</f>
        <v>19822</v>
      </c>
      <c r="AN50" s="162">
        <f>SUMIFS('Summary Pivot'!$D:$D,'Summary Pivot'!$B:$B,'A3 Summary'!AN$3,'Summary Pivot'!$C:$C,'A3 Summary'!$B50,'Summary Pivot'!$A:$A,'A3 Summary'!$AN$48)</f>
        <v>16196</v>
      </c>
      <c r="AO50" s="117">
        <f>SUMIFS('Summary Pivot'!$D:$D,'Summary Pivot'!$B:$B,'A3 Summary'!AO$3,'Summary Pivot'!$C:$C,'A3 Summary'!$B50,'Summary Pivot'!$A:$A,'A3 Summary'!$AN$48)</f>
        <v>14608</v>
      </c>
      <c r="AP50" s="117">
        <f>SUMIFS('Summary Pivot'!$D:$D,'Summary Pivot'!$B:$B,'A3 Summary'!AP$3,'Summary Pivot'!$C:$C,'A3 Summary'!$B50,'Summary Pivot'!$A:$A,'A3 Summary'!$AN$48)</f>
        <v>15868</v>
      </c>
      <c r="AQ50" s="117">
        <f>SUMIFS('Summary Pivot'!$D:$D,'Summary Pivot'!$B:$B,'A3 Summary'!AQ$3,'Summary Pivot'!$C:$C,'A3 Summary'!$B50,'Summary Pivot'!$A:$A,'A3 Summary'!$AN$48)</f>
        <v>20170</v>
      </c>
      <c r="AR50" s="118">
        <f>SUMIFS('Summary Pivot'!$D:$D,'Summary Pivot'!$B:$B,'A3 Summary'!AR$3,'Summary Pivot'!$C:$C,'A3 Summary'!$B50,'Summary Pivot'!$A:$A,'A3 Summary'!$AN$48)</f>
        <v>4906</v>
      </c>
      <c r="AS50" s="117">
        <f>SUMIFS('Summary Pivot'!$D:$D,'Summary Pivot'!$B:$B,'A3 Summary'!AS$3,'Summary Pivot'!$C:$C,'A3 Summary'!$B50,'Summary Pivot'!$A:$A,'A3 Summary'!$AN$48)</f>
        <v>3964</v>
      </c>
      <c r="AT50" s="258">
        <f>SUMIFS('Summary Pivot'!$D:$D,'Summary Pivot'!$B:$B,'A3 Summary'!AT$3,'Summary Pivot'!$C:$C,'A3 Summary'!$B50,'Summary Pivot'!$A:$A,'A3 Summary'!$AN$48)</f>
        <v>75712</v>
      </c>
      <c r="AU50" s="231">
        <f>SUM(AN50:AR50)</f>
        <v>71748</v>
      </c>
      <c r="BD50" s="28"/>
    </row>
    <row r="51" spans="2:56" ht="19.5" customHeight="1" x14ac:dyDescent="0.25">
      <c r="B51" s="1" t="s">
        <v>124</v>
      </c>
      <c r="C51" s="323" t="s">
        <v>8</v>
      </c>
      <c r="D51" s="200">
        <f>SUMIFS('Summary Pivot'!$D:$D,'Summary Pivot'!$B:$B,'A3 Summary'!D$3,'Summary Pivot'!$C:$C,'A3 Summary'!$B51,'Summary Pivot'!$A:$A,'A3 Summary'!$D$48)</f>
        <v>11128</v>
      </c>
      <c r="E51" s="289">
        <f>SUMIFS('Summary Pivot'!$D:$D,'Summary Pivot'!$B:$B,'A3 Summary'!E$3,'Summary Pivot'!$C:$C,'A3 Summary'!$B51,'Summary Pivot'!$A:$A,'A3 Summary'!$D$48)</f>
        <v>20328</v>
      </c>
      <c r="F51" s="289">
        <f>SUMIFS('Summary Pivot'!$D:$D,'Summary Pivot'!$B:$B,'A3 Summary'!F$3,'Summary Pivot'!$C:$C,'A3 Summary'!$B51,'Summary Pivot'!$A:$A,'A3 Summary'!$D$48)</f>
        <v>25429</v>
      </c>
      <c r="G51" s="289">
        <f>SUMIFS('Summary Pivot'!$D:$D,'Summary Pivot'!$B:$B,'A3 Summary'!G$3,'Summary Pivot'!$C:$C,'A3 Summary'!$B51,'Summary Pivot'!$A:$A,'A3 Summary'!$D$48)</f>
        <v>44108</v>
      </c>
      <c r="H51" s="290">
        <f>SUMIFS('Summary Pivot'!$D:$D,'Summary Pivot'!$B:$B,'A3 Summary'!H$3,'Summary Pivot'!$C:$C,'A3 Summary'!$B51,'Summary Pivot'!$A:$A,'A3 Summary'!$D$48)</f>
        <v>15670</v>
      </c>
      <c r="I51" s="289">
        <f>SUMIFS('Summary Pivot'!$D:$D,'Summary Pivot'!$B:$B,'A3 Summary'!I$3,'Summary Pivot'!$C:$C,'A3 Summary'!$B51,'Summary Pivot'!$A:$A,'A3 Summary'!$D$48)</f>
        <v>6449</v>
      </c>
      <c r="J51" s="291">
        <f>SUMIFS('Summary Pivot'!$D:$D,'Summary Pivot'!$B:$B,'A3 Summary'!J$3,'Summary Pivot'!$C:$C,'A3 Summary'!$B51,'Summary Pivot'!$A:$A,'A3 Summary'!$D$48)</f>
        <v>123112</v>
      </c>
      <c r="K51" s="326">
        <f t="shared" ref="K51:K53" si="20">SUM(D51:H51)</f>
        <v>116663</v>
      </c>
      <c r="L51" s="67"/>
      <c r="M51" s="200">
        <f>SUMIFS('Summary Pivot'!$D:$D,'Summary Pivot'!$B:$B,'A3 Summary'!M$3,'Summary Pivot'!$C:$C,'A3 Summary'!$B51,'Summary Pivot'!$A:$A,'A3 Summary'!$M$48)</f>
        <v>225</v>
      </c>
      <c r="N51" s="289">
        <f>SUMIFS('Summary Pivot'!$D:$D,'Summary Pivot'!$B:$B,'A3 Summary'!N$3,'Summary Pivot'!$C:$C,'A3 Summary'!$B51,'Summary Pivot'!$A:$A,'A3 Summary'!$M$48)</f>
        <v>556</v>
      </c>
      <c r="O51" s="289">
        <f>SUMIFS('Summary Pivot'!$D:$D,'Summary Pivot'!$B:$B,'A3 Summary'!O$3,'Summary Pivot'!$C:$C,'A3 Summary'!$B51,'Summary Pivot'!$A:$A,'A3 Summary'!$M$48)</f>
        <v>1053</v>
      </c>
      <c r="P51" s="289">
        <f>SUMIFS('Summary Pivot'!$D:$D,'Summary Pivot'!$B:$B,'A3 Summary'!P$3,'Summary Pivot'!$C:$C,'A3 Summary'!$B51,'Summary Pivot'!$A:$A,'A3 Summary'!$M$48)</f>
        <v>1348</v>
      </c>
      <c r="Q51" s="290">
        <f>SUMIFS('Summary Pivot'!$D:$D,'Summary Pivot'!$B:$B,'A3 Summary'!Q$3,'Summary Pivot'!$C:$C,'A3 Summary'!$B51,'Summary Pivot'!$A:$A,'A3 Summary'!$M$48)</f>
        <v>377</v>
      </c>
      <c r="R51" s="289">
        <f>SUMIFS('Summary Pivot'!$D:$D,'Summary Pivot'!$B:$B,'A3 Summary'!R$3,'Summary Pivot'!$C:$C,'A3 Summary'!$B51,'Summary Pivot'!$A:$A,'A3 Summary'!$M$48)</f>
        <v>76</v>
      </c>
      <c r="S51" s="291">
        <f>SUMIFS('Summary Pivot'!$D:$D,'Summary Pivot'!$B:$B,'A3 Summary'!S$3,'Summary Pivot'!$C:$C,'A3 Summary'!$B51,'Summary Pivot'!$A:$A,'A3 Summary'!$M$48)</f>
        <v>3635</v>
      </c>
      <c r="T51" s="326">
        <f t="shared" ref="T51:T53" si="21">SUM(M51:Q51)</f>
        <v>3559</v>
      </c>
      <c r="U51" s="151"/>
      <c r="V51" s="200">
        <f>SUMIFS('Summary Pivot'!$D:$D,'Summary Pivot'!$B:$B,'A3 Summary'!V$3,'Summary Pivot'!$C:$C,'A3 Summary'!$B51,'Summary Pivot'!$A:$A,'A3 Summary'!$V$48)</f>
        <v>7934</v>
      </c>
      <c r="W51" s="201">
        <f>SUMIFS('Summary Pivot'!$D:$D,'Summary Pivot'!$B:$B,'A3 Summary'!W$3,'Summary Pivot'!$C:$C,'A3 Summary'!$B51,'Summary Pivot'!$A:$A,'A3 Summary'!$V$48)</f>
        <v>18637</v>
      </c>
      <c r="X51" s="201">
        <f>SUMIFS('Summary Pivot'!$D:$D,'Summary Pivot'!$B:$B,'A3 Summary'!X$3,'Summary Pivot'!$C:$C,'A3 Summary'!$B51,'Summary Pivot'!$A:$A,'A3 Summary'!$V$48)</f>
        <v>32616</v>
      </c>
      <c r="Y51" s="201">
        <f>SUMIFS('Summary Pivot'!$D:$D,'Summary Pivot'!$B:$B,'A3 Summary'!Y$3,'Summary Pivot'!$C:$C,'A3 Summary'!$B51,'Summary Pivot'!$A:$A,'A3 Summary'!$V$48)</f>
        <v>36420</v>
      </c>
      <c r="Z51" s="202">
        <f>SUMIFS('Summary Pivot'!$D:$D,'Summary Pivot'!$B:$B,'A3 Summary'!Z$3,'Summary Pivot'!$C:$C,'A3 Summary'!$B51,'Summary Pivot'!$A:$A,'A3 Summary'!$V$48)</f>
        <v>10490</v>
      </c>
      <c r="AA51" s="201">
        <f>SUMIFS('Summary Pivot'!$D:$D,'Summary Pivot'!$B:$B,'A3 Summary'!AA$3,'Summary Pivot'!$C:$C,'A3 Summary'!$B51,'Summary Pivot'!$A:$A,'A3 Summary'!$V$48)</f>
        <v>5827</v>
      </c>
      <c r="AB51" s="284">
        <f>SUMIFS('Summary Pivot'!$D:$D,'Summary Pivot'!$B:$B,'A3 Summary'!AB$3,'Summary Pivot'!$C:$C,'A3 Summary'!$B51,'Summary Pivot'!$A:$A,'A3 Summary'!$V$48)</f>
        <v>111924</v>
      </c>
      <c r="AC51" s="203">
        <f t="shared" ref="AC51:AC53" si="22">SUM(V51:Z51)</f>
        <v>106097</v>
      </c>
      <c r="AE51" s="324">
        <f>SUMIFS('Summary Pivot'!$D:$D,'Summary Pivot'!$B:$B,'A3 Summary'!AE$3,'Summary Pivot'!$C:$C,'A3 Summary'!$B51,'Summary Pivot'!$A:$A,'A3 Summary'!$AE$48)</f>
        <v>1527</v>
      </c>
      <c r="AF51" s="201">
        <f>SUMIFS('Summary Pivot'!$D:$D,'Summary Pivot'!$B:$B,'A3 Summary'!AF$3,'Summary Pivot'!$C:$C,'A3 Summary'!$B51,'Summary Pivot'!$A:$A,'A3 Summary'!$AE$48)</f>
        <v>3742</v>
      </c>
      <c r="AG51" s="201">
        <f>SUMIFS('Summary Pivot'!$D:$D,'Summary Pivot'!$B:$B,'A3 Summary'!AG$3,'Summary Pivot'!$C:$C,'A3 Summary'!$B51,'Summary Pivot'!$A:$A,'A3 Summary'!$AE$48)</f>
        <v>6758</v>
      </c>
      <c r="AH51" s="201">
        <f>SUMIFS('Summary Pivot'!$D:$D,'Summary Pivot'!$B:$B,'A3 Summary'!AH$3,'Summary Pivot'!$C:$C,'A3 Summary'!$B51,'Summary Pivot'!$A:$A,'A3 Summary'!$AE$48)</f>
        <v>7265</v>
      </c>
      <c r="AI51" s="202">
        <f>SUMIFS('Summary Pivot'!$D:$D,'Summary Pivot'!$B:$B,'A3 Summary'!AI$3,'Summary Pivot'!$C:$C,'A3 Summary'!$B51,'Summary Pivot'!$A:$A,'A3 Summary'!$AE$48)</f>
        <v>2042</v>
      </c>
      <c r="AJ51" s="201">
        <f>SUMIFS('Summary Pivot'!$D:$D,'Summary Pivot'!$B:$B,'A3 Summary'!AJ$3,'Summary Pivot'!$C:$C,'A3 Summary'!$B51,'Summary Pivot'!$A:$A,'A3 Summary'!$AE$48)</f>
        <v>788</v>
      </c>
      <c r="AK51" s="284">
        <f>SUMIFS('Summary Pivot'!$D:$D,'Summary Pivot'!$B:$B,'A3 Summary'!AK$3,'Summary Pivot'!$C:$C,'A3 Summary'!$B51,'Summary Pivot'!$A:$A,'A3 Summary'!$AE$48)</f>
        <v>22122</v>
      </c>
      <c r="AL51" s="203">
        <f t="shared" ref="AL51:AL53" si="23">SUM(AE51:AI51)</f>
        <v>21334</v>
      </c>
      <c r="AN51" s="324">
        <f>SUMIFS('Summary Pivot'!$D:$D,'Summary Pivot'!$B:$B,'A3 Summary'!AN$3,'Summary Pivot'!$C:$C,'A3 Summary'!$B51,'Summary Pivot'!$A:$A,'A3 Summary'!$AN$48)</f>
        <v>14805</v>
      </c>
      <c r="AO51" s="201">
        <f>SUMIFS('Summary Pivot'!$D:$D,'Summary Pivot'!$B:$B,'A3 Summary'!AO$3,'Summary Pivot'!$C:$C,'A3 Summary'!$B51,'Summary Pivot'!$A:$A,'A3 Summary'!$AN$48)</f>
        <v>13327</v>
      </c>
      <c r="AP51" s="201">
        <f>SUMIFS('Summary Pivot'!$D:$D,'Summary Pivot'!$B:$B,'A3 Summary'!AP$3,'Summary Pivot'!$C:$C,'A3 Summary'!$B51,'Summary Pivot'!$A:$A,'A3 Summary'!$AN$48)</f>
        <v>14015</v>
      </c>
      <c r="AQ51" s="201">
        <f>SUMIFS('Summary Pivot'!$D:$D,'Summary Pivot'!$B:$B,'A3 Summary'!AQ$3,'Summary Pivot'!$C:$C,'A3 Summary'!$B51,'Summary Pivot'!$A:$A,'A3 Summary'!$AN$48)</f>
        <v>18347</v>
      </c>
      <c r="AR51" s="202">
        <f>SUMIFS('Summary Pivot'!$D:$D,'Summary Pivot'!$B:$B,'A3 Summary'!AR$3,'Summary Pivot'!$C:$C,'A3 Summary'!$B51,'Summary Pivot'!$A:$A,'A3 Summary'!$AN$48)</f>
        <v>4315</v>
      </c>
      <c r="AS51" s="201">
        <f>SUMIFS('Summary Pivot'!$D:$D,'Summary Pivot'!$B:$B,'A3 Summary'!AS$3,'Summary Pivot'!$C:$C,'A3 Summary'!$B51,'Summary Pivot'!$A:$A,'A3 Summary'!$AN$48)</f>
        <v>1581</v>
      </c>
      <c r="AT51" s="284">
        <f>SUMIFS('Summary Pivot'!$D:$D,'Summary Pivot'!$B:$B,'A3 Summary'!AT$3,'Summary Pivot'!$C:$C,'A3 Summary'!$B51,'Summary Pivot'!$A:$A,'A3 Summary'!$AN$48)</f>
        <v>66390</v>
      </c>
      <c r="AU51" s="203">
        <f t="shared" ref="AU51:AU53" si="24">SUM(AN51:AR51)</f>
        <v>64809</v>
      </c>
      <c r="BD51" s="28"/>
    </row>
    <row r="52" spans="2:56" ht="19.5" customHeight="1" x14ac:dyDescent="0.25">
      <c r="B52" s="1" t="s">
        <v>91</v>
      </c>
      <c r="C52" s="346" t="s">
        <v>9</v>
      </c>
      <c r="D52" s="65">
        <f>SUMIFS('Summary Pivot'!$D:$D,'Summary Pivot'!$B:$B,'A3 Summary'!D$3,'Summary Pivot'!$C:$C,'A3 Summary'!$B52,'Summary Pivot'!$A:$A,'A3 Summary'!$D$48)</f>
        <v>10988</v>
      </c>
      <c r="E52" s="342">
        <f>SUMIFS('Summary Pivot'!$D:$D,'Summary Pivot'!$B:$B,'A3 Summary'!E$3,'Summary Pivot'!$C:$C,'A3 Summary'!$B52,'Summary Pivot'!$A:$A,'A3 Summary'!$D$48)</f>
        <v>20114</v>
      </c>
      <c r="F52" s="342">
        <f>SUMIFS('Summary Pivot'!$D:$D,'Summary Pivot'!$B:$B,'A3 Summary'!F$3,'Summary Pivot'!$C:$C,'A3 Summary'!$B52,'Summary Pivot'!$A:$A,'A3 Summary'!$D$48)</f>
        <v>24889</v>
      </c>
      <c r="G52" s="342">
        <f>SUMIFS('Summary Pivot'!$D:$D,'Summary Pivot'!$B:$B,'A3 Summary'!G$3,'Summary Pivot'!$C:$C,'A3 Summary'!$B52,'Summary Pivot'!$A:$A,'A3 Summary'!$D$48)</f>
        <v>42740</v>
      </c>
      <c r="H52" s="343">
        <f>SUMIFS('Summary Pivot'!$D:$D,'Summary Pivot'!$B:$B,'A3 Summary'!H$3,'Summary Pivot'!$C:$C,'A3 Summary'!$B52,'Summary Pivot'!$A:$A,'A3 Summary'!$D$48)</f>
        <v>15027</v>
      </c>
      <c r="I52" s="342">
        <f>SUMIFS('Summary Pivot'!$D:$D,'Summary Pivot'!$B:$B,'A3 Summary'!I$3,'Summary Pivot'!$C:$C,'A3 Summary'!$B52,'Summary Pivot'!$A:$A,'A3 Summary'!$D$48)</f>
        <v>0</v>
      </c>
      <c r="J52" s="344">
        <f>SUMIFS('Summary Pivot'!$D:$D,'Summary Pivot'!$B:$B,'A3 Summary'!J$3,'Summary Pivot'!$C:$C,'A3 Summary'!$B52,'Summary Pivot'!$A:$A,'A3 Summary'!$D$48)</f>
        <v>113758</v>
      </c>
      <c r="K52" s="345">
        <f t="shared" si="20"/>
        <v>113758</v>
      </c>
      <c r="L52" s="67"/>
      <c r="M52" s="65">
        <f>SUMIFS('Summary Pivot'!$D:$D,'Summary Pivot'!$B:$B,'A3 Summary'!M$3,'Summary Pivot'!$C:$C,'A3 Summary'!$B52,'Summary Pivot'!$A:$A,'A3 Summary'!$M$48)</f>
        <v>222</v>
      </c>
      <c r="N52" s="342">
        <f>SUMIFS('Summary Pivot'!$D:$D,'Summary Pivot'!$B:$B,'A3 Summary'!N$3,'Summary Pivot'!$C:$C,'A3 Summary'!$B52,'Summary Pivot'!$A:$A,'A3 Summary'!$M$48)</f>
        <v>549</v>
      </c>
      <c r="O52" s="342">
        <f>SUMIFS('Summary Pivot'!$D:$D,'Summary Pivot'!$B:$B,'A3 Summary'!O$3,'Summary Pivot'!$C:$C,'A3 Summary'!$B52,'Summary Pivot'!$A:$A,'A3 Summary'!$M$48)</f>
        <v>1034</v>
      </c>
      <c r="P52" s="342">
        <f>SUMIFS('Summary Pivot'!$D:$D,'Summary Pivot'!$B:$B,'A3 Summary'!P$3,'Summary Pivot'!$C:$C,'A3 Summary'!$B52,'Summary Pivot'!$A:$A,'A3 Summary'!$M$48)</f>
        <v>1309</v>
      </c>
      <c r="Q52" s="343">
        <f>SUMIFS('Summary Pivot'!$D:$D,'Summary Pivot'!$B:$B,'A3 Summary'!Q$3,'Summary Pivot'!$C:$C,'A3 Summary'!$B52,'Summary Pivot'!$A:$A,'A3 Summary'!$M$48)</f>
        <v>358</v>
      </c>
      <c r="R52" s="342">
        <f>SUMIFS('Summary Pivot'!$D:$D,'Summary Pivot'!$B:$B,'A3 Summary'!R$3,'Summary Pivot'!$C:$C,'A3 Summary'!$B52,'Summary Pivot'!$A:$A,'A3 Summary'!$M$48)</f>
        <v>0</v>
      </c>
      <c r="S52" s="344">
        <f>SUMIFS('Summary Pivot'!$D:$D,'Summary Pivot'!$B:$B,'A3 Summary'!S$3,'Summary Pivot'!$C:$C,'A3 Summary'!$B52,'Summary Pivot'!$A:$A,'A3 Summary'!$M$48)</f>
        <v>3472</v>
      </c>
      <c r="T52" s="345">
        <f t="shared" si="21"/>
        <v>3472</v>
      </c>
      <c r="U52" s="151"/>
      <c r="V52" s="65">
        <f>SUMIFS('Summary Pivot'!$D:$D,'Summary Pivot'!$B:$B,'A3 Summary'!V$3,'Summary Pivot'!$C:$C,'A3 Summary'!$B52,'Summary Pivot'!$A:$A,'A3 Summary'!$V$48)</f>
        <v>7881</v>
      </c>
      <c r="W52" s="40">
        <f>SUMIFS('Summary Pivot'!$D:$D,'Summary Pivot'!$B:$B,'A3 Summary'!W$3,'Summary Pivot'!$C:$C,'A3 Summary'!$B52,'Summary Pivot'!$A:$A,'A3 Summary'!$V$48)</f>
        <v>18528</v>
      </c>
      <c r="X52" s="40">
        <f>SUMIFS('Summary Pivot'!$D:$D,'Summary Pivot'!$B:$B,'A3 Summary'!X$3,'Summary Pivot'!$C:$C,'A3 Summary'!$B52,'Summary Pivot'!$A:$A,'A3 Summary'!$V$48)</f>
        <v>32418</v>
      </c>
      <c r="Y52" s="40">
        <f>SUMIFS('Summary Pivot'!$D:$D,'Summary Pivot'!$B:$B,'A3 Summary'!Y$3,'Summary Pivot'!$C:$C,'A3 Summary'!$B52,'Summary Pivot'!$A:$A,'A3 Summary'!$V$48)</f>
        <v>36140</v>
      </c>
      <c r="Z52" s="41">
        <f>SUMIFS('Summary Pivot'!$D:$D,'Summary Pivot'!$B:$B,'A3 Summary'!Z$3,'Summary Pivot'!$C:$C,'A3 Summary'!$B52,'Summary Pivot'!$A:$A,'A3 Summary'!$V$48)</f>
        <v>10210</v>
      </c>
      <c r="AA52" s="40">
        <f>SUMIFS('Summary Pivot'!$D:$D,'Summary Pivot'!$B:$B,'A3 Summary'!AA$3,'Summary Pivot'!$C:$C,'A3 Summary'!$B52,'Summary Pivot'!$A:$A,'A3 Summary'!$V$48)</f>
        <v>0</v>
      </c>
      <c r="AB52" s="270">
        <f>SUMIFS('Summary Pivot'!$D:$D,'Summary Pivot'!$B:$B,'A3 Summary'!AB$3,'Summary Pivot'!$C:$C,'A3 Summary'!$B52,'Summary Pivot'!$A:$A,'A3 Summary'!$V$48)</f>
        <v>105177</v>
      </c>
      <c r="AC52" s="42">
        <f t="shared" si="22"/>
        <v>105177</v>
      </c>
      <c r="AE52" s="341">
        <f>SUMIFS('Summary Pivot'!$D:$D,'Summary Pivot'!$B:$B,'A3 Summary'!AE$3,'Summary Pivot'!$C:$C,'A3 Summary'!$B52,'Summary Pivot'!$A:$A,'A3 Summary'!$AE$48)</f>
        <v>1515</v>
      </c>
      <c r="AF52" s="40">
        <f>SUMIFS('Summary Pivot'!$D:$D,'Summary Pivot'!$B:$B,'A3 Summary'!AF$3,'Summary Pivot'!$C:$C,'A3 Summary'!$B52,'Summary Pivot'!$A:$A,'A3 Summary'!$AE$48)</f>
        <v>3725</v>
      </c>
      <c r="AG52" s="40">
        <f>SUMIFS('Summary Pivot'!$D:$D,'Summary Pivot'!$B:$B,'A3 Summary'!AG$3,'Summary Pivot'!$C:$C,'A3 Summary'!$B52,'Summary Pivot'!$A:$A,'A3 Summary'!$AE$48)</f>
        <v>6695</v>
      </c>
      <c r="AH52" s="40">
        <f>SUMIFS('Summary Pivot'!$D:$D,'Summary Pivot'!$B:$B,'A3 Summary'!AH$3,'Summary Pivot'!$C:$C,'A3 Summary'!$B52,'Summary Pivot'!$A:$A,'A3 Summary'!$AE$48)</f>
        <v>7207</v>
      </c>
      <c r="AI52" s="41">
        <f>SUMIFS('Summary Pivot'!$D:$D,'Summary Pivot'!$B:$B,'A3 Summary'!AI$3,'Summary Pivot'!$C:$C,'A3 Summary'!$B52,'Summary Pivot'!$A:$A,'A3 Summary'!$AE$48)</f>
        <v>1991</v>
      </c>
      <c r="AJ52" s="40">
        <f>SUMIFS('Summary Pivot'!$D:$D,'Summary Pivot'!$B:$B,'A3 Summary'!AJ$3,'Summary Pivot'!$C:$C,'A3 Summary'!$B52,'Summary Pivot'!$A:$A,'A3 Summary'!$AE$48)</f>
        <v>0</v>
      </c>
      <c r="AK52" s="270">
        <f>SUMIFS('Summary Pivot'!$D:$D,'Summary Pivot'!$B:$B,'A3 Summary'!AK$3,'Summary Pivot'!$C:$C,'A3 Summary'!$B52,'Summary Pivot'!$A:$A,'A3 Summary'!$AE$48)</f>
        <v>21133</v>
      </c>
      <c r="AL52" s="42">
        <f t="shared" si="23"/>
        <v>21133</v>
      </c>
      <c r="AN52" s="341">
        <f>SUMIFS('Summary Pivot'!$D:$D,'Summary Pivot'!$B:$B,'A3 Summary'!AN$3,'Summary Pivot'!$C:$C,'A3 Summary'!$B52,'Summary Pivot'!$A:$A,'A3 Summary'!$AN$48)</f>
        <v>14681</v>
      </c>
      <c r="AO52" s="40">
        <f>SUMIFS('Summary Pivot'!$D:$D,'Summary Pivot'!$B:$B,'A3 Summary'!AO$3,'Summary Pivot'!$C:$C,'A3 Summary'!$B52,'Summary Pivot'!$A:$A,'A3 Summary'!$AN$48)</f>
        <v>13188</v>
      </c>
      <c r="AP52" s="40">
        <f>SUMIFS('Summary Pivot'!$D:$D,'Summary Pivot'!$B:$B,'A3 Summary'!AP$3,'Summary Pivot'!$C:$C,'A3 Summary'!$B52,'Summary Pivot'!$A:$A,'A3 Summary'!$AN$48)</f>
        <v>13835</v>
      </c>
      <c r="AQ52" s="40">
        <f>SUMIFS('Summary Pivot'!$D:$D,'Summary Pivot'!$B:$B,'A3 Summary'!AQ$3,'Summary Pivot'!$C:$C,'A3 Summary'!$B52,'Summary Pivot'!$A:$A,'A3 Summary'!$AN$48)</f>
        <v>18030</v>
      </c>
      <c r="AR52" s="41">
        <f>SUMIFS('Summary Pivot'!$D:$D,'Summary Pivot'!$B:$B,'A3 Summary'!AR$3,'Summary Pivot'!$C:$C,'A3 Summary'!$B52,'Summary Pivot'!$A:$A,'A3 Summary'!$AN$48)</f>
        <v>4218</v>
      </c>
      <c r="AS52" s="40">
        <f>SUMIFS('Summary Pivot'!$D:$D,'Summary Pivot'!$B:$B,'A3 Summary'!AS$3,'Summary Pivot'!$C:$C,'A3 Summary'!$B52,'Summary Pivot'!$A:$A,'A3 Summary'!$AN$48)</f>
        <v>0</v>
      </c>
      <c r="AT52" s="270">
        <f>SUMIFS('Summary Pivot'!$D:$D,'Summary Pivot'!$B:$B,'A3 Summary'!AT$3,'Summary Pivot'!$C:$C,'A3 Summary'!$B52,'Summary Pivot'!$A:$A,'A3 Summary'!$AN$48)</f>
        <v>63952</v>
      </c>
      <c r="AU52" s="42">
        <f t="shared" si="24"/>
        <v>63952</v>
      </c>
      <c r="BD52" s="28"/>
    </row>
    <row r="53" spans="2:56" ht="19.5" customHeight="1" x14ac:dyDescent="0.25">
      <c r="B53" s="1" t="s">
        <v>139</v>
      </c>
      <c r="C53" s="323" t="s">
        <v>144</v>
      </c>
      <c r="D53" s="200">
        <f>SUMIFS('Summary Pivot'!$D:$D,'Summary Pivot'!$B:$B,'A3 Summary'!D$3,'Summary Pivot'!$C:$C,'A3 Summary'!$B53,'Summary Pivot'!$A:$A,'A3 Summary'!$D$48)</f>
        <v>7494</v>
      </c>
      <c r="E53" s="289">
        <f>SUMIFS('Summary Pivot'!$D:$D,'Summary Pivot'!$B:$B,'A3 Summary'!E$3,'Summary Pivot'!$C:$C,'A3 Summary'!$B53,'Summary Pivot'!$A:$A,'A3 Summary'!$D$48)</f>
        <v>10415</v>
      </c>
      <c r="F53" s="289">
        <f>SUMIFS('Summary Pivot'!$D:$D,'Summary Pivot'!$B:$B,'A3 Summary'!F$3,'Summary Pivot'!$C:$C,'A3 Summary'!$B53,'Summary Pivot'!$A:$A,'A3 Summary'!$D$48)</f>
        <v>7786</v>
      </c>
      <c r="G53" s="289">
        <f>SUMIFS('Summary Pivot'!$D:$D,'Summary Pivot'!$B:$B,'A3 Summary'!G$3,'Summary Pivot'!$C:$C,'A3 Summary'!$B53,'Summary Pivot'!$A:$A,'A3 Summary'!$D$48)</f>
        <v>6583</v>
      </c>
      <c r="H53" s="290">
        <f>SUMIFS('Summary Pivot'!$D:$D,'Summary Pivot'!$B:$B,'A3 Summary'!H$3,'Summary Pivot'!$C:$C,'A3 Summary'!$B53,'Summary Pivot'!$A:$A,'A3 Summary'!$D$48)</f>
        <v>0</v>
      </c>
      <c r="I53" s="289">
        <f>SUMIFS('Summary Pivot'!$D:$D,'Summary Pivot'!$B:$B,'A3 Summary'!I$3,'Summary Pivot'!$C:$C,'A3 Summary'!$B53,'Summary Pivot'!$A:$A,'A3 Summary'!$D$48)</f>
        <v>0</v>
      </c>
      <c r="J53" s="291">
        <f>SUMIFS('Summary Pivot'!$D:$D,'Summary Pivot'!$B:$B,'A3 Summary'!J$3,'Summary Pivot'!$C:$C,'A3 Summary'!$B53,'Summary Pivot'!$A:$A,'A3 Summary'!$D$48)</f>
        <v>32278</v>
      </c>
      <c r="K53" s="325">
        <f t="shared" si="20"/>
        <v>32278</v>
      </c>
      <c r="L53" s="67"/>
      <c r="M53" s="200">
        <f>SUMIFS('Summary Pivot'!$D:$D,'Summary Pivot'!$B:$B,'A3 Summary'!M$3,'Summary Pivot'!$C:$C,'A3 Summary'!$B53,'Summary Pivot'!$A:$A,'A3 Summary'!$M$48)</f>
        <v>152</v>
      </c>
      <c r="N53" s="289">
        <f>SUMIFS('Summary Pivot'!$D:$D,'Summary Pivot'!$B:$B,'A3 Summary'!N$3,'Summary Pivot'!$C:$C,'A3 Summary'!$B53,'Summary Pivot'!$A:$A,'A3 Summary'!$M$48)</f>
        <v>248</v>
      </c>
      <c r="O53" s="289">
        <f>SUMIFS('Summary Pivot'!$D:$D,'Summary Pivot'!$B:$B,'A3 Summary'!O$3,'Summary Pivot'!$C:$C,'A3 Summary'!$B53,'Summary Pivot'!$A:$A,'A3 Summary'!$M$48)</f>
        <v>343</v>
      </c>
      <c r="P53" s="289">
        <f>SUMIFS('Summary Pivot'!$D:$D,'Summary Pivot'!$B:$B,'A3 Summary'!P$3,'Summary Pivot'!$C:$C,'A3 Summary'!$B53,'Summary Pivot'!$A:$A,'A3 Summary'!$M$48)</f>
        <v>258</v>
      </c>
      <c r="Q53" s="290">
        <f>SUMIFS('Summary Pivot'!$D:$D,'Summary Pivot'!$B:$B,'A3 Summary'!Q$3,'Summary Pivot'!$C:$C,'A3 Summary'!$B53,'Summary Pivot'!$A:$A,'A3 Summary'!$M$48)</f>
        <v>0</v>
      </c>
      <c r="R53" s="289">
        <f>SUMIFS('Summary Pivot'!$D:$D,'Summary Pivot'!$B:$B,'A3 Summary'!R$3,'Summary Pivot'!$C:$C,'A3 Summary'!$B53,'Summary Pivot'!$A:$A,'A3 Summary'!$M$48)</f>
        <v>0</v>
      </c>
      <c r="S53" s="291">
        <f>SUMIFS('Summary Pivot'!$D:$D,'Summary Pivot'!$B:$B,'A3 Summary'!S$3,'Summary Pivot'!$C:$C,'A3 Summary'!$B53,'Summary Pivot'!$A:$A,'A3 Summary'!$M$48)</f>
        <v>1001</v>
      </c>
      <c r="T53" s="325">
        <f t="shared" si="21"/>
        <v>1001</v>
      </c>
      <c r="U53" s="151"/>
      <c r="V53" s="200">
        <f>SUMIFS('Summary Pivot'!$D:$D,'Summary Pivot'!$B:$B,'A3 Summary'!V$3,'Summary Pivot'!$C:$C,'A3 Summary'!$B53,'Summary Pivot'!$A:$A,'A3 Summary'!$V$48)</f>
        <v>5262</v>
      </c>
      <c r="W53" s="201">
        <f>SUMIFS('Summary Pivot'!$D:$D,'Summary Pivot'!$B:$B,'A3 Summary'!W$3,'Summary Pivot'!$C:$C,'A3 Summary'!$B53,'Summary Pivot'!$A:$A,'A3 Summary'!$V$48)</f>
        <v>9631</v>
      </c>
      <c r="X53" s="201">
        <f>SUMIFS('Summary Pivot'!$D:$D,'Summary Pivot'!$B:$B,'A3 Summary'!X$3,'Summary Pivot'!$C:$C,'A3 Summary'!$B53,'Summary Pivot'!$A:$A,'A3 Summary'!$V$48)</f>
        <v>11304</v>
      </c>
      <c r="Y53" s="201">
        <f>SUMIFS('Summary Pivot'!$D:$D,'Summary Pivot'!$B:$B,'A3 Summary'!Y$3,'Summary Pivot'!$C:$C,'A3 Summary'!$B53,'Summary Pivot'!$A:$A,'A3 Summary'!$V$48)</f>
        <v>9544</v>
      </c>
      <c r="Z53" s="202">
        <f>SUMIFS('Summary Pivot'!$D:$D,'Summary Pivot'!$B:$B,'A3 Summary'!Z$3,'Summary Pivot'!$C:$C,'A3 Summary'!$B53,'Summary Pivot'!$A:$A,'A3 Summary'!$V$48)</f>
        <v>0</v>
      </c>
      <c r="AA53" s="201">
        <f>SUMIFS('Summary Pivot'!$D:$D,'Summary Pivot'!$B:$B,'A3 Summary'!AA$3,'Summary Pivot'!$C:$C,'A3 Summary'!$B53,'Summary Pivot'!$A:$A,'A3 Summary'!$V$48)</f>
        <v>0</v>
      </c>
      <c r="AB53" s="284">
        <f>SUMIFS('Summary Pivot'!$D:$D,'Summary Pivot'!$B:$B,'A3 Summary'!AB$3,'Summary Pivot'!$C:$C,'A3 Summary'!$B53,'Summary Pivot'!$A:$A,'A3 Summary'!$V$48)</f>
        <v>35741</v>
      </c>
      <c r="AC53" s="203">
        <f t="shared" si="22"/>
        <v>35741</v>
      </c>
      <c r="AE53" s="324">
        <f>SUMIFS('Summary Pivot'!$D:$D,'Summary Pivot'!$B:$B,'A3 Summary'!AE$3,'Summary Pivot'!$C:$C,'A3 Summary'!$B53,'Summary Pivot'!$A:$A,'A3 Summary'!$AE$48)</f>
        <v>998</v>
      </c>
      <c r="AF53" s="201">
        <f>SUMIFS('Summary Pivot'!$D:$D,'Summary Pivot'!$B:$B,'A3 Summary'!AF$3,'Summary Pivot'!$C:$C,'A3 Summary'!$B53,'Summary Pivot'!$A:$A,'A3 Summary'!$AE$48)</f>
        <v>2067</v>
      </c>
      <c r="AG53" s="201">
        <f>SUMIFS('Summary Pivot'!$D:$D,'Summary Pivot'!$B:$B,'A3 Summary'!AG$3,'Summary Pivot'!$C:$C,'A3 Summary'!$B53,'Summary Pivot'!$A:$A,'A3 Summary'!$AE$48)</f>
        <v>2692</v>
      </c>
      <c r="AH53" s="201">
        <f>SUMIFS('Summary Pivot'!$D:$D,'Summary Pivot'!$B:$B,'A3 Summary'!AH$3,'Summary Pivot'!$C:$C,'A3 Summary'!$B53,'Summary Pivot'!$A:$A,'A3 Summary'!$AE$48)</f>
        <v>2113</v>
      </c>
      <c r="AI53" s="202">
        <f>SUMIFS('Summary Pivot'!$D:$D,'Summary Pivot'!$B:$B,'A3 Summary'!AI$3,'Summary Pivot'!$C:$C,'A3 Summary'!$B53,'Summary Pivot'!$A:$A,'A3 Summary'!$AE$48)</f>
        <v>0</v>
      </c>
      <c r="AJ53" s="201">
        <f>SUMIFS('Summary Pivot'!$D:$D,'Summary Pivot'!$B:$B,'A3 Summary'!AJ$3,'Summary Pivot'!$C:$C,'A3 Summary'!$B53,'Summary Pivot'!$A:$A,'A3 Summary'!$AE$48)</f>
        <v>0</v>
      </c>
      <c r="AK53" s="284">
        <f>SUMIFS('Summary Pivot'!$D:$D,'Summary Pivot'!$B:$B,'A3 Summary'!AK$3,'Summary Pivot'!$C:$C,'A3 Summary'!$B53,'Summary Pivot'!$A:$A,'A3 Summary'!$AE$48)</f>
        <v>7870</v>
      </c>
      <c r="AL53" s="203">
        <f t="shared" si="23"/>
        <v>7870</v>
      </c>
      <c r="AN53" s="324">
        <f>SUMIFS('Summary Pivot'!$D:$D,'Summary Pivot'!$B:$B,'A3 Summary'!AN$3,'Summary Pivot'!$C:$C,'A3 Summary'!$B53,'Summary Pivot'!$A:$A,'A3 Summary'!$AN$48)</f>
        <v>11708</v>
      </c>
      <c r="AO53" s="201">
        <f>SUMIFS('Summary Pivot'!$D:$D,'Summary Pivot'!$B:$B,'A3 Summary'!AO$3,'Summary Pivot'!$C:$C,'A3 Summary'!$B53,'Summary Pivot'!$A:$A,'A3 Summary'!$AN$48)</f>
        <v>7604</v>
      </c>
      <c r="AP53" s="201">
        <f>SUMIFS('Summary Pivot'!$D:$D,'Summary Pivot'!$B:$B,'A3 Summary'!AP$3,'Summary Pivot'!$C:$C,'A3 Summary'!$B53,'Summary Pivot'!$A:$A,'A3 Summary'!$AN$48)</f>
        <v>5135</v>
      </c>
      <c r="AQ53" s="201">
        <f>SUMIFS('Summary Pivot'!$D:$D,'Summary Pivot'!$B:$B,'A3 Summary'!AQ$3,'Summary Pivot'!$C:$C,'A3 Summary'!$B53,'Summary Pivot'!$A:$A,'A3 Summary'!$AN$48)</f>
        <v>4090</v>
      </c>
      <c r="AR53" s="202">
        <f>SUMIFS('Summary Pivot'!$D:$D,'Summary Pivot'!$B:$B,'A3 Summary'!AR$3,'Summary Pivot'!$C:$C,'A3 Summary'!$B53,'Summary Pivot'!$A:$A,'A3 Summary'!$AN$48)</f>
        <v>0</v>
      </c>
      <c r="AS53" s="201">
        <f>SUMIFS('Summary Pivot'!$D:$D,'Summary Pivot'!$B:$B,'A3 Summary'!AS$3,'Summary Pivot'!$C:$C,'A3 Summary'!$B53,'Summary Pivot'!$A:$A,'A3 Summary'!$AN$48)</f>
        <v>0</v>
      </c>
      <c r="AT53" s="284">
        <f>SUMIFS('Summary Pivot'!$D:$D,'Summary Pivot'!$B:$B,'A3 Summary'!AT$3,'Summary Pivot'!$C:$C,'A3 Summary'!$B53,'Summary Pivot'!$A:$A,'A3 Summary'!$AN$48)</f>
        <v>28537</v>
      </c>
      <c r="AU53" s="203">
        <f t="shared" si="24"/>
        <v>28537</v>
      </c>
      <c r="BD53" s="28"/>
    </row>
    <row r="54" spans="2:56" ht="19.5" customHeight="1" x14ac:dyDescent="0.25">
      <c r="B54" s="1" t="s">
        <v>92</v>
      </c>
      <c r="C54" s="237" t="s">
        <v>10</v>
      </c>
      <c r="D54" s="23">
        <f>SUMIFS('Summary Pivot'!$D:$D,'Summary Pivot'!$B:$B,'A3 Summary'!D$3,'Summary Pivot'!$C:$C,'A3 Summary'!$B54,'Summary Pivot'!$A:$A,'A3 Summary'!$D$48)</f>
        <v>96.790467078368266</v>
      </c>
      <c r="E54" s="15">
        <f>SUMIFS('Summary Pivot'!$D:$D,'Summary Pivot'!$B:$B,'A3 Summary'!E$3,'Summary Pivot'!$C:$C,'A3 Summary'!$B54,'Summary Pivot'!$A:$A,'A3 Summary'!$D$48)</f>
        <v>95.800933125972008</v>
      </c>
      <c r="F54" s="15">
        <f>SUMIFS('Summary Pivot'!$D:$D,'Summary Pivot'!$B:$B,'A3 Summary'!F$3,'Summary Pivot'!$C:$C,'A3 Summary'!$B54,'Summary Pivot'!$A:$A,'A3 Summary'!$D$48)</f>
        <v>93.403122130394848</v>
      </c>
      <c r="G54" s="15">
        <f>SUMIFS('Summary Pivot'!$D:$D,'Summary Pivot'!$B:$B,'A3 Summary'!G$3,'Summary Pivot'!$C:$C,'A3 Summary'!$B54,'Summary Pivot'!$A:$A,'A3 Summary'!$D$48)</f>
        <v>95.895295243064609</v>
      </c>
      <c r="H54" s="16">
        <f>SUMIFS('Summary Pivot'!$D:$D,'Summary Pivot'!$B:$B,'A3 Summary'!H$3,'Summary Pivot'!$C:$C,'A3 Summary'!$B54,'Summary Pivot'!$A:$A,'A3 Summary'!$D$48)</f>
        <v>93.837954368525061</v>
      </c>
      <c r="I54" s="15">
        <f>SUMIFS('Summary Pivot'!$D:$D,'Summary Pivot'!$B:$B,'A3 Summary'!I$3,'Summary Pivot'!$C:$C,'A3 Summary'!$B54,'Summary Pivot'!$A:$A,'A3 Summary'!$D$48)</f>
        <v>32.356630374793042</v>
      </c>
      <c r="J54" s="261">
        <f>J51/J50*100</f>
        <v>86.35378453639342</v>
      </c>
      <c r="K54" s="84">
        <f>K51/K50*100</f>
        <v>95.129488893962616</v>
      </c>
      <c r="L54" s="67"/>
      <c r="M54" s="23">
        <f>SUMIFS('Summary Pivot'!$D:$D,'Summary Pivot'!$B:$B,'A3 Summary'!M$3,'Summary Pivot'!$C:$C,'A3 Summary'!$B54,'Summary Pivot'!$A:$A,'A3 Summary'!$M$48)</f>
        <v>82.720588235294116</v>
      </c>
      <c r="N54" s="15">
        <f>SUMIFS('Summary Pivot'!$D:$D,'Summary Pivot'!$B:$B,'A3 Summary'!N$3,'Summary Pivot'!$C:$C,'A3 Summary'!$B54,'Summary Pivot'!$A:$A,'A3 Summary'!$M$48)</f>
        <v>101.45985401459853</v>
      </c>
      <c r="O54" s="15">
        <f>SUMIFS('Summary Pivot'!$D:$D,'Summary Pivot'!$B:$B,'A3 Summary'!O$3,'Summary Pivot'!$C:$C,'A3 Summary'!$B54,'Summary Pivot'!$A:$A,'A3 Summary'!$M$48)</f>
        <v>122.58440046565775</v>
      </c>
      <c r="P54" s="15">
        <f>SUMIFS('Summary Pivot'!$D:$D,'Summary Pivot'!$B:$B,'A3 Summary'!P$3,'Summary Pivot'!$C:$C,'A3 Summary'!$B54,'Summary Pivot'!$A:$A,'A3 Summary'!$M$48)</f>
        <v>124.69935245143387</v>
      </c>
      <c r="Q54" s="16">
        <f>SUMIFS('Summary Pivot'!$D:$D,'Summary Pivot'!$B:$B,'A3 Summary'!Q$3,'Summary Pivot'!$C:$C,'A3 Summary'!$B54,'Summary Pivot'!$A:$A,'A3 Summary'!$M$48)</f>
        <v>95.202020202020194</v>
      </c>
      <c r="R54" s="15">
        <f>SUMIFS('Summary Pivot'!$D:$D,'Summary Pivot'!$B:$B,'A3 Summary'!R$3,'Summary Pivot'!$C:$C,'A3 Summary'!$B54,'Summary Pivot'!$A:$A,'A3 Summary'!$M$48)</f>
        <v>20.43010752688172</v>
      </c>
      <c r="S54" s="261">
        <f>S51/S50*100</f>
        <v>103.0328798185941</v>
      </c>
      <c r="T54" s="84">
        <f>T51/T50*100</f>
        <v>112.76932826362484</v>
      </c>
      <c r="U54" s="67"/>
      <c r="V54" s="23">
        <f>SUMIFS('Summary Pivot'!$D:$D,'Summary Pivot'!$B:$B,'A3 Summary'!V$3,'Summary Pivot'!$C:$C,'A3 Summary'!$B54,'Summary Pivot'!$A:$A,'A3 Summary'!$V$48)</f>
        <v>103.83457662609605</v>
      </c>
      <c r="W54" s="15">
        <f>SUMIFS('Summary Pivot'!$D:$D,'Summary Pivot'!$B:$B,'A3 Summary'!W$3,'Summary Pivot'!$C:$C,'A3 Summary'!$B54,'Summary Pivot'!$A:$A,'A3 Summary'!$V$48)</f>
        <v>101.58617682328573</v>
      </c>
      <c r="X54" s="15">
        <f>SUMIFS('Summary Pivot'!$D:$D,'Summary Pivot'!$B:$B,'A3 Summary'!X$3,'Summary Pivot'!$C:$C,'A3 Summary'!$B54,'Summary Pivot'!$A:$A,'A3 Summary'!$V$48)</f>
        <v>105.44420018104228</v>
      </c>
      <c r="Y54" s="15">
        <f>SUMIFS('Summary Pivot'!$D:$D,'Summary Pivot'!$B:$B,'A3 Summary'!Y$3,'Summary Pivot'!$C:$C,'A3 Summary'!$B54,'Summary Pivot'!$A:$A,'A3 Summary'!$V$48)</f>
        <v>110.62847422617781</v>
      </c>
      <c r="Z54" s="16">
        <f>SUMIFS('Summary Pivot'!$D:$D,'Summary Pivot'!$B:$B,'A3 Summary'!Z$3,'Summary Pivot'!$C:$C,'A3 Summary'!$B54,'Summary Pivot'!$A:$A,'A3 Summary'!$V$48)</f>
        <v>107.18299785429653</v>
      </c>
      <c r="AA54" s="15">
        <f>SUMIFS('Summary Pivot'!$D:$D,'Summary Pivot'!$B:$B,'A3 Summary'!AA$3,'Summary Pivot'!$C:$C,'A3 Summary'!$B54,'Summary Pivot'!$A:$A,'A3 Summary'!$V$48)</f>
        <v>43.608741206406229</v>
      </c>
      <c r="AB54" s="261">
        <f>AB51/AB50*100</f>
        <v>99.057430369327989</v>
      </c>
      <c r="AC54" s="17">
        <f>AC51/AC50*100</f>
        <v>106.4942234534815</v>
      </c>
      <c r="AE54" s="188">
        <f>SUMIFS('Summary Pivot'!$D:$D,'Summary Pivot'!$B:$B,'A3 Summary'!AE$3,'Summary Pivot'!$C:$C,'A3 Summary'!$B54,'Summary Pivot'!$A:$A,'A3 Summary'!$AE$48)</f>
        <v>97.509578544061299</v>
      </c>
      <c r="AF54" s="15">
        <f>SUMIFS('Summary Pivot'!$D:$D,'Summary Pivot'!$B:$B,'A3 Summary'!AF$3,'Summary Pivot'!$C:$C,'A3 Summary'!$B54,'Summary Pivot'!$A:$A,'A3 Summary'!$AE$48)</f>
        <v>103.77149195784803</v>
      </c>
      <c r="AG54" s="15">
        <f>SUMIFS('Summary Pivot'!$D:$D,'Summary Pivot'!$B:$B,'A3 Summary'!AG$3,'Summary Pivot'!$C:$C,'A3 Summary'!$B54,'Summary Pivot'!$A:$A,'A3 Summary'!$AE$48)</f>
        <v>106.12437185929649</v>
      </c>
      <c r="AH54" s="15">
        <f>SUMIFS('Summary Pivot'!$D:$D,'Summary Pivot'!$B:$B,'A3 Summary'!AH$3,'Summary Pivot'!$C:$C,'A3 Summary'!$B54,'Summary Pivot'!$A:$A,'A3 Summary'!$AE$48)</f>
        <v>116.37033477494793</v>
      </c>
      <c r="AI54" s="16">
        <f>SUMIFS('Summary Pivot'!$D:$D,'Summary Pivot'!$B:$B,'A3 Summary'!AI$3,'Summary Pivot'!$C:$C,'A3 Summary'!$B54,'Summary Pivot'!$A:$A,'A3 Summary'!$AE$48)</f>
        <v>100.14713094654242</v>
      </c>
      <c r="AJ54" s="15">
        <f>SUMIFS('Summary Pivot'!$D:$D,'Summary Pivot'!$B:$B,'A3 Summary'!AJ$3,'Summary Pivot'!$C:$C,'A3 Summary'!$B54,'Summary Pivot'!$A:$A,'A3 Summary'!$AE$48)</f>
        <v>45.654692931633832</v>
      </c>
      <c r="AK54" s="261">
        <f>AK51/AK50*100</f>
        <v>102.66382030814924</v>
      </c>
      <c r="AL54" s="17">
        <f>AL51/AL50*100</f>
        <v>107.62788820502472</v>
      </c>
      <c r="AN54" s="188">
        <f>SUMIFS('Summary Pivot'!$D:$D,'Summary Pivot'!$B:$B,'A3 Summary'!AN$3,'Summary Pivot'!$C:$C,'A3 Summary'!$B54,'Summary Pivot'!$A:$A,'A3 Summary'!$AN$48)</f>
        <v>91.411459619659169</v>
      </c>
      <c r="AO54" s="15">
        <f>SUMIFS('Summary Pivot'!$D:$D,'Summary Pivot'!$B:$B,'A3 Summary'!AO$3,'Summary Pivot'!$C:$C,'A3 Summary'!$B54,'Summary Pivot'!$A:$A,'A3 Summary'!$AN$48)</f>
        <v>91.230832420591454</v>
      </c>
      <c r="AP54" s="15">
        <f>SUMIFS('Summary Pivot'!$D:$D,'Summary Pivot'!$B:$B,'A3 Summary'!AP$3,'Summary Pivot'!$C:$C,'A3 Summary'!$B54,'Summary Pivot'!$A:$A,'A3 Summary'!$AN$48)</f>
        <v>88.32240988152256</v>
      </c>
      <c r="AQ54" s="15">
        <f>SUMIFS('Summary Pivot'!$D:$D,'Summary Pivot'!$B:$B,'A3 Summary'!AQ$3,'Summary Pivot'!$C:$C,'A3 Summary'!$B54,'Summary Pivot'!$A:$A,'A3 Summary'!$AN$48)</f>
        <v>90.961824491819527</v>
      </c>
      <c r="AR54" s="16">
        <f>SUMIFS('Summary Pivot'!$D:$D,'Summary Pivot'!$B:$B,'A3 Summary'!AR$3,'Summary Pivot'!$C:$C,'A3 Summary'!$B54,'Summary Pivot'!$A:$A,'A3 Summary'!$AN$48)</f>
        <v>87.953526294333471</v>
      </c>
      <c r="AS54" s="15">
        <f>SUMIFS('Summary Pivot'!$D:$D,'Summary Pivot'!$B:$B,'A3 Summary'!AS$3,'Summary Pivot'!$C:$C,'A3 Summary'!$B54,'Summary Pivot'!$A:$A,'A3 Summary'!$AN$48)</f>
        <v>39.883955600403631</v>
      </c>
      <c r="AT54" s="261">
        <f>AT51/AT50*100</f>
        <v>87.687552831783606</v>
      </c>
      <c r="AU54" s="17">
        <f>AU51/AU50*100</f>
        <v>90.328650275965884</v>
      </c>
    </row>
    <row r="55" spans="2:56" ht="19.5" customHeight="1" x14ac:dyDescent="0.25">
      <c r="B55" s="1" t="s">
        <v>93</v>
      </c>
      <c r="C55" s="327" t="s">
        <v>11</v>
      </c>
      <c r="D55" s="295">
        <f>SUMIFS('Summary Pivot'!$D:$D,'Summary Pivot'!$B:$B,'A3 Summary'!D$3,'Summary Pivot'!$C:$C,'A3 Summary'!$B55,'Summary Pivot'!$A:$A,'A3 Summary'!$D$48)</f>
        <v>95.57275811081152</v>
      </c>
      <c r="E55" s="296">
        <f>SUMIFS('Summary Pivot'!$D:$D,'Summary Pivot'!$B:$B,'A3 Summary'!E$3,'Summary Pivot'!$C:$C,'A3 Summary'!$B55,'Summary Pivot'!$A:$A,'A3 Summary'!$D$48)</f>
        <v>94.792403035015795</v>
      </c>
      <c r="F55" s="296">
        <f>SUMIFS('Summary Pivot'!$D:$D,'Summary Pivot'!$B:$B,'A3 Summary'!F$3,'Summary Pivot'!$C:$C,'A3 Summary'!$B55,'Summary Pivot'!$A:$A,'A3 Summary'!$D$48)</f>
        <v>91.4196510560147</v>
      </c>
      <c r="G55" s="296">
        <f>SUMIFS('Summary Pivot'!$D:$D,'Summary Pivot'!$B:$B,'A3 Summary'!G$3,'Summary Pivot'!$C:$C,'A3 Summary'!$B55,'Summary Pivot'!$A:$A,'A3 Summary'!$D$48)</f>
        <v>92.921123575963122</v>
      </c>
      <c r="H55" s="297">
        <f>SUMIFS('Summary Pivot'!$D:$D,'Summary Pivot'!$B:$B,'A3 Summary'!H$3,'Summary Pivot'!$C:$C,'A3 Summary'!$B55,'Summary Pivot'!$A:$A,'A3 Summary'!$D$48)</f>
        <v>89.987424396670463</v>
      </c>
      <c r="I55" s="296">
        <f>SUMIFS('Summary Pivot'!$D:$D,'Summary Pivot'!$B:$B,'A3 Summary'!I$3,'Summary Pivot'!$C:$C,'A3 Summary'!$B55,'Summary Pivot'!$A:$A,'A3 Summary'!$D$48)</f>
        <v>0</v>
      </c>
      <c r="J55" s="267">
        <f>J52/J50*100</f>
        <v>79.792658890205999</v>
      </c>
      <c r="K55" s="298">
        <f>K52/K50*100</f>
        <v>92.760690172543136</v>
      </c>
      <c r="L55" s="67"/>
      <c r="M55" s="295">
        <f>SUMIFS('Summary Pivot'!$D:$D,'Summary Pivot'!$B:$B,'A3 Summary'!M$3,'Summary Pivot'!$C:$C,'A3 Summary'!$B55,'Summary Pivot'!$A:$A,'A3 Summary'!$M$48)</f>
        <v>81.617647058823522</v>
      </c>
      <c r="N55" s="296">
        <f>SUMIFS('Summary Pivot'!$D:$D,'Summary Pivot'!$B:$B,'A3 Summary'!N$3,'Summary Pivot'!$C:$C,'A3 Summary'!$B55,'Summary Pivot'!$A:$A,'A3 Summary'!$M$48)</f>
        <v>100.18248175182482</v>
      </c>
      <c r="O55" s="296">
        <f>SUMIFS('Summary Pivot'!$D:$D,'Summary Pivot'!$B:$B,'A3 Summary'!O$3,'Summary Pivot'!$C:$C,'A3 Summary'!$B55,'Summary Pivot'!$A:$A,'A3 Summary'!$M$48)</f>
        <v>120.37252619324796</v>
      </c>
      <c r="P55" s="296">
        <f>SUMIFS('Summary Pivot'!$D:$D,'Summary Pivot'!$B:$B,'A3 Summary'!P$3,'Summary Pivot'!$C:$C,'A3 Summary'!$B55,'Summary Pivot'!$A:$A,'A3 Summary'!$M$48)</f>
        <v>121.09158186864015</v>
      </c>
      <c r="Q55" s="297">
        <f>SUMIFS('Summary Pivot'!$D:$D,'Summary Pivot'!$B:$B,'A3 Summary'!Q$3,'Summary Pivot'!$C:$C,'A3 Summary'!$B55,'Summary Pivot'!$A:$A,'A3 Summary'!$M$48)</f>
        <v>90.404040404040416</v>
      </c>
      <c r="R55" s="296">
        <f>SUMIFS('Summary Pivot'!$D:$D,'Summary Pivot'!$B:$B,'A3 Summary'!R$3,'Summary Pivot'!$C:$C,'A3 Summary'!$B55,'Summary Pivot'!$A:$A,'A3 Summary'!$M$48)</f>
        <v>0</v>
      </c>
      <c r="S55" s="267">
        <f>S52/S50*100</f>
        <v>98.412698412698404</v>
      </c>
      <c r="T55" s="298">
        <f>T52/T50*100</f>
        <v>110.0126742712294</v>
      </c>
      <c r="U55" s="67"/>
      <c r="V55" s="295">
        <f>SUMIFS('Summary Pivot'!$D:$D,'Summary Pivot'!$B:$B,'A3 Summary'!V$3,'Summary Pivot'!$C:$C,'A3 Summary'!$B55,'Summary Pivot'!$A:$A,'A3 Summary'!$V$48)</f>
        <v>103.14095013741658</v>
      </c>
      <c r="W55" s="296">
        <f>SUMIFS('Summary Pivot'!$D:$D,'Summary Pivot'!$B:$B,'A3 Summary'!W$3,'Summary Pivot'!$C:$C,'A3 Summary'!$B55,'Summary Pivot'!$A:$A,'A3 Summary'!$V$48)</f>
        <v>100.99204186198627</v>
      </c>
      <c r="X55" s="296">
        <f>SUMIFS('Summary Pivot'!$D:$D,'Summary Pivot'!$B:$B,'A3 Summary'!X$3,'Summary Pivot'!$C:$C,'A3 Summary'!$B55,'Summary Pivot'!$A:$A,'A3 Summary'!$V$48)</f>
        <v>104.80408638303376</v>
      </c>
      <c r="Y55" s="296">
        <f>SUMIFS('Summary Pivot'!$D:$D,'Summary Pivot'!$B:$B,'A3 Summary'!Y$3,'Summary Pivot'!$C:$C,'A3 Summary'!$B55,'Summary Pivot'!$A:$A,'A3 Summary'!$V$48)</f>
        <v>109.77795328209956</v>
      </c>
      <c r="Z55" s="297">
        <f>SUMIFS('Summary Pivot'!$D:$D,'Summary Pivot'!$B:$B,'A3 Summary'!Z$3,'Summary Pivot'!$C:$C,'A3 Summary'!$B55,'Summary Pivot'!$A:$A,'A3 Summary'!$V$48)</f>
        <v>104.32205987534485</v>
      </c>
      <c r="AA55" s="296">
        <f>SUMIFS('Summary Pivot'!$D:$D,'Summary Pivot'!$B:$B,'A3 Summary'!AA$3,'Summary Pivot'!$C:$C,'A3 Summary'!$B55,'Summary Pivot'!$A:$A,'A3 Summary'!$V$48)</f>
        <v>0</v>
      </c>
      <c r="AB55" s="267">
        <f>AB52/AB50*100</f>
        <v>93.086052624591773</v>
      </c>
      <c r="AC55" s="299">
        <f>AC52/AC50*100</f>
        <v>105.57077900569124</v>
      </c>
      <c r="AE55" s="328">
        <f>SUMIFS('Summary Pivot'!$D:$D,'Summary Pivot'!$B:$B,'A3 Summary'!AE$3,'Summary Pivot'!$C:$C,'A3 Summary'!$B55,'Summary Pivot'!$A:$A,'A3 Summary'!$AE$48)</f>
        <v>96.743295019157088</v>
      </c>
      <c r="AF55" s="296">
        <f>SUMIFS('Summary Pivot'!$D:$D,'Summary Pivot'!$B:$B,'A3 Summary'!AF$3,'Summary Pivot'!$C:$C,'A3 Summary'!$B55,'Summary Pivot'!$A:$A,'A3 Summary'!$AE$48)</f>
        <v>103.30005546311702</v>
      </c>
      <c r="AG55" s="296">
        <f>SUMIFS('Summary Pivot'!$D:$D,'Summary Pivot'!$B:$B,'A3 Summary'!AG$3,'Summary Pivot'!$C:$C,'A3 Summary'!$B55,'Summary Pivot'!$A:$A,'A3 Summary'!$AE$48)</f>
        <v>105.13505025125629</v>
      </c>
      <c r="AH55" s="296">
        <f>SUMIFS('Summary Pivot'!$D:$D,'Summary Pivot'!$B:$B,'A3 Summary'!AH$3,'Summary Pivot'!$C:$C,'A3 Summary'!$B55,'Summary Pivot'!$A:$A,'A3 Summary'!$AE$48)</f>
        <v>115.44129424955952</v>
      </c>
      <c r="AI55" s="297">
        <f>SUMIFS('Summary Pivot'!$D:$D,'Summary Pivot'!$B:$B,'A3 Summary'!AI$3,'Summary Pivot'!$C:$C,'A3 Summary'!$B55,'Summary Pivot'!$A:$A,'A3 Summary'!$AE$48)</f>
        <v>97.645904855321234</v>
      </c>
      <c r="AJ55" s="296">
        <f>SUMIFS('Summary Pivot'!$D:$D,'Summary Pivot'!$B:$B,'A3 Summary'!AJ$3,'Summary Pivot'!$C:$C,'A3 Summary'!$B55,'Summary Pivot'!$A:$A,'A3 Summary'!$AE$48)</f>
        <v>0</v>
      </c>
      <c r="AK55" s="267">
        <f>AK52/AK50*100</f>
        <v>98.07406719881196</v>
      </c>
      <c r="AL55" s="299">
        <f>AL52/AL50*100</f>
        <v>106.61386338411864</v>
      </c>
      <c r="AN55" s="328">
        <f>SUMIFS('Summary Pivot'!$D:$D,'Summary Pivot'!$B:$B,'A3 Summary'!AN$3,'Summary Pivot'!$C:$C,'A3 Summary'!$B55,'Summary Pivot'!$A:$A,'A3 Summary'!$AN$48)</f>
        <v>90.645838478636705</v>
      </c>
      <c r="AO55" s="296">
        <f>SUMIFS('Summary Pivot'!$D:$D,'Summary Pivot'!$B:$B,'A3 Summary'!AO$3,'Summary Pivot'!$C:$C,'A3 Summary'!$B55,'Summary Pivot'!$A:$A,'A3 Summary'!$AN$48)</f>
        <v>90.279299014238774</v>
      </c>
      <c r="AP55" s="296">
        <f>SUMIFS('Summary Pivot'!$D:$D,'Summary Pivot'!$B:$B,'A3 Summary'!AP$3,'Summary Pivot'!$C:$C,'A3 Summary'!$B55,'Summary Pivot'!$A:$A,'A3 Summary'!$AN$48)</f>
        <v>87.188051424250062</v>
      </c>
      <c r="AQ55" s="296">
        <f>SUMIFS('Summary Pivot'!$D:$D,'Summary Pivot'!$B:$B,'A3 Summary'!AQ$3,'Summary Pivot'!$C:$C,'A3 Summary'!$B55,'Summary Pivot'!$A:$A,'A3 Summary'!$AN$48)</f>
        <v>89.390183440753589</v>
      </c>
      <c r="AR55" s="297">
        <f>SUMIFS('Summary Pivot'!$D:$D,'Summary Pivot'!$B:$B,'A3 Summary'!AR$3,'Summary Pivot'!$C:$C,'A3 Summary'!$B55,'Summary Pivot'!$A:$A,'A3 Summary'!$AN$48)</f>
        <v>85.976355483081946</v>
      </c>
      <c r="AS55" s="296">
        <f>SUMIFS('Summary Pivot'!$D:$D,'Summary Pivot'!$B:$B,'A3 Summary'!AS$3,'Summary Pivot'!$C:$C,'A3 Summary'!$B55,'Summary Pivot'!$A:$A,'A3 Summary'!$AN$48)</f>
        <v>0</v>
      </c>
      <c r="AT55" s="267">
        <f>AT52/AT50*100</f>
        <v>84.467455621301781</v>
      </c>
      <c r="AU55" s="299">
        <f>AU52/AU50*100</f>
        <v>89.134191893850698</v>
      </c>
    </row>
    <row r="56" spans="2:56" ht="19.5" customHeight="1" x14ac:dyDescent="0.25">
      <c r="B56" s="1" t="s">
        <v>135</v>
      </c>
      <c r="C56" s="327" t="s">
        <v>145</v>
      </c>
      <c r="D56" s="295">
        <f>SUMIFS('Summary Pivot'!$D:$D,'Summary Pivot'!$B:$B,'A3 Summary'!D$3,'Summary Pivot'!$C:$C,'A3 Summary'!$B56,'Summary Pivot'!$A:$A,'A3 Summary'!$D$48)</f>
        <v>72.538960410415257</v>
      </c>
      <c r="E56" s="296">
        <f>SUMIFS('Summary Pivot'!$D:$D,'Summary Pivot'!$B:$B,'A3 Summary'!E$3,'Summary Pivot'!$C:$C,'A3 Summary'!$B56,'Summary Pivot'!$A:$A,'A3 Summary'!$D$48)</f>
        <v>56.766773859486563</v>
      </c>
      <c r="F56" s="296">
        <f>SUMIFS('Summary Pivot'!$D:$D,'Summary Pivot'!$B:$B,'A3 Summary'!F$3,'Summary Pivot'!$C:$C,'A3 Summary'!$B56,'Summary Pivot'!$A:$A,'A3 Summary'!$D$48)</f>
        <v>37.934226552984171</v>
      </c>
      <c r="G56" s="296">
        <f>SUMIFS('Summary Pivot'!$D:$D,'Summary Pivot'!$B:$B,'A3 Summary'!G$3,'Summary Pivot'!$C:$C,'A3 Summary'!$B56,'Summary Pivot'!$A:$A,'A3 Summary'!$D$48)</f>
        <v>22.379738228794832</v>
      </c>
      <c r="H56" s="297"/>
      <c r="I56" s="296"/>
      <c r="J56" s="267"/>
      <c r="K56" s="298"/>
      <c r="L56" s="67"/>
      <c r="M56" s="295">
        <f>SUMIFS('Summary Pivot'!$D:$D,'Summary Pivot'!$B:$B,'A3 Summary'!M$3,'Summary Pivot'!$C:$C,'A3 Summary'!$B56,'Summary Pivot'!$A:$A,'A3 Summary'!$M$48)</f>
        <v>66.960352422907491</v>
      </c>
      <c r="N56" s="296">
        <f>SUMIFS('Summary Pivot'!$D:$D,'Summary Pivot'!$B:$B,'A3 Summary'!N$3,'Summary Pivot'!$C:$C,'A3 Summary'!$B56,'Summary Pivot'!$A:$A,'A3 Summary'!$M$48)</f>
        <v>50.509164969450104</v>
      </c>
      <c r="O56" s="296">
        <f>SUMIFS('Summary Pivot'!$D:$D,'Summary Pivot'!$B:$B,'A3 Summary'!O$3,'Summary Pivot'!$C:$C,'A3 Summary'!$B56,'Summary Pivot'!$A:$A,'A3 Summary'!$M$48)</f>
        <v>39.155251141552512</v>
      </c>
      <c r="P56" s="296">
        <f>SUMIFS('Summary Pivot'!$D:$D,'Summary Pivot'!$B:$B,'A3 Summary'!P$3,'Summary Pivot'!$C:$C,'A3 Summary'!$B56,'Summary Pivot'!$A:$A,'A3 Summary'!$M$48)</f>
        <v>28.165938864628821</v>
      </c>
      <c r="Q56" s="297"/>
      <c r="R56" s="296"/>
      <c r="S56" s="267"/>
      <c r="T56" s="298"/>
      <c r="U56" s="67"/>
      <c r="V56" s="295">
        <f>SUMIFS('Summary Pivot'!$D:$D,'Summary Pivot'!$B:$B,'A3 Summary'!V$3,'Summary Pivot'!$C:$C,'A3 Summary'!$B56,'Summary Pivot'!$A:$A,'A3 Summary'!$V$48)</f>
        <v>69.640021175224987</v>
      </c>
      <c r="W56" s="296">
        <f>SUMIFS('Summary Pivot'!$D:$D,'Summary Pivot'!$B:$B,'A3 Summary'!W$3,'Summary Pivot'!$C:$C,'A3 Summary'!$B56,'Summary Pivot'!$A:$A,'A3 Summary'!$V$48)</f>
        <v>54.780729196291453</v>
      </c>
      <c r="X56" s="296">
        <f>SUMIFS('Summary Pivot'!$D:$D,'Summary Pivot'!$B:$B,'A3 Summary'!X$3,'Summary Pivot'!$C:$C,'A3 Summary'!$B56,'Summary Pivot'!$A:$A,'A3 Summary'!$V$48)</f>
        <v>38.23957240959372</v>
      </c>
      <c r="Y56" s="296">
        <f>SUMIFS('Summary Pivot'!$D:$D,'Summary Pivot'!$B:$B,'A3 Summary'!Y$3,'Summary Pivot'!$C:$C,'A3 Summary'!$B56,'Summary Pivot'!$A:$A,'A3 Summary'!$V$48)</f>
        <v>30.454066817703179</v>
      </c>
      <c r="Z56" s="297"/>
      <c r="AA56" s="296"/>
      <c r="AB56" s="267"/>
      <c r="AC56" s="299"/>
      <c r="AE56" s="328">
        <f>SUMIFS('Summary Pivot'!$D:$D,'Summary Pivot'!$B:$B,'A3 Summary'!AE$3,'Summary Pivot'!$C:$C,'A3 Summary'!$B56,'Summary Pivot'!$A:$A,'A3 Summary'!$AE$48)</f>
        <v>68.780151619572706</v>
      </c>
      <c r="AF56" s="296">
        <f>SUMIFS('Summary Pivot'!$D:$D,'Summary Pivot'!$B:$B,'A3 Summary'!AF$3,'Summary Pivot'!$C:$C,'A3 Summary'!$B56,'Summary Pivot'!$A:$A,'A3 Summary'!$AE$48)</f>
        <v>58.455882352941181</v>
      </c>
      <c r="AG56" s="296">
        <f>SUMIFS('Summary Pivot'!$D:$D,'Summary Pivot'!$B:$B,'A3 Summary'!AG$3,'Summary Pivot'!$C:$C,'A3 Summary'!$B56,'Summary Pivot'!$A:$A,'A3 Summary'!$AE$48)</f>
        <v>44.12391411244058</v>
      </c>
      <c r="AH56" s="296">
        <f>SUMIFS('Summary Pivot'!$D:$D,'Summary Pivot'!$B:$B,'A3 Summary'!AH$3,'Summary Pivot'!$C:$C,'A3 Summary'!$B56,'Summary Pivot'!$A:$A,'A3 Summary'!$AE$48)</f>
        <v>34.075149169488796</v>
      </c>
      <c r="AI56" s="297"/>
      <c r="AJ56" s="296"/>
      <c r="AK56" s="267"/>
      <c r="AL56" s="299"/>
      <c r="AN56" s="328">
        <f>SUMIFS('Summary Pivot'!$D:$D,'Summary Pivot'!$B:$B,'A3 Summary'!AN$3,'Summary Pivot'!$C:$C,'A3 Summary'!$B56,'Summary Pivot'!$A:$A,'A3 Summary'!$AN$48)</f>
        <v>83.658449446230804</v>
      </c>
      <c r="AO56" s="296">
        <f>SUMIFS('Summary Pivot'!$D:$D,'Summary Pivot'!$B:$B,'A3 Summary'!AO$3,'Summary Pivot'!$C:$C,'A3 Summary'!$B56,'Summary Pivot'!$A:$A,'A3 Summary'!$AN$48)</f>
        <v>62.394354640190365</v>
      </c>
      <c r="AP56" s="296">
        <f>SUMIFS('Summary Pivot'!$D:$D,'Summary Pivot'!$B:$B,'A3 Summary'!AP$3,'Summary Pivot'!$C:$C,'A3 Summary'!$B56,'Summary Pivot'!$A:$A,'A3 Summary'!$AN$48)</f>
        <v>42.409976874793529</v>
      </c>
      <c r="AQ56" s="296">
        <f>SUMIFS('Summary Pivot'!$D:$D,'Summary Pivot'!$B:$B,'A3 Summary'!AQ$3,'Summary Pivot'!$C:$C,'A3 Summary'!$B56,'Summary Pivot'!$A:$A,'A3 Summary'!$AN$48)</f>
        <v>29.151817533856022</v>
      </c>
      <c r="AR56" s="297"/>
      <c r="AS56" s="296"/>
      <c r="AT56" s="267"/>
      <c r="AU56" s="299"/>
    </row>
    <row r="57" spans="2:56" ht="19.5" customHeight="1" thickBot="1" x14ac:dyDescent="0.3">
      <c r="B57" s="1" t="s">
        <v>136</v>
      </c>
      <c r="C57" s="238" t="s">
        <v>146</v>
      </c>
      <c r="D57" s="240">
        <f>SUMIFS('Summary Pivot'!$D:$D,'Summary Pivot'!$B:$B,'A3 Summary'!D$3,'Summary Pivot'!$C:$C,'A3 Summary'!$B57,'Summary Pivot'!$A:$A,'A3 Summary'!$D$48)</f>
        <v>65.18222144907368</v>
      </c>
      <c r="E57" s="127">
        <f>SUMIFS('Summary Pivot'!$D:$D,'Summary Pivot'!$B:$B,'A3 Summary'!E$3,'Summary Pivot'!$C:$C,'A3 Summary'!$B57,'Summary Pivot'!$A:$A,'A3 Summary'!$D$48)</f>
        <v>49.083368679014086</v>
      </c>
      <c r="F57" s="127">
        <f>SUMIFS('Summary Pivot'!$D:$D,'Summary Pivot'!$B:$B,'A3 Summary'!F$3,'Summary Pivot'!$C:$C,'A3 Summary'!$B57,'Summary Pivot'!$A:$A,'A3 Summary'!$D$48)</f>
        <v>28.598714416896236</v>
      </c>
      <c r="G57" s="127">
        <f>SUMIFS('Summary Pivot'!$D:$D,'Summary Pivot'!$B:$B,'A3 Summary'!G$3,'Summary Pivot'!$C:$C,'A3 Summary'!$B57,'Summary Pivot'!$A:$A,'A3 Summary'!$D$48)</f>
        <v>14.312114096877989</v>
      </c>
      <c r="H57" s="128"/>
      <c r="I57" s="127"/>
      <c r="J57" s="273"/>
      <c r="K57" s="177"/>
      <c r="L57" s="67"/>
      <c r="M57" s="240">
        <f>SUMIFS('Summary Pivot'!$D:$D,'Summary Pivot'!$B:$B,'A3 Summary'!M$3,'Summary Pivot'!$C:$C,'A3 Summary'!$B57,'Summary Pivot'!$A:$A,'A3 Summary'!$M$48)</f>
        <v>55.882352941176471</v>
      </c>
      <c r="N57" s="127">
        <f>SUMIFS('Summary Pivot'!$D:$D,'Summary Pivot'!$B:$B,'A3 Summary'!N$3,'Summary Pivot'!$C:$C,'A3 Summary'!$B57,'Summary Pivot'!$A:$A,'A3 Summary'!$M$48)</f>
        <v>45.255474452554743</v>
      </c>
      <c r="O57" s="127">
        <f>SUMIFS('Summary Pivot'!$D:$D,'Summary Pivot'!$B:$B,'A3 Summary'!O$3,'Summary Pivot'!$C:$C,'A3 Summary'!$B57,'Summary Pivot'!$A:$A,'A3 Summary'!$M$48)</f>
        <v>39.930151338766009</v>
      </c>
      <c r="P57" s="127">
        <f>SUMIFS('Summary Pivot'!$D:$D,'Summary Pivot'!$B:$B,'A3 Summary'!P$3,'Summary Pivot'!$C:$C,'A3 Summary'!$B57,'Summary Pivot'!$A:$A,'A3 Summary'!$M$48)</f>
        <v>23.866790009250693</v>
      </c>
      <c r="Q57" s="128"/>
      <c r="R57" s="127"/>
      <c r="S57" s="273"/>
      <c r="T57" s="177"/>
      <c r="U57" s="67"/>
      <c r="V57" s="126">
        <f>SUMIFS('Summary Pivot'!$D:$D,'Summary Pivot'!$B:$B,'A3 Summary'!V$3,'Summary Pivot'!$C:$C,'A3 Summary'!$B57,'Summary Pivot'!$A:$A,'A3 Summary'!$V$48)</f>
        <v>68.865331762858261</v>
      </c>
      <c r="W57" s="127">
        <f>SUMIFS('Summary Pivot'!$D:$D,'Summary Pivot'!$B:$B,'A3 Summary'!W$3,'Summary Pivot'!$C:$C,'A3 Summary'!$B57,'Summary Pivot'!$A:$A,'A3 Summary'!$V$48)</f>
        <v>52.496456993350051</v>
      </c>
      <c r="X57" s="127">
        <f>SUMIFS('Summary Pivot'!$D:$D,'Summary Pivot'!$B:$B,'A3 Summary'!X$3,'Summary Pivot'!$C:$C,'A3 Summary'!$B57,'Summary Pivot'!$A:$A,'A3 Summary'!$V$48)</f>
        <v>36.544678649941808</v>
      </c>
      <c r="Y57" s="127">
        <f>SUMIFS('Summary Pivot'!$D:$D,'Summary Pivot'!$B:$B,'A3 Summary'!Y$3,'Summary Pivot'!$C:$C,'A3 Summary'!$B57,'Summary Pivot'!$A:$A,'A3 Summary'!$V$48)</f>
        <v>28.990613893867135</v>
      </c>
      <c r="Z57" s="128"/>
      <c r="AA57" s="127"/>
      <c r="AB57" s="273"/>
      <c r="AC57" s="129"/>
      <c r="AE57" s="251">
        <f>SUMIFS('Summary Pivot'!$D:$D,'Summary Pivot'!$B:$B,'A3 Summary'!AE$3,'Summary Pivot'!$C:$C,'A3 Summary'!$B57,'Summary Pivot'!$A:$A,'A3 Summary'!$AE$48)</f>
        <v>63.729246487867172</v>
      </c>
      <c r="AF57" s="127">
        <f>SUMIFS('Summary Pivot'!$D:$D,'Summary Pivot'!$B:$B,'A3 Summary'!AF$3,'Summary Pivot'!$C:$C,'A3 Summary'!$B57,'Summary Pivot'!$A:$A,'A3 Summary'!$AE$48)</f>
        <v>57.321131447587362</v>
      </c>
      <c r="AG57" s="127">
        <f>SUMIFS('Summary Pivot'!$D:$D,'Summary Pivot'!$B:$B,'A3 Summary'!AG$3,'Summary Pivot'!$C:$C,'A3 Summary'!$B57,'Summary Pivot'!$A:$A,'A3 Summary'!$AE$48)</f>
        <v>42.273869346733669</v>
      </c>
      <c r="AH57" s="127">
        <f>SUMIFS('Summary Pivot'!$D:$D,'Summary Pivot'!$B:$B,'A3 Summary'!AH$3,'Summary Pivot'!$C:$C,'A3 Summary'!$B57,'Summary Pivot'!$A:$A,'A3 Summary'!$AE$48)</f>
        <v>33.845907416306261</v>
      </c>
      <c r="AI57" s="128"/>
      <c r="AJ57" s="127"/>
      <c r="AK57" s="273"/>
      <c r="AL57" s="129"/>
      <c r="AN57" s="251">
        <f>SUMIFS('Summary Pivot'!$D:$D,'Summary Pivot'!$B:$B,'A3 Summary'!AN$3,'Summary Pivot'!$C:$C,'A3 Summary'!$B57,'Summary Pivot'!$A:$A,'A3 Summary'!$AN$48)</f>
        <v>72.289454186218819</v>
      </c>
      <c r="AO57" s="127">
        <f>SUMIFS('Summary Pivot'!$D:$D,'Summary Pivot'!$B:$B,'A3 Summary'!AO$3,'Summary Pivot'!$C:$C,'A3 Summary'!$B57,'Summary Pivot'!$A:$A,'A3 Summary'!$AN$48)</f>
        <v>52.05366922234392</v>
      </c>
      <c r="AP57" s="127">
        <f>SUMIFS('Summary Pivot'!$D:$D,'Summary Pivot'!$B:$B,'A3 Summary'!AP$3,'Summary Pivot'!$C:$C,'A3 Summary'!$B57,'Summary Pivot'!$A:$A,'A3 Summary'!$AN$48)</f>
        <v>32.36072598941265</v>
      </c>
      <c r="AQ57" s="127">
        <f>SUMIFS('Summary Pivot'!$D:$D,'Summary Pivot'!$B:$B,'A3 Summary'!AQ$3,'Summary Pivot'!$C:$C,'A3 Summary'!$B57,'Summary Pivot'!$A:$A,'A3 Summary'!$AN$48)</f>
        <v>20.277640059494299</v>
      </c>
      <c r="AR57" s="128"/>
      <c r="AS57" s="127"/>
      <c r="AT57" s="273"/>
      <c r="AU57" s="129"/>
    </row>
    <row r="58" spans="2:56" ht="12" customHeight="1" thickTop="1" thickBot="1" x14ac:dyDescent="0.3"/>
    <row r="59" spans="2:56" ht="26.25" customHeight="1" thickTop="1" thickBot="1" x14ac:dyDescent="0.3">
      <c r="C59" s="11"/>
      <c r="R59" s="348"/>
      <c r="S59" s="142">
        <v>0</v>
      </c>
      <c r="T59" s="372">
        <v>0.1</v>
      </c>
      <c r="U59" s="372"/>
      <c r="V59" s="210">
        <v>0.2</v>
      </c>
      <c r="W59" s="210">
        <v>0.3</v>
      </c>
      <c r="X59" s="210">
        <v>0.4</v>
      </c>
      <c r="Y59" s="210">
        <v>0.5</v>
      </c>
      <c r="Z59" s="210">
        <v>0.6</v>
      </c>
      <c r="AA59" s="173">
        <v>0.7</v>
      </c>
      <c r="AB59" s="322">
        <v>0.8</v>
      </c>
      <c r="AC59" s="349"/>
    </row>
    <row r="60" spans="2:56" ht="39" customHeight="1" thickTop="1" x14ac:dyDescent="0.25">
      <c r="C60" s="11"/>
      <c r="D60" s="373"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E60" s="373"/>
      <c r="F60" s="373"/>
      <c r="G60" s="373"/>
      <c r="H60" s="373"/>
      <c r="I60" s="373"/>
      <c r="J60" s="373"/>
      <c r="K60" s="373"/>
      <c r="L60" s="373"/>
      <c r="M60" s="373"/>
      <c r="N60" s="373"/>
      <c r="O60" s="373"/>
      <c r="P60" s="373"/>
      <c r="Q60" s="373"/>
      <c r="R60" s="373"/>
      <c r="S60" s="373"/>
      <c r="T60" s="373"/>
      <c r="U60" s="373"/>
      <c r="V60" s="373"/>
      <c r="W60" s="373"/>
      <c r="X60" s="373"/>
      <c r="Y60" s="373"/>
      <c r="Z60" s="9"/>
      <c r="AA60" s="9"/>
      <c r="AB60" s="9"/>
      <c r="AE60" s="10"/>
      <c r="AF60" s="167"/>
      <c r="AG60" s="136"/>
      <c r="AL60" s="136"/>
      <c r="AM60" s="136"/>
      <c r="AN60" s="136"/>
      <c r="AO60" s="136"/>
      <c r="AP60" s="136"/>
      <c r="AQ60" s="136"/>
      <c r="AR60" s="136"/>
      <c r="AS60" s="136"/>
      <c r="AT60" s="136"/>
      <c r="AU60" s="136"/>
      <c r="AZ60" s="9"/>
    </row>
    <row r="61" spans="2:56" ht="45" customHeight="1" x14ac:dyDescent="0.25">
      <c r="C61" s="136"/>
      <c r="D61" s="373" t="s">
        <v>37</v>
      </c>
      <c r="E61" s="373"/>
      <c r="F61" s="373"/>
      <c r="G61" s="373"/>
      <c r="H61" s="373"/>
      <c r="I61" s="373"/>
      <c r="J61" s="373"/>
      <c r="K61" s="373"/>
      <c r="L61" s="373"/>
      <c r="M61" s="373"/>
      <c r="N61" s="373"/>
      <c r="O61" s="373"/>
      <c r="P61" s="373"/>
      <c r="Q61" s="373"/>
      <c r="R61" s="373"/>
      <c r="S61" s="373"/>
      <c r="T61" s="373"/>
      <c r="U61" s="373"/>
      <c r="V61" s="373"/>
      <c r="Z61" s="136"/>
      <c r="AA61" s="136"/>
      <c r="AB61" s="136"/>
      <c r="AE61" s="167" t="s">
        <v>36</v>
      </c>
      <c r="AF61" s="373" t="s">
        <v>152</v>
      </c>
      <c r="AG61" s="373"/>
      <c r="AH61" s="373"/>
      <c r="AI61" s="373"/>
      <c r="AJ61" s="373"/>
      <c r="AK61" s="373"/>
      <c r="AL61" s="373"/>
      <c r="AM61" s="373"/>
      <c r="AN61" s="373"/>
      <c r="AO61" s="373"/>
      <c r="AP61" s="373"/>
      <c r="AQ61" s="373"/>
      <c r="AR61" s="373"/>
      <c r="AS61" s="373"/>
      <c r="AT61" s="373"/>
      <c r="AU61" s="373"/>
      <c r="AV61" s="252"/>
      <c r="AW61" s="252"/>
      <c r="AX61" s="252"/>
      <c r="AY61" s="252"/>
      <c r="AZ61" s="136"/>
    </row>
  </sheetData>
  <sheetProtection formatColumns="0" formatRows="0"/>
  <mergeCells count="32">
    <mergeCell ref="V1:AU1"/>
    <mergeCell ref="AO2:AP2"/>
    <mergeCell ref="AQ2:AU2"/>
    <mergeCell ref="D4:K4"/>
    <mergeCell ref="M4:T4"/>
    <mergeCell ref="V4:AC4"/>
    <mergeCell ref="AE4:AL4"/>
    <mergeCell ref="AN4:AU4"/>
    <mergeCell ref="D26:K26"/>
    <mergeCell ref="M26:T26"/>
    <mergeCell ref="V26:AC26"/>
    <mergeCell ref="AE26:AL26"/>
    <mergeCell ref="AN26:AU26"/>
    <mergeCell ref="D15:K15"/>
    <mergeCell ref="M15:T15"/>
    <mergeCell ref="V15:AC15"/>
    <mergeCell ref="AE15:AL15"/>
    <mergeCell ref="AN15:AU15"/>
    <mergeCell ref="T59:U59"/>
    <mergeCell ref="D60:Y60"/>
    <mergeCell ref="D61:V61"/>
    <mergeCell ref="AF61:AU61"/>
    <mergeCell ref="D37:K37"/>
    <mergeCell ref="M37:T37"/>
    <mergeCell ref="V37:AC37"/>
    <mergeCell ref="AE37:AL37"/>
    <mergeCell ref="AN37:AU37"/>
    <mergeCell ref="D48:K48"/>
    <mergeCell ref="M48:T48"/>
    <mergeCell ref="V48:AC48"/>
    <mergeCell ref="AE48:AL48"/>
    <mergeCell ref="AN48:AU48"/>
  </mergeCells>
  <conditionalFormatting sqref="N10:T13 V10:AC13 V59:Z59 D10:K13 R59:T59">
    <cfRule type="colorScale" priority="158">
      <colorScale>
        <cfvo type="num" val="0"/>
        <cfvo type="num" val="40"/>
        <cfvo type="num" val="80"/>
        <color rgb="FFF8696B"/>
        <color rgb="FFFFEB84"/>
        <color rgb="FF63BE7B"/>
      </colorScale>
    </cfRule>
  </conditionalFormatting>
  <conditionalFormatting sqref="V59:AA59 R59:T59">
    <cfRule type="colorScale" priority="157">
      <colorScale>
        <cfvo type="num" val="0"/>
        <cfvo type="num" val="0.4"/>
        <cfvo type="num" val="0.8"/>
        <color rgb="FFF8696B"/>
        <color rgb="FFFFEB84"/>
        <color rgb="FF63BE7B"/>
      </colorScale>
    </cfRule>
  </conditionalFormatting>
  <conditionalFormatting sqref="M13">
    <cfRule type="colorScale" priority="152">
      <colorScale>
        <cfvo type="num" val="0"/>
        <cfvo type="num" val="40"/>
        <cfvo type="num" val="80"/>
        <color rgb="FFF8696B"/>
        <color rgb="FFFFEB84"/>
        <color rgb="FF63BE7B"/>
      </colorScale>
    </cfRule>
  </conditionalFormatting>
  <conditionalFormatting sqref="M10:M12">
    <cfRule type="colorScale" priority="148">
      <colorScale>
        <cfvo type="num" val="0"/>
        <cfvo type="num" val="40"/>
        <cfvo type="num" val="80"/>
        <color rgb="FFF8696B"/>
        <color rgb="FFFFEB84"/>
        <color rgb="FF63BE7B"/>
      </colorScale>
    </cfRule>
  </conditionalFormatting>
  <conditionalFormatting sqref="AO10:AU13 AN54:AU57 AE10:AL13">
    <cfRule type="colorScale" priority="145">
      <colorScale>
        <cfvo type="num" val="0"/>
        <cfvo type="num" val="40"/>
        <cfvo type="num" val="80"/>
        <color rgb="FFF8696B"/>
        <color rgb="FFFFEB84"/>
        <color rgb="FF63BE7B"/>
      </colorScale>
    </cfRule>
  </conditionalFormatting>
  <conditionalFormatting sqref="AN13">
    <cfRule type="colorScale" priority="140">
      <colorScale>
        <cfvo type="num" val="0"/>
        <cfvo type="num" val="40"/>
        <cfvo type="num" val="80"/>
        <color rgb="FFF8696B"/>
        <color rgb="FFFFEB84"/>
        <color rgb="FF63BE7B"/>
      </colorScale>
    </cfRule>
  </conditionalFormatting>
  <conditionalFormatting sqref="AN10:AN12">
    <cfRule type="colorScale" priority="136">
      <colorScale>
        <cfvo type="num" val="0"/>
        <cfvo type="num" val="40"/>
        <cfvo type="num" val="80"/>
        <color rgb="FFF8696B"/>
        <color rgb="FFFFEB84"/>
        <color rgb="FF63BE7B"/>
      </colorScale>
    </cfRule>
  </conditionalFormatting>
  <conditionalFormatting sqref="E21:K24 V21:AC24">
    <cfRule type="colorScale" priority="133">
      <colorScale>
        <cfvo type="num" val="0"/>
        <cfvo type="num" val="40"/>
        <cfvo type="num" val="80"/>
        <color rgb="FFF8696B"/>
        <color rgb="FFFFEB84"/>
        <color rgb="FF63BE7B"/>
      </colorScale>
    </cfRule>
  </conditionalFormatting>
  <conditionalFormatting sqref="D24">
    <cfRule type="colorScale" priority="128">
      <colorScale>
        <cfvo type="num" val="0"/>
        <cfvo type="num" val="40"/>
        <cfvo type="num" val="80"/>
        <color rgb="FFF8696B"/>
        <color rgb="FFFFEB84"/>
        <color rgb="FF63BE7B"/>
      </colorScale>
    </cfRule>
  </conditionalFormatting>
  <conditionalFormatting sqref="D21:D23">
    <cfRule type="colorScale" priority="124">
      <colorScale>
        <cfvo type="num" val="0"/>
        <cfvo type="num" val="40"/>
        <cfvo type="num" val="80"/>
        <color rgb="FFF8696B"/>
        <color rgb="FFFFEB84"/>
        <color rgb="FF63BE7B"/>
      </colorScale>
    </cfRule>
  </conditionalFormatting>
  <conditionalFormatting sqref="AO21:AU24 AE21:AL24">
    <cfRule type="colorScale" priority="121">
      <colorScale>
        <cfvo type="num" val="0"/>
        <cfvo type="num" val="40"/>
        <cfvo type="num" val="80"/>
        <color rgb="FFF8696B"/>
        <color rgb="FFFFEB84"/>
        <color rgb="FF63BE7B"/>
      </colorScale>
    </cfRule>
  </conditionalFormatting>
  <conditionalFormatting sqref="AN24">
    <cfRule type="colorScale" priority="116">
      <colorScale>
        <cfvo type="num" val="0"/>
        <cfvo type="num" val="40"/>
        <cfvo type="num" val="80"/>
        <color rgb="FFF8696B"/>
        <color rgb="FFFFEB84"/>
        <color rgb="FF63BE7B"/>
      </colorScale>
    </cfRule>
  </conditionalFormatting>
  <conditionalFormatting sqref="AN21:AN23">
    <cfRule type="colorScale" priority="112">
      <colorScale>
        <cfvo type="num" val="0"/>
        <cfvo type="num" val="40"/>
        <cfvo type="num" val="80"/>
        <color rgb="FFF8696B"/>
        <color rgb="FFFFEB84"/>
        <color rgb="FF63BE7B"/>
      </colorScale>
    </cfRule>
  </conditionalFormatting>
  <conditionalFormatting sqref="E32:K35 V32:AC35">
    <cfRule type="colorScale" priority="109">
      <colorScale>
        <cfvo type="num" val="0"/>
        <cfvo type="num" val="40"/>
        <cfvo type="num" val="80"/>
        <color rgb="FFF8696B"/>
        <color rgb="FFFFEB84"/>
        <color rgb="FF63BE7B"/>
      </colorScale>
    </cfRule>
  </conditionalFormatting>
  <conditionalFormatting sqref="D35">
    <cfRule type="colorScale" priority="104">
      <colorScale>
        <cfvo type="num" val="0"/>
        <cfvo type="num" val="40"/>
        <cfvo type="num" val="80"/>
        <color rgb="FFF8696B"/>
        <color rgb="FFFFEB84"/>
        <color rgb="FF63BE7B"/>
      </colorScale>
    </cfRule>
  </conditionalFormatting>
  <conditionalFormatting sqref="D32:D34">
    <cfRule type="colorScale" priority="100">
      <colorScale>
        <cfvo type="num" val="0"/>
        <cfvo type="num" val="40"/>
        <cfvo type="num" val="80"/>
        <color rgb="FFF8696B"/>
        <color rgb="FFFFEB84"/>
        <color rgb="FF63BE7B"/>
      </colorScale>
    </cfRule>
  </conditionalFormatting>
  <conditionalFormatting sqref="AO32:AU35 AE32:AL35">
    <cfRule type="colorScale" priority="97">
      <colorScale>
        <cfvo type="num" val="0"/>
        <cfvo type="num" val="40"/>
        <cfvo type="num" val="80"/>
        <color rgb="FFF8696B"/>
        <color rgb="FFFFEB84"/>
        <color rgb="FF63BE7B"/>
      </colorScale>
    </cfRule>
  </conditionalFormatting>
  <conditionalFormatting sqref="AN35">
    <cfRule type="colorScale" priority="92">
      <colorScale>
        <cfvo type="num" val="0"/>
        <cfvo type="num" val="40"/>
        <cfvo type="num" val="80"/>
        <color rgb="FFF8696B"/>
        <color rgb="FFFFEB84"/>
        <color rgb="FF63BE7B"/>
      </colorScale>
    </cfRule>
  </conditionalFormatting>
  <conditionalFormatting sqref="AN32:AN34">
    <cfRule type="colorScale" priority="88">
      <colorScale>
        <cfvo type="num" val="0"/>
        <cfvo type="num" val="40"/>
        <cfvo type="num" val="80"/>
        <color rgb="FFF8696B"/>
        <color rgb="FFFFEB84"/>
        <color rgb="FF63BE7B"/>
      </colorScale>
    </cfRule>
  </conditionalFormatting>
  <conditionalFormatting sqref="E43:K46 V43:AC46">
    <cfRule type="colorScale" priority="85">
      <colorScale>
        <cfvo type="num" val="0"/>
        <cfvo type="num" val="40"/>
        <cfvo type="num" val="80"/>
        <color rgb="FFF8696B"/>
        <color rgb="FFFFEB84"/>
        <color rgb="FF63BE7B"/>
      </colorScale>
    </cfRule>
  </conditionalFormatting>
  <conditionalFormatting sqref="D46">
    <cfRule type="colorScale" priority="80">
      <colorScale>
        <cfvo type="num" val="0"/>
        <cfvo type="num" val="40"/>
        <cfvo type="num" val="80"/>
        <color rgb="FFF8696B"/>
        <color rgb="FFFFEB84"/>
        <color rgb="FF63BE7B"/>
      </colorScale>
    </cfRule>
  </conditionalFormatting>
  <conditionalFormatting sqref="D43:D45">
    <cfRule type="colorScale" priority="76">
      <colorScale>
        <cfvo type="num" val="0"/>
        <cfvo type="num" val="40"/>
        <cfvo type="num" val="80"/>
        <color rgb="FFF8696B"/>
        <color rgb="FFFFEB84"/>
        <color rgb="FF63BE7B"/>
      </colorScale>
    </cfRule>
  </conditionalFormatting>
  <conditionalFormatting sqref="AO43:AU46 AE43:AL46">
    <cfRule type="colorScale" priority="73">
      <colorScale>
        <cfvo type="num" val="0"/>
        <cfvo type="num" val="40"/>
        <cfvo type="num" val="80"/>
        <color rgb="FFF8696B"/>
        <color rgb="FFFFEB84"/>
        <color rgb="FF63BE7B"/>
      </colorScale>
    </cfRule>
  </conditionalFormatting>
  <conditionalFormatting sqref="AN46">
    <cfRule type="colorScale" priority="68">
      <colorScale>
        <cfvo type="num" val="0"/>
        <cfvo type="num" val="40"/>
        <cfvo type="num" val="80"/>
        <color rgb="FFF8696B"/>
        <color rgb="FFFFEB84"/>
        <color rgb="FF63BE7B"/>
      </colorScale>
    </cfRule>
  </conditionalFormatting>
  <conditionalFormatting sqref="AN43:AN45">
    <cfRule type="colorScale" priority="64">
      <colorScale>
        <cfvo type="num" val="0"/>
        <cfvo type="num" val="40"/>
        <cfvo type="num" val="80"/>
        <color rgb="FFF8696B"/>
        <color rgb="FFFFEB84"/>
        <color rgb="FF63BE7B"/>
      </colorScale>
    </cfRule>
  </conditionalFormatting>
  <conditionalFormatting sqref="E54:K57 V54:AC57">
    <cfRule type="colorScale" priority="61">
      <colorScale>
        <cfvo type="num" val="0"/>
        <cfvo type="num" val="40"/>
        <cfvo type="num" val="80"/>
        <color rgb="FFF8696B"/>
        <color rgb="FFFFEB84"/>
        <color rgb="FF63BE7B"/>
      </colorScale>
    </cfRule>
  </conditionalFormatting>
  <conditionalFormatting sqref="D57">
    <cfRule type="colorScale" priority="56">
      <colorScale>
        <cfvo type="num" val="0"/>
        <cfvo type="num" val="40"/>
        <cfvo type="num" val="80"/>
        <color rgb="FFF8696B"/>
        <color rgb="FFFFEB84"/>
        <color rgb="FF63BE7B"/>
      </colorScale>
    </cfRule>
  </conditionalFormatting>
  <conditionalFormatting sqref="D54:D56">
    <cfRule type="colorScale" priority="52">
      <colorScale>
        <cfvo type="num" val="0"/>
        <cfvo type="num" val="40"/>
        <cfvo type="num" val="80"/>
        <color rgb="FFF8696B"/>
        <color rgb="FFFFEB84"/>
        <color rgb="FF63BE7B"/>
      </colorScale>
    </cfRule>
  </conditionalFormatting>
  <conditionalFormatting sqref="N21:T24 AE54:AL57">
    <cfRule type="colorScale" priority="49">
      <colorScale>
        <cfvo type="num" val="0"/>
        <cfvo type="num" val="40"/>
        <cfvo type="num" val="80"/>
        <color rgb="FFF8696B"/>
        <color rgb="FFFFEB84"/>
        <color rgb="FF63BE7B"/>
      </colorScale>
    </cfRule>
  </conditionalFormatting>
  <conditionalFormatting sqref="M24">
    <cfRule type="colorScale" priority="44">
      <colorScale>
        <cfvo type="num" val="0"/>
        <cfvo type="num" val="40"/>
        <cfvo type="num" val="80"/>
        <color rgb="FFF8696B"/>
        <color rgb="FFFFEB84"/>
        <color rgb="FF63BE7B"/>
      </colorScale>
    </cfRule>
  </conditionalFormatting>
  <conditionalFormatting sqref="M21:M23">
    <cfRule type="colorScale" priority="40">
      <colorScale>
        <cfvo type="num" val="0"/>
        <cfvo type="num" val="40"/>
        <cfvo type="num" val="80"/>
        <color rgb="FFF8696B"/>
        <color rgb="FFFFEB84"/>
        <color rgb="FF63BE7B"/>
      </colorScale>
    </cfRule>
  </conditionalFormatting>
  <conditionalFormatting sqref="N32:T35">
    <cfRule type="colorScale" priority="37">
      <colorScale>
        <cfvo type="num" val="0"/>
        <cfvo type="num" val="40"/>
        <cfvo type="num" val="80"/>
        <color rgb="FFF8696B"/>
        <color rgb="FFFFEB84"/>
        <color rgb="FF63BE7B"/>
      </colorScale>
    </cfRule>
  </conditionalFormatting>
  <conditionalFormatting sqref="M35">
    <cfRule type="colorScale" priority="32">
      <colorScale>
        <cfvo type="num" val="0"/>
        <cfvo type="num" val="40"/>
        <cfvo type="num" val="80"/>
        <color rgb="FFF8696B"/>
        <color rgb="FFFFEB84"/>
        <color rgb="FF63BE7B"/>
      </colorScale>
    </cfRule>
  </conditionalFormatting>
  <conditionalFormatting sqref="M32:M34">
    <cfRule type="colorScale" priority="28">
      <colorScale>
        <cfvo type="num" val="0"/>
        <cfvo type="num" val="40"/>
        <cfvo type="num" val="80"/>
        <color rgb="FFF8696B"/>
        <color rgb="FFFFEB84"/>
        <color rgb="FF63BE7B"/>
      </colorScale>
    </cfRule>
  </conditionalFormatting>
  <conditionalFormatting sqref="N54:T57">
    <cfRule type="colorScale" priority="25">
      <colorScale>
        <cfvo type="num" val="0"/>
        <cfvo type="num" val="40"/>
        <cfvo type="num" val="80"/>
        <color rgb="FFF8696B"/>
        <color rgb="FFFFEB84"/>
        <color rgb="FF63BE7B"/>
      </colorScale>
    </cfRule>
  </conditionalFormatting>
  <conditionalFormatting sqref="M57">
    <cfRule type="colorScale" priority="20">
      <colorScale>
        <cfvo type="num" val="0"/>
        <cfvo type="num" val="40"/>
        <cfvo type="num" val="80"/>
        <color rgb="FFF8696B"/>
        <color rgb="FFFFEB84"/>
        <color rgb="FF63BE7B"/>
      </colorScale>
    </cfRule>
  </conditionalFormatting>
  <conditionalFormatting sqref="M54:M56">
    <cfRule type="colorScale" priority="16">
      <colorScale>
        <cfvo type="num" val="0"/>
        <cfvo type="num" val="40"/>
        <cfvo type="num" val="80"/>
        <color rgb="FFF8696B"/>
        <color rgb="FFFFEB84"/>
        <color rgb="FF63BE7B"/>
      </colorScale>
    </cfRule>
  </conditionalFormatting>
  <conditionalFormatting sqref="N43:T46">
    <cfRule type="colorScale" priority="13">
      <colorScale>
        <cfvo type="num" val="0"/>
        <cfvo type="num" val="40"/>
        <cfvo type="num" val="80"/>
        <color rgb="FFF8696B"/>
        <color rgb="FFFFEB84"/>
        <color rgb="FF63BE7B"/>
      </colorScale>
    </cfRule>
  </conditionalFormatting>
  <conditionalFormatting sqref="M46">
    <cfRule type="colorScale" priority="8">
      <colorScale>
        <cfvo type="num" val="0"/>
        <cfvo type="num" val="40"/>
        <cfvo type="num" val="80"/>
        <color rgb="FFF8696B"/>
        <color rgb="FFFFEB84"/>
        <color rgb="FF63BE7B"/>
      </colorScale>
    </cfRule>
  </conditionalFormatting>
  <conditionalFormatting sqref="M43:M45">
    <cfRule type="colorScale" priority="4">
      <colorScale>
        <cfvo type="num" val="0"/>
        <cfvo type="num" val="40"/>
        <cfvo type="num" val="80"/>
        <color rgb="FFF8696B"/>
        <color rgb="FFFFEB84"/>
        <color rgb="FF63BE7B"/>
      </colorScale>
    </cfRule>
  </conditionalFormatting>
  <printOptions horizontalCentered="1" verticalCentered="1"/>
  <pageMargins left="3.937007874015748E-2" right="3.937007874015748E-2" top="0.23622047244094491" bottom="0.23622047244094491" header="0" footer="0"/>
  <pageSetup scale="35"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8E99D-C4CC-4970-8DCC-51C44FD445F8}">
  <sheetPr codeName="Sheet1">
    <tabColor theme="7" tint="0.79998168889431442"/>
    <pageSetUpPr fitToPage="1"/>
  </sheetPr>
  <dimension ref="A1:AP219"/>
  <sheetViews>
    <sheetView showGridLines="0" zoomScale="70" zoomScaleNormal="70" workbookViewId="0">
      <pane xSplit="4" ySplit="4" topLeftCell="E60" activePane="bottomRight" state="frozen"/>
      <selection pane="topRight" activeCell="E1" sqref="E1"/>
      <selection pane="bottomLeft" activeCell="A5" sqref="A5"/>
      <selection pane="bottomRight" activeCell="R188" sqref="R188:AG188"/>
    </sheetView>
  </sheetViews>
  <sheetFormatPr defaultColWidth="9.140625" defaultRowHeight="15" outlineLevelRow="2" x14ac:dyDescent="0.25"/>
  <cols>
    <col min="1" max="1" width="0.5703125" style="1" customWidth="1"/>
    <col min="2" max="2" width="3.7109375" style="1" customWidth="1"/>
    <col min="3" max="3" width="12.28515625" style="1" customWidth="1"/>
    <col min="4" max="4" width="17.85546875" style="1" customWidth="1"/>
    <col min="5" max="5" width="9.42578125" style="1" customWidth="1"/>
    <col min="6" max="7" width="8.5703125" style="1" customWidth="1"/>
    <col min="8" max="8" width="9.140625" style="1" bestFit="1" customWidth="1"/>
    <col min="9" max="10" width="8.5703125" style="1" customWidth="1"/>
    <col min="11" max="11" width="9.42578125" style="1" customWidth="1"/>
    <col min="12" max="12" width="9.140625" style="1" bestFit="1" customWidth="1"/>
    <col min="13" max="13" width="1" style="7" customWidth="1"/>
    <col min="14" max="19" width="9" style="1" customWidth="1"/>
    <col min="20" max="20" width="10.28515625" style="1" customWidth="1"/>
    <col min="21" max="21" width="10.42578125" style="1" customWidth="1"/>
    <col min="22" max="22" width="1.140625" style="7" customWidth="1"/>
    <col min="23" max="25" width="8.5703125" style="1" customWidth="1"/>
    <col min="26" max="26" width="8.85546875" style="1" customWidth="1"/>
    <col min="27" max="29" width="8.5703125" style="1" customWidth="1"/>
    <col min="30" max="30" width="10" style="1" bestFit="1" customWidth="1"/>
    <col min="31" max="31" width="1.42578125" style="7" customWidth="1"/>
    <col min="32" max="46" width="9.140625" style="1"/>
    <col min="47" max="47" width="5" style="1" customWidth="1"/>
    <col min="48" max="16384" width="9.140625" style="1"/>
  </cols>
  <sheetData>
    <row r="1" spans="1:42" ht="42" customHeight="1" x14ac:dyDescent="0.25">
      <c r="B1" s="387" t="str">
        <f>"COVID-19 vaccine uptake per population (%)
"&amp;E3&amp;" and "&amp;W3&amp;" compared with "&amp;N3</f>
        <v>COVID-19 vaccine uptake per population (%)
Fijian and Cook Island Maori compared with NZ European / Pakeha</v>
      </c>
      <c r="C1" s="387"/>
      <c r="D1" s="387"/>
      <c r="E1" s="387"/>
      <c r="F1" s="387"/>
      <c r="G1" s="387"/>
      <c r="H1" s="387"/>
      <c r="I1" s="387"/>
      <c r="J1" s="387"/>
      <c r="K1" s="387"/>
      <c r="L1" s="387"/>
      <c r="M1" s="387"/>
      <c r="N1" s="387"/>
      <c r="O1" s="387"/>
      <c r="P1" s="387"/>
      <c r="Q1" s="387"/>
      <c r="R1" s="387"/>
      <c r="S1" s="387"/>
      <c r="T1" s="387"/>
      <c r="U1" s="387"/>
      <c r="V1" s="387"/>
      <c r="W1" s="387"/>
      <c r="X1" s="387"/>
      <c r="Y1" s="387"/>
      <c r="Z1" s="387"/>
      <c r="AA1" s="387"/>
      <c r="AB1" s="387"/>
      <c r="AC1" s="387"/>
      <c r="AD1" s="387"/>
    </row>
    <row r="2" spans="1:42" ht="15.75" thickBot="1" x14ac:dyDescent="0.3"/>
    <row r="3" spans="1:42" ht="35.25" customHeight="1" thickTop="1" x14ac:dyDescent="0.3">
      <c r="A3" s="1" t="s">
        <v>0</v>
      </c>
      <c r="B3" s="388" t="s">
        <v>1</v>
      </c>
      <c r="C3" s="388"/>
      <c r="D3" s="388"/>
      <c r="E3" s="389" t="str">
        <f>'Green Pivot'!D1</f>
        <v>Fijian</v>
      </c>
      <c r="F3" s="389"/>
      <c r="G3" s="389"/>
      <c r="H3" s="389"/>
      <c r="I3" s="389"/>
      <c r="J3" s="389"/>
      <c r="K3" s="389"/>
      <c r="L3" s="389"/>
      <c r="M3" s="67"/>
      <c r="N3" s="390" t="str">
        <f>'Orange Pivot'!D1</f>
        <v>NZ European / Pakeha</v>
      </c>
      <c r="O3" s="390"/>
      <c r="P3" s="390"/>
      <c r="Q3" s="390"/>
      <c r="R3" s="390"/>
      <c r="S3" s="390"/>
      <c r="T3" s="390"/>
      <c r="U3" s="390"/>
      <c r="V3" s="67"/>
      <c r="W3" s="386" t="str">
        <f>'Blue Pivot'!D1</f>
        <v>Cook Island Maori</v>
      </c>
      <c r="X3" s="386"/>
      <c r="Y3" s="386"/>
      <c r="Z3" s="386"/>
      <c r="AA3" s="386"/>
      <c r="AB3" s="386"/>
      <c r="AC3" s="386"/>
      <c r="AD3" s="386"/>
    </row>
    <row r="4" spans="1:42" ht="32.25" customHeight="1" thickBot="1" x14ac:dyDescent="0.3">
      <c r="B4" s="414">
        <v>44599</v>
      </c>
      <c r="C4" s="414"/>
      <c r="D4" s="415"/>
      <c r="E4" s="161" t="s">
        <v>2</v>
      </c>
      <c r="F4" s="32" t="s">
        <v>3</v>
      </c>
      <c r="G4" s="32" t="s">
        <v>4</v>
      </c>
      <c r="H4" s="275" t="s">
        <v>142</v>
      </c>
      <c r="I4" s="274" t="s">
        <v>141</v>
      </c>
      <c r="J4" s="365" t="s">
        <v>126</v>
      </c>
      <c r="K4" s="276" t="s">
        <v>143</v>
      </c>
      <c r="L4" s="139" t="s">
        <v>5</v>
      </c>
      <c r="M4" s="67"/>
      <c r="N4" s="63" t="s">
        <v>2</v>
      </c>
      <c r="O4" s="33" t="s">
        <v>3</v>
      </c>
      <c r="P4" s="33" t="s">
        <v>4</v>
      </c>
      <c r="Q4" s="33" t="s">
        <v>142</v>
      </c>
      <c r="R4" s="34" t="s">
        <v>141</v>
      </c>
      <c r="S4" s="33" t="s">
        <v>126</v>
      </c>
      <c r="T4" s="283" t="s">
        <v>143</v>
      </c>
      <c r="U4" s="141" t="s">
        <v>5</v>
      </c>
      <c r="V4" s="67"/>
      <c r="W4" s="68" t="s">
        <v>2</v>
      </c>
      <c r="X4" s="35" t="s">
        <v>3</v>
      </c>
      <c r="Y4" s="35" t="s">
        <v>4</v>
      </c>
      <c r="Z4" s="35" t="s">
        <v>142</v>
      </c>
      <c r="AA4" s="36" t="s">
        <v>141</v>
      </c>
      <c r="AB4" s="35" t="s">
        <v>126</v>
      </c>
      <c r="AC4" s="285" t="s">
        <v>143</v>
      </c>
      <c r="AD4" s="140" t="s">
        <v>5</v>
      </c>
      <c r="AG4" s="159"/>
    </row>
    <row r="5" spans="1:42" ht="15" customHeight="1" outlineLevel="1" thickTop="1" thickBot="1" x14ac:dyDescent="0.3">
      <c r="A5" s="7"/>
      <c r="B5" s="391" t="s">
        <v>6</v>
      </c>
      <c r="C5" s="391"/>
      <c r="D5" s="160" t="s">
        <v>7</v>
      </c>
      <c r="E5" s="359">
        <f>'Green Pivot'!C174</f>
        <v>3268</v>
      </c>
      <c r="F5" s="116">
        <f>'Green Pivot'!D174</f>
        <v>6670</v>
      </c>
      <c r="G5" s="117">
        <f>'Green Pivot'!E174</f>
        <v>10576</v>
      </c>
      <c r="H5" s="117">
        <f>'Green Pivot'!F174</f>
        <v>10732</v>
      </c>
      <c r="I5" s="118">
        <f>'Green Pivot'!G174</f>
        <v>3214</v>
      </c>
      <c r="J5" s="117">
        <f>'Green Pivot'!H174</f>
        <v>4202</v>
      </c>
      <c r="K5" s="258">
        <f>'Green Pivot'!I174</f>
        <v>38662</v>
      </c>
      <c r="L5" s="119">
        <f>SUM(E5:I5)</f>
        <v>34460</v>
      </c>
      <c r="M5" s="67"/>
      <c r="N5" s="149">
        <f>'Orange Pivot'!C174</f>
        <v>557331</v>
      </c>
      <c r="O5" s="150">
        <f>'Orange Pivot'!D174</f>
        <v>563533</v>
      </c>
      <c r="P5" s="150">
        <f>'Orange Pivot'!E174</f>
        <v>444403</v>
      </c>
      <c r="Q5" s="150">
        <f>'Orange Pivot'!F174</f>
        <v>491931</v>
      </c>
      <c r="R5" s="180">
        <f>'Orange Pivot'!G174</f>
        <v>171488</v>
      </c>
      <c r="S5" s="150">
        <f>'Orange Pivot'!H174</f>
        <v>188403</v>
      </c>
      <c r="T5" s="278">
        <f>'Orange Pivot'!I174</f>
        <v>2417089</v>
      </c>
      <c r="U5" s="146">
        <f>SUM(N5:R5)</f>
        <v>2228686</v>
      </c>
      <c r="V5" s="151"/>
      <c r="W5" s="116">
        <f>'Blue Pivot'!C174</f>
        <v>3984</v>
      </c>
      <c r="X5" s="117">
        <f>'Blue Pivot'!D174</f>
        <v>8141</v>
      </c>
      <c r="Y5" s="117">
        <f>'Blue Pivot'!E174</f>
        <v>8791</v>
      </c>
      <c r="Z5" s="117">
        <f>'Blue Pivot'!F174</f>
        <v>14898</v>
      </c>
      <c r="AA5" s="118">
        <f>'Blue Pivot'!G174</f>
        <v>5628</v>
      </c>
      <c r="AB5" s="117">
        <f>'Blue Pivot'!H174</f>
        <v>7308</v>
      </c>
      <c r="AC5" s="258">
        <f>'Blue Pivot'!I174</f>
        <v>48750</v>
      </c>
      <c r="AD5" s="146">
        <f>SUM(W5:AA5)</f>
        <v>41442</v>
      </c>
      <c r="AG5" s="28"/>
    </row>
    <row r="6" spans="1:42" ht="15" customHeight="1" outlineLevel="1" thickTop="1" thickBot="1" x14ac:dyDescent="0.3">
      <c r="A6" s="7"/>
      <c r="B6" s="391"/>
      <c r="C6" s="391"/>
      <c r="D6" s="356" t="s">
        <v>8</v>
      </c>
      <c r="E6" s="360">
        <f>'Green Pivot'!C175</f>
        <v>3363</v>
      </c>
      <c r="F6" s="12">
        <f>'Green Pivot'!D175</f>
        <v>6649</v>
      </c>
      <c r="G6" s="12">
        <f>'Green Pivot'!E175</f>
        <v>10739</v>
      </c>
      <c r="H6" s="12">
        <f>'Green Pivot'!F175</f>
        <v>10666</v>
      </c>
      <c r="I6" s="13">
        <f>'Green Pivot'!G175</f>
        <v>3256</v>
      </c>
      <c r="J6" s="12">
        <f>'Green Pivot'!H175</f>
        <v>2043</v>
      </c>
      <c r="K6" s="259">
        <f>'Green Pivot'!I175</f>
        <v>36716</v>
      </c>
      <c r="L6" s="62">
        <f t="shared" ref="L6:L8" si="0">SUM(E6:I6)</f>
        <v>34673</v>
      </c>
      <c r="M6" s="67"/>
      <c r="N6" s="152">
        <f>'Orange Pivot'!C175</f>
        <v>564395</v>
      </c>
      <c r="O6" s="153">
        <f>'Orange Pivot'!D175</f>
        <v>529557</v>
      </c>
      <c r="P6" s="153">
        <f>'Orange Pivot'!E175</f>
        <v>397760</v>
      </c>
      <c r="Q6" s="153">
        <f>'Orange Pivot'!F175</f>
        <v>453719</v>
      </c>
      <c r="R6" s="154">
        <f>'Orange Pivot'!G175</f>
        <v>164524</v>
      </c>
      <c r="S6" s="153">
        <f>'Orange Pivot'!H175</f>
        <v>90630</v>
      </c>
      <c r="T6" s="279">
        <f>'Orange Pivot'!I175</f>
        <v>2200585</v>
      </c>
      <c r="U6" s="181">
        <f t="shared" ref="U6:U8" si="1">SUM(N6:R6)</f>
        <v>2109955</v>
      </c>
      <c r="V6" s="151"/>
      <c r="W6" s="22">
        <f>'Blue Pivot'!C175</f>
        <v>3751</v>
      </c>
      <c r="X6" s="12">
        <f>'Blue Pivot'!D175</f>
        <v>7462</v>
      </c>
      <c r="Y6" s="12">
        <f>'Blue Pivot'!E175</f>
        <v>7880</v>
      </c>
      <c r="Z6" s="12">
        <f>'Blue Pivot'!F175</f>
        <v>13388</v>
      </c>
      <c r="AA6" s="13">
        <f>'Blue Pivot'!G175</f>
        <v>5125</v>
      </c>
      <c r="AB6" s="12">
        <f>'Blue Pivot'!H175</f>
        <v>1971</v>
      </c>
      <c r="AC6" s="259">
        <f>'Blue Pivot'!I175</f>
        <v>39577</v>
      </c>
      <c r="AD6" s="147">
        <f t="shared" ref="AD6:AD8" si="2">SUM(W6:AA6)</f>
        <v>37606</v>
      </c>
      <c r="AG6" s="28"/>
      <c r="AP6" s="1" t="s">
        <v>112</v>
      </c>
    </row>
    <row r="7" spans="1:42" ht="15" customHeight="1" outlineLevel="1" thickTop="1" thickBot="1" x14ac:dyDescent="0.3">
      <c r="A7" s="7"/>
      <c r="B7" s="391"/>
      <c r="C7" s="391"/>
      <c r="D7" s="357" t="s">
        <v>9</v>
      </c>
      <c r="E7" s="361">
        <f>'Green Pivot'!C176</f>
        <v>3337</v>
      </c>
      <c r="F7" s="40">
        <f>'Green Pivot'!D176</f>
        <v>6610</v>
      </c>
      <c r="G7" s="40">
        <f>'Green Pivot'!E176</f>
        <v>10648</v>
      </c>
      <c r="H7" s="40">
        <f>'Green Pivot'!F176</f>
        <v>10511</v>
      </c>
      <c r="I7" s="41">
        <f>'Green Pivot'!G176</f>
        <v>3144</v>
      </c>
      <c r="J7" s="40">
        <f>'Green Pivot'!H176</f>
        <v>0</v>
      </c>
      <c r="K7" s="270">
        <f>'Green Pivot'!I176</f>
        <v>34250</v>
      </c>
      <c r="L7" s="57">
        <f t="shared" si="0"/>
        <v>34250</v>
      </c>
      <c r="M7" s="351"/>
      <c r="N7" s="352">
        <f>'Orange Pivot'!C176</f>
        <v>560522</v>
      </c>
      <c r="O7" s="342">
        <f>'Orange Pivot'!D176</f>
        <v>525050</v>
      </c>
      <c r="P7" s="342">
        <f>'Orange Pivot'!E176</f>
        <v>391816</v>
      </c>
      <c r="Q7" s="342">
        <f>'Orange Pivot'!F176</f>
        <v>445118</v>
      </c>
      <c r="R7" s="343">
        <f>'Orange Pivot'!G176</f>
        <v>159359</v>
      </c>
      <c r="S7" s="342">
        <f>'Orange Pivot'!H176</f>
        <v>5</v>
      </c>
      <c r="T7" s="344">
        <f>'Orange Pivot'!I176</f>
        <v>2081870</v>
      </c>
      <c r="U7" s="353">
        <f t="shared" si="1"/>
        <v>2081865</v>
      </c>
      <c r="V7" s="354"/>
      <c r="W7" s="65">
        <f>'Blue Pivot'!C176</f>
        <v>3685</v>
      </c>
      <c r="X7" s="40">
        <f>'Blue Pivot'!D176</f>
        <v>7350</v>
      </c>
      <c r="Y7" s="40">
        <f>'Blue Pivot'!E176</f>
        <v>7638</v>
      </c>
      <c r="Z7" s="40">
        <f>'Blue Pivot'!F176</f>
        <v>12755</v>
      </c>
      <c r="AA7" s="41">
        <f>'Blue Pivot'!G176</f>
        <v>4814</v>
      </c>
      <c r="AB7" s="40">
        <f>'Blue Pivot'!H176</f>
        <v>0</v>
      </c>
      <c r="AC7" s="270">
        <f>'Blue Pivot'!I176</f>
        <v>36242</v>
      </c>
      <c r="AD7" s="355">
        <f t="shared" si="2"/>
        <v>36242</v>
      </c>
      <c r="AG7" s="28"/>
    </row>
    <row r="8" spans="1:42" ht="15" customHeight="1" outlineLevel="1" thickTop="1" thickBot="1" x14ac:dyDescent="0.3">
      <c r="A8" s="7"/>
      <c r="B8" s="391"/>
      <c r="C8" s="391"/>
      <c r="D8" s="286" t="s">
        <v>144</v>
      </c>
      <c r="E8" s="362">
        <f>'Green Pivot'!C177</f>
        <v>2447</v>
      </c>
      <c r="F8" s="200">
        <f>'Green Pivot'!D177</f>
        <v>3936</v>
      </c>
      <c r="G8" s="201">
        <f>'Green Pivot'!E177</f>
        <v>4721</v>
      </c>
      <c r="H8" s="201">
        <f>'Green Pivot'!F177</f>
        <v>2773</v>
      </c>
      <c r="I8" s="202">
        <f>'Green Pivot'!G177</f>
        <v>0</v>
      </c>
      <c r="J8" s="201">
        <f>'Green Pivot'!H177</f>
        <v>0</v>
      </c>
      <c r="K8" s="284">
        <f>'Green Pivot'!I177</f>
        <v>13877</v>
      </c>
      <c r="L8" s="287">
        <f t="shared" si="0"/>
        <v>13877</v>
      </c>
      <c r="M8" s="67"/>
      <c r="N8" s="288">
        <f>'Orange Pivot'!C177</f>
        <v>443850</v>
      </c>
      <c r="O8" s="289">
        <f>'Orange Pivot'!D177</f>
        <v>301037</v>
      </c>
      <c r="P8" s="289">
        <f>'Orange Pivot'!E177</f>
        <v>135594</v>
      </c>
      <c r="Q8" s="289">
        <f>'Orange Pivot'!F177</f>
        <v>95933</v>
      </c>
      <c r="R8" s="290">
        <f>'Orange Pivot'!G177</f>
        <v>52</v>
      </c>
      <c r="S8" s="289">
        <f>'Orange Pivot'!H177</f>
        <v>0</v>
      </c>
      <c r="T8" s="291">
        <f>'Orange Pivot'!I177</f>
        <v>976466</v>
      </c>
      <c r="U8" s="292">
        <f t="shared" si="1"/>
        <v>976466</v>
      </c>
      <c r="V8" s="151"/>
      <c r="W8" s="200">
        <f>'Blue Pivot'!C177</f>
        <v>2455</v>
      </c>
      <c r="X8" s="201">
        <f>'Blue Pivot'!D177</f>
        <v>3809</v>
      </c>
      <c r="Y8" s="201">
        <f>'Blue Pivot'!E177</f>
        <v>2295</v>
      </c>
      <c r="Z8" s="201">
        <f>'Blue Pivot'!F177</f>
        <v>1615</v>
      </c>
      <c r="AA8" s="202">
        <f>'Blue Pivot'!G177</f>
        <v>0</v>
      </c>
      <c r="AB8" s="201">
        <f>'Blue Pivot'!H177</f>
        <v>0</v>
      </c>
      <c r="AC8" s="284">
        <f>'Blue Pivot'!I177</f>
        <v>10174</v>
      </c>
      <c r="AD8" s="293">
        <f t="shared" si="2"/>
        <v>10174</v>
      </c>
      <c r="AG8" s="28"/>
    </row>
    <row r="9" spans="1:42" ht="15" customHeight="1" thickTop="1" thickBot="1" x14ac:dyDescent="0.3">
      <c r="A9" s="7"/>
      <c r="B9" s="391"/>
      <c r="C9" s="391"/>
      <c r="D9" s="163" t="s">
        <v>10</v>
      </c>
      <c r="E9" s="23">
        <f>'Green Pivot'!C178</f>
        <v>102.90697674418605</v>
      </c>
      <c r="F9" s="23">
        <f>'Green Pivot'!D178</f>
        <v>99.685157421289347</v>
      </c>
      <c r="G9" s="15">
        <f>'Green Pivot'!E178</f>
        <v>101.54122541603631</v>
      </c>
      <c r="H9" s="15">
        <f>'Green Pivot'!F178</f>
        <v>99.38501677226985</v>
      </c>
      <c r="I9" s="16">
        <f>'Green Pivot'!G178</f>
        <v>101.30678282514</v>
      </c>
      <c r="J9" s="15">
        <f>'Green Pivot'!H178</f>
        <v>48.619704902427415</v>
      </c>
      <c r="K9" s="261">
        <f>'Green Pivot'!I178</f>
        <v>94.966633904091864</v>
      </c>
      <c r="L9" s="84">
        <f>L6/L5*100</f>
        <v>100.61810795124782</v>
      </c>
      <c r="M9" s="67"/>
      <c r="N9" s="23">
        <f>'Orange Pivot'!C178</f>
        <v>101.26746942122364</v>
      </c>
      <c r="O9" s="15">
        <f>'Orange Pivot'!D178</f>
        <v>93.970894339816837</v>
      </c>
      <c r="P9" s="15">
        <f>'Orange Pivot'!E178</f>
        <v>89.504346280290633</v>
      </c>
      <c r="Q9" s="15">
        <f>'Orange Pivot'!F178</f>
        <v>92.2322439529121</v>
      </c>
      <c r="R9" s="16">
        <f>'Orange Pivot'!G178</f>
        <v>95.93907445418921</v>
      </c>
      <c r="S9" s="15">
        <f>'Orange Pivot'!H178</f>
        <v>48.10432954889253</v>
      </c>
      <c r="T9" s="261">
        <f>'Orange Pivot'!I178</f>
        <v>91.042779144665346</v>
      </c>
      <c r="U9" s="84">
        <f>U6/U5*100</f>
        <v>94.67260080603549</v>
      </c>
      <c r="V9" s="67"/>
      <c r="W9" s="23">
        <f>'Blue Pivot'!C178</f>
        <v>94.151606425702823</v>
      </c>
      <c r="X9" s="15">
        <f>'Blue Pivot'!D178</f>
        <v>91.659501289767846</v>
      </c>
      <c r="Y9" s="15">
        <f>'Blue Pivot'!E178</f>
        <v>89.637128881810952</v>
      </c>
      <c r="Z9" s="15">
        <f>'Blue Pivot'!F178</f>
        <v>89.864411330379909</v>
      </c>
      <c r="AA9" s="16">
        <f>'Blue Pivot'!G178</f>
        <v>91.062544420753383</v>
      </c>
      <c r="AB9" s="15">
        <f>'Blue Pivot'!H178</f>
        <v>26.970443349753694</v>
      </c>
      <c r="AC9" s="261">
        <f>'Blue Pivot'!I178</f>
        <v>81.183589743589749</v>
      </c>
      <c r="AD9" s="17">
        <f>AD6/AD5*100</f>
        <v>90.743689976352499</v>
      </c>
    </row>
    <row r="10" spans="1:42" ht="15" customHeight="1" thickTop="1" thickBot="1" x14ac:dyDescent="0.3">
      <c r="A10" s="7"/>
      <c r="B10" s="391"/>
      <c r="C10" s="391"/>
      <c r="D10" s="294" t="s">
        <v>11</v>
      </c>
      <c r="E10" s="363">
        <f>'Green Pivot'!C179</f>
        <v>102.11138310893513</v>
      </c>
      <c r="F10" s="295">
        <f>'Green Pivot'!D179</f>
        <v>99.100449775112438</v>
      </c>
      <c r="G10" s="296">
        <f>'Green Pivot'!E179</f>
        <v>100.68078668683813</v>
      </c>
      <c r="H10" s="296">
        <f>'Green Pivot'!F179</f>
        <v>97.940737979873276</v>
      </c>
      <c r="I10" s="297">
        <f>'Green Pivot'!G179</f>
        <v>97.822028624766645</v>
      </c>
      <c r="J10" s="296">
        <f>'Green Pivot'!H179</f>
        <v>0</v>
      </c>
      <c r="K10" s="267">
        <f>'Green Pivot'!I179</f>
        <v>88.588277895608087</v>
      </c>
      <c r="L10" s="298">
        <f>L7/L5*100</f>
        <v>99.390597794544405</v>
      </c>
      <c r="M10" s="67"/>
      <c r="N10" s="295">
        <f>'Orange Pivot'!C179</f>
        <v>100.57255024393044</v>
      </c>
      <c r="O10" s="296">
        <f>'Orange Pivot'!D179</f>
        <v>93.171118639014921</v>
      </c>
      <c r="P10" s="296">
        <f>'Orange Pivot'!E179</f>
        <v>88.166821556110108</v>
      </c>
      <c r="Q10" s="296">
        <f>'Orange Pivot'!F179</f>
        <v>90.483828016530779</v>
      </c>
      <c r="R10" s="297">
        <f>'Orange Pivot'!G179</f>
        <v>92.927201903340176</v>
      </c>
      <c r="S10" s="296">
        <f>'Orange Pivot'!H179</f>
        <v>2.6538855538393762E-3</v>
      </c>
      <c r="T10" s="267">
        <f>'Orange Pivot'!I179</f>
        <v>86.131292641685931</v>
      </c>
      <c r="U10" s="298">
        <f>U7/U5*100</f>
        <v>93.412216884747338</v>
      </c>
      <c r="V10" s="67"/>
      <c r="W10" s="295">
        <f>'Blue Pivot'!C179</f>
        <v>92.494979919678713</v>
      </c>
      <c r="X10" s="296">
        <f>'Blue Pivot'!D179</f>
        <v>90.283748925193464</v>
      </c>
      <c r="Y10" s="296">
        <f>'Blue Pivot'!E179</f>
        <v>86.884313502445693</v>
      </c>
      <c r="Z10" s="296">
        <f>'Blue Pivot'!F179</f>
        <v>85.61551886159215</v>
      </c>
      <c r="AA10" s="297">
        <f>'Blue Pivot'!G179</f>
        <v>85.536602700781799</v>
      </c>
      <c r="AB10" s="296">
        <f>'Blue Pivot'!H179</f>
        <v>0</v>
      </c>
      <c r="AC10" s="267">
        <f>'Blue Pivot'!I179</f>
        <v>74.342564102564097</v>
      </c>
      <c r="AD10" s="299">
        <f>AD7/AD5*100</f>
        <v>87.452343033637376</v>
      </c>
    </row>
    <row r="11" spans="1:42" ht="15" customHeight="1" thickTop="1" thickBot="1" x14ac:dyDescent="0.3">
      <c r="A11" s="7"/>
      <c r="B11" s="391"/>
      <c r="C11" s="391"/>
      <c r="D11" s="294" t="s">
        <v>145</v>
      </c>
      <c r="E11" s="363">
        <f>'Green Pivot'!C180</f>
        <v>76.492653954360733</v>
      </c>
      <c r="F11" s="295">
        <f>'Green Pivot'!D180</f>
        <v>63.279742765273319</v>
      </c>
      <c r="G11" s="296">
        <f>'Green Pivot'!E180</f>
        <v>48.836247025964624</v>
      </c>
      <c r="H11" s="296">
        <f>'Green Pivot'!F180</f>
        <v>32.719764011799413</v>
      </c>
      <c r="I11" s="297"/>
      <c r="J11" s="296"/>
      <c r="K11" s="267"/>
      <c r="L11" s="298"/>
      <c r="M11" s="67"/>
      <c r="N11" s="295">
        <f>'Orange Pivot'!C180</f>
        <v>83.341626499576577</v>
      </c>
      <c r="O11" s="296">
        <f>'Orange Pivot'!D180</f>
        <v>62.567053869639587</v>
      </c>
      <c r="P11" s="296">
        <f>'Orange Pivot'!E180</f>
        <v>40.991704556447708</v>
      </c>
      <c r="Q11" s="296">
        <f>'Orange Pivot'!F180</f>
        <v>29.064881159771559</v>
      </c>
      <c r="R11" s="297"/>
      <c r="S11" s="296"/>
      <c r="T11" s="267"/>
      <c r="U11" s="298"/>
      <c r="V11" s="67"/>
      <c r="W11" s="295">
        <f>'Blue Pivot'!C180</f>
        <v>71.867681498829043</v>
      </c>
      <c r="X11" s="296">
        <f>'Blue Pivot'!D180</f>
        <v>58.438171218165081</v>
      </c>
      <c r="Y11" s="296">
        <f>'Blue Pivot'!E180</f>
        <v>39.324880054832079</v>
      </c>
      <c r="Z11" s="296">
        <f>'Blue Pivot'!F180</f>
        <v>21.32013201320132</v>
      </c>
      <c r="AA11" s="297"/>
      <c r="AB11" s="296"/>
      <c r="AC11" s="267"/>
      <c r="AD11" s="299"/>
    </row>
    <row r="12" spans="1:42" ht="15" customHeight="1" thickTop="1" thickBot="1" x14ac:dyDescent="0.3">
      <c r="A12" s="7"/>
      <c r="B12" s="392"/>
      <c r="C12" s="392"/>
      <c r="D12" s="358" t="s">
        <v>146</v>
      </c>
      <c r="E12" s="364">
        <f>'Green Pivot'!C181</f>
        <v>74.877600979192167</v>
      </c>
      <c r="F12" s="127">
        <f>'Green Pivot'!D181</f>
        <v>59.010494752623686</v>
      </c>
      <c r="G12" s="127">
        <f>'Green Pivot'!E181</f>
        <v>44.638804841149771</v>
      </c>
      <c r="H12" s="127">
        <f>'Green Pivot'!F181</f>
        <v>25.838613492359297</v>
      </c>
      <c r="I12" s="128"/>
      <c r="J12" s="127"/>
      <c r="K12" s="273"/>
      <c r="L12" s="177"/>
      <c r="M12" s="350"/>
      <c r="N12" s="126">
        <f>'Orange Pivot'!C181</f>
        <v>79.638491309473181</v>
      </c>
      <c r="O12" s="127">
        <f>'Orange Pivot'!D181</f>
        <v>53.419586785512116</v>
      </c>
      <c r="P12" s="127">
        <f>'Orange Pivot'!E181</f>
        <v>30.511495196927115</v>
      </c>
      <c r="Q12" s="127">
        <f>'Orange Pivot'!F181</f>
        <v>19.501312175894586</v>
      </c>
      <c r="R12" s="128"/>
      <c r="S12" s="127"/>
      <c r="T12" s="273"/>
      <c r="U12" s="177"/>
      <c r="V12" s="350"/>
      <c r="W12" s="126">
        <f>'Blue Pivot'!C181</f>
        <v>61.621485943775099</v>
      </c>
      <c r="X12" s="127">
        <f>'Blue Pivot'!D181</f>
        <v>46.787863898783932</v>
      </c>
      <c r="Y12" s="127">
        <f>'Blue Pivot'!E181</f>
        <v>26.106245023319303</v>
      </c>
      <c r="Z12" s="127">
        <f>'Blue Pivot'!F181</f>
        <v>10.840381259229428</v>
      </c>
      <c r="AA12" s="128"/>
      <c r="AB12" s="127"/>
      <c r="AC12" s="273"/>
      <c r="AD12" s="129"/>
    </row>
    <row r="13" spans="1:42" ht="14.25" hidden="1" customHeight="1" outlineLevel="2" thickTop="1" thickBot="1" x14ac:dyDescent="0.3">
      <c r="B13" s="395" t="s">
        <v>12</v>
      </c>
      <c r="C13" s="393" t="s">
        <v>13</v>
      </c>
      <c r="D13" s="300" t="s">
        <v>7</v>
      </c>
      <c r="E13" s="200">
        <f>'Green Pivot'!C6</f>
        <v>54</v>
      </c>
      <c r="F13" s="201">
        <f>'Green Pivot'!D6</f>
        <v>86</v>
      </c>
      <c r="G13" s="201">
        <f>'Green Pivot'!E6</f>
        <v>158</v>
      </c>
      <c r="H13" s="201">
        <f>'Green Pivot'!F6</f>
        <v>168</v>
      </c>
      <c r="I13" s="202">
        <f>'Green Pivot'!G6</f>
        <v>66</v>
      </c>
      <c r="J13" s="201">
        <f>'Green Pivot'!H6</f>
        <v>81</v>
      </c>
      <c r="K13" s="284">
        <f>'Green Pivot'!I6</f>
        <v>613</v>
      </c>
      <c r="L13" s="287">
        <f>SUM(E13:I13)</f>
        <v>532</v>
      </c>
      <c r="M13" s="67"/>
      <c r="N13" s="200">
        <f>'Orange Pivot'!C6</f>
        <v>27329</v>
      </c>
      <c r="O13" s="201">
        <f>'Orange Pivot'!D6</f>
        <v>23649</v>
      </c>
      <c r="P13" s="201">
        <f>'Orange Pivot'!E6</f>
        <v>14722</v>
      </c>
      <c r="Q13" s="201">
        <f>'Orange Pivot'!F6</f>
        <v>13820</v>
      </c>
      <c r="R13" s="202">
        <f>'Orange Pivot'!G6</f>
        <v>6143</v>
      </c>
      <c r="S13" s="201">
        <f>'Orange Pivot'!H6</f>
        <v>6550</v>
      </c>
      <c r="T13" s="284">
        <f>'Orange Pivot'!I6</f>
        <v>92213</v>
      </c>
      <c r="U13" s="287">
        <f>SUM(N13:R13)</f>
        <v>85663</v>
      </c>
      <c r="V13" s="67"/>
      <c r="W13" s="200">
        <f>'Blue Pivot'!C6</f>
        <v>51</v>
      </c>
      <c r="X13" s="201">
        <f>'Blue Pivot'!D6</f>
        <v>137</v>
      </c>
      <c r="Y13" s="201">
        <f>'Blue Pivot'!E6</f>
        <v>142</v>
      </c>
      <c r="Z13" s="201">
        <f>'Blue Pivot'!F6</f>
        <v>223</v>
      </c>
      <c r="AA13" s="202">
        <f>'Blue Pivot'!G6</f>
        <v>113</v>
      </c>
      <c r="AB13" s="201">
        <f>'Blue Pivot'!H6</f>
        <v>166</v>
      </c>
      <c r="AC13" s="284">
        <f>'Blue Pivot'!I6</f>
        <v>832</v>
      </c>
      <c r="AD13" s="14">
        <f>SUM(W13:AA13)</f>
        <v>666</v>
      </c>
    </row>
    <row r="14" spans="1:42" ht="15" hidden="1" customHeight="1" outlineLevel="2" thickTop="1" thickBot="1" x14ac:dyDescent="0.3">
      <c r="B14" s="395"/>
      <c r="C14" s="393"/>
      <c r="D14" s="104" t="s">
        <v>8</v>
      </c>
      <c r="E14" s="94">
        <f>'Green Pivot'!C7</f>
        <v>57</v>
      </c>
      <c r="F14" s="91">
        <f>'Green Pivot'!D7</f>
        <v>78</v>
      </c>
      <c r="G14" s="91">
        <f>'Green Pivot'!E7</f>
        <v>145</v>
      </c>
      <c r="H14" s="91">
        <f>'Green Pivot'!F7</f>
        <v>169</v>
      </c>
      <c r="I14" s="92">
        <f>'Green Pivot'!G7</f>
        <v>60</v>
      </c>
      <c r="J14" s="91">
        <f>'Green Pivot'!H7</f>
        <v>29</v>
      </c>
      <c r="K14" s="264">
        <f>'Green Pivot'!I7</f>
        <v>538</v>
      </c>
      <c r="L14" s="93">
        <f t="shared" ref="L14:L16" si="3">SUM(E14:I14)</f>
        <v>509</v>
      </c>
      <c r="M14" s="67"/>
      <c r="N14" s="94">
        <f>'Orange Pivot'!C7</f>
        <v>27153</v>
      </c>
      <c r="O14" s="91">
        <f>'Orange Pivot'!D7</f>
        <v>20694</v>
      </c>
      <c r="P14" s="91">
        <f>'Orange Pivot'!E7</f>
        <v>12331</v>
      </c>
      <c r="Q14" s="91">
        <f>'Orange Pivot'!F7</f>
        <v>11719</v>
      </c>
      <c r="R14" s="92">
        <f>'Orange Pivot'!G7</f>
        <v>5383</v>
      </c>
      <c r="S14" s="91">
        <f>'Orange Pivot'!H7</f>
        <v>2084</v>
      </c>
      <c r="T14" s="264">
        <f>'Orange Pivot'!I7</f>
        <v>79364</v>
      </c>
      <c r="U14" s="93">
        <f t="shared" ref="U14:U16" si="4">SUM(N14:R14)</f>
        <v>77280</v>
      </c>
      <c r="V14" s="67"/>
      <c r="W14" s="94">
        <f>'Blue Pivot'!C7</f>
        <v>51</v>
      </c>
      <c r="X14" s="91">
        <f>'Blue Pivot'!D7</f>
        <v>122</v>
      </c>
      <c r="Y14" s="91">
        <f>'Blue Pivot'!E7</f>
        <v>129</v>
      </c>
      <c r="Z14" s="91">
        <f>'Blue Pivot'!F7</f>
        <v>193</v>
      </c>
      <c r="AA14" s="92">
        <f>'Blue Pivot'!G7</f>
        <v>95</v>
      </c>
      <c r="AB14" s="91">
        <f>'Blue Pivot'!H7</f>
        <v>25</v>
      </c>
      <c r="AC14" s="264">
        <f>'Blue Pivot'!I7</f>
        <v>615</v>
      </c>
      <c r="AD14" s="95">
        <f t="shared" ref="AD14:AD16" si="5">SUM(W14:AA14)</f>
        <v>590</v>
      </c>
      <c r="AF14" s="28"/>
    </row>
    <row r="15" spans="1:42" ht="15" hidden="1" customHeight="1" outlineLevel="2" thickTop="1" thickBot="1" x14ac:dyDescent="0.3">
      <c r="B15" s="395"/>
      <c r="C15" s="393"/>
      <c r="D15" s="105" t="s">
        <v>9</v>
      </c>
      <c r="E15" s="99">
        <f>'Green Pivot'!C8</f>
        <v>56</v>
      </c>
      <c r="F15" s="96">
        <f>'Green Pivot'!D8</f>
        <v>75</v>
      </c>
      <c r="G15" s="96">
        <f>'Green Pivot'!E8</f>
        <v>143</v>
      </c>
      <c r="H15" s="96">
        <f>'Green Pivot'!F8</f>
        <v>164</v>
      </c>
      <c r="I15" s="97">
        <f>'Green Pivot'!G8</f>
        <v>56</v>
      </c>
      <c r="J15" s="96">
        <f>'Green Pivot'!H8</f>
        <v>0</v>
      </c>
      <c r="K15" s="265">
        <f>'Green Pivot'!I8</f>
        <v>494</v>
      </c>
      <c r="L15" s="98">
        <f t="shared" si="3"/>
        <v>494</v>
      </c>
      <c r="M15" s="67"/>
      <c r="N15" s="99">
        <f>'Orange Pivot'!C8</f>
        <v>26921</v>
      </c>
      <c r="O15" s="96">
        <f>'Orange Pivot'!D8</f>
        <v>20427</v>
      </c>
      <c r="P15" s="96">
        <f>'Orange Pivot'!E8</f>
        <v>12013</v>
      </c>
      <c r="Q15" s="96">
        <f>'Orange Pivot'!F8</f>
        <v>11299</v>
      </c>
      <c r="R15" s="97">
        <f>'Orange Pivot'!G8</f>
        <v>5156</v>
      </c>
      <c r="S15" s="96">
        <f>'Orange Pivot'!H8</f>
        <v>0</v>
      </c>
      <c r="T15" s="265">
        <f>'Orange Pivot'!I8</f>
        <v>75816</v>
      </c>
      <c r="U15" s="98">
        <f t="shared" si="4"/>
        <v>75816</v>
      </c>
      <c r="V15" s="67"/>
      <c r="W15" s="99">
        <f>'Blue Pivot'!C8</f>
        <v>51</v>
      </c>
      <c r="X15" s="96">
        <f>'Blue Pivot'!D8</f>
        <v>119</v>
      </c>
      <c r="Y15" s="96">
        <f>'Blue Pivot'!E8</f>
        <v>121</v>
      </c>
      <c r="Z15" s="96">
        <f>'Blue Pivot'!F8</f>
        <v>180</v>
      </c>
      <c r="AA15" s="97">
        <f>'Blue Pivot'!G8</f>
        <v>84</v>
      </c>
      <c r="AB15" s="96">
        <f>'Blue Pivot'!H8</f>
        <v>0</v>
      </c>
      <c r="AC15" s="265">
        <f>'Blue Pivot'!I8</f>
        <v>555</v>
      </c>
      <c r="AD15" s="100">
        <f t="shared" si="5"/>
        <v>555</v>
      </c>
    </row>
    <row r="16" spans="1:42" ht="15" hidden="1" customHeight="1" outlineLevel="2" thickTop="1" thickBot="1" x14ac:dyDescent="0.3">
      <c r="B16" s="395"/>
      <c r="C16" s="393"/>
      <c r="D16" s="300" t="s">
        <v>144</v>
      </c>
      <c r="E16" s="200">
        <f>'Green Pivot'!C9</f>
        <v>35</v>
      </c>
      <c r="F16" s="201">
        <f>'Green Pivot'!D9</f>
        <v>36</v>
      </c>
      <c r="G16" s="201">
        <f>'Green Pivot'!E9</f>
        <v>47</v>
      </c>
      <c r="H16" s="201">
        <f>'Green Pivot'!F9</f>
        <v>18</v>
      </c>
      <c r="I16" s="202">
        <f>'Green Pivot'!G9</f>
        <v>0</v>
      </c>
      <c r="J16" s="201">
        <f>'Green Pivot'!H9</f>
        <v>0</v>
      </c>
      <c r="K16" s="284">
        <f>'Green Pivot'!I9</f>
        <v>136</v>
      </c>
      <c r="L16" s="287">
        <f t="shared" si="3"/>
        <v>136</v>
      </c>
      <c r="M16" s="67"/>
      <c r="N16" s="200">
        <f>'Orange Pivot'!C9</f>
        <v>20333</v>
      </c>
      <c r="O16" s="201">
        <f>'Orange Pivot'!D9</f>
        <v>10956</v>
      </c>
      <c r="P16" s="201">
        <f>'Orange Pivot'!E9</f>
        <v>3086</v>
      </c>
      <c r="Q16" s="201">
        <f>'Orange Pivot'!F9</f>
        <v>1641</v>
      </c>
      <c r="R16" s="202">
        <f>'Orange Pivot'!G9</f>
        <v>0</v>
      </c>
      <c r="S16" s="201">
        <f>'Orange Pivot'!H9</f>
        <v>0</v>
      </c>
      <c r="T16" s="284">
        <f>'Orange Pivot'!I9</f>
        <v>36016</v>
      </c>
      <c r="U16" s="287">
        <f t="shared" si="4"/>
        <v>36016</v>
      </c>
      <c r="V16" s="67"/>
      <c r="W16" s="200">
        <f>'Blue Pivot'!C9</f>
        <v>33</v>
      </c>
      <c r="X16" s="201">
        <f>'Blue Pivot'!D9</f>
        <v>47</v>
      </c>
      <c r="Y16" s="201">
        <f>'Blue Pivot'!E9</f>
        <v>25</v>
      </c>
      <c r="Z16" s="201">
        <f>'Blue Pivot'!F9</f>
        <v>12</v>
      </c>
      <c r="AA16" s="202">
        <f>'Blue Pivot'!G9</f>
        <v>0</v>
      </c>
      <c r="AB16" s="201">
        <f>'Blue Pivot'!H9</f>
        <v>0</v>
      </c>
      <c r="AC16" s="284">
        <f>'Blue Pivot'!I9</f>
        <v>117</v>
      </c>
      <c r="AD16" s="203">
        <f t="shared" si="5"/>
        <v>117</v>
      </c>
    </row>
    <row r="17" spans="1:33" ht="15" customHeight="1" outlineLevel="1" collapsed="1" thickTop="1" thickBot="1" x14ac:dyDescent="0.3">
      <c r="B17" s="395"/>
      <c r="C17" s="393"/>
      <c r="D17" s="5" t="s">
        <v>10</v>
      </c>
      <c r="E17" s="23">
        <f>'Green Pivot'!C10</f>
        <v>105.55555555555556</v>
      </c>
      <c r="F17" s="15">
        <f>'Green Pivot'!D10</f>
        <v>90.697674418604649</v>
      </c>
      <c r="G17" s="15">
        <f>'Green Pivot'!E10</f>
        <v>91.77215189873418</v>
      </c>
      <c r="H17" s="15">
        <f>'Green Pivot'!F10</f>
        <v>100.59523809523809</v>
      </c>
      <c r="I17" s="16">
        <f>'Green Pivot'!G10</f>
        <v>90.909090909090907</v>
      </c>
      <c r="J17" s="15">
        <f>'Green Pivot'!H10</f>
        <v>35.802469135802468</v>
      </c>
      <c r="K17" s="261">
        <f>'Green Pivot'!I10</f>
        <v>87.76508972267537</v>
      </c>
      <c r="L17" s="84">
        <f>L14/L13*100</f>
        <v>95.676691729323309</v>
      </c>
      <c r="M17" s="67"/>
      <c r="N17" s="23">
        <f>'Orange Pivot'!C10</f>
        <v>99.355995462695304</v>
      </c>
      <c r="O17" s="15">
        <f>'Orange Pivot'!D10</f>
        <v>87.504757072180638</v>
      </c>
      <c r="P17" s="15">
        <f>'Orange Pivot'!E10</f>
        <v>83.759000135851096</v>
      </c>
      <c r="Q17" s="15">
        <f>'Orange Pivot'!F10</f>
        <v>84.797395079594793</v>
      </c>
      <c r="R17" s="16">
        <f>'Orange Pivot'!G10</f>
        <v>87.628194693146668</v>
      </c>
      <c r="S17" s="15">
        <f>'Orange Pivot'!H10</f>
        <v>31.81679389312977</v>
      </c>
      <c r="T17" s="261">
        <f>'Orange Pivot'!I10</f>
        <v>86.065955993189675</v>
      </c>
      <c r="U17" s="84">
        <f>U14/U13*100</f>
        <v>90.213978030188059</v>
      </c>
      <c r="V17" s="67"/>
      <c r="W17" s="23">
        <f>'Blue Pivot'!C10</f>
        <v>100</v>
      </c>
      <c r="X17" s="15">
        <f>'Blue Pivot'!D10</f>
        <v>89.051094890510953</v>
      </c>
      <c r="Y17" s="15">
        <f>'Blue Pivot'!E10</f>
        <v>90.845070422535215</v>
      </c>
      <c r="Z17" s="15">
        <f>'Blue Pivot'!F10</f>
        <v>86.54708520179372</v>
      </c>
      <c r="AA17" s="16">
        <f>'Blue Pivot'!G10</f>
        <v>84.070796460176993</v>
      </c>
      <c r="AB17" s="15">
        <f>'Blue Pivot'!H10</f>
        <v>15.060240963855422</v>
      </c>
      <c r="AC17" s="261">
        <f>'Blue Pivot'!I10</f>
        <v>73.918269230769226</v>
      </c>
      <c r="AD17" s="17">
        <f>AD14/AD13*100</f>
        <v>88.588588588588593</v>
      </c>
    </row>
    <row r="18" spans="1:33" ht="15" customHeight="1" outlineLevel="1" thickTop="1" thickBot="1" x14ac:dyDescent="0.3">
      <c r="B18" s="395"/>
      <c r="C18" s="393"/>
      <c r="D18" s="301" t="s">
        <v>11</v>
      </c>
      <c r="E18" s="295">
        <f>'Green Pivot'!C11</f>
        <v>103.7037037037037</v>
      </c>
      <c r="F18" s="296">
        <f>'Green Pivot'!D11</f>
        <v>87.20930232558139</v>
      </c>
      <c r="G18" s="296">
        <f>'Green Pivot'!E11</f>
        <v>90.506329113924053</v>
      </c>
      <c r="H18" s="296">
        <f>'Green Pivot'!F11</f>
        <v>97.61904761904762</v>
      </c>
      <c r="I18" s="297">
        <f>'Green Pivot'!G11</f>
        <v>84.848484848484844</v>
      </c>
      <c r="J18" s="296">
        <f>'Green Pivot'!H11</f>
        <v>0</v>
      </c>
      <c r="K18" s="267">
        <f>'Green Pivot'!I11</f>
        <v>80.587275693311582</v>
      </c>
      <c r="L18" s="298">
        <f>L15/L13*100</f>
        <v>92.857142857142861</v>
      </c>
      <c r="M18" s="67"/>
      <c r="N18" s="295">
        <f>'Orange Pivot'!C11</f>
        <v>98.507080390793661</v>
      </c>
      <c r="O18" s="296">
        <f>'Orange Pivot'!D11</f>
        <v>86.375745274641631</v>
      </c>
      <c r="P18" s="296">
        <f>'Orange Pivot'!E11</f>
        <v>81.598967531585387</v>
      </c>
      <c r="Q18" s="296">
        <f>'Orange Pivot'!F11</f>
        <v>81.758321273516643</v>
      </c>
      <c r="R18" s="297">
        <f>'Orange Pivot'!G11</f>
        <v>83.93293179228391</v>
      </c>
      <c r="S18" s="296">
        <f>'Orange Pivot'!H11</f>
        <v>0</v>
      </c>
      <c r="T18" s="267">
        <f>'Orange Pivot'!I11</f>
        <v>82.218342316159337</v>
      </c>
      <c r="U18" s="298">
        <f>U15/U13*100</f>
        <v>88.504955465019904</v>
      </c>
      <c r="V18" s="67"/>
      <c r="W18" s="295">
        <f>'Blue Pivot'!C11</f>
        <v>100</v>
      </c>
      <c r="X18" s="296">
        <f>'Blue Pivot'!D11</f>
        <v>86.861313868613138</v>
      </c>
      <c r="Y18" s="296">
        <f>'Blue Pivot'!E11</f>
        <v>85.211267605633793</v>
      </c>
      <c r="Z18" s="296">
        <f>'Blue Pivot'!F11</f>
        <v>80.717488789237663</v>
      </c>
      <c r="AA18" s="297">
        <f>'Blue Pivot'!G11</f>
        <v>74.336283185840713</v>
      </c>
      <c r="AB18" s="296">
        <f>'Blue Pivot'!H11</f>
        <v>0</v>
      </c>
      <c r="AC18" s="267">
        <f>'Blue Pivot'!I11</f>
        <v>66.706730769230774</v>
      </c>
      <c r="AD18" s="299">
        <f>AD15/AD13*100</f>
        <v>83.333333333333343</v>
      </c>
    </row>
    <row r="19" spans="1:33" ht="15" customHeight="1" outlineLevel="1" thickTop="1" thickBot="1" x14ac:dyDescent="0.3">
      <c r="B19" s="395"/>
      <c r="C19" s="393"/>
      <c r="D19" s="301" t="s">
        <v>145</v>
      </c>
      <c r="E19" s="295">
        <f>'Green Pivot'!C12</f>
        <v>68.627450980392155</v>
      </c>
      <c r="F19" s="296">
        <f>'Green Pivot'!D12</f>
        <v>59.016393442622949</v>
      </c>
      <c r="G19" s="296">
        <f>'Green Pivot'!E12</f>
        <v>39.166666666666664</v>
      </c>
      <c r="H19" s="296">
        <f>'Green Pivot'!F12</f>
        <v>18.75</v>
      </c>
      <c r="I19" s="297"/>
      <c r="J19" s="296"/>
      <c r="K19" s="267"/>
      <c r="L19" s="298"/>
      <c r="M19" s="67"/>
      <c r="N19" s="295">
        <f>'Orange Pivot'!C12</f>
        <v>80.307279118448591</v>
      </c>
      <c r="O19" s="296">
        <f>'Orange Pivot'!D12</f>
        <v>60.069082734799061</v>
      </c>
      <c r="P19" s="296">
        <f>'Orange Pivot'!E12</f>
        <v>32.303988275934259</v>
      </c>
      <c r="Q19" s="296">
        <f>'Orange Pivot'!F12</f>
        <v>21.997319034852548</v>
      </c>
      <c r="R19" s="297"/>
      <c r="S19" s="296"/>
      <c r="T19" s="267"/>
      <c r="U19" s="298"/>
      <c r="V19" s="67"/>
      <c r="W19" s="295">
        <f>'Blue Pivot'!C12</f>
        <v>71.739130434782609</v>
      </c>
      <c r="X19" s="296">
        <f>'Blue Pivot'!D12</f>
        <v>48.958333333333329</v>
      </c>
      <c r="Y19" s="296">
        <f>'Blue Pivot'!E12</f>
        <v>28.735632183908045</v>
      </c>
      <c r="Z19" s="296">
        <f>'Blue Pivot'!F12</f>
        <v>12.5</v>
      </c>
      <c r="AA19" s="297"/>
      <c r="AB19" s="296"/>
      <c r="AC19" s="267"/>
      <c r="AD19" s="299"/>
    </row>
    <row r="20" spans="1:33" ht="15" customHeight="1" outlineLevel="1" thickTop="1" thickBot="1" x14ac:dyDescent="0.3">
      <c r="B20" s="395"/>
      <c r="C20" s="393"/>
      <c r="D20" s="133" t="s">
        <v>146</v>
      </c>
      <c r="E20" s="130">
        <f>'Green Pivot'!C13</f>
        <v>64.81481481481481</v>
      </c>
      <c r="F20" s="131">
        <f>'Green Pivot'!D13</f>
        <v>41.860465116279073</v>
      </c>
      <c r="G20" s="131">
        <f>'Green Pivot'!E13</f>
        <v>29.746835443037973</v>
      </c>
      <c r="H20" s="131">
        <f>'Green Pivot'!F13</f>
        <v>10.714285714285714</v>
      </c>
      <c r="I20" s="132"/>
      <c r="J20" s="131"/>
      <c r="K20" s="266"/>
      <c r="L20" s="134"/>
      <c r="M20" s="67"/>
      <c r="N20" s="130">
        <f>'Orange Pivot'!C13</f>
        <v>74.400819642138387</v>
      </c>
      <c r="O20" s="131">
        <f>'Orange Pivot'!D13</f>
        <v>46.327540276544468</v>
      </c>
      <c r="P20" s="131">
        <f>'Orange Pivot'!E13</f>
        <v>20.961825838880589</v>
      </c>
      <c r="Q20" s="131">
        <f>'Orange Pivot'!F13</f>
        <v>11.874095513748191</v>
      </c>
      <c r="R20" s="132"/>
      <c r="S20" s="131"/>
      <c r="T20" s="266"/>
      <c r="U20" s="134"/>
      <c r="V20" s="67"/>
      <c r="W20" s="130">
        <f>'Blue Pivot'!C13</f>
        <v>64.705882352941174</v>
      </c>
      <c r="X20" s="131">
        <f>'Blue Pivot'!D13</f>
        <v>34.306569343065696</v>
      </c>
      <c r="Y20" s="131">
        <f>'Blue Pivot'!E13</f>
        <v>17.6056338028169</v>
      </c>
      <c r="Z20" s="131">
        <f>'Blue Pivot'!F13</f>
        <v>5.3811659192825116</v>
      </c>
      <c r="AA20" s="132"/>
      <c r="AB20" s="131"/>
      <c r="AC20" s="266"/>
      <c r="AD20" s="134"/>
    </row>
    <row r="21" spans="1:33" s="7" customFormat="1" ht="15" hidden="1" customHeight="1" outlineLevel="2" thickTop="1" thickBot="1" x14ac:dyDescent="0.3">
      <c r="A21" s="1"/>
      <c r="B21" s="395"/>
      <c r="C21" s="394" t="s">
        <v>14</v>
      </c>
      <c r="D21" s="109" t="s">
        <v>7</v>
      </c>
      <c r="E21" s="94">
        <f>'Green Pivot'!C14</f>
        <v>508</v>
      </c>
      <c r="F21" s="91">
        <f>'Green Pivot'!D14</f>
        <v>825</v>
      </c>
      <c r="G21" s="91">
        <f>'Green Pivot'!E14</f>
        <v>1209</v>
      </c>
      <c r="H21" s="91">
        <f>'Green Pivot'!F14</f>
        <v>1304</v>
      </c>
      <c r="I21" s="92">
        <f>'Green Pivot'!G14</f>
        <v>340</v>
      </c>
      <c r="J21" s="91">
        <f>'Green Pivot'!H14</f>
        <v>427</v>
      </c>
      <c r="K21" s="264">
        <f>'Green Pivot'!I14</f>
        <v>4613</v>
      </c>
      <c r="L21" s="95">
        <f>SUM(E21:I21)</f>
        <v>4186</v>
      </c>
      <c r="M21" s="67"/>
      <c r="N21" s="22">
        <f>'Orange Pivot'!C14</f>
        <v>32873</v>
      </c>
      <c r="O21" s="12">
        <f>'Orange Pivot'!D14</f>
        <v>38236</v>
      </c>
      <c r="P21" s="12">
        <f>'Orange Pivot'!E14</f>
        <v>33146</v>
      </c>
      <c r="Q21" s="12">
        <f>'Orange Pivot'!F14</f>
        <v>43220</v>
      </c>
      <c r="R21" s="13">
        <f>'Orange Pivot'!G14</f>
        <v>11555</v>
      </c>
      <c r="S21" s="12">
        <f>'Orange Pivot'!H14</f>
        <v>11529</v>
      </c>
      <c r="T21" s="259">
        <f>'Orange Pivot'!I14</f>
        <v>170559</v>
      </c>
      <c r="U21" s="62">
        <f>SUM(N21:R21)</f>
        <v>159030</v>
      </c>
      <c r="V21" s="67"/>
      <c r="W21" s="22">
        <f>'Blue Pivot'!C14</f>
        <v>684</v>
      </c>
      <c r="X21" s="12">
        <f>'Blue Pivot'!D14</f>
        <v>1297</v>
      </c>
      <c r="Y21" s="12">
        <f>'Blue Pivot'!E14</f>
        <v>1280</v>
      </c>
      <c r="Z21" s="12">
        <f>'Blue Pivot'!F14</f>
        <v>2170</v>
      </c>
      <c r="AA21" s="13">
        <f>'Blue Pivot'!G14</f>
        <v>729</v>
      </c>
      <c r="AB21" s="12">
        <f>'Blue Pivot'!H14</f>
        <v>867</v>
      </c>
      <c r="AC21" s="259">
        <f>'Blue Pivot'!I14</f>
        <v>7027</v>
      </c>
      <c r="AD21" s="14">
        <f>SUM(W21:AA21)</f>
        <v>6160</v>
      </c>
      <c r="AF21" s="1"/>
      <c r="AG21" s="1"/>
    </row>
    <row r="22" spans="1:33" s="7" customFormat="1" ht="16.5" hidden="1" outlineLevel="2" thickTop="1" thickBot="1" x14ac:dyDescent="0.3">
      <c r="A22" s="1"/>
      <c r="B22" s="395"/>
      <c r="C22" s="394"/>
      <c r="D22" s="104" t="s">
        <v>8</v>
      </c>
      <c r="E22" s="94">
        <f>'Green Pivot'!C15</f>
        <v>496</v>
      </c>
      <c r="F22" s="91">
        <f>'Green Pivot'!D15</f>
        <v>788</v>
      </c>
      <c r="G22" s="91">
        <f>'Green Pivot'!E15</f>
        <v>1145</v>
      </c>
      <c r="H22" s="91">
        <f>'Green Pivot'!F15</f>
        <v>1240</v>
      </c>
      <c r="I22" s="92">
        <f>'Green Pivot'!G15</f>
        <v>337</v>
      </c>
      <c r="J22" s="91">
        <f>'Green Pivot'!H15</f>
        <v>203</v>
      </c>
      <c r="K22" s="264">
        <f>'Green Pivot'!I15</f>
        <v>4209</v>
      </c>
      <c r="L22" s="95">
        <f t="shared" ref="L22:L24" si="6">SUM(E22:I22)</f>
        <v>4006</v>
      </c>
      <c r="M22" s="67"/>
      <c r="N22" s="94">
        <f>'Orange Pivot'!C15</f>
        <v>33369</v>
      </c>
      <c r="O22" s="91">
        <f>'Orange Pivot'!D15</f>
        <v>36721</v>
      </c>
      <c r="P22" s="91">
        <f>'Orange Pivot'!E15</f>
        <v>29898</v>
      </c>
      <c r="Q22" s="91">
        <f>'Orange Pivot'!F15</f>
        <v>40707</v>
      </c>
      <c r="R22" s="92">
        <f>'Orange Pivot'!G15</f>
        <v>11418</v>
      </c>
      <c r="S22" s="91">
        <f>'Orange Pivot'!H15</f>
        <v>8023</v>
      </c>
      <c r="T22" s="264">
        <f>'Orange Pivot'!I15</f>
        <v>160136</v>
      </c>
      <c r="U22" s="93">
        <f t="shared" ref="U22:U24" si="7">SUM(N22:R22)</f>
        <v>152113</v>
      </c>
      <c r="V22" s="67"/>
      <c r="W22" s="94">
        <f>'Blue Pivot'!C15</f>
        <v>622</v>
      </c>
      <c r="X22" s="91">
        <f>'Blue Pivot'!D15</f>
        <v>1183</v>
      </c>
      <c r="Y22" s="91">
        <f>'Blue Pivot'!E15</f>
        <v>1144</v>
      </c>
      <c r="Z22" s="91">
        <f>'Blue Pivot'!F15</f>
        <v>1959</v>
      </c>
      <c r="AA22" s="92">
        <f>'Blue Pivot'!G15</f>
        <v>665</v>
      </c>
      <c r="AB22" s="91">
        <f>'Blue Pivot'!H15</f>
        <v>269</v>
      </c>
      <c r="AC22" s="264">
        <f>'Blue Pivot'!I15</f>
        <v>5842</v>
      </c>
      <c r="AD22" s="95">
        <f t="shared" ref="AD22:AD24" si="8">SUM(W22:AA22)</f>
        <v>5573</v>
      </c>
      <c r="AF22" s="1"/>
      <c r="AG22" s="1"/>
    </row>
    <row r="23" spans="1:33" s="7" customFormat="1" ht="16.5" hidden="1" outlineLevel="2" thickTop="1" thickBot="1" x14ac:dyDescent="0.3">
      <c r="A23" s="1"/>
      <c r="B23" s="395"/>
      <c r="C23" s="394"/>
      <c r="D23" s="105" t="s">
        <v>9</v>
      </c>
      <c r="E23" s="99">
        <f>'Green Pivot'!C16</f>
        <v>491</v>
      </c>
      <c r="F23" s="96">
        <f>'Green Pivot'!D16</f>
        <v>783</v>
      </c>
      <c r="G23" s="96">
        <f>'Green Pivot'!E16</f>
        <v>1135</v>
      </c>
      <c r="H23" s="96">
        <f>'Green Pivot'!F16</f>
        <v>1227</v>
      </c>
      <c r="I23" s="97">
        <f>'Green Pivot'!G16</f>
        <v>325</v>
      </c>
      <c r="J23" s="121">
        <f>'Green Pivot'!H16</f>
        <v>0</v>
      </c>
      <c r="K23" s="260">
        <f>'Green Pivot'!I16</f>
        <v>3961</v>
      </c>
      <c r="L23" s="165">
        <f t="shared" si="6"/>
        <v>3961</v>
      </c>
      <c r="M23" s="67"/>
      <c r="N23" s="99">
        <f>'Orange Pivot'!C16</f>
        <v>33159</v>
      </c>
      <c r="O23" s="96">
        <f>'Orange Pivot'!D16</f>
        <v>36537</v>
      </c>
      <c r="P23" s="96">
        <f>'Orange Pivot'!E16</f>
        <v>29675</v>
      </c>
      <c r="Q23" s="96">
        <f>'Orange Pivot'!F16</f>
        <v>40427</v>
      </c>
      <c r="R23" s="97">
        <f>'Orange Pivot'!G16</f>
        <v>11235</v>
      </c>
      <c r="S23" s="96">
        <f>'Orange Pivot'!H16</f>
        <v>0</v>
      </c>
      <c r="T23" s="265">
        <f>'Orange Pivot'!I16</f>
        <v>151033</v>
      </c>
      <c r="U23" s="98">
        <f t="shared" si="7"/>
        <v>151033</v>
      </c>
      <c r="V23" s="67"/>
      <c r="W23" s="99">
        <f>'Blue Pivot'!C16</f>
        <v>610</v>
      </c>
      <c r="X23" s="96">
        <f>'Blue Pivot'!D16</f>
        <v>1170</v>
      </c>
      <c r="Y23" s="96">
        <f>'Blue Pivot'!E16</f>
        <v>1115</v>
      </c>
      <c r="Z23" s="96">
        <f>'Blue Pivot'!F16</f>
        <v>1874</v>
      </c>
      <c r="AA23" s="97">
        <f>'Blue Pivot'!G16</f>
        <v>628</v>
      </c>
      <c r="AB23" s="96">
        <f>'Blue Pivot'!H16</f>
        <v>0</v>
      </c>
      <c r="AC23" s="265">
        <f>'Blue Pivot'!I16</f>
        <v>5397</v>
      </c>
      <c r="AD23" s="100">
        <f t="shared" si="8"/>
        <v>5397</v>
      </c>
      <c r="AF23" s="1"/>
      <c r="AG23" s="1"/>
    </row>
    <row r="24" spans="1:33" s="7" customFormat="1" ht="16.5" hidden="1" outlineLevel="2" thickTop="1" thickBot="1" x14ac:dyDescent="0.3">
      <c r="A24" s="1"/>
      <c r="B24" s="395"/>
      <c r="C24" s="394"/>
      <c r="D24" s="300" t="s">
        <v>144</v>
      </c>
      <c r="E24" s="200">
        <f>'Green Pivot'!C17</f>
        <v>343</v>
      </c>
      <c r="F24" s="201">
        <f>'Green Pivot'!D17</f>
        <v>467</v>
      </c>
      <c r="G24" s="201">
        <f>'Green Pivot'!E17</f>
        <v>495</v>
      </c>
      <c r="H24" s="201">
        <f>'Green Pivot'!F17</f>
        <v>349</v>
      </c>
      <c r="I24" s="202">
        <f>'Green Pivot'!G17</f>
        <v>0</v>
      </c>
      <c r="J24" s="201">
        <f>'Green Pivot'!H17</f>
        <v>0</v>
      </c>
      <c r="K24" s="284">
        <f>'Green Pivot'!I17</f>
        <v>1654</v>
      </c>
      <c r="L24" s="302">
        <f t="shared" si="6"/>
        <v>1654</v>
      </c>
      <c r="M24" s="71"/>
      <c r="N24" s="200">
        <f>'Orange Pivot'!C17</f>
        <v>27364</v>
      </c>
      <c r="O24" s="201">
        <f>'Orange Pivot'!D17</f>
        <v>24523</v>
      </c>
      <c r="P24" s="201">
        <f>'Orange Pivot'!E17</f>
        <v>14295</v>
      </c>
      <c r="Q24" s="201">
        <f>'Orange Pivot'!F17</f>
        <v>13185</v>
      </c>
      <c r="R24" s="202">
        <f>'Orange Pivot'!G17</f>
        <v>10</v>
      </c>
      <c r="S24" s="201">
        <f>'Orange Pivot'!H17</f>
        <v>0</v>
      </c>
      <c r="T24" s="284">
        <f>'Orange Pivot'!I17</f>
        <v>79377</v>
      </c>
      <c r="U24" s="287">
        <f t="shared" si="7"/>
        <v>79377</v>
      </c>
      <c r="V24" s="67"/>
      <c r="W24" s="200">
        <f>'Blue Pivot'!C17</f>
        <v>392</v>
      </c>
      <c r="X24" s="201">
        <f>'Blue Pivot'!D17</f>
        <v>659</v>
      </c>
      <c r="Y24" s="201">
        <f>'Blue Pivot'!E17</f>
        <v>363</v>
      </c>
      <c r="Z24" s="201">
        <f>'Blue Pivot'!F17</f>
        <v>303</v>
      </c>
      <c r="AA24" s="202">
        <f>'Blue Pivot'!G17</f>
        <v>0</v>
      </c>
      <c r="AB24" s="201">
        <f>'Blue Pivot'!H17</f>
        <v>0</v>
      </c>
      <c r="AC24" s="284">
        <f>'Blue Pivot'!I17</f>
        <v>1717</v>
      </c>
      <c r="AD24" s="203">
        <f t="shared" si="8"/>
        <v>1717</v>
      </c>
      <c r="AF24" s="1"/>
      <c r="AG24" s="1"/>
    </row>
    <row r="25" spans="1:33" s="7" customFormat="1" ht="16.5" outlineLevel="1" collapsed="1" thickTop="1" thickBot="1" x14ac:dyDescent="0.3">
      <c r="A25" s="1"/>
      <c r="B25" s="395"/>
      <c r="C25" s="394"/>
      <c r="D25" s="5" t="s">
        <v>10</v>
      </c>
      <c r="E25" s="23">
        <f>'Green Pivot'!C18</f>
        <v>97.637795275590548</v>
      </c>
      <c r="F25" s="15">
        <f>'Green Pivot'!D18</f>
        <v>95.515151515151516</v>
      </c>
      <c r="G25" s="15">
        <f>'Green Pivot'!E18</f>
        <v>94.70636889991728</v>
      </c>
      <c r="H25" s="15">
        <f>'Green Pivot'!F18</f>
        <v>95.092024539877301</v>
      </c>
      <c r="I25" s="16">
        <f>'Green Pivot'!G18</f>
        <v>99.117647058823536</v>
      </c>
      <c r="J25" s="296">
        <f>'Green Pivot'!H18</f>
        <v>47.540983606557376</v>
      </c>
      <c r="K25" s="267">
        <f>'Green Pivot'!I18</f>
        <v>91.242141773249514</v>
      </c>
      <c r="L25" s="17">
        <f>L22/L21*100</f>
        <v>95.699952221691348</v>
      </c>
      <c r="M25" s="71"/>
      <c r="N25" s="23">
        <f>'Orange Pivot'!C18</f>
        <v>101.50883703951573</v>
      </c>
      <c r="O25" s="15">
        <f>'Orange Pivot'!D18</f>
        <v>96.037765456637729</v>
      </c>
      <c r="P25" s="15">
        <f>'Orange Pivot'!E18</f>
        <v>90.200929222228936</v>
      </c>
      <c r="Q25" s="15">
        <f>'Orange Pivot'!F18</f>
        <v>94.185562239703842</v>
      </c>
      <c r="R25" s="16">
        <f>'Orange Pivot'!G18</f>
        <v>98.814366075292085</v>
      </c>
      <c r="S25" s="15">
        <f>'Orange Pivot'!H18</f>
        <v>69.589730245467948</v>
      </c>
      <c r="T25" s="261">
        <f>'Orange Pivot'!I18</f>
        <v>93.888918204257763</v>
      </c>
      <c r="U25" s="84">
        <f>U22/U21*100</f>
        <v>95.650506193799913</v>
      </c>
      <c r="V25" s="67"/>
      <c r="W25" s="23">
        <f>'Blue Pivot'!C18</f>
        <v>90.935672514619881</v>
      </c>
      <c r="X25" s="15">
        <f>'Blue Pivot'!D18</f>
        <v>91.210485736314567</v>
      </c>
      <c r="Y25" s="15">
        <f>'Blue Pivot'!E18</f>
        <v>89.375</v>
      </c>
      <c r="Z25" s="15">
        <f>'Blue Pivot'!F18</f>
        <v>90.276497695852527</v>
      </c>
      <c r="AA25" s="16">
        <f>'Blue Pivot'!G18</f>
        <v>91.220850480109732</v>
      </c>
      <c r="AB25" s="15">
        <f>'Blue Pivot'!H18</f>
        <v>31.02652825836217</v>
      </c>
      <c r="AC25" s="261">
        <f>'Blue Pivot'!I18</f>
        <v>83.13647360182155</v>
      </c>
      <c r="AD25" s="17">
        <f>AD22/AD21*100</f>
        <v>90.470779220779221</v>
      </c>
      <c r="AF25" s="1"/>
      <c r="AG25" s="1"/>
    </row>
    <row r="26" spans="1:33" s="7" customFormat="1" ht="16.5" outlineLevel="1" thickTop="1" thickBot="1" x14ac:dyDescent="0.3">
      <c r="A26" s="1"/>
      <c r="B26" s="395"/>
      <c r="C26" s="394"/>
      <c r="D26" s="301" t="s">
        <v>11</v>
      </c>
      <c r="E26" s="295">
        <f>'Green Pivot'!C19</f>
        <v>96.653543307086608</v>
      </c>
      <c r="F26" s="296">
        <f>'Green Pivot'!D19</f>
        <v>94.909090909090907</v>
      </c>
      <c r="G26" s="296">
        <f>'Green Pivot'!E19</f>
        <v>93.879239040529356</v>
      </c>
      <c r="H26" s="296">
        <f>'Green Pivot'!F19</f>
        <v>94.095092024539866</v>
      </c>
      <c r="I26" s="297">
        <f>'Green Pivot'!G19</f>
        <v>95.588235294117652</v>
      </c>
      <c r="J26" s="296">
        <f>'Green Pivot'!H19</f>
        <v>0</v>
      </c>
      <c r="K26" s="267">
        <f>'Green Pivot'!I19</f>
        <v>85.866030782570988</v>
      </c>
      <c r="L26" s="303">
        <f>L23/L21*100</f>
        <v>94.624940277114192</v>
      </c>
      <c r="M26" s="71"/>
      <c r="N26" s="295">
        <f>'Orange Pivot'!C19</f>
        <v>100.87001490584979</v>
      </c>
      <c r="O26" s="296">
        <f>'Orange Pivot'!D19</f>
        <v>95.556543571503298</v>
      </c>
      <c r="P26" s="296">
        <f>'Orange Pivot'!E19</f>
        <v>89.528148192843787</v>
      </c>
      <c r="Q26" s="296">
        <f>'Orange Pivot'!F19</f>
        <v>93.537714021286448</v>
      </c>
      <c r="R26" s="297">
        <f>'Orange Pivot'!G19</f>
        <v>97.230636088273471</v>
      </c>
      <c r="S26" s="296">
        <f>'Orange Pivot'!H19</f>
        <v>0</v>
      </c>
      <c r="T26" s="267">
        <f>'Orange Pivot'!I19</f>
        <v>88.551762146823094</v>
      </c>
      <c r="U26" s="298">
        <f>U23/U21*100</f>
        <v>94.971389046091943</v>
      </c>
      <c r="V26" s="67"/>
      <c r="W26" s="295">
        <f>'Blue Pivot'!C19</f>
        <v>89.181286549707607</v>
      </c>
      <c r="X26" s="296">
        <f>'Blue Pivot'!D19</f>
        <v>90.208172706245179</v>
      </c>
      <c r="Y26" s="296">
        <f>'Blue Pivot'!E19</f>
        <v>87.109375</v>
      </c>
      <c r="Z26" s="296">
        <f>'Blue Pivot'!F19</f>
        <v>86.359447004608285</v>
      </c>
      <c r="AA26" s="297">
        <f>'Blue Pivot'!G19</f>
        <v>86.145404663923188</v>
      </c>
      <c r="AB26" s="296">
        <f>'Blue Pivot'!H19</f>
        <v>0</v>
      </c>
      <c r="AC26" s="267">
        <f>'Blue Pivot'!I19</f>
        <v>76.803756937526686</v>
      </c>
      <c r="AD26" s="299">
        <f>AD23/AD21*100</f>
        <v>87.61363636363636</v>
      </c>
      <c r="AF26" s="1"/>
      <c r="AG26" s="1"/>
    </row>
    <row r="27" spans="1:33" s="7" customFormat="1" ht="16.5" outlineLevel="1" thickTop="1" thickBot="1" x14ac:dyDescent="0.3">
      <c r="A27" s="1"/>
      <c r="B27" s="395"/>
      <c r="C27" s="394"/>
      <c r="D27" s="301" t="s">
        <v>145</v>
      </c>
      <c r="E27" s="295">
        <f>'Green Pivot'!C20</f>
        <v>74.403470715835141</v>
      </c>
      <c r="F27" s="296">
        <f>'Green Pivot'!D20</f>
        <v>63.710777626193725</v>
      </c>
      <c r="G27" s="296">
        <f>'Green Pivot'!E20</f>
        <v>47.872340425531917</v>
      </c>
      <c r="H27" s="296">
        <f>'Green Pivot'!F20</f>
        <v>33.654773384763743</v>
      </c>
      <c r="I27" s="297"/>
      <c r="J27" s="296"/>
      <c r="K27" s="267"/>
      <c r="L27" s="303"/>
      <c r="M27" s="71"/>
      <c r="N27" s="295">
        <f>'Orange Pivot'!C20</f>
        <v>85.83168658448605</v>
      </c>
      <c r="O27" s="296">
        <f>'Orange Pivot'!D20</f>
        <v>70.061710759385178</v>
      </c>
      <c r="P27" s="296">
        <f>'Orange Pivot'!E20</f>
        <v>51.247580124758009</v>
      </c>
      <c r="Q27" s="296">
        <f>'Orange Pivot'!F20</f>
        <v>35.817124850592194</v>
      </c>
      <c r="R27" s="297"/>
      <c r="S27" s="296"/>
      <c r="T27" s="267"/>
      <c r="U27" s="298"/>
      <c r="V27" s="67"/>
      <c r="W27" s="295">
        <f>'Blue Pivot'!C20</f>
        <v>69.626998223801067</v>
      </c>
      <c r="X27" s="296">
        <f>'Blue Pivot'!D20</f>
        <v>61.704119850187269</v>
      </c>
      <c r="Y27" s="296">
        <f>'Blue Pivot'!E20</f>
        <v>40.066225165562912</v>
      </c>
      <c r="Z27" s="296">
        <f>'Blue Pivot'!F20</f>
        <v>23.783359497645211</v>
      </c>
      <c r="AA27" s="297"/>
      <c r="AB27" s="296"/>
      <c r="AC27" s="267"/>
      <c r="AD27" s="299"/>
      <c r="AF27" s="1"/>
      <c r="AG27" s="1"/>
    </row>
    <row r="28" spans="1:33" s="7" customFormat="1" ht="16.5" outlineLevel="1" thickTop="1" thickBot="1" x14ac:dyDescent="0.3">
      <c r="A28" s="1"/>
      <c r="B28" s="395"/>
      <c r="C28" s="394"/>
      <c r="D28" s="6" t="s">
        <v>146</v>
      </c>
      <c r="E28" s="24">
        <f>'Green Pivot'!C21</f>
        <v>67.519685039370074</v>
      </c>
      <c r="F28" s="18">
        <f>'Green Pivot'!D21</f>
        <v>56.606060606060602</v>
      </c>
      <c r="G28" s="18">
        <f>'Green Pivot'!E21</f>
        <v>40.942928039702231</v>
      </c>
      <c r="H28" s="18">
        <f>'Green Pivot'!F21</f>
        <v>26.763803680981596</v>
      </c>
      <c r="I28" s="19"/>
      <c r="J28" s="366"/>
      <c r="K28" s="268"/>
      <c r="L28" s="166"/>
      <c r="M28" s="67"/>
      <c r="N28" s="24">
        <f>'Orange Pivot'!C21</f>
        <v>83.241566026830526</v>
      </c>
      <c r="O28" s="18">
        <f>'Orange Pivot'!D21</f>
        <v>64.135892875823828</v>
      </c>
      <c r="P28" s="18">
        <f>'Orange Pivot'!E21</f>
        <v>43.127375852289866</v>
      </c>
      <c r="Q28" s="18">
        <f>'Orange Pivot'!F21</f>
        <v>30.506709856547893</v>
      </c>
      <c r="R28" s="19"/>
      <c r="S28" s="18"/>
      <c r="T28" s="262"/>
      <c r="U28" s="85"/>
      <c r="V28" s="67"/>
      <c r="W28" s="24">
        <f>'Blue Pivot'!C21</f>
        <v>57.309941520467831</v>
      </c>
      <c r="X28" s="18">
        <f>'Blue Pivot'!D21</f>
        <v>50.809560524286809</v>
      </c>
      <c r="Y28" s="18">
        <f>'Blue Pivot'!E21</f>
        <v>28.359374999999996</v>
      </c>
      <c r="Z28" s="18">
        <f>'Blue Pivot'!F21</f>
        <v>13.963133640552996</v>
      </c>
      <c r="AA28" s="19"/>
      <c r="AB28" s="18"/>
      <c r="AC28" s="262"/>
      <c r="AD28" s="20"/>
      <c r="AF28" s="1"/>
      <c r="AG28" s="1"/>
    </row>
    <row r="29" spans="1:33" s="7" customFormat="1" ht="15" hidden="1" customHeight="1" outlineLevel="2" thickTop="1" thickBot="1" x14ac:dyDescent="0.3">
      <c r="A29" s="1"/>
      <c r="B29" s="395"/>
      <c r="C29" s="394" t="s">
        <v>15</v>
      </c>
      <c r="D29" s="109" t="s">
        <v>7</v>
      </c>
      <c r="E29" s="94">
        <f>'Green Pivot'!C22</f>
        <v>1472</v>
      </c>
      <c r="F29" s="91">
        <f>'Green Pivot'!D22</f>
        <v>3194</v>
      </c>
      <c r="G29" s="91">
        <f>'Green Pivot'!E22</f>
        <v>4542</v>
      </c>
      <c r="H29" s="91">
        <f>'Green Pivot'!F22</f>
        <v>4208</v>
      </c>
      <c r="I29" s="92">
        <f>'Green Pivot'!G22</f>
        <v>1235</v>
      </c>
      <c r="J29" s="91">
        <f>'Green Pivot'!H22</f>
        <v>1577</v>
      </c>
      <c r="K29" s="264">
        <f>'Green Pivot'!I22</f>
        <v>16228</v>
      </c>
      <c r="L29" s="95">
        <f>SUM(E29:I29)</f>
        <v>14651</v>
      </c>
      <c r="M29" s="67"/>
      <c r="N29" s="64">
        <f>'Orange Pivot'!C22</f>
        <v>30953</v>
      </c>
      <c r="O29" s="37">
        <f>'Orange Pivot'!D22</f>
        <v>33204</v>
      </c>
      <c r="P29" s="37">
        <f>'Orange Pivot'!E22</f>
        <v>25904</v>
      </c>
      <c r="Q29" s="37">
        <f>'Orange Pivot'!F22</f>
        <v>27311</v>
      </c>
      <c r="R29" s="38">
        <f>'Orange Pivot'!G22</f>
        <v>10266</v>
      </c>
      <c r="S29" s="37">
        <f>'Orange Pivot'!H22</f>
        <v>10855</v>
      </c>
      <c r="T29" s="281">
        <f>'Orange Pivot'!I22</f>
        <v>138493</v>
      </c>
      <c r="U29" s="56">
        <f>SUM(N29:R29)</f>
        <v>127638</v>
      </c>
      <c r="V29" s="67"/>
      <c r="W29" s="64">
        <f>'Blue Pivot'!C22</f>
        <v>1647</v>
      </c>
      <c r="X29" s="37">
        <f>'Blue Pivot'!D22</f>
        <v>3249</v>
      </c>
      <c r="Y29" s="37">
        <f>'Blue Pivot'!E22</f>
        <v>3724</v>
      </c>
      <c r="Z29" s="37">
        <f>'Blue Pivot'!F22</f>
        <v>6394</v>
      </c>
      <c r="AA29" s="38">
        <f>'Blue Pivot'!G22</f>
        <v>2524</v>
      </c>
      <c r="AB29" s="37">
        <f>'Blue Pivot'!H22</f>
        <v>3254</v>
      </c>
      <c r="AC29" s="281">
        <f>'Blue Pivot'!I22</f>
        <v>20792</v>
      </c>
      <c r="AD29" s="39">
        <f>SUM(W29:AA29)</f>
        <v>17538</v>
      </c>
      <c r="AF29" s="1"/>
      <c r="AG29" s="1"/>
    </row>
    <row r="30" spans="1:33" s="7" customFormat="1" ht="15" hidden="1" customHeight="1" outlineLevel="2" thickTop="1" thickBot="1" x14ac:dyDescent="0.3">
      <c r="A30" s="1"/>
      <c r="B30" s="395"/>
      <c r="C30" s="394"/>
      <c r="D30" s="104" t="s">
        <v>8</v>
      </c>
      <c r="E30" s="94">
        <f>'Green Pivot'!C23</f>
        <v>1590</v>
      </c>
      <c r="F30" s="91">
        <f>'Green Pivot'!D23</f>
        <v>3277</v>
      </c>
      <c r="G30" s="91">
        <f>'Green Pivot'!E23</f>
        <v>4595</v>
      </c>
      <c r="H30" s="91">
        <f>'Green Pivot'!F23</f>
        <v>4037</v>
      </c>
      <c r="I30" s="92">
        <f>'Green Pivot'!G23</f>
        <v>1304</v>
      </c>
      <c r="J30" s="91">
        <f>'Green Pivot'!H23</f>
        <v>935</v>
      </c>
      <c r="K30" s="264">
        <f>'Green Pivot'!I23</f>
        <v>15738</v>
      </c>
      <c r="L30" s="95">
        <f t="shared" ref="L30:L32" si="9">SUM(E30:I30)</f>
        <v>14803</v>
      </c>
      <c r="M30" s="67"/>
      <c r="N30" s="94">
        <f>'Orange Pivot'!C23</f>
        <v>30792</v>
      </c>
      <c r="O30" s="91">
        <f>'Orange Pivot'!D23</f>
        <v>31118</v>
      </c>
      <c r="P30" s="91">
        <f>'Orange Pivot'!E23</f>
        <v>22887</v>
      </c>
      <c r="Q30" s="91">
        <f>'Orange Pivot'!F23</f>
        <v>25168</v>
      </c>
      <c r="R30" s="92">
        <f>'Orange Pivot'!G23</f>
        <v>9770</v>
      </c>
      <c r="S30" s="91">
        <f>'Orange Pivot'!H23</f>
        <v>5599</v>
      </c>
      <c r="T30" s="264">
        <f>'Orange Pivot'!I23</f>
        <v>125334</v>
      </c>
      <c r="U30" s="93">
        <f t="shared" ref="U30:U32" si="10">SUM(N30:R30)</f>
        <v>119735</v>
      </c>
      <c r="V30" s="67"/>
      <c r="W30" s="94">
        <f>'Blue Pivot'!C23</f>
        <v>1475</v>
      </c>
      <c r="X30" s="91">
        <f>'Blue Pivot'!D23</f>
        <v>2853</v>
      </c>
      <c r="Y30" s="91">
        <f>'Blue Pivot'!E23</f>
        <v>3216</v>
      </c>
      <c r="Z30" s="91">
        <f>'Blue Pivot'!F23</f>
        <v>5506</v>
      </c>
      <c r="AA30" s="92">
        <f>'Blue Pivot'!G23</f>
        <v>2254</v>
      </c>
      <c r="AB30" s="91">
        <f>'Blue Pivot'!H23</f>
        <v>827</v>
      </c>
      <c r="AC30" s="264">
        <f>'Blue Pivot'!I23</f>
        <v>16131</v>
      </c>
      <c r="AD30" s="95">
        <f t="shared" ref="AD30:AD32" si="11">SUM(W30:AA30)</f>
        <v>15304</v>
      </c>
      <c r="AF30" s="1"/>
      <c r="AG30" s="1"/>
    </row>
    <row r="31" spans="1:33" s="7" customFormat="1" ht="15" hidden="1" customHeight="1" outlineLevel="2" thickTop="1" thickBot="1" x14ac:dyDescent="0.3">
      <c r="A31" s="1"/>
      <c r="B31" s="395"/>
      <c r="C31" s="394"/>
      <c r="D31" s="105" t="s">
        <v>9</v>
      </c>
      <c r="E31" s="99">
        <f>'Green Pivot'!C24</f>
        <v>1582</v>
      </c>
      <c r="F31" s="96">
        <f>'Green Pivot'!D24</f>
        <v>3267</v>
      </c>
      <c r="G31" s="96">
        <f>'Green Pivot'!E24</f>
        <v>4570</v>
      </c>
      <c r="H31" s="96">
        <f>'Green Pivot'!F24</f>
        <v>3999</v>
      </c>
      <c r="I31" s="97">
        <f>'Green Pivot'!G24</f>
        <v>1264</v>
      </c>
      <c r="J31" s="96">
        <f>'Green Pivot'!H24</f>
        <v>0</v>
      </c>
      <c r="K31" s="265">
        <f>'Green Pivot'!I24</f>
        <v>14682</v>
      </c>
      <c r="L31" s="100">
        <f t="shared" si="9"/>
        <v>14682</v>
      </c>
      <c r="M31" s="67"/>
      <c r="N31" s="99">
        <f>'Orange Pivot'!C24</f>
        <v>30580</v>
      </c>
      <c r="O31" s="96">
        <f>'Orange Pivot'!D24</f>
        <v>30855</v>
      </c>
      <c r="P31" s="96">
        <f>'Orange Pivot'!E24</f>
        <v>22627</v>
      </c>
      <c r="Q31" s="96">
        <f>'Orange Pivot'!F24</f>
        <v>24835</v>
      </c>
      <c r="R31" s="97">
        <f>'Orange Pivot'!G24</f>
        <v>9530</v>
      </c>
      <c r="S31" s="96">
        <f>'Orange Pivot'!H24</f>
        <v>0</v>
      </c>
      <c r="T31" s="265">
        <f>'Orange Pivot'!I24</f>
        <v>118427</v>
      </c>
      <c r="U31" s="98">
        <f t="shared" si="10"/>
        <v>118427</v>
      </c>
      <c r="V31" s="67"/>
      <c r="W31" s="99">
        <f>'Blue Pivot'!C24</f>
        <v>1446</v>
      </c>
      <c r="X31" s="96">
        <f>'Blue Pivot'!D24</f>
        <v>2805</v>
      </c>
      <c r="Y31" s="96">
        <f>'Blue Pivot'!E24</f>
        <v>3112</v>
      </c>
      <c r="Z31" s="96">
        <f>'Blue Pivot'!F24</f>
        <v>5238</v>
      </c>
      <c r="AA31" s="97">
        <f>'Blue Pivot'!G24</f>
        <v>2123</v>
      </c>
      <c r="AB31" s="96">
        <f>'Blue Pivot'!H24</f>
        <v>0</v>
      </c>
      <c r="AC31" s="265">
        <f>'Blue Pivot'!I24</f>
        <v>14724</v>
      </c>
      <c r="AD31" s="100">
        <f t="shared" si="11"/>
        <v>14724</v>
      </c>
      <c r="AF31" s="1"/>
      <c r="AG31" s="1"/>
    </row>
    <row r="32" spans="1:33" s="7" customFormat="1" ht="15" hidden="1" customHeight="1" outlineLevel="2" thickTop="1" thickBot="1" x14ac:dyDescent="0.3">
      <c r="A32" s="1"/>
      <c r="B32" s="395"/>
      <c r="C32" s="394"/>
      <c r="D32" s="300" t="s">
        <v>144</v>
      </c>
      <c r="E32" s="200">
        <f>'Green Pivot'!C25</f>
        <v>1204</v>
      </c>
      <c r="F32" s="201">
        <f>'Green Pivot'!D25</f>
        <v>2103</v>
      </c>
      <c r="G32" s="201">
        <f>'Green Pivot'!E25</f>
        <v>2302</v>
      </c>
      <c r="H32" s="201">
        <f>'Green Pivot'!F25</f>
        <v>1259</v>
      </c>
      <c r="I32" s="202">
        <f>'Green Pivot'!G25</f>
        <v>0</v>
      </c>
      <c r="J32" s="201">
        <f>'Green Pivot'!H25</f>
        <v>0</v>
      </c>
      <c r="K32" s="284">
        <f>'Green Pivot'!I25</f>
        <v>6868</v>
      </c>
      <c r="L32" s="203">
        <f t="shared" si="9"/>
        <v>6868</v>
      </c>
      <c r="M32" s="67"/>
      <c r="N32" s="200">
        <f>'Orange Pivot'!C25</f>
        <v>25296</v>
      </c>
      <c r="O32" s="201">
        <f>'Orange Pivot'!D25</f>
        <v>19374</v>
      </c>
      <c r="P32" s="201">
        <f>'Orange Pivot'!E25</f>
        <v>9458</v>
      </c>
      <c r="Q32" s="201">
        <f>'Orange Pivot'!F25</f>
        <v>6314</v>
      </c>
      <c r="R32" s="202">
        <f>'Orange Pivot'!G25</f>
        <v>5</v>
      </c>
      <c r="S32" s="201">
        <f>'Orange Pivot'!H25</f>
        <v>0</v>
      </c>
      <c r="T32" s="284">
        <f>'Orange Pivot'!I25</f>
        <v>60447</v>
      </c>
      <c r="U32" s="287">
        <f t="shared" si="10"/>
        <v>60447</v>
      </c>
      <c r="V32" s="67"/>
      <c r="W32" s="200">
        <f>'Blue Pivot'!C25</f>
        <v>905</v>
      </c>
      <c r="X32" s="201">
        <f>'Blue Pivot'!D25</f>
        <v>1404</v>
      </c>
      <c r="Y32" s="201">
        <f>'Blue Pivot'!E25</f>
        <v>969</v>
      </c>
      <c r="Z32" s="201">
        <f>'Blue Pivot'!F25</f>
        <v>620</v>
      </c>
      <c r="AA32" s="202">
        <f>'Blue Pivot'!G25</f>
        <v>0</v>
      </c>
      <c r="AB32" s="201">
        <f>'Blue Pivot'!H25</f>
        <v>0</v>
      </c>
      <c r="AC32" s="284">
        <f>'Blue Pivot'!I25</f>
        <v>3898</v>
      </c>
      <c r="AD32" s="203">
        <f t="shared" si="11"/>
        <v>3898</v>
      </c>
      <c r="AF32" s="1"/>
      <c r="AG32" s="1"/>
    </row>
    <row r="33" spans="1:42" s="7" customFormat="1" ht="15" customHeight="1" outlineLevel="1" collapsed="1" thickTop="1" thickBot="1" x14ac:dyDescent="0.3">
      <c r="A33" s="1"/>
      <c r="B33" s="395"/>
      <c r="C33" s="394"/>
      <c r="D33" s="5" t="s">
        <v>10</v>
      </c>
      <c r="E33" s="23">
        <f>'Green Pivot'!C26</f>
        <v>108.01630434782609</v>
      </c>
      <c r="F33" s="15">
        <f>'Green Pivot'!D26</f>
        <v>102.59862241703192</v>
      </c>
      <c r="G33" s="15">
        <f>'Green Pivot'!E26</f>
        <v>101.16688683399384</v>
      </c>
      <c r="H33" s="15">
        <f>'Green Pivot'!F26</f>
        <v>95.936311787072242</v>
      </c>
      <c r="I33" s="16">
        <f>'Green Pivot'!G26</f>
        <v>105.58704453441297</v>
      </c>
      <c r="J33" s="15">
        <f>'Green Pivot'!H26</f>
        <v>59.289790741915027</v>
      </c>
      <c r="K33" s="261">
        <f>'Green Pivot'!I26</f>
        <v>96.980527483362096</v>
      </c>
      <c r="L33" s="17">
        <f>L30/L29*100</f>
        <v>101.03747184492526</v>
      </c>
      <c r="M33" s="67"/>
      <c r="N33" s="23">
        <f>'Orange Pivot'!C26</f>
        <v>99.479856556715021</v>
      </c>
      <c r="O33" s="15">
        <f>'Orange Pivot'!D26</f>
        <v>93.717624382604498</v>
      </c>
      <c r="P33" s="15">
        <f>'Orange Pivot'!E26</f>
        <v>88.353150092649784</v>
      </c>
      <c r="Q33" s="15">
        <f>'Orange Pivot'!F26</f>
        <v>92.153344806122078</v>
      </c>
      <c r="R33" s="16">
        <f>'Orange Pivot'!G26</f>
        <v>95.168517436197149</v>
      </c>
      <c r="S33" s="15">
        <f>'Orange Pivot'!H26</f>
        <v>51.57991708889913</v>
      </c>
      <c r="T33" s="261">
        <f>'Orange Pivot'!I26</f>
        <v>90.498436744095372</v>
      </c>
      <c r="U33" s="84">
        <f>U30/U29*100</f>
        <v>93.808270264341346</v>
      </c>
      <c r="V33" s="67"/>
      <c r="W33" s="23">
        <f>'Blue Pivot'!C26</f>
        <v>89.556769884638726</v>
      </c>
      <c r="X33" s="15">
        <f>'Blue Pivot'!D26</f>
        <v>87.81163434903047</v>
      </c>
      <c r="Y33" s="15">
        <f>'Blue Pivot'!E26</f>
        <v>86.358754027926963</v>
      </c>
      <c r="Z33" s="15">
        <f>'Blue Pivot'!F26</f>
        <v>86.111979981232395</v>
      </c>
      <c r="AA33" s="16">
        <f>'Blue Pivot'!G26</f>
        <v>89.302694136291606</v>
      </c>
      <c r="AB33" s="15">
        <f>'Blue Pivot'!H26</f>
        <v>25.414874001229254</v>
      </c>
      <c r="AC33" s="261">
        <f>'Blue Pivot'!I26</f>
        <v>77.582724124663329</v>
      </c>
      <c r="AD33" s="17">
        <f>AD30/AD29*100</f>
        <v>87.26194548979359</v>
      </c>
      <c r="AF33" s="1"/>
      <c r="AG33" s="1"/>
    </row>
    <row r="34" spans="1:42" s="7" customFormat="1" ht="15" customHeight="1" outlineLevel="1" thickTop="1" thickBot="1" x14ac:dyDescent="0.3">
      <c r="A34" s="1"/>
      <c r="B34" s="395"/>
      <c r="C34" s="394"/>
      <c r="D34" s="301" t="s">
        <v>11</v>
      </c>
      <c r="E34" s="295">
        <f>'Green Pivot'!C27</f>
        <v>107.47282608695652</v>
      </c>
      <c r="F34" s="296">
        <f>'Green Pivot'!D27</f>
        <v>102.28553537883531</v>
      </c>
      <c r="G34" s="296">
        <f>'Green Pivot'!E27</f>
        <v>100.61646851607222</v>
      </c>
      <c r="H34" s="296">
        <f>'Green Pivot'!F27</f>
        <v>95.033269961977183</v>
      </c>
      <c r="I34" s="297">
        <f>'Green Pivot'!G27</f>
        <v>102.34817813765183</v>
      </c>
      <c r="J34" s="296">
        <f>'Green Pivot'!H27</f>
        <v>0</v>
      </c>
      <c r="K34" s="267">
        <f>'Green Pivot'!I27</f>
        <v>90.473256100566928</v>
      </c>
      <c r="L34" s="299">
        <f>L31/L29*100</f>
        <v>100.21158965258343</v>
      </c>
      <c r="M34" s="67"/>
      <c r="N34" s="295">
        <f>'Orange Pivot'!C27</f>
        <v>98.794947177979523</v>
      </c>
      <c r="O34" s="296">
        <f>'Orange Pivot'!D27</f>
        <v>92.925551138417063</v>
      </c>
      <c r="P34" s="296">
        <f>'Orange Pivot'!E27</f>
        <v>87.349444101297109</v>
      </c>
      <c r="Q34" s="296">
        <f>'Orange Pivot'!F27</f>
        <v>90.934055874922194</v>
      </c>
      <c r="R34" s="297">
        <f>'Orange Pivot'!G27</f>
        <v>92.830703292421589</v>
      </c>
      <c r="S34" s="296">
        <f>'Orange Pivot'!H27</f>
        <v>0</v>
      </c>
      <c r="T34" s="267">
        <f>'Orange Pivot'!I27</f>
        <v>85.511181070523421</v>
      </c>
      <c r="U34" s="298">
        <f>U31/U29*100</f>
        <v>92.783497077672791</v>
      </c>
      <c r="V34" s="67"/>
      <c r="W34" s="295">
        <f>'Blue Pivot'!C27</f>
        <v>87.795992714025502</v>
      </c>
      <c r="X34" s="296">
        <f>'Blue Pivot'!D27</f>
        <v>86.334256694367497</v>
      </c>
      <c r="Y34" s="296">
        <f>'Blue Pivot'!E27</f>
        <v>83.566058002148225</v>
      </c>
      <c r="Z34" s="296">
        <f>'Blue Pivot'!F27</f>
        <v>81.920550516108847</v>
      </c>
      <c r="AA34" s="297">
        <f>'Blue Pivot'!G27</f>
        <v>84.11251980982567</v>
      </c>
      <c r="AB34" s="296">
        <f>'Blue Pivot'!H27</f>
        <v>0</v>
      </c>
      <c r="AC34" s="267">
        <f>'Blue Pivot'!I27</f>
        <v>70.815698345517504</v>
      </c>
      <c r="AD34" s="299">
        <f>AD31/AD29*100</f>
        <v>83.954840916866232</v>
      </c>
      <c r="AF34" s="1"/>
      <c r="AG34" s="1"/>
    </row>
    <row r="35" spans="1:42" s="7" customFormat="1" ht="15" customHeight="1" outlineLevel="1" thickTop="1" thickBot="1" x14ac:dyDescent="0.3">
      <c r="A35" s="1"/>
      <c r="B35" s="395"/>
      <c r="C35" s="394"/>
      <c r="D35" s="301" t="s">
        <v>145</v>
      </c>
      <c r="E35" s="295">
        <f>'Green Pivot'!C28</f>
        <v>78.641410842586552</v>
      </c>
      <c r="F35" s="296">
        <f>'Green Pivot'!D28</f>
        <v>66.953199617956059</v>
      </c>
      <c r="G35" s="296">
        <f>'Green Pivot'!E28</f>
        <v>53.423067997215135</v>
      </c>
      <c r="H35" s="296">
        <f>'Green Pivot'!F28</f>
        <v>36.769859813084111</v>
      </c>
      <c r="I35" s="297"/>
      <c r="J35" s="296"/>
      <c r="K35" s="267"/>
      <c r="L35" s="299"/>
      <c r="M35" s="67"/>
      <c r="N35" s="295">
        <f>'Orange Pivot'!C28</f>
        <v>86.260869565217391</v>
      </c>
      <c r="O35" s="296">
        <f>'Orange Pivot'!D28</f>
        <v>66.818416968442847</v>
      </c>
      <c r="P35" s="296">
        <f>'Orange Pivot'!E28</f>
        <v>46.371837615218666</v>
      </c>
      <c r="Q35" s="296">
        <f>'Orange Pivot'!F28</f>
        <v>30.686236391912907</v>
      </c>
      <c r="R35" s="297"/>
      <c r="S35" s="296"/>
      <c r="T35" s="267"/>
      <c r="U35" s="298"/>
      <c r="V35" s="67"/>
      <c r="W35" s="295">
        <f>'Blue Pivot'!C28</f>
        <v>67.73952095808383</v>
      </c>
      <c r="X35" s="296">
        <f>'Blue Pivot'!D28</f>
        <v>56.025538707102953</v>
      </c>
      <c r="Y35" s="296">
        <f>'Blue Pivot'!E28</f>
        <v>39.942291838417148</v>
      </c>
      <c r="Z35" s="296">
        <f>'Blue Pivot'!F28</f>
        <v>19.827310521266391</v>
      </c>
      <c r="AA35" s="297"/>
      <c r="AB35" s="296"/>
      <c r="AC35" s="267"/>
      <c r="AD35" s="299"/>
      <c r="AF35" s="1"/>
      <c r="AG35" s="1"/>
    </row>
    <row r="36" spans="1:42" s="7" customFormat="1" ht="15" customHeight="1" outlineLevel="1" thickTop="1" thickBot="1" x14ac:dyDescent="0.3">
      <c r="A36" s="1"/>
      <c r="B36" s="395"/>
      <c r="C36" s="394"/>
      <c r="D36" s="6" t="s">
        <v>146</v>
      </c>
      <c r="E36" s="24">
        <f>'Green Pivot'!C29</f>
        <v>81.793478260869563</v>
      </c>
      <c r="F36" s="18">
        <f>'Green Pivot'!D29</f>
        <v>65.842204132748904</v>
      </c>
      <c r="G36" s="18">
        <f>'Green Pivot'!E29</f>
        <v>50.682518714222816</v>
      </c>
      <c r="H36" s="18">
        <f>'Green Pivot'!F29</f>
        <v>29.919201520912548</v>
      </c>
      <c r="I36" s="19"/>
      <c r="J36" s="18"/>
      <c r="K36" s="262"/>
      <c r="L36" s="20"/>
      <c r="M36" s="67"/>
      <c r="N36" s="24">
        <f>'Orange Pivot'!C29</f>
        <v>81.723903983458797</v>
      </c>
      <c r="O36" s="18">
        <f>'Orange Pivot'!D29</f>
        <v>58.348391760028917</v>
      </c>
      <c r="P36" s="18">
        <f>'Orange Pivot'!E29</f>
        <v>36.511735639283508</v>
      </c>
      <c r="Q36" s="18">
        <f>'Orange Pivot'!F29</f>
        <v>23.118889824612793</v>
      </c>
      <c r="R36" s="19"/>
      <c r="S36" s="18"/>
      <c r="T36" s="262"/>
      <c r="U36" s="85"/>
      <c r="V36" s="67"/>
      <c r="W36" s="24">
        <f>'Blue Pivot'!C29</f>
        <v>54.94839101396478</v>
      </c>
      <c r="X36" s="18">
        <f>'Blue Pivot'!D29</f>
        <v>43.213296398891963</v>
      </c>
      <c r="Y36" s="18">
        <f>'Blue Pivot'!E29</f>
        <v>26.020408163265309</v>
      </c>
      <c r="Z36" s="18">
        <f>'Blue Pivot'!F29</f>
        <v>9.6965905536440413</v>
      </c>
      <c r="AA36" s="19"/>
      <c r="AB36" s="18"/>
      <c r="AC36" s="262"/>
      <c r="AD36" s="20"/>
      <c r="AF36" s="1"/>
      <c r="AG36" s="1"/>
      <c r="AP36" s="7" t="s">
        <v>113</v>
      </c>
    </row>
    <row r="37" spans="1:42" s="7" customFormat="1" ht="15" hidden="1" customHeight="1" outlineLevel="2" thickTop="1" thickBot="1" x14ac:dyDescent="0.3">
      <c r="A37" s="1"/>
      <c r="B37" s="395"/>
      <c r="C37" s="396" t="s">
        <v>16</v>
      </c>
      <c r="D37" s="106" t="s">
        <v>7</v>
      </c>
      <c r="E37" s="22">
        <f>'Green Pivot'!C30</f>
        <v>494</v>
      </c>
      <c r="F37" s="12">
        <f>'Green Pivot'!D30</f>
        <v>835</v>
      </c>
      <c r="G37" s="12">
        <f>'Green Pivot'!E30</f>
        <v>1410</v>
      </c>
      <c r="H37" s="12">
        <f>'Green Pivot'!F30</f>
        <v>1381</v>
      </c>
      <c r="I37" s="13">
        <f>'Green Pivot'!G30</f>
        <v>509</v>
      </c>
      <c r="J37" s="12">
        <f>'Green Pivot'!H30</f>
        <v>566</v>
      </c>
      <c r="K37" s="259">
        <f>'Green Pivot'!I30</f>
        <v>5195</v>
      </c>
      <c r="L37" s="62">
        <f>SUM(E37:I37)</f>
        <v>4629</v>
      </c>
      <c r="M37" s="67"/>
      <c r="N37" s="22">
        <f>'Orange Pivot'!C30</f>
        <v>54415</v>
      </c>
      <c r="O37" s="12">
        <f>'Orange Pivot'!D30</f>
        <v>58898</v>
      </c>
      <c r="P37" s="12">
        <f>'Orange Pivot'!E30</f>
        <v>50975</v>
      </c>
      <c r="Q37" s="12">
        <f>'Orange Pivot'!F30</f>
        <v>53481</v>
      </c>
      <c r="R37" s="13">
        <f>'Orange Pivot'!G30</f>
        <v>19402</v>
      </c>
      <c r="S37" s="12">
        <f>'Orange Pivot'!H30</f>
        <v>21528</v>
      </c>
      <c r="T37" s="259">
        <f>'Orange Pivot'!I30</f>
        <v>258699</v>
      </c>
      <c r="U37" s="62">
        <f>SUM(N37:R37)</f>
        <v>237171</v>
      </c>
      <c r="V37" s="67"/>
      <c r="W37" s="22">
        <f>'Blue Pivot'!C30</f>
        <v>344</v>
      </c>
      <c r="X37" s="12">
        <f>'Blue Pivot'!D30</f>
        <v>779</v>
      </c>
      <c r="Y37" s="12">
        <f>'Blue Pivot'!E30</f>
        <v>781</v>
      </c>
      <c r="Z37" s="12">
        <f>'Blue Pivot'!F30</f>
        <v>1360</v>
      </c>
      <c r="AA37" s="13">
        <f>'Blue Pivot'!G30</f>
        <v>526</v>
      </c>
      <c r="AB37" s="12">
        <f>'Blue Pivot'!H30</f>
        <v>683</v>
      </c>
      <c r="AC37" s="259">
        <f>'Blue Pivot'!I30</f>
        <v>4473</v>
      </c>
      <c r="AD37" s="14">
        <f>SUM(W37:AA37)</f>
        <v>3790</v>
      </c>
      <c r="AF37" s="1"/>
      <c r="AG37" s="1"/>
    </row>
    <row r="38" spans="1:42" ht="15" hidden="1" customHeight="1" outlineLevel="2" thickTop="1" thickBot="1" x14ac:dyDescent="0.3">
      <c r="B38" s="395"/>
      <c r="C38" s="396"/>
      <c r="D38" s="104" t="s">
        <v>8</v>
      </c>
      <c r="E38" s="94">
        <f>'Green Pivot'!C31</f>
        <v>485</v>
      </c>
      <c r="F38" s="91">
        <f>'Green Pivot'!D31</f>
        <v>817</v>
      </c>
      <c r="G38" s="91">
        <f>'Green Pivot'!E31</f>
        <v>1376</v>
      </c>
      <c r="H38" s="91">
        <f>'Green Pivot'!F31</f>
        <v>1351</v>
      </c>
      <c r="I38" s="92">
        <f>'Green Pivot'!G31</f>
        <v>501</v>
      </c>
      <c r="J38" s="91">
        <f>'Green Pivot'!H31</f>
        <v>261</v>
      </c>
      <c r="K38" s="264">
        <f>'Green Pivot'!I31</f>
        <v>4791</v>
      </c>
      <c r="L38" s="93">
        <f t="shared" ref="L38:L40" si="12">SUM(E38:I38)</f>
        <v>4530</v>
      </c>
      <c r="M38" s="67"/>
      <c r="N38" s="94">
        <f>'Orange Pivot'!C31</f>
        <v>54537</v>
      </c>
      <c r="O38" s="91">
        <f>'Orange Pivot'!D31</f>
        <v>55580</v>
      </c>
      <c r="P38" s="91">
        <f>'Orange Pivot'!E31</f>
        <v>45345</v>
      </c>
      <c r="Q38" s="91">
        <f>'Orange Pivot'!F31</f>
        <v>49417</v>
      </c>
      <c r="R38" s="92">
        <f>'Orange Pivot'!G31</f>
        <v>18579</v>
      </c>
      <c r="S38" s="91">
        <f>'Orange Pivot'!H31</f>
        <v>11862</v>
      </c>
      <c r="T38" s="264">
        <f>'Orange Pivot'!I31</f>
        <v>235320</v>
      </c>
      <c r="U38" s="93">
        <f t="shared" ref="U38:U40" si="13">SUM(N38:R38)</f>
        <v>223458</v>
      </c>
      <c r="V38" s="67"/>
      <c r="W38" s="94">
        <f>'Blue Pivot'!C31</f>
        <v>311</v>
      </c>
      <c r="X38" s="91">
        <f>'Blue Pivot'!D31</f>
        <v>713</v>
      </c>
      <c r="Y38" s="91">
        <f>'Blue Pivot'!E31</f>
        <v>737</v>
      </c>
      <c r="Z38" s="91">
        <f>'Blue Pivot'!F31</f>
        <v>1267</v>
      </c>
      <c r="AA38" s="92">
        <f>'Blue Pivot'!G31</f>
        <v>486</v>
      </c>
      <c r="AB38" s="91">
        <f>'Blue Pivot'!H31</f>
        <v>234</v>
      </c>
      <c r="AC38" s="264">
        <f>'Blue Pivot'!I31</f>
        <v>3748</v>
      </c>
      <c r="AD38" s="95">
        <f t="shared" ref="AD38:AD40" si="14">SUM(W38:AA38)</f>
        <v>3514</v>
      </c>
    </row>
    <row r="39" spans="1:42" ht="15" hidden="1" customHeight="1" outlineLevel="2" thickTop="1" thickBot="1" x14ac:dyDescent="0.3">
      <c r="B39" s="395"/>
      <c r="C39" s="396"/>
      <c r="D39" s="105" t="s">
        <v>9</v>
      </c>
      <c r="E39" s="99">
        <f>'Green Pivot'!C32</f>
        <v>479</v>
      </c>
      <c r="F39" s="96">
        <f>'Green Pivot'!D32</f>
        <v>809</v>
      </c>
      <c r="G39" s="96">
        <f>'Green Pivot'!E32</f>
        <v>1360</v>
      </c>
      <c r="H39" s="96">
        <f>'Green Pivot'!F32</f>
        <v>1334</v>
      </c>
      <c r="I39" s="97">
        <f>'Green Pivot'!G32</f>
        <v>489</v>
      </c>
      <c r="J39" s="96">
        <f>'Green Pivot'!H32</f>
        <v>0</v>
      </c>
      <c r="K39" s="265">
        <f>'Green Pivot'!I32</f>
        <v>4471</v>
      </c>
      <c r="L39" s="98">
        <f t="shared" si="12"/>
        <v>4471</v>
      </c>
      <c r="M39" s="67"/>
      <c r="N39" s="99">
        <f>'Orange Pivot'!C32</f>
        <v>54206</v>
      </c>
      <c r="O39" s="96">
        <f>'Orange Pivot'!D32</f>
        <v>55151</v>
      </c>
      <c r="P39" s="96">
        <f>'Orange Pivot'!E32</f>
        <v>44799</v>
      </c>
      <c r="Q39" s="96">
        <f>'Orange Pivot'!F32</f>
        <v>48753</v>
      </c>
      <c r="R39" s="97">
        <f>'Orange Pivot'!G32</f>
        <v>18112</v>
      </c>
      <c r="S39" s="96">
        <f>'Orange Pivot'!H32</f>
        <v>0</v>
      </c>
      <c r="T39" s="265">
        <f>'Orange Pivot'!I32</f>
        <v>221021</v>
      </c>
      <c r="U39" s="98">
        <f t="shared" si="13"/>
        <v>221021</v>
      </c>
      <c r="V39" s="67"/>
      <c r="W39" s="99">
        <f>'Blue Pivot'!C32</f>
        <v>303</v>
      </c>
      <c r="X39" s="96">
        <f>'Blue Pivot'!D32</f>
        <v>705</v>
      </c>
      <c r="Y39" s="96">
        <f>'Blue Pivot'!E32</f>
        <v>725</v>
      </c>
      <c r="Z39" s="96">
        <f>'Blue Pivot'!F32</f>
        <v>1225</v>
      </c>
      <c r="AA39" s="97">
        <f>'Blue Pivot'!G32</f>
        <v>462</v>
      </c>
      <c r="AB39" s="96">
        <f>'Blue Pivot'!H32</f>
        <v>0</v>
      </c>
      <c r="AC39" s="265">
        <f>'Blue Pivot'!I32</f>
        <v>3420</v>
      </c>
      <c r="AD39" s="100">
        <f t="shared" si="14"/>
        <v>3420</v>
      </c>
    </row>
    <row r="40" spans="1:42" ht="15" hidden="1" customHeight="1" outlineLevel="2" thickTop="1" thickBot="1" x14ac:dyDescent="0.3">
      <c r="B40" s="395"/>
      <c r="C40" s="396"/>
      <c r="D40" s="300" t="s">
        <v>144</v>
      </c>
      <c r="E40" s="200">
        <f>'Green Pivot'!C33</f>
        <v>341</v>
      </c>
      <c r="F40" s="201">
        <f>'Green Pivot'!D33</f>
        <v>462</v>
      </c>
      <c r="G40" s="201">
        <f>'Green Pivot'!E33</f>
        <v>605</v>
      </c>
      <c r="H40" s="201">
        <f>'Green Pivot'!F33</f>
        <v>345</v>
      </c>
      <c r="I40" s="202">
        <f>'Green Pivot'!G33</f>
        <v>0</v>
      </c>
      <c r="J40" s="201">
        <f>'Green Pivot'!H33</f>
        <v>0</v>
      </c>
      <c r="K40" s="284">
        <f>'Green Pivot'!I33</f>
        <v>1753</v>
      </c>
      <c r="L40" s="287">
        <f t="shared" si="12"/>
        <v>1753</v>
      </c>
      <c r="M40" s="67"/>
      <c r="N40" s="200">
        <f>'Orange Pivot'!C33</f>
        <v>42876</v>
      </c>
      <c r="O40" s="201">
        <f>'Orange Pivot'!D33</f>
        <v>30706</v>
      </c>
      <c r="P40" s="201">
        <f>'Orange Pivot'!E33</f>
        <v>16224</v>
      </c>
      <c r="Q40" s="201">
        <f>'Orange Pivot'!F33</f>
        <v>11441</v>
      </c>
      <c r="R40" s="202">
        <f>'Orange Pivot'!G33</f>
        <v>9</v>
      </c>
      <c r="S40" s="201">
        <f>'Orange Pivot'!H33</f>
        <v>0</v>
      </c>
      <c r="T40" s="284">
        <f>'Orange Pivot'!I33</f>
        <v>101256</v>
      </c>
      <c r="U40" s="287">
        <f t="shared" si="13"/>
        <v>101256</v>
      </c>
      <c r="V40" s="67"/>
      <c r="W40" s="200">
        <f>'Blue Pivot'!C33</f>
        <v>209</v>
      </c>
      <c r="X40" s="201">
        <f>'Blue Pivot'!D33</f>
        <v>384</v>
      </c>
      <c r="Y40" s="201">
        <f>'Blue Pivot'!E33</f>
        <v>246</v>
      </c>
      <c r="Z40" s="201">
        <f>'Blue Pivot'!F33</f>
        <v>177</v>
      </c>
      <c r="AA40" s="202">
        <f>'Blue Pivot'!G33</f>
        <v>0</v>
      </c>
      <c r="AB40" s="201">
        <f>'Blue Pivot'!H33</f>
        <v>0</v>
      </c>
      <c r="AC40" s="284">
        <f>'Blue Pivot'!I33</f>
        <v>1016</v>
      </c>
      <c r="AD40" s="203">
        <f t="shared" si="14"/>
        <v>1016</v>
      </c>
    </row>
    <row r="41" spans="1:42" ht="15" customHeight="1" outlineLevel="1" collapsed="1" thickTop="1" thickBot="1" x14ac:dyDescent="0.3">
      <c r="B41" s="395"/>
      <c r="C41" s="396"/>
      <c r="D41" s="5" t="s">
        <v>10</v>
      </c>
      <c r="E41" s="23">
        <f>'Green Pivot'!C34</f>
        <v>98.178137651821856</v>
      </c>
      <c r="F41" s="15">
        <f>'Green Pivot'!D34</f>
        <v>97.844311377245504</v>
      </c>
      <c r="G41" s="15">
        <f>'Green Pivot'!E34</f>
        <v>97.588652482269495</v>
      </c>
      <c r="H41" s="15">
        <f>'Green Pivot'!F34</f>
        <v>97.827661115133964</v>
      </c>
      <c r="I41" s="16">
        <f>'Green Pivot'!G34</f>
        <v>98.428290766208249</v>
      </c>
      <c r="J41" s="15">
        <f>'Green Pivot'!H34</f>
        <v>46.113074204946997</v>
      </c>
      <c r="K41" s="261">
        <f>'Green Pivot'!I34</f>
        <v>92.223291626564006</v>
      </c>
      <c r="L41" s="84">
        <f>L38/L37*100</f>
        <v>97.86130913804277</v>
      </c>
      <c r="M41" s="67"/>
      <c r="N41" s="23">
        <f>'Orange Pivot'!C34</f>
        <v>100.22420288523386</v>
      </c>
      <c r="O41" s="15">
        <f>'Orange Pivot'!D34</f>
        <v>94.366531970525315</v>
      </c>
      <c r="P41" s="15">
        <f>'Orange Pivot'!E34</f>
        <v>88.955370279548802</v>
      </c>
      <c r="Q41" s="15">
        <f>'Orange Pivot'!F34</f>
        <v>92.401039621547838</v>
      </c>
      <c r="R41" s="16">
        <f>'Orange Pivot'!G34</f>
        <v>95.758169260900942</v>
      </c>
      <c r="S41" s="15">
        <f>'Orange Pivot'!H34</f>
        <v>55.100334448160538</v>
      </c>
      <c r="T41" s="261">
        <f>'Orange Pivot'!I34</f>
        <v>90.962856447067836</v>
      </c>
      <c r="U41" s="84">
        <f>U38/U37*100</f>
        <v>94.2180958042931</v>
      </c>
      <c r="V41" s="67"/>
      <c r="W41" s="23">
        <f>'Blue Pivot'!C34</f>
        <v>90.406976744186053</v>
      </c>
      <c r="X41" s="15">
        <f>'Blue Pivot'!D34</f>
        <v>91.527599486521183</v>
      </c>
      <c r="Y41" s="15">
        <f>'Blue Pivot'!E34</f>
        <v>94.366197183098592</v>
      </c>
      <c r="Z41" s="15">
        <f>'Blue Pivot'!F34</f>
        <v>93.161764705882348</v>
      </c>
      <c r="AA41" s="16">
        <f>'Blue Pivot'!G34</f>
        <v>92.395437262357419</v>
      </c>
      <c r="AB41" s="15">
        <f>'Blue Pivot'!H34</f>
        <v>34.260614934114201</v>
      </c>
      <c r="AC41" s="261">
        <f>'Blue Pivot'!I34</f>
        <v>83.791638721216188</v>
      </c>
      <c r="AD41" s="17">
        <f>AD38/AD37*100</f>
        <v>92.717678100263853</v>
      </c>
    </row>
    <row r="42" spans="1:42" ht="15" customHeight="1" outlineLevel="1" thickTop="1" thickBot="1" x14ac:dyDescent="0.3">
      <c r="B42" s="395"/>
      <c r="C42" s="396"/>
      <c r="D42" s="301" t="s">
        <v>11</v>
      </c>
      <c r="E42" s="295">
        <f>'Green Pivot'!C35</f>
        <v>96.963562753036442</v>
      </c>
      <c r="F42" s="296">
        <f>'Green Pivot'!D35</f>
        <v>96.88622754491017</v>
      </c>
      <c r="G42" s="296">
        <f>'Green Pivot'!E35</f>
        <v>96.453900709219852</v>
      </c>
      <c r="H42" s="296">
        <f>'Green Pivot'!F35</f>
        <v>96.596669080376543</v>
      </c>
      <c r="I42" s="297">
        <f>'Green Pivot'!G35</f>
        <v>96.070726915520638</v>
      </c>
      <c r="J42" s="296">
        <f>'Green Pivot'!H35</f>
        <v>0</v>
      </c>
      <c r="K42" s="267">
        <f>'Green Pivot'!I35</f>
        <v>86.063522617901839</v>
      </c>
      <c r="L42" s="298">
        <f>L39/L37*100</f>
        <v>96.586735796068268</v>
      </c>
      <c r="M42" s="67"/>
      <c r="N42" s="295">
        <f>'Orange Pivot'!C35</f>
        <v>99.615914729394476</v>
      </c>
      <c r="O42" s="296">
        <f>'Orange Pivot'!D35</f>
        <v>93.638154096913311</v>
      </c>
      <c r="P42" s="296">
        <f>'Orange Pivot'!E35</f>
        <v>87.884256988719955</v>
      </c>
      <c r="Q42" s="296">
        <f>'Orange Pivot'!F35</f>
        <v>91.159477197509403</v>
      </c>
      <c r="R42" s="297">
        <f>'Orange Pivot'!G35</f>
        <v>93.351200907122973</v>
      </c>
      <c r="S42" s="296">
        <f>'Orange Pivot'!H35</f>
        <v>0</v>
      </c>
      <c r="T42" s="267">
        <f>'Orange Pivot'!I35</f>
        <v>85.435583438668104</v>
      </c>
      <c r="U42" s="298">
        <f>U39/U37*100</f>
        <v>93.190567143537777</v>
      </c>
      <c r="V42" s="67"/>
      <c r="W42" s="295">
        <f>'Blue Pivot'!C35</f>
        <v>88.081395348837205</v>
      </c>
      <c r="X42" s="296">
        <f>'Blue Pivot'!D35</f>
        <v>90.500641848523742</v>
      </c>
      <c r="Y42" s="296">
        <f>'Blue Pivot'!E35</f>
        <v>92.829705505761837</v>
      </c>
      <c r="Z42" s="296">
        <f>'Blue Pivot'!F35</f>
        <v>90.07352941176471</v>
      </c>
      <c r="AA42" s="297">
        <f>'Blue Pivot'!G35</f>
        <v>87.832699619771859</v>
      </c>
      <c r="AB42" s="296">
        <f>'Blue Pivot'!H35</f>
        <v>0</v>
      </c>
      <c r="AC42" s="267">
        <f>'Blue Pivot'!I35</f>
        <v>76.458752515090538</v>
      </c>
      <c r="AD42" s="299">
        <f>AD39/AD37*100</f>
        <v>90.237467018469658</v>
      </c>
    </row>
    <row r="43" spans="1:42" ht="15" customHeight="1" outlineLevel="1" thickTop="1" thickBot="1" x14ac:dyDescent="0.3">
      <c r="B43" s="395"/>
      <c r="C43" s="396"/>
      <c r="D43" s="301" t="s">
        <v>145</v>
      </c>
      <c r="E43" s="295">
        <f>'Green Pivot'!C36</f>
        <v>74.61706783369803</v>
      </c>
      <c r="F43" s="296">
        <f>'Green Pivot'!D36</f>
        <v>60.709592641261501</v>
      </c>
      <c r="G43" s="296">
        <f>'Green Pivot'!E36</f>
        <v>48.948220064724914</v>
      </c>
      <c r="H43" s="296">
        <f>'Green Pivot'!F36</f>
        <v>31.025179856115109</v>
      </c>
      <c r="I43" s="297"/>
      <c r="J43" s="296"/>
      <c r="K43" s="267"/>
      <c r="L43" s="298"/>
      <c r="M43" s="67"/>
      <c r="N43" s="295">
        <f>'Orange Pivot'!C36</f>
        <v>82.420560927317808</v>
      </c>
      <c r="O43" s="296">
        <f>'Orange Pivot'!D36</f>
        <v>59.422533575879555</v>
      </c>
      <c r="P43" s="296">
        <f>'Orange Pivot'!E36</f>
        <v>40.22013981853339</v>
      </c>
      <c r="Q43" s="296">
        <f>'Orange Pivot'!F36</f>
        <v>28.245895568448336</v>
      </c>
      <c r="R43" s="297"/>
      <c r="S43" s="296"/>
      <c r="T43" s="267"/>
      <c r="U43" s="298"/>
      <c r="V43" s="67"/>
      <c r="W43" s="295">
        <f>'Blue Pivot'!C36</f>
        <v>74.377224199288264</v>
      </c>
      <c r="X43" s="296">
        <f>'Blue Pivot'!D36</f>
        <v>60</v>
      </c>
      <c r="Y43" s="296">
        <f>'Blue Pivot'!E36</f>
        <v>40.931780366056572</v>
      </c>
      <c r="Z43" s="296">
        <f>'Blue Pivot'!F36</f>
        <v>22.721437740693197</v>
      </c>
      <c r="AA43" s="297"/>
      <c r="AB43" s="296"/>
      <c r="AC43" s="267"/>
      <c r="AD43" s="299"/>
    </row>
    <row r="44" spans="1:42" ht="15" customHeight="1" outlineLevel="1" thickTop="1" thickBot="1" x14ac:dyDescent="0.3">
      <c r="B44" s="395"/>
      <c r="C44" s="396"/>
      <c r="D44" s="6" t="s">
        <v>146</v>
      </c>
      <c r="E44" s="24">
        <f>'Green Pivot'!C37</f>
        <v>69.02834008097166</v>
      </c>
      <c r="F44" s="18">
        <f>'Green Pivot'!D37</f>
        <v>55.329341317365262</v>
      </c>
      <c r="G44" s="18">
        <f>'Green Pivot'!E37</f>
        <v>42.907801418439718</v>
      </c>
      <c r="H44" s="18">
        <f>'Green Pivot'!F37</f>
        <v>24.98189717595945</v>
      </c>
      <c r="I44" s="19"/>
      <c r="J44" s="18"/>
      <c r="K44" s="262"/>
      <c r="L44" s="85"/>
      <c r="M44" s="67"/>
      <c r="N44" s="24">
        <f>'Orange Pivot'!C37</f>
        <v>78.794450059726174</v>
      </c>
      <c r="O44" s="18">
        <f>'Orange Pivot'!D37</f>
        <v>52.134198105198813</v>
      </c>
      <c r="P44" s="18">
        <f>'Orange Pivot'!E37</f>
        <v>31.827366356056892</v>
      </c>
      <c r="Q44" s="18">
        <f>'Orange Pivot'!F37</f>
        <v>21.39264411660216</v>
      </c>
      <c r="R44" s="19"/>
      <c r="S44" s="18"/>
      <c r="T44" s="262"/>
      <c r="U44" s="85"/>
      <c r="V44" s="67"/>
      <c r="W44" s="24">
        <f>'Blue Pivot'!C37</f>
        <v>60.755813953488371</v>
      </c>
      <c r="X44" s="18">
        <f>'Blue Pivot'!D37</f>
        <v>49.29396662387677</v>
      </c>
      <c r="Y44" s="18">
        <f>'Blue Pivot'!E37</f>
        <v>31.498079385403326</v>
      </c>
      <c r="Z44" s="18">
        <f>'Blue Pivot'!F37</f>
        <v>13.014705882352942</v>
      </c>
      <c r="AA44" s="19"/>
      <c r="AB44" s="18"/>
      <c r="AC44" s="262"/>
      <c r="AD44" s="20"/>
    </row>
    <row r="45" spans="1:42" ht="15.75" hidden="1" customHeight="1" outlineLevel="2" thickTop="1" thickBot="1" x14ac:dyDescent="0.3">
      <c r="B45" s="395" t="s">
        <v>17</v>
      </c>
      <c r="C45" s="393" t="s">
        <v>18</v>
      </c>
      <c r="D45" s="106" t="s">
        <v>7</v>
      </c>
      <c r="E45" s="22">
        <f>'Green Pivot'!C38</f>
        <v>188</v>
      </c>
      <c r="F45" s="12">
        <f>'Green Pivot'!D38</f>
        <v>353</v>
      </c>
      <c r="G45" s="12">
        <f>'Green Pivot'!E38</f>
        <v>741</v>
      </c>
      <c r="H45" s="12">
        <f>'Green Pivot'!F38</f>
        <v>700</v>
      </c>
      <c r="I45" s="13">
        <f>'Green Pivot'!G38</f>
        <v>220</v>
      </c>
      <c r="J45" s="12">
        <f>'Green Pivot'!H38</f>
        <v>320</v>
      </c>
      <c r="K45" s="259">
        <f>'Green Pivot'!I38</f>
        <v>2522</v>
      </c>
      <c r="L45" s="62">
        <f>SUM(E45:I45)</f>
        <v>2202</v>
      </c>
      <c r="M45" s="67"/>
      <c r="N45" s="22">
        <f>'Orange Pivot'!C38</f>
        <v>50435</v>
      </c>
      <c r="O45" s="12">
        <f>'Orange Pivot'!D38</f>
        <v>48624</v>
      </c>
      <c r="P45" s="12">
        <f>'Orange Pivot'!E38</f>
        <v>38601</v>
      </c>
      <c r="Q45" s="12">
        <f>'Orange Pivot'!F38</f>
        <v>44529</v>
      </c>
      <c r="R45" s="13">
        <f>'Orange Pivot'!G38</f>
        <v>16239</v>
      </c>
      <c r="S45" s="12">
        <f>'Orange Pivot'!H38</f>
        <v>18367</v>
      </c>
      <c r="T45" s="259">
        <f>'Orange Pivot'!I38</f>
        <v>216795</v>
      </c>
      <c r="U45" s="62">
        <f>SUM(N45:R45)</f>
        <v>198428</v>
      </c>
      <c r="V45" s="67"/>
      <c r="W45" s="22">
        <f>'Blue Pivot'!C38</f>
        <v>255</v>
      </c>
      <c r="X45" s="12">
        <f>'Blue Pivot'!D38</f>
        <v>480</v>
      </c>
      <c r="Y45" s="12">
        <f>'Blue Pivot'!E38</f>
        <v>540</v>
      </c>
      <c r="Z45" s="12">
        <f>'Blue Pivot'!F38</f>
        <v>803</v>
      </c>
      <c r="AA45" s="13">
        <f>'Blue Pivot'!G38</f>
        <v>335</v>
      </c>
      <c r="AB45" s="12">
        <f>'Blue Pivot'!H38</f>
        <v>455</v>
      </c>
      <c r="AC45" s="259">
        <f>'Blue Pivot'!I38</f>
        <v>2868</v>
      </c>
      <c r="AD45" s="14">
        <f>SUM(W45:AA45)</f>
        <v>2413</v>
      </c>
    </row>
    <row r="46" spans="1:42" ht="15" hidden="1" customHeight="1" outlineLevel="2" thickTop="1" thickBot="1" x14ac:dyDescent="0.3">
      <c r="B46" s="395"/>
      <c r="C46" s="393"/>
      <c r="D46" s="104" t="s">
        <v>8</v>
      </c>
      <c r="E46" s="94">
        <f>'Green Pivot'!C39</f>
        <v>188</v>
      </c>
      <c r="F46" s="91">
        <f>'Green Pivot'!D39</f>
        <v>354</v>
      </c>
      <c r="G46" s="91">
        <f>'Green Pivot'!E39</f>
        <v>753</v>
      </c>
      <c r="H46" s="91">
        <f>'Green Pivot'!F39</f>
        <v>705</v>
      </c>
      <c r="I46" s="92">
        <f>'Green Pivot'!G39</f>
        <v>226</v>
      </c>
      <c r="J46" s="91">
        <f>'Green Pivot'!H39</f>
        <v>140</v>
      </c>
      <c r="K46" s="264">
        <f>'Green Pivot'!I39</f>
        <v>2366</v>
      </c>
      <c r="L46" s="93">
        <f t="shared" ref="L46:L48" si="15">SUM(E46:I46)</f>
        <v>2226</v>
      </c>
      <c r="M46" s="67"/>
      <c r="N46" s="94">
        <f>'Orange Pivot'!C39</f>
        <v>51030</v>
      </c>
      <c r="O46" s="91">
        <f>'Orange Pivot'!D39</f>
        <v>45480</v>
      </c>
      <c r="P46" s="91">
        <f>'Orange Pivot'!E39</f>
        <v>34268</v>
      </c>
      <c r="Q46" s="91">
        <f>'Orange Pivot'!F39</f>
        <v>40240</v>
      </c>
      <c r="R46" s="92">
        <f>'Orange Pivot'!G39</f>
        <v>15520</v>
      </c>
      <c r="S46" s="91">
        <f>'Orange Pivot'!H39</f>
        <v>7599</v>
      </c>
      <c r="T46" s="264">
        <f>'Orange Pivot'!I39</f>
        <v>194137</v>
      </c>
      <c r="U46" s="93">
        <f t="shared" ref="U46:U48" si="16">SUM(N46:R46)</f>
        <v>186538</v>
      </c>
      <c r="V46" s="67"/>
      <c r="W46" s="94">
        <f>'Blue Pivot'!C39</f>
        <v>275</v>
      </c>
      <c r="X46" s="91">
        <f>'Blue Pivot'!D39</f>
        <v>462</v>
      </c>
      <c r="Y46" s="91">
        <f>'Blue Pivot'!E39</f>
        <v>500</v>
      </c>
      <c r="Z46" s="91">
        <f>'Blue Pivot'!F39</f>
        <v>759</v>
      </c>
      <c r="AA46" s="92">
        <f>'Blue Pivot'!G39</f>
        <v>294</v>
      </c>
      <c r="AB46" s="91">
        <f>'Blue Pivot'!H39</f>
        <v>104</v>
      </c>
      <c r="AC46" s="264">
        <f>'Blue Pivot'!I39</f>
        <v>2394</v>
      </c>
      <c r="AD46" s="95">
        <f t="shared" ref="AD46:AD48" si="17">SUM(W46:AA46)</f>
        <v>2290</v>
      </c>
    </row>
    <row r="47" spans="1:42" ht="15" hidden="1" customHeight="1" outlineLevel="2" thickTop="1" thickBot="1" x14ac:dyDescent="0.3">
      <c r="B47" s="395"/>
      <c r="C47" s="393"/>
      <c r="D47" s="105" t="s">
        <v>9</v>
      </c>
      <c r="E47" s="99">
        <f>'Green Pivot'!C40</f>
        <v>186</v>
      </c>
      <c r="F47" s="96">
        <f>'Green Pivot'!D40</f>
        <v>352</v>
      </c>
      <c r="G47" s="96">
        <f>'Green Pivot'!E40</f>
        <v>745</v>
      </c>
      <c r="H47" s="96">
        <f>'Green Pivot'!F40</f>
        <v>694</v>
      </c>
      <c r="I47" s="97">
        <f>'Green Pivot'!G40</f>
        <v>215</v>
      </c>
      <c r="J47" s="96">
        <f>'Green Pivot'!H40</f>
        <v>0</v>
      </c>
      <c r="K47" s="265">
        <f>'Green Pivot'!I40</f>
        <v>2192</v>
      </c>
      <c r="L47" s="98">
        <f t="shared" si="15"/>
        <v>2192</v>
      </c>
      <c r="M47" s="67"/>
      <c r="N47" s="99">
        <f>'Orange Pivot'!C40</f>
        <v>50620</v>
      </c>
      <c r="O47" s="96">
        <f>'Orange Pivot'!D40</f>
        <v>45038</v>
      </c>
      <c r="P47" s="96">
        <f>'Orange Pivot'!E40</f>
        <v>33645</v>
      </c>
      <c r="Q47" s="96">
        <f>'Orange Pivot'!F40</f>
        <v>39198</v>
      </c>
      <c r="R47" s="97">
        <f>'Orange Pivot'!G40</f>
        <v>14967</v>
      </c>
      <c r="S47" s="96">
        <f>'Orange Pivot'!H40</f>
        <v>0</v>
      </c>
      <c r="T47" s="265">
        <f>'Orange Pivot'!I40</f>
        <v>183468</v>
      </c>
      <c r="U47" s="98">
        <f t="shared" si="16"/>
        <v>183468</v>
      </c>
      <c r="V47" s="67"/>
      <c r="W47" s="99">
        <f>'Blue Pivot'!C40</f>
        <v>271</v>
      </c>
      <c r="X47" s="96">
        <f>'Blue Pivot'!D40</f>
        <v>451</v>
      </c>
      <c r="Y47" s="96">
        <f>'Blue Pivot'!E40</f>
        <v>483</v>
      </c>
      <c r="Z47" s="96">
        <f>'Blue Pivot'!F40</f>
        <v>719</v>
      </c>
      <c r="AA47" s="97">
        <f>'Blue Pivot'!G40</f>
        <v>280</v>
      </c>
      <c r="AB47" s="96">
        <f>'Blue Pivot'!H40</f>
        <v>0</v>
      </c>
      <c r="AC47" s="265">
        <f>'Blue Pivot'!I40</f>
        <v>2204</v>
      </c>
      <c r="AD47" s="100">
        <f t="shared" si="17"/>
        <v>2204</v>
      </c>
    </row>
    <row r="48" spans="1:42" ht="15" hidden="1" customHeight="1" outlineLevel="2" thickTop="1" thickBot="1" x14ac:dyDescent="0.3">
      <c r="B48" s="395"/>
      <c r="C48" s="393"/>
      <c r="D48" s="300" t="s">
        <v>144</v>
      </c>
      <c r="E48" s="200">
        <f>'Green Pivot'!C41</f>
        <v>133</v>
      </c>
      <c r="F48" s="201">
        <f>'Green Pivot'!D41</f>
        <v>189</v>
      </c>
      <c r="G48" s="201">
        <f>'Green Pivot'!E41</f>
        <v>305</v>
      </c>
      <c r="H48" s="201">
        <f>'Green Pivot'!F41</f>
        <v>174</v>
      </c>
      <c r="I48" s="202">
        <f>'Green Pivot'!G41</f>
        <v>0</v>
      </c>
      <c r="J48" s="201">
        <f>'Green Pivot'!H41</f>
        <v>0</v>
      </c>
      <c r="K48" s="284">
        <f>'Green Pivot'!I41</f>
        <v>801</v>
      </c>
      <c r="L48" s="287">
        <f t="shared" si="15"/>
        <v>801</v>
      </c>
      <c r="M48" s="67"/>
      <c r="N48" s="200">
        <f>'Orange Pivot'!C41</f>
        <v>38109</v>
      </c>
      <c r="O48" s="201">
        <f>'Orange Pivot'!D41</f>
        <v>23844</v>
      </c>
      <c r="P48" s="201">
        <f>'Orange Pivot'!E41</f>
        <v>10465</v>
      </c>
      <c r="Q48" s="201">
        <f>'Orange Pivot'!F41</f>
        <v>7027</v>
      </c>
      <c r="R48" s="202">
        <f>'Orange Pivot'!G41</f>
        <v>5</v>
      </c>
      <c r="S48" s="201">
        <f>'Orange Pivot'!H41</f>
        <v>0</v>
      </c>
      <c r="T48" s="284">
        <f>'Orange Pivot'!I41</f>
        <v>79450</v>
      </c>
      <c r="U48" s="287">
        <f t="shared" si="16"/>
        <v>79450</v>
      </c>
      <c r="V48" s="67"/>
      <c r="W48" s="200">
        <f>'Blue Pivot'!C41</f>
        <v>194</v>
      </c>
      <c r="X48" s="201">
        <f>'Blue Pivot'!D41</f>
        <v>238</v>
      </c>
      <c r="Y48" s="201">
        <f>'Blue Pivot'!E41</f>
        <v>153</v>
      </c>
      <c r="Z48" s="201">
        <f>'Blue Pivot'!F41</f>
        <v>74</v>
      </c>
      <c r="AA48" s="202">
        <f>'Blue Pivot'!G41</f>
        <v>0</v>
      </c>
      <c r="AB48" s="201">
        <f>'Blue Pivot'!H41</f>
        <v>0</v>
      </c>
      <c r="AC48" s="284">
        <f>'Blue Pivot'!I41</f>
        <v>659</v>
      </c>
      <c r="AD48" s="203">
        <f t="shared" si="17"/>
        <v>659</v>
      </c>
    </row>
    <row r="49" spans="1:42" ht="15" customHeight="1" outlineLevel="1" collapsed="1" thickTop="1" thickBot="1" x14ac:dyDescent="0.3">
      <c r="B49" s="395"/>
      <c r="C49" s="393"/>
      <c r="D49" s="5" t="s">
        <v>10</v>
      </c>
      <c r="E49" s="23">
        <f>'Green Pivot'!C42</f>
        <v>100</v>
      </c>
      <c r="F49" s="15">
        <f>'Green Pivot'!D42</f>
        <v>100.28328611898016</v>
      </c>
      <c r="G49" s="15">
        <f>'Green Pivot'!E42</f>
        <v>101.61943319838056</v>
      </c>
      <c r="H49" s="15">
        <f>'Green Pivot'!F42</f>
        <v>100.71428571428571</v>
      </c>
      <c r="I49" s="16">
        <f>'Green Pivot'!G42</f>
        <v>102.72727272727273</v>
      </c>
      <c r="J49" s="15">
        <f>'Green Pivot'!H42</f>
        <v>43.75</v>
      </c>
      <c r="K49" s="261">
        <f>'Green Pivot'!I42</f>
        <v>93.814432989690715</v>
      </c>
      <c r="L49" s="84">
        <f>L46/L45*100</f>
        <v>101.08991825613079</v>
      </c>
      <c r="M49" s="67"/>
      <c r="N49" s="23">
        <f>'Orange Pivot'!C42</f>
        <v>101.17973629424012</v>
      </c>
      <c r="O49" s="15">
        <f>'Orange Pivot'!D42</f>
        <v>93.534057255676203</v>
      </c>
      <c r="P49" s="15">
        <f>'Orange Pivot'!E42</f>
        <v>88.774902204606093</v>
      </c>
      <c r="Q49" s="15">
        <f>'Orange Pivot'!F42</f>
        <v>90.368074737811313</v>
      </c>
      <c r="R49" s="16">
        <f>'Orange Pivot'!G42</f>
        <v>95.572387462282165</v>
      </c>
      <c r="S49" s="15">
        <f>'Orange Pivot'!H42</f>
        <v>41.373114825502263</v>
      </c>
      <c r="T49" s="261">
        <f>'Orange Pivot'!I42</f>
        <v>89.548651952305164</v>
      </c>
      <c r="U49" s="84">
        <f>U46/U45*100</f>
        <v>94.007902110589242</v>
      </c>
      <c r="V49" s="67"/>
      <c r="W49" s="23">
        <f>'Blue Pivot'!C42</f>
        <v>107.84313725490196</v>
      </c>
      <c r="X49" s="15">
        <f>'Blue Pivot'!D42</f>
        <v>96.25</v>
      </c>
      <c r="Y49" s="15">
        <f>'Blue Pivot'!E42</f>
        <v>92.592592592592595</v>
      </c>
      <c r="Z49" s="15">
        <f>'Blue Pivot'!F42</f>
        <v>94.520547945205479</v>
      </c>
      <c r="AA49" s="16">
        <f>'Blue Pivot'!G42</f>
        <v>87.761194029850742</v>
      </c>
      <c r="AB49" s="15">
        <f>'Blue Pivot'!H42</f>
        <v>22.857142857142858</v>
      </c>
      <c r="AC49" s="261">
        <f>'Blue Pivot'!I42</f>
        <v>83.472803347280333</v>
      </c>
      <c r="AD49" s="17">
        <f>AD46/AD45*100</f>
        <v>94.902610857853304</v>
      </c>
    </row>
    <row r="50" spans="1:42" ht="15" customHeight="1" outlineLevel="1" thickTop="1" thickBot="1" x14ac:dyDescent="0.3">
      <c r="B50" s="395"/>
      <c r="C50" s="393"/>
      <c r="D50" s="301" t="s">
        <v>11</v>
      </c>
      <c r="E50" s="295">
        <f>'Green Pivot'!C43</f>
        <v>98.936170212765958</v>
      </c>
      <c r="F50" s="296">
        <f>'Green Pivot'!D43</f>
        <v>99.716713881019828</v>
      </c>
      <c r="G50" s="296">
        <f>'Green Pivot'!E43</f>
        <v>100.53981106612686</v>
      </c>
      <c r="H50" s="296">
        <f>'Green Pivot'!F43</f>
        <v>99.142857142857139</v>
      </c>
      <c r="I50" s="297">
        <f>'Green Pivot'!G43</f>
        <v>97.727272727272734</v>
      </c>
      <c r="J50" s="296">
        <f>'Green Pivot'!H43</f>
        <v>0</v>
      </c>
      <c r="K50" s="267">
        <f>'Green Pivot'!I43</f>
        <v>86.915146708961146</v>
      </c>
      <c r="L50" s="298">
        <f>L47/L45*100</f>
        <v>99.54586739327884</v>
      </c>
      <c r="M50" s="67"/>
      <c r="N50" s="295">
        <f>'Orange Pivot'!C43</f>
        <v>100.36680876375532</v>
      </c>
      <c r="O50" s="296">
        <f>'Orange Pivot'!D43</f>
        <v>92.625041131951306</v>
      </c>
      <c r="P50" s="296">
        <f>'Orange Pivot'!E43</f>
        <v>87.160954379420218</v>
      </c>
      <c r="Q50" s="296">
        <f>'Orange Pivot'!F43</f>
        <v>88.028026679242743</v>
      </c>
      <c r="R50" s="297">
        <f>'Orange Pivot'!G43</f>
        <v>92.16700535747276</v>
      </c>
      <c r="S50" s="296">
        <f>'Orange Pivot'!H43</f>
        <v>0</v>
      </c>
      <c r="T50" s="267">
        <f>'Orange Pivot'!I43</f>
        <v>84.627412993842114</v>
      </c>
      <c r="U50" s="298">
        <f>U47/U45*100</f>
        <v>92.460741427621102</v>
      </c>
      <c r="V50" s="67"/>
      <c r="W50" s="295">
        <f>'Blue Pivot'!C43</f>
        <v>106.27450980392157</v>
      </c>
      <c r="X50" s="296">
        <f>'Blue Pivot'!D43</f>
        <v>93.958333333333329</v>
      </c>
      <c r="Y50" s="296">
        <f>'Blue Pivot'!E43</f>
        <v>89.444444444444443</v>
      </c>
      <c r="Z50" s="296">
        <f>'Blue Pivot'!F43</f>
        <v>89.539227895392287</v>
      </c>
      <c r="AA50" s="297">
        <f>'Blue Pivot'!G43</f>
        <v>83.582089552238799</v>
      </c>
      <c r="AB50" s="296">
        <f>'Blue Pivot'!H43</f>
        <v>0</v>
      </c>
      <c r="AC50" s="267">
        <f>'Blue Pivot'!I43</f>
        <v>76.847977684797769</v>
      </c>
      <c r="AD50" s="299">
        <f>AD47/AD45*100</f>
        <v>91.338582677165363</v>
      </c>
    </row>
    <row r="51" spans="1:42" ht="15" customHeight="1" outlineLevel="1" thickTop="1" thickBot="1" x14ac:dyDescent="0.3">
      <c r="B51" s="395"/>
      <c r="C51" s="393"/>
      <c r="D51" s="301" t="s">
        <v>145</v>
      </c>
      <c r="E51" s="295">
        <f>'Green Pivot'!C44</f>
        <v>75.141242937853107</v>
      </c>
      <c r="F51" s="296">
        <f>'Green Pivot'!D44</f>
        <v>56.756756756756758</v>
      </c>
      <c r="G51" s="296">
        <f>'Green Pivot'!E44</f>
        <v>45.05169867060561</v>
      </c>
      <c r="H51" s="296">
        <f>'Green Pivot'!F44</f>
        <v>30.796460176991154</v>
      </c>
      <c r="I51" s="297"/>
      <c r="J51" s="296"/>
      <c r="K51" s="267"/>
      <c r="L51" s="298"/>
      <c r="M51" s="67"/>
      <c r="N51" s="295">
        <f>'Orange Pivot'!C44</f>
        <v>79.655950838175656</v>
      </c>
      <c r="O51" s="296">
        <f>'Orange Pivot'!D44</f>
        <v>58.170285435472067</v>
      </c>
      <c r="P51" s="296">
        <f>'Orange Pivot'!E44</f>
        <v>37.245969320568037</v>
      </c>
      <c r="Q51" s="296">
        <f>'Orange Pivot'!F44</f>
        <v>24.718587308287603</v>
      </c>
      <c r="R51" s="297"/>
      <c r="S51" s="296"/>
      <c r="T51" s="267"/>
      <c r="U51" s="298"/>
      <c r="V51" s="67"/>
      <c r="W51" s="295">
        <f>'Blue Pivot'!C44</f>
        <v>78.542510121457482</v>
      </c>
      <c r="X51" s="296">
        <f>'Blue Pivot'!D44</f>
        <v>62.631578947368418</v>
      </c>
      <c r="Y51" s="296">
        <f>'Blue Pivot'!E44</f>
        <v>42.032967032967036</v>
      </c>
      <c r="Z51" s="296">
        <f>'Blue Pivot'!F44</f>
        <v>18.639798488664987</v>
      </c>
      <c r="AA51" s="297"/>
      <c r="AB51" s="296"/>
      <c r="AC51" s="267"/>
      <c r="AD51" s="299"/>
    </row>
    <row r="52" spans="1:42" ht="15" customHeight="1" outlineLevel="1" thickTop="1" thickBot="1" x14ac:dyDescent="0.3">
      <c r="B52" s="395"/>
      <c r="C52" s="393"/>
      <c r="D52" s="133" t="s">
        <v>146</v>
      </c>
      <c r="E52" s="130">
        <f>'Green Pivot'!C45</f>
        <v>70.744680851063833</v>
      </c>
      <c r="F52" s="131">
        <f>'Green Pivot'!D45</f>
        <v>53.541076487252127</v>
      </c>
      <c r="G52" s="131">
        <f>'Green Pivot'!E45</f>
        <v>41.16059379217274</v>
      </c>
      <c r="H52" s="131">
        <f>'Green Pivot'!F45</f>
        <v>24.857142857142858</v>
      </c>
      <c r="I52" s="132"/>
      <c r="J52" s="131"/>
      <c r="K52" s="266"/>
      <c r="L52" s="134"/>
      <c r="M52" s="67"/>
      <c r="N52" s="24">
        <f>'Orange Pivot'!C45</f>
        <v>75.560622583523354</v>
      </c>
      <c r="O52" s="18">
        <f>'Orange Pivot'!D45</f>
        <v>49.03751233958539</v>
      </c>
      <c r="P52" s="18">
        <f>'Orange Pivot'!E45</f>
        <v>27.110696614077355</v>
      </c>
      <c r="Q52" s="18">
        <f>'Orange Pivot'!F45</f>
        <v>15.780727166565608</v>
      </c>
      <c r="R52" s="19"/>
      <c r="S52" s="18"/>
      <c r="T52" s="262"/>
      <c r="U52" s="85"/>
      <c r="V52" s="67"/>
      <c r="W52" s="24">
        <f>'Blue Pivot'!C45</f>
        <v>76.078431372549019</v>
      </c>
      <c r="X52" s="18">
        <f>'Blue Pivot'!D45</f>
        <v>49.583333333333336</v>
      </c>
      <c r="Y52" s="18">
        <f>'Blue Pivot'!E45</f>
        <v>28.333333333333332</v>
      </c>
      <c r="Z52" s="18">
        <f>'Blue Pivot'!F45</f>
        <v>9.2154420921544205</v>
      </c>
      <c r="AA52" s="19"/>
      <c r="AB52" s="18"/>
      <c r="AC52" s="262"/>
      <c r="AD52" s="20"/>
    </row>
    <row r="53" spans="1:42" ht="15" hidden="1" customHeight="1" outlineLevel="2" thickTop="1" thickBot="1" x14ac:dyDescent="0.3">
      <c r="B53" s="395"/>
      <c r="C53" s="394" t="s">
        <v>19</v>
      </c>
      <c r="D53" s="109" t="s">
        <v>7</v>
      </c>
      <c r="E53" s="94">
        <f>'Green Pivot'!C46</f>
        <v>47</v>
      </c>
      <c r="F53" s="91">
        <f>'Green Pivot'!D46</f>
        <v>70</v>
      </c>
      <c r="G53" s="91">
        <f>'Green Pivot'!E46</f>
        <v>132</v>
      </c>
      <c r="H53" s="91">
        <f>'Green Pivot'!F46</f>
        <v>149</v>
      </c>
      <c r="I53" s="92">
        <f>'Green Pivot'!G46</f>
        <v>46</v>
      </c>
      <c r="J53" s="91">
        <f>'Green Pivot'!H46</f>
        <v>55</v>
      </c>
      <c r="K53" s="264">
        <f>'Green Pivot'!I46</f>
        <v>499</v>
      </c>
      <c r="L53" s="95">
        <f>SUM(E53:I53)</f>
        <v>444</v>
      </c>
      <c r="M53" s="67"/>
      <c r="N53" s="22">
        <f>'Orange Pivot'!C46</f>
        <v>39679</v>
      </c>
      <c r="O53" s="12">
        <f>'Orange Pivot'!D46</f>
        <v>32292</v>
      </c>
      <c r="P53" s="12">
        <f>'Orange Pivot'!E46</f>
        <v>24236</v>
      </c>
      <c r="Q53" s="12">
        <f>'Orange Pivot'!F46</f>
        <v>23377</v>
      </c>
      <c r="R53" s="13">
        <f>'Orange Pivot'!G46</f>
        <v>9669</v>
      </c>
      <c r="S53" s="12">
        <f>'Orange Pivot'!H46</f>
        <v>10909</v>
      </c>
      <c r="T53" s="259">
        <f>'Orange Pivot'!I46</f>
        <v>140162</v>
      </c>
      <c r="U53" s="62">
        <f>SUM(N53:R53)</f>
        <v>129253</v>
      </c>
      <c r="V53" s="67"/>
      <c r="W53" s="22">
        <f>'Blue Pivot'!C46</f>
        <v>57</v>
      </c>
      <c r="X53" s="12">
        <f>'Blue Pivot'!D46</f>
        <v>145</v>
      </c>
      <c r="Y53" s="12">
        <f>'Blue Pivot'!E46</f>
        <v>142</v>
      </c>
      <c r="Z53" s="12">
        <f>'Blue Pivot'!F46</f>
        <v>256</v>
      </c>
      <c r="AA53" s="13">
        <f>'Blue Pivot'!G46</f>
        <v>106</v>
      </c>
      <c r="AB53" s="12">
        <f>'Blue Pivot'!H46</f>
        <v>116</v>
      </c>
      <c r="AC53" s="259">
        <f>'Blue Pivot'!I46</f>
        <v>822</v>
      </c>
      <c r="AD53" s="14">
        <f>SUM(W53:AA53)</f>
        <v>706</v>
      </c>
    </row>
    <row r="54" spans="1:42" ht="15" hidden="1" customHeight="1" outlineLevel="2" thickTop="1" thickBot="1" x14ac:dyDescent="0.3">
      <c r="B54" s="395"/>
      <c r="C54" s="394"/>
      <c r="D54" s="104" t="s">
        <v>8</v>
      </c>
      <c r="E54" s="94">
        <f>'Green Pivot'!C47</f>
        <v>52</v>
      </c>
      <c r="F54" s="91">
        <f>'Green Pivot'!D47</f>
        <v>71</v>
      </c>
      <c r="G54" s="91">
        <f>'Green Pivot'!E47</f>
        <v>173</v>
      </c>
      <c r="H54" s="91">
        <f>'Green Pivot'!F47</f>
        <v>194</v>
      </c>
      <c r="I54" s="92">
        <f>'Green Pivot'!G47</f>
        <v>52</v>
      </c>
      <c r="J54" s="91">
        <f>'Green Pivot'!H47</f>
        <v>23</v>
      </c>
      <c r="K54" s="264">
        <f>'Green Pivot'!I47</f>
        <v>565</v>
      </c>
      <c r="L54" s="95">
        <f t="shared" ref="L54:L56" si="18">SUM(E54:I54)</f>
        <v>542</v>
      </c>
      <c r="M54" s="67"/>
      <c r="N54" s="94">
        <f>'Orange Pivot'!C47</f>
        <v>39598</v>
      </c>
      <c r="O54" s="91">
        <f>'Orange Pivot'!D47</f>
        <v>29426</v>
      </c>
      <c r="P54" s="91">
        <f>'Orange Pivot'!E47</f>
        <v>21356</v>
      </c>
      <c r="Q54" s="91">
        <f>'Orange Pivot'!F47</f>
        <v>20898</v>
      </c>
      <c r="R54" s="92">
        <f>'Orange Pivot'!G47</f>
        <v>8905</v>
      </c>
      <c r="S54" s="91">
        <f>'Orange Pivot'!H47</f>
        <v>4412</v>
      </c>
      <c r="T54" s="264">
        <f>'Orange Pivot'!I47</f>
        <v>124595</v>
      </c>
      <c r="U54" s="93">
        <f t="shared" ref="U54:U56" si="19">SUM(N54:R54)</f>
        <v>120183</v>
      </c>
      <c r="V54" s="67"/>
      <c r="W54" s="94">
        <f>'Blue Pivot'!C47</f>
        <v>52</v>
      </c>
      <c r="X54" s="91">
        <f>'Blue Pivot'!D47</f>
        <v>144</v>
      </c>
      <c r="Y54" s="91">
        <f>'Blue Pivot'!E47</f>
        <v>129</v>
      </c>
      <c r="Z54" s="91">
        <f>'Blue Pivot'!F47</f>
        <v>247</v>
      </c>
      <c r="AA54" s="92">
        <f>'Blue Pivot'!G47</f>
        <v>94</v>
      </c>
      <c r="AB54" s="91">
        <f>'Blue Pivot'!H47</f>
        <v>22</v>
      </c>
      <c r="AC54" s="264">
        <f>'Blue Pivot'!I47</f>
        <v>688</v>
      </c>
      <c r="AD54" s="95">
        <f t="shared" ref="AD54:AD56" si="20">SUM(W54:AA54)</f>
        <v>666</v>
      </c>
    </row>
    <row r="55" spans="1:42" s="7" customFormat="1" ht="15" hidden="1" customHeight="1" outlineLevel="2" thickTop="1" thickBot="1" x14ac:dyDescent="0.3">
      <c r="A55" s="1"/>
      <c r="B55" s="395"/>
      <c r="C55" s="394"/>
      <c r="D55" s="105" t="s">
        <v>9</v>
      </c>
      <c r="E55" s="99">
        <f>'Green Pivot'!C48</f>
        <v>52</v>
      </c>
      <c r="F55" s="96">
        <f>'Green Pivot'!D48</f>
        <v>71</v>
      </c>
      <c r="G55" s="96">
        <f>'Green Pivot'!E48</f>
        <v>172</v>
      </c>
      <c r="H55" s="96">
        <f>'Green Pivot'!F48</f>
        <v>188</v>
      </c>
      <c r="I55" s="97">
        <f>'Green Pivot'!G48</f>
        <v>48</v>
      </c>
      <c r="J55" s="96">
        <f>'Green Pivot'!H48</f>
        <v>0</v>
      </c>
      <c r="K55" s="265">
        <f>'Green Pivot'!I48</f>
        <v>531</v>
      </c>
      <c r="L55" s="100">
        <f t="shared" si="18"/>
        <v>531</v>
      </c>
      <c r="M55" s="67"/>
      <c r="N55" s="99">
        <f>'Orange Pivot'!C48</f>
        <v>39351</v>
      </c>
      <c r="O55" s="96">
        <f>'Orange Pivot'!D48</f>
        <v>29115</v>
      </c>
      <c r="P55" s="96">
        <f>'Orange Pivot'!E48</f>
        <v>20918</v>
      </c>
      <c r="Q55" s="96">
        <f>'Orange Pivot'!F48</f>
        <v>20327</v>
      </c>
      <c r="R55" s="97">
        <f>'Orange Pivot'!G48</f>
        <v>8543</v>
      </c>
      <c r="S55" s="96">
        <f>'Orange Pivot'!H48</f>
        <v>0</v>
      </c>
      <c r="T55" s="265">
        <f>'Orange Pivot'!I48</f>
        <v>118254</v>
      </c>
      <c r="U55" s="98">
        <f t="shared" si="19"/>
        <v>118254</v>
      </c>
      <c r="V55" s="67"/>
      <c r="W55" s="99">
        <f>'Blue Pivot'!C48</f>
        <v>52</v>
      </c>
      <c r="X55" s="96">
        <f>'Blue Pivot'!D48</f>
        <v>143</v>
      </c>
      <c r="Y55" s="96">
        <f>'Blue Pivot'!E48</f>
        <v>125</v>
      </c>
      <c r="Z55" s="96">
        <f>'Blue Pivot'!F48</f>
        <v>230</v>
      </c>
      <c r="AA55" s="97">
        <f>'Blue Pivot'!G48</f>
        <v>84</v>
      </c>
      <c r="AB55" s="96">
        <f>'Blue Pivot'!H48</f>
        <v>0</v>
      </c>
      <c r="AC55" s="265">
        <f>'Blue Pivot'!I48</f>
        <v>634</v>
      </c>
      <c r="AD55" s="100">
        <f t="shared" si="20"/>
        <v>634</v>
      </c>
      <c r="AF55" s="1"/>
      <c r="AG55" s="1"/>
    </row>
    <row r="56" spans="1:42" s="7" customFormat="1" ht="15" hidden="1" customHeight="1" outlineLevel="2" thickTop="1" thickBot="1" x14ac:dyDescent="0.3">
      <c r="A56" s="1"/>
      <c r="B56" s="395"/>
      <c r="C56" s="394"/>
      <c r="D56" s="300" t="s">
        <v>144</v>
      </c>
      <c r="E56" s="200">
        <f>'Green Pivot'!C49</f>
        <v>35</v>
      </c>
      <c r="F56" s="201">
        <f>'Green Pivot'!D49</f>
        <v>28</v>
      </c>
      <c r="G56" s="201">
        <f>'Green Pivot'!E49</f>
        <v>42</v>
      </c>
      <c r="H56" s="201">
        <f>'Green Pivot'!F49</f>
        <v>34</v>
      </c>
      <c r="I56" s="202">
        <f>'Green Pivot'!G49</f>
        <v>0</v>
      </c>
      <c r="J56" s="201">
        <f>'Green Pivot'!H49</f>
        <v>0</v>
      </c>
      <c r="K56" s="284">
        <f>'Green Pivot'!I49</f>
        <v>139</v>
      </c>
      <c r="L56" s="203">
        <f t="shared" si="18"/>
        <v>139</v>
      </c>
      <c r="M56" s="67"/>
      <c r="N56" s="200">
        <f>'Orange Pivot'!C49</f>
        <v>31330</v>
      </c>
      <c r="O56" s="201">
        <f>'Orange Pivot'!D49</f>
        <v>15417</v>
      </c>
      <c r="P56" s="201">
        <f>'Orange Pivot'!E49</f>
        <v>5424</v>
      </c>
      <c r="Q56" s="201">
        <f>'Orange Pivot'!F49</f>
        <v>3018</v>
      </c>
      <c r="R56" s="202">
        <f>'Orange Pivot'!G49</f>
        <v>0</v>
      </c>
      <c r="S56" s="201">
        <f>'Orange Pivot'!H49</f>
        <v>0</v>
      </c>
      <c r="T56" s="284">
        <f>'Orange Pivot'!I49</f>
        <v>55189</v>
      </c>
      <c r="U56" s="287">
        <f t="shared" si="19"/>
        <v>55189</v>
      </c>
      <c r="V56" s="67"/>
      <c r="W56" s="200">
        <f>'Blue Pivot'!C49</f>
        <v>34</v>
      </c>
      <c r="X56" s="201">
        <f>'Blue Pivot'!D49</f>
        <v>53</v>
      </c>
      <c r="Y56" s="201">
        <f>'Blue Pivot'!E49</f>
        <v>26</v>
      </c>
      <c r="Z56" s="201">
        <f>'Blue Pivot'!F49</f>
        <v>28</v>
      </c>
      <c r="AA56" s="202">
        <f>'Blue Pivot'!G49</f>
        <v>0</v>
      </c>
      <c r="AB56" s="201">
        <f>'Blue Pivot'!H49</f>
        <v>0</v>
      </c>
      <c r="AC56" s="284">
        <f>'Blue Pivot'!I49</f>
        <v>141</v>
      </c>
      <c r="AD56" s="203">
        <f t="shared" si="20"/>
        <v>141</v>
      </c>
      <c r="AF56" s="1"/>
      <c r="AG56" s="1"/>
    </row>
    <row r="57" spans="1:42" s="7" customFormat="1" ht="15" customHeight="1" outlineLevel="1" collapsed="1" thickTop="1" thickBot="1" x14ac:dyDescent="0.3">
      <c r="A57" s="1"/>
      <c r="B57" s="395"/>
      <c r="C57" s="394"/>
      <c r="D57" s="5" t="s">
        <v>10</v>
      </c>
      <c r="E57" s="23">
        <f>'Green Pivot'!C50</f>
        <v>110.63829787234043</v>
      </c>
      <c r="F57" s="15">
        <f>'Green Pivot'!D50</f>
        <v>101.42857142857142</v>
      </c>
      <c r="G57" s="15">
        <f>'Green Pivot'!E50</f>
        <v>131.06060606060606</v>
      </c>
      <c r="H57" s="15">
        <f>'Green Pivot'!F50</f>
        <v>130.20134228187919</v>
      </c>
      <c r="I57" s="16">
        <f>'Green Pivot'!G50</f>
        <v>113.04347826086956</v>
      </c>
      <c r="J57" s="15">
        <f>'Green Pivot'!H50</f>
        <v>41.818181818181813</v>
      </c>
      <c r="K57" s="261">
        <f>'Green Pivot'!I50</f>
        <v>113.22645290581161</v>
      </c>
      <c r="L57" s="17">
        <f>L54/L53*100</f>
        <v>122.07207207207207</v>
      </c>
      <c r="M57" s="67"/>
      <c r="N57" s="23">
        <f>'Orange Pivot'!C50</f>
        <v>99.79586179087174</v>
      </c>
      <c r="O57" s="15">
        <f>'Orange Pivot'!D50</f>
        <v>91.12473677691068</v>
      </c>
      <c r="P57" s="15">
        <f>'Orange Pivot'!E50</f>
        <v>88.116850965505861</v>
      </c>
      <c r="Q57" s="15">
        <f>'Orange Pivot'!F50</f>
        <v>89.395559738204227</v>
      </c>
      <c r="R57" s="16">
        <f>'Orange Pivot'!G50</f>
        <v>92.098458992656944</v>
      </c>
      <c r="S57" s="15">
        <f>'Orange Pivot'!H50</f>
        <v>40.443670363919701</v>
      </c>
      <c r="T57" s="261">
        <f>'Orange Pivot'!I50</f>
        <v>88.893566016466664</v>
      </c>
      <c r="U57" s="84">
        <f>U54/U53*100</f>
        <v>92.9827547523075</v>
      </c>
      <c r="V57" s="67"/>
      <c r="W57" s="23">
        <f>'Blue Pivot'!C50</f>
        <v>91.228070175438589</v>
      </c>
      <c r="X57" s="15">
        <f>'Blue Pivot'!D50</f>
        <v>99.310344827586206</v>
      </c>
      <c r="Y57" s="15">
        <f>'Blue Pivot'!E50</f>
        <v>90.845070422535215</v>
      </c>
      <c r="Z57" s="15">
        <f>'Blue Pivot'!F50</f>
        <v>96.484375</v>
      </c>
      <c r="AA57" s="16">
        <f>'Blue Pivot'!G50</f>
        <v>88.679245283018872</v>
      </c>
      <c r="AB57" s="15">
        <f>'Blue Pivot'!H50</f>
        <v>18.96551724137931</v>
      </c>
      <c r="AC57" s="261">
        <f>'Blue Pivot'!I50</f>
        <v>83.698296836982962</v>
      </c>
      <c r="AD57" s="17">
        <f>AD54/AD53*100</f>
        <v>94.334277620396605</v>
      </c>
      <c r="AF57" s="1"/>
      <c r="AG57" s="1"/>
    </row>
    <row r="58" spans="1:42" s="7" customFormat="1" ht="15" customHeight="1" outlineLevel="1" thickTop="1" thickBot="1" x14ac:dyDescent="0.3">
      <c r="A58" s="1"/>
      <c r="B58" s="395"/>
      <c r="C58" s="394"/>
      <c r="D58" s="301" t="s">
        <v>11</v>
      </c>
      <c r="E58" s="295">
        <f>'Green Pivot'!C51</f>
        <v>110.63829787234043</v>
      </c>
      <c r="F58" s="296">
        <f>'Green Pivot'!D51</f>
        <v>101.42857142857142</v>
      </c>
      <c r="G58" s="296">
        <f>'Green Pivot'!E51</f>
        <v>130.30303030303031</v>
      </c>
      <c r="H58" s="296">
        <f>'Green Pivot'!F51</f>
        <v>126.1744966442953</v>
      </c>
      <c r="I58" s="297">
        <f>'Green Pivot'!G51</f>
        <v>104.34782608695652</v>
      </c>
      <c r="J58" s="296">
        <f>'Green Pivot'!H51</f>
        <v>0</v>
      </c>
      <c r="K58" s="267">
        <f>'Green Pivot'!I51</f>
        <v>106.41282565130261</v>
      </c>
      <c r="L58" s="299">
        <f>L55/L53*100</f>
        <v>119.59459459459461</v>
      </c>
      <c r="M58" s="67"/>
      <c r="N58" s="295">
        <f>'Orange Pivot'!C51</f>
        <v>99.173366264270769</v>
      </c>
      <c r="O58" s="296">
        <f>'Orange Pivot'!D51</f>
        <v>90.161649944258642</v>
      </c>
      <c r="P58" s="296">
        <f>'Orange Pivot'!E51</f>
        <v>86.309622049843199</v>
      </c>
      <c r="Q58" s="296">
        <f>'Orange Pivot'!F51</f>
        <v>86.95298797963811</v>
      </c>
      <c r="R58" s="297">
        <f>'Orange Pivot'!G51</f>
        <v>88.354535112214293</v>
      </c>
      <c r="S58" s="296">
        <f>'Orange Pivot'!H51</f>
        <v>0</v>
      </c>
      <c r="T58" s="267">
        <f>'Orange Pivot'!I51</f>
        <v>84.36951527518157</v>
      </c>
      <c r="U58" s="298">
        <f>U55/U53*100</f>
        <v>91.490332912969137</v>
      </c>
      <c r="V58" s="67"/>
      <c r="W58" s="295">
        <f>'Blue Pivot'!C51</f>
        <v>91.228070175438589</v>
      </c>
      <c r="X58" s="296">
        <f>'Blue Pivot'!D51</f>
        <v>98.620689655172413</v>
      </c>
      <c r="Y58" s="296">
        <f>'Blue Pivot'!E51</f>
        <v>88.028169014084511</v>
      </c>
      <c r="Z58" s="296">
        <f>'Blue Pivot'!F51</f>
        <v>89.84375</v>
      </c>
      <c r="AA58" s="297">
        <f>'Blue Pivot'!G51</f>
        <v>79.245283018867923</v>
      </c>
      <c r="AB58" s="296">
        <f>'Blue Pivot'!H51</f>
        <v>0</v>
      </c>
      <c r="AC58" s="267">
        <f>'Blue Pivot'!I51</f>
        <v>77.128953771289531</v>
      </c>
      <c r="AD58" s="299">
        <f>AD55/AD53*100</f>
        <v>89.801699716713884</v>
      </c>
      <c r="AF58" s="1"/>
      <c r="AG58" s="1"/>
    </row>
    <row r="59" spans="1:42" s="7" customFormat="1" ht="15" customHeight="1" outlineLevel="1" thickTop="1" thickBot="1" x14ac:dyDescent="0.3">
      <c r="A59" s="1"/>
      <c r="B59" s="395"/>
      <c r="C59" s="394"/>
      <c r="D59" s="301" t="s">
        <v>145</v>
      </c>
      <c r="E59" s="295">
        <f>'Green Pivot'!C52</f>
        <v>74.468085106382972</v>
      </c>
      <c r="F59" s="296">
        <f>'Green Pivot'!D52</f>
        <v>45.161290322580641</v>
      </c>
      <c r="G59" s="296">
        <f>'Green Pivot'!E52</f>
        <v>28.187919463087248</v>
      </c>
      <c r="H59" s="296">
        <f>'Green Pivot'!F52</f>
        <v>24.285714285714285</v>
      </c>
      <c r="I59" s="297"/>
      <c r="J59" s="296"/>
      <c r="K59" s="267"/>
      <c r="L59" s="299"/>
      <c r="M59" s="67"/>
      <c r="N59" s="295">
        <f>'Orange Pivot'!C52</f>
        <v>84.209111678537823</v>
      </c>
      <c r="O59" s="296">
        <f>'Orange Pivot'!D52</f>
        <v>59.207342831905983</v>
      </c>
      <c r="P59" s="296">
        <f>'Orange Pivot'!E52</f>
        <v>33.000730104648333</v>
      </c>
      <c r="Q59" s="296">
        <f>'Orange Pivot'!F52</f>
        <v>23.37360594795539</v>
      </c>
      <c r="R59" s="297"/>
      <c r="S59" s="296"/>
      <c r="T59" s="267"/>
      <c r="U59" s="298"/>
      <c r="V59" s="67"/>
      <c r="W59" s="295">
        <f>'Blue Pivot'!C52</f>
        <v>69.387755102040813</v>
      </c>
      <c r="X59" s="296">
        <f>'Blue Pivot'!D52</f>
        <v>43.801652892561982</v>
      </c>
      <c r="Y59" s="296">
        <f>'Blue Pivot'!E52</f>
        <v>32.5</v>
      </c>
      <c r="Z59" s="296">
        <f>'Blue Pivot'!F52</f>
        <v>24.137931034482758</v>
      </c>
      <c r="AA59" s="297"/>
      <c r="AB59" s="296"/>
      <c r="AC59" s="267"/>
      <c r="AD59" s="299"/>
      <c r="AF59" s="1"/>
      <c r="AG59" s="1"/>
    </row>
    <row r="60" spans="1:42" s="7" customFormat="1" ht="15" customHeight="1" outlineLevel="1" thickTop="1" thickBot="1" x14ac:dyDescent="0.3">
      <c r="A60" s="1"/>
      <c r="B60" s="395"/>
      <c r="C60" s="394"/>
      <c r="D60" s="6" t="s">
        <v>146</v>
      </c>
      <c r="E60" s="24">
        <f>'Green Pivot'!C53</f>
        <v>74.468085106382972</v>
      </c>
      <c r="F60" s="18">
        <f>'Green Pivot'!D53</f>
        <v>40</v>
      </c>
      <c r="G60" s="18">
        <f>'Green Pivot'!E53</f>
        <v>31.818181818181817</v>
      </c>
      <c r="H60" s="18">
        <f>'Green Pivot'!F53</f>
        <v>22.818791946308725</v>
      </c>
      <c r="I60" s="19"/>
      <c r="J60" s="18"/>
      <c r="K60" s="262"/>
      <c r="L60" s="20"/>
      <c r="M60" s="67"/>
      <c r="N60" s="130">
        <f>'Orange Pivot'!C53</f>
        <v>78.958643110965497</v>
      </c>
      <c r="O60" s="131">
        <f>'Orange Pivot'!D53</f>
        <v>47.742474916387962</v>
      </c>
      <c r="P60" s="131">
        <f>'Orange Pivot'!E53</f>
        <v>22.379930681630633</v>
      </c>
      <c r="Q60" s="131">
        <f>'Orange Pivot'!F53</f>
        <v>12.910125336869575</v>
      </c>
      <c r="R60" s="132"/>
      <c r="S60" s="131"/>
      <c r="T60" s="266"/>
      <c r="U60" s="135"/>
      <c r="V60" s="67"/>
      <c r="W60" s="130">
        <f>'Blue Pivot'!C53</f>
        <v>59.649122807017541</v>
      </c>
      <c r="X60" s="131">
        <f>'Blue Pivot'!D53</f>
        <v>36.551724137931032</v>
      </c>
      <c r="Y60" s="131">
        <f>'Blue Pivot'!E53</f>
        <v>18.30985915492958</v>
      </c>
      <c r="Z60" s="131">
        <f>'Blue Pivot'!F53</f>
        <v>10.9375</v>
      </c>
      <c r="AA60" s="132"/>
      <c r="AB60" s="131"/>
      <c r="AC60" s="266"/>
      <c r="AD60" s="134"/>
      <c r="AF60" s="1"/>
      <c r="AG60" s="1"/>
      <c r="AP60" s="7" t="s">
        <v>114</v>
      </c>
    </row>
    <row r="61" spans="1:42" s="7" customFormat="1" ht="15" hidden="1" customHeight="1" outlineLevel="2" thickTop="1" thickBot="1" x14ac:dyDescent="0.3">
      <c r="A61" s="1"/>
      <c r="B61" s="395"/>
      <c r="C61" s="394" t="s">
        <v>20</v>
      </c>
      <c r="D61" s="109" t="s">
        <v>7</v>
      </c>
      <c r="E61" s="94">
        <f>'Green Pivot'!C54</f>
        <v>8</v>
      </c>
      <c r="F61" s="91">
        <f>'Green Pivot'!D54</f>
        <v>25</v>
      </c>
      <c r="G61" s="91">
        <f>'Green Pivot'!E54</f>
        <v>39</v>
      </c>
      <c r="H61" s="91">
        <f>'Green Pivot'!F54</f>
        <v>43</v>
      </c>
      <c r="I61" s="92">
        <f>'Green Pivot'!G54</f>
        <v>8</v>
      </c>
      <c r="J61" s="91">
        <f>'Green Pivot'!H54</f>
        <v>15</v>
      </c>
      <c r="K61" s="264">
        <f>'Green Pivot'!I54</f>
        <v>138</v>
      </c>
      <c r="L61" s="95">
        <f>SUM(E61:I61)</f>
        <v>123</v>
      </c>
      <c r="M61" s="67"/>
      <c r="N61" s="183">
        <f>'Orange Pivot'!C54</f>
        <v>5063</v>
      </c>
      <c r="O61" s="184">
        <f>'Orange Pivot'!D54</f>
        <v>4449</v>
      </c>
      <c r="P61" s="184">
        <f>'Orange Pivot'!E54</f>
        <v>3302</v>
      </c>
      <c r="Q61" s="184">
        <f>'Orange Pivot'!F54</f>
        <v>3304</v>
      </c>
      <c r="R61" s="185">
        <f>'Orange Pivot'!G54</f>
        <v>1271</v>
      </c>
      <c r="S61" s="184">
        <f>'Orange Pivot'!H54</f>
        <v>1454</v>
      </c>
      <c r="T61" s="269">
        <f>'Orange Pivot'!I54</f>
        <v>18843</v>
      </c>
      <c r="U61" s="186">
        <f>SUM(N61:R61)</f>
        <v>17389</v>
      </c>
      <c r="V61" s="67"/>
      <c r="W61" s="183">
        <f>'Blue Pivot'!C54</f>
        <v>7</v>
      </c>
      <c r="X61" s="184">
        <f>'Blue Pivot'!D54</f>
        <v>35</v>
      </c>
      <c r="Y61" s="184">
        <f>'Blue Pivot'!E54</f>
        <v>28</v>
      </c>
      <c r="Z61" s="184">
        <f>'Blue Pivot'!F54</f>
        <v>37</v>
      </c>
      <c r="AA61" s="185">
        <f>'Blue Pivot'!G54</f>
        <v>6</v>
      </c>
      <c r="AB61" s="184">
        <f>'Blue Pivot'!H54</f>
        <v>8</v>
      </c>
      <c r="AC61" s="269">
        <f>'Blue Pivot'!I54</f>
        <v>121</v>
      </c>
      <c r="AD61" s="186">
        <f>SUM(W61:AA61)</f>
        <v>113</v>
      </c>
      <c r="AF61" s="1"/>
      <c r="AG61" s="1"/>
    </row>
    <row r="62" spans="1:42" s="7" customFormat="1" ht="15" hidden="1" customHeight="1" outlineLevel="2" thickTop="1" thickBot="1" x14ac:dyDescent="0.3">
      <c r="A62" s="1"/>
      <c r="B62" s="395"/>
      <c r="C62" s="394"/>
      <c r="D62" s="104" t="s">
        <v>8</v>
      </c>
      <c r="E62" s="94">
        <f>'Green Pivot'!C55</f>
        <v>9</v>
      </c>
      <c r="F62" s="91">
        <f>'Green Pivot'!D55</f>
        <v>28</v>
      </c>
      <c r="G62" s="91">
        <f>'Green Pivot'!E55</f>
        <v>49</v>
      </c>
      <c r="H62" s="91">
        <f>'Green Pivot'!F55</f>
        <v>60</v>
      </c>
      <c r="I62" s="92">
        <f>'Green Pivot'!G55</f>
        <v>5</v>
      </c>
      <c r="J62" s="91">
        <f>'Green Pivot'!H55</f>
        <v>0</v>
      </c>
      <c r="K62" s="264">
        <f>'Green Pivot'!I55</f>
        <v>151</v>
      </c>
      <c r="L62" s="95">
        <f t="shared" ref="L62:L64" si="21">SUM(E62:I62)</f>
        <v>151</v>
      </c>
      <c r="M62" s="67"/>
      <c r="N62" s="94">
        <f>'Orange Pivot'!C55</f>
        <v>5089</v>
      </c>
      <c r="O62" s="91">
        <f>'Orange Pivot'!D55</f>
        <v>4026</v>
      </c>
      <c r="P62" s="91">
        <f>'Orange Pivot'!E55</f>
        <v>2926</v>
      </c>
      <c r="Q62" s="91">
        <f>'Orange Pivot'!F55</f>
        <v>2919</v>
      </c>
      <c r="R62" s="92">
        <f>'Orange Pivot'!G55</f>
        <v>1200</v>
      </c>
      <c r="S62" s="91">
        <f>'Orange Pivot'!H55</f>
        <v>659</v>
      </c>
      <c r="T62" s="264">
        <f>'Orange Pivot'!I55</f>
        <v>16819</v>
      </c>
      <c r="U62" s="93">
        <f t="shared" ref="U62:U64" si="22">SUM(N62:R62)</f>
        <v>16160</v>
      </c>
      <c r="V62" s="67"/>
      <c r="W62" s="94">
        <f>'Blue Pivot'!C55</f>
        <v>7</v>
      </c>
      <c r="X62" s="91">
        <f>'Blue Pivot'!D55</f>
        <v>38</v>
      </c>
      <c r="Y62" s="91">
        <f>'Blue Pivot'!E55</f>
        <v>24</v>
      </c>
      <c r="Z62" s="91">
        <f>'Blue Pivot'!F55</f>
        <v>28</v>
      </c>
      <c r="AA62" s="92">
        <f>'Blue Pivot'!G55</f>
        <v>6</v>
      </c>
      <c r="AB62" s="91">
        <f>'Blue Pivot'!H55</f>
        <v>0</v>
      </c>
      <c r="AC62" s="264">
        <f>'Blue Pivot'!I55</f>
        <v>103</v>
      </c>
      <c r="AD62" s="95">
        <f t="shared" ref="AD62:AD64" si="23">SUM(W62:AA62)</f>
        <v>103</v>
      </c>
      <c r="AF62" s="1"/>
      <c r="AG62" s="1"/>
    </row>
    <row r="63" spans="1:42" s="7" customFormat="1" ht="15" hidden="1" customHeight="1" outlineLevel="2" thickTop="1" thickBot="1" x14ac:dyDescent="0.3">
      <c r="A63" s="1"/>
      <c r="B63" s="395"/>
      <c r="C63" s="394"/>
      <c r="D63" s="105" t="s">
        <v>9</v>
      </c>
      <c r="E63" s="99">
        <f>'Green Pivot'!C56</f>
        <v>9</v>
      </c>
      <c r="F63" s="96">
        <f>'Green Pivot'!D56</f>
        <v>28</v>
      </c>
      <c r="G63" s="96">
        <f>'Green Pivot'!E56</f>
        <v>49</v>
      </c>
      <c r="H63" s="96">
        <f>'Green Pivot'!F56</f>
        <v>60</v>
      </c>
      <c r="I63" s="97">
        <f>'Green Pivot'!G56</f>
        <v>5</v>
      </c>
      <c r="J63" s="96">
        <f>'Green Pivot'!H56</f>
        <v>0</v>
      </c>
      <c r="K63" s="265">
        <f>'Green Pivot'!I56</f>
        <v>151</v>
      </c>
      <c r="L63" s="100">
        <f t="shared" si="21"/>
        <v>151</v>
      </c>
      <c r="M63" s="67"/>
      <c r="N63" s="99">
        <f>'Orange Pivot'!C56</f>
        <v>5051</v>
      </c>
      <c r="O63" s="96">
        <f>'Orange Pivot'!D56</f>
        <v>3991</v>
      </c>
      <c r="P63" s="96">
        <f>'Orange Pivot'!E56</f>
        <v>2864</v>
      </c>
      <c r="Q63" s="96">
        <f>'Orange Pivot'!F56</f>
        <v>2853</v>
      </c>
      <c r="R63" s="97">
        <f>'Orange Pivot'!G56</f>
        <v>1157</v>
      </c>
      <c r="S63" s="96">
        <f>'Orange Pivot'!H56</f>
        <v>0</v>
      </c>
      <c r="T63" s="265">
        <f>'Orange Pivot'!I56</f>
        <v>15916</v>
      </c>
      <c r="U63" s="98">
        <f t="shared" si="22"/>
        <v>15916</v>
      </c>
      <c r="V63" s="67"/>
      <c r="W63" s="99">
        <f>'Blue Pivot'!C56</f>
        <v>6</v>
      </c>
      <c r="X63" s="96">
        <f>'Blue Pivot'!D56</f>
        <v>38</v>
      </c>
      <c r="Y63" s="96">
        <f>'Blue Pivot'!E56</f>
        <v>22</v>
      </c>
      <c r="Z63" s="96">
        <f>'Blue Pivot'!F56</f>
        <v>27</v>
      </c>
      <c r="AA63" s="97">
        <f>'Blue Pivot'!G56</f>
        <v>6</v>
      </c>
      <c r="AB63" s="96">
        <f>'Blue Pivot'!H56</f>
        <v>0</v>
      </c>
      <c r="AC63" s="265">
        <f>'Blue Pivot'!I56</f>
        <v>99</v>
      </c>
      <c r="AD63" s="100">
        <f t="shared" si="23"/>
        <v>99</v>
      </c>
      <c r="AF63" s="1"/>
      <c r="AG63" s="1"/>
    </row>
    <row r="64" spans="1:42" s="7" customFormat="1" ht="15" hidden="1" customHeight="1" outlineLevel="2" thickTop="1" thickBot="1" x14ac:dyDescent="0.3">
      <c r="A64" s="1"/>
      <c r="B64" s="395"/>
      <c r="C64" s="394"/>
      <c r="D64" s="300" t="s">
        <v>144</v>
      </c>
      <c r="E64" s="200">
        <f>'Green Pivot'!C57</f>
        <v>0</v>
      </c>
      <c r="F64" s="201">
        <f>'Green Pivot'!D57</f>
        <v>7</v>
      </c>
      <c r="G64" s="201">
        <f>'Green Pivot'!E57</f>
        <v>10</v>
      </c>
      <c r="H64" s="201">
        <f>'Green Pivot'!F57</f>
        <v>0</v>
      </c>
      <c r="I64" s="202">
        <f>'Green Pivot'!G57</f>
        <v>0</v>
      </c>
      <c r="J64" s="201">
        <f>'Green Pivot'!H57</f>
        <v>0</v>
      </c>
      <c r="K64" s="284">
        <f>'Green Pivot'!I57</f>
        <v>17</v>
      </c>
      <c r="L64" s="203">
        <f t="shared" si="21"/>
        <v>17</v>
      </c>
      <c r="M64" s="67"/>
      <c r="N64" s="200">
        <f>'Orange Pivot'!C57</f>
        <v>4128</v>
      </c>
      <c r="O64" s="201">
        <f>'Orange Pivot'!D57</f>
        <v>2388</v>
      </c>
      <c r="P64" s="201">
        <f>'Orange Pivot'!E57</f>
        <v>995</v>
      </c>
      <c r="Q64" s="201">
        <f>'Orange Pivot'!F57</f>
        <v>604</v>
      </c>
      <c r="R64" s="202">
        <f>'Orange Pivot'!G57</f>
        <v>0</v>
      </c>
      <c r="S64" s="201">
        <f>'Orange Pivot'!H57</f>
        <v>0</v>
      </c>
      <c r="T64" s="284">
        <f>'Orange Pivot'!I57</f>
        <v>8115</v>
      </c>
      <c r="U64" s="287">
        <f t="shared" si="22"/>
        <v>8115</v>
      </c>
      <c r="V64" s="67"/>
      <c r="W64" s="200">
        <f>'Blue Pivot'!C57</f>
        <v>0</v>
      </c>
      <c r="X64" s="201">
        <f>'Blue Pivot'!D57</f>
        <v>24</v>
      </c>
      <c r="Y64" s="201">
        <f>'Blue Pivot'!E57</f>
        <v>0</v>
      </c>
      <c r="Z64" s="201">
        <f>'Blue Pivot'!F57</f>
        <v>0</v>
      </c>
      <c r="AA64" s="202">
        <f>'Blue Pivot'!G57</f>
        <v>0</v>
      </c>
      <c r="AB64" s="201">
        <f>'Blue Pivot'!H57</f>
        <v>0</v>
      </c>
      <c r="AC64" s="284">
        <f>'Blue Pivot'!I57</f>
        <v>24</v>
      </c>
      <c r="AD64" s="203">
        <f t="shared" si="23"/>
        <v>24</v>
      </c>
      <c r="AF64" s="1"/>
      <c r="AG64" s="1"/>
    </row>
    <row r="65" spans="1:33" s="7" customFormat="1" ht="15" customHeight="1" outlineLevel="1" collapsed="1" thickTop="1" thickBot="1" x14ac:dyDescent="0.3">
      <c r="A65" s="1"/>
      <c r="B65" s="395"/>
      <c r="C65" s="394"/>
      <c r="D65" s="5" t="s">
        <v>10</v>
      </c>
      <c r="E65" s="23">
        <f>'Green Pivot'!C58</f>
        <v>112.5</v>
      </c>
      <c r="F65" s="15">
        <f>'Green Pivot'!D58</f>
        <v>112.00000000000001</v>
      </c>
      <c r="G65" s="15">
        <f>'Green Pivot'!E58</f>
        <v>125.64102564102564</v>
      </c>
      <c r="H65" s="15">
        <f>'Green Pivot'!F58</f>
        <v>139.53488372093022</v>
      </c>
      <c r="I65" s="16">
        <f>'Green Pivot'!G58</f>
        <v>62.5</v>
      </c>
      <c r="J65" s="15">
        <f>'Green Pivot'!H58</f>
        <v>0</v>
      </c>
      <c r="K65" s="261">
        <f>'Green Pivot'!I58</f>
        <v>109.42028985507247</v>
      </c>
      <c r="L65" s="17">
        <f>L62/L61*100</f>
        <v>122.76422764227641</v>
      </c>
      <c r="M65" s="67"/>
      <c r="N65" s="23">
        <f>'Orange Pivot'!C58</f>
        <v>100.51352952794785</v>
      </c>
      <c r="O65" s="15">
        <f>'Orange Pivot'!D58</f>
        <v>90.492245448415375</v>
      </c>
      <c r="P65" s="15">
        <f>'Orange Pivot'!E58</f>
        <v>88.612961841308305</v>
      </c>
      <c r="Q65" s="15">
        <f>'Orange Pivot'!F58</f>
        <v>88.347457627118644</v>
      </c>
      <c r="R65" s="16">
        <f>'Orange Pivot'!G58</f>
        <v>94.413847364280088</v>
      </c>
      <c r="S65" s="15">
        <f>'Orange Pivot'!H58</f>
        <v>45.323246217331494</v>
      </c>
      <c r="T65" s="261">
        <f>'Orange Pivot'!I58</f>
        <v>89.258610624635153</v>
      </c>
      <c r="U65" s="84">
        <f>U62/U61*100</f>
        <v>92.932313531542931</v>
      </c>
      <c r="V65" s="67"/>
      <c r="W65" s="23">
        <f>'Blue Pivot'!C58</f>
        <v>100</v>
      </c>
      <c r="X65" s="15">
        <f>'Blue Pivot'!D58</f>
        <v>108.57142857142857</v>
      </c>
      <c r="Y65" s="15">
        <f>'Blue Pivot'!E58</f>
        <v>85.714285714285708</v>
      </c>
      <c r="Z65" s="15">
        <f>'Blue Pivot'!F58</f>
        <v>75.675675675675677</v>
      </c>
      <c r="AA65" s="16">
        <f>'Blue Pivot'!G58</f>
        <v>100</v>
      </c>
      <c r="AB65" s="15">
        <f>'Blue Pivot'!H58</f>
        <v>0</v>
      </c>
      <c r="AC65" s="261">
        <f>'Blue Pivot'!I58</f>
        <v>85.123966942148769</v>
      </c>
      <c r="AD65" s="17">
        <f>AD62/AD61*100</f>
        <v>91.150442477876098</v>
      </c>
      <c r="AF65" s="1"/>
      <c r="AG65" s="1"/>
    </row>
    <row r="66" spans="1:33" s="7" customFormat="1" ht="15" customHeight="1" outlineLevel="1" thickTop="1" thickBot="1" x14ac:dyDescent="0.3">
      <c r="A66" s="1"/>
      <c r="B66" s="395"/>
      <c r="C66" s="394"/>
      <c r="D66" s="301" t="s">
        <v>11</v>
      </c>
      <c r="E66" s="295">
        <f>'Green Pivot'!C59</f>
        <v>112.5</v>
      </c>
      <c r="F66" s="296">
        <f>'Green Pivot'!D59</f>
        <v>112.00000000000001</v>
      </c>
      <c r="G66" s="296">
        <f>'Green Pivot'!E59</f>
        <v>125.64102564102564</v>
      </c>
      <c r="H66" s="296">
        <f>'Green Pivot'!F59</f>
        <v>139.53488372093022</v>
      </c>
      <c r="I66" s="297">
        <f>'Green Pivot'!G59</f>
        <v>62.5</v>
      </c>
      <c r="J66" s="296">
        <f>'Green Pivot'!H59</f>
        <v>0</v>
      </c>
      <c r="K66" s="267">
        <f>'Green Pivot'!I59</f>
        <v>109.42028985507247</v>
      </c>
      <c r="L66" s="299">
        <f>L63/L61*100</f>
        <v>122.76422764227641</v>
      </c>
      <c r="M66" s="67"/>
      <c r="N66" s="295">
        <f>'Orange Pivot'!C59</f>
        <v>99.76298637171638</v>
      </c>
      <c r="O66" s="296">
        <f>'Orange Pivot'!D59</f>
        <v>89.705551809395374</v>
      </c>
      <c r="P66" s="296">
        <f>'Orange Pivot'!E59</f>
        <v>86.735311932162332</v>
      </c>
      <c r="Q66" s="296">
        <f>'Orange Pivot'!F59</f>
        <v>86.349878934624698</v>
      </c>
      <c r="R66" s="297">
        <f>'Orange Pivot'!G59</f>
        <v>91.030684500393392</v>
      </c>
      <c r="S66" s="296">
        <f>'Orange Pivot'!H59</f>
        <v>0</v>
      </c>
      <c r="T66" s="267">
        <f>'Orange Pivot'!I59</f>
        <v>84.466380088096372</v>
      </c>
      <c r="U66" s="298">
        <f>U63/U61*100</f>
        <v>91.529127609408249</v>
      </c>
      <c r="V66" s="67"/>
      <c r="W66" s="295">
        <f>'Blue Pivot'!C59</f>
        <v>85.714285714285708</v>
      </c>
      <c r="X66" s="296">
        <f>'Blue Pivot'!D59</f>
        <v>108.57142857142857</v>
      </c>
      <c r="Y66" s="296">
        <f>'Blue Pivot'!E59</f>
        <v>78.571428571428569</v>
      </c>
      <c r="Z66" s="296">
        <f>'Blue Pivot'!F59</f>
        <v>72.972972972972968</v>
      </c>
      <c r="AA66" s="297">
        <f>'Blue Pivot'!G59</f>
        <v>100</v>
      </c>
      <c r="AB66" s="296">
        <f>'Blue Pivot'!H59</f>
        <v>0</v>
      </c>
      <c r="AC66" s="267">
        <f>'Blue Pivot'!I59</f>
        <v>81.818181818181827</v>
      </c>
      <c r="AD66" s="299">
        <f>AD63/AD61*100</f>
        <v>87.610619469026545</v>
      </c>
      <c r="AF66" s="1"/>
      <c r="AG66" s="1"/>
    </row>
    <row r="67" spans="1:33" s="7" customFormat="1" ht="15" customHeight="1" outlineLevel="1" thickTop="1" thickBot="1" x14ac:dyDescent="0.3">
      <c r="A67" s="1"/>
      <c r="B67" s="395"/>
      <c r="C67" s="394"/>
      <c r="D67" s="301" t="s">
        <v>145</v>
      </c>
      <c r="E67" s="295">
        <f>'Green Pivot'!C60</f>
        <v>0</v>
      </c>
      <c r="F67" s="296">
        <f>'Green Pivot'!D60</f>
        <v>25.925925925925924</v>
      </c>
      <c r="G67" s="296">
        <f>'Green Pivot'!E60</f>
        <v>27.027027027027028</v>
      </c>
      <c r="H67" s="296">
        <f>'Green Pivot'!F60</f>
        <v>0</v>
      </c>
      <c r="I67" s="297"/>
      <c r="J67" s="296"/>
      <c r="K67" s="267"/>
      <c r="L67" s="299"/>
      <c r="M67" s="67"/>
      <c r="N67" s="295">
        <f>'Orange Pivot'!C60</f>
        <v>86.813880126182966</v>
      </c>
      <c r="O67" s="296">
        <f>'Orange Pivot'!D60</f>
        <v>65.985078751036198</v>
      </c>
      <c r="P67" s="296">
        <f>'Orange Pivot'!E60</f>
        <v>42.887931034482754</v>
      </c>
      <c r="Q67" s="296">
        <f>'Orange Pivot'!F60</f>
        <v>29.593336599706028</v>
      </c>
      <c r="R67" s="297"/>
      <c r="S67" s="296"/>
      <c r="T67" s="267"/>
      <c r="U67" s="298"/>
      <c r="V67" s="67"/>
      <c r="W67" s="295">
        <f>'Blue Pivot'!C60</f>
        <v>0</v>
      </c>
      <c r="X67" s="296">
        <f>'Blue Pivot'!D60</f>
        <v>70.588235294117652</v>
      </c>
      <c r="Y67" s="296">
        <f>'Blue Pivot'!E60</f>
        <v>0</v>
      </c>
      <c r="Z67" s="296">
        <f>'Blue Pivot'!F60</f>
        <v>0</v>
      </c>
      <c r="AA67" s="297"/>
      <c r="AB67" s="296"/>
      <c r="AC67" s="267"/>
      <c r="AD67" s="299"/>
      <c r="AF67" s="1"/>
      <c r="AG67" s="1"/>
    </row>
    <row r="68" spans="1:33" s="7" customFormat="1" ht="15" customHeight="1" outlineLevel="1" thickTop="1" thickBot="1" x14ac:dyDescent="0.3">
      <c r="A68" s="1"/>
      <c r="B68" s="395"/>
      <c r="C68" s="394"/>
      <c r="D68" s="6" t="s">
        <v>146</v>
      </c>
      <c r="E68" s="24">
        <f>'Green Pivot'!C61</f>
        <v>0</v>
      </c>
      <c r="F68" s="18">
        <f>'Green Pivot'!D61</f>
        <v>28.000000000000004</v>
      </c>
      <c r="G68" s="18">
        <f>'Green Pivot'!E61</f>
        <v>25.641025641025639</v>
      </c>
      <c r="H68" s="18">
        <f>'Green Pivot'!F61</f>
        <v>0</v>
      </c>
      <c r="I68" s="19"/>
      <c r="J68" s="18"/>
      <c r="K68" s="262"/>
      <c r="L68" s="20"/>
      <c r="M68" s="67"/>
      <c r="N68" s="24">
        <f>'Orange Pivot'!C61</f>
        <v>81.532688129567461</v>
      </c>
      <c r="O68" s="18">
        <f>'Orange Pivot'!D61</f>
        <v>53.674983142279167</v>
      </c>
      <c r="P68" s="18">
        <f>'Orange Pivot'!E61</f>
        <v>30.133252574197456</v>
      </c>
      <c r="Q68" s="18">
        <f>'Orange Pivot'!F61</f>
        <v>18.280871670702179</v>
      </c>
      <c r="R68" s="19"/>
      <c r="S68" s="18"/>
      <c r="T68" s="262"/>
      <c r="U68" s="85"/>
      <c r="V68" s="67"/>
      <c r="W68" s="24">
        <f>'Blue Pivot'!C61</f>
        <v>0</v>
      </c>
      <c r="X68" s="18">
        <f>'Blue Pivot'!D61</f>
        <v>68.571428571428569</v>
      </c>
      <c r="Y68" s="18">
        <f>'Blue Pivot'!E61</f>
        <v>0</v>
      </c>
      <c r="Z68" s="18">
        <f>'Blue Pivot'!F61</f>
        <v>0</v>
      </c>
      <c r="AA68" s="19"/>
      <c r="AB68" s="18"/>
      <c r="AC68" s="262"/>
      <c r="AD68" s="20"/>
      <c r="AF68" s="1"/>
      <c r="AG68" s="1"/>
    </row>
    <row r="69" spans="1:33" s="7" customFormat="1" ht="15" hidden="1" customHeight="1" outlineLevel="2" thickTop="1" thickBot="1" x14ac:dyDescent="0.3">
      <c r="A69" s="1"/>
      <c r="B69" s="395"/>
      <c r="C69" s="394" t="s">
        <v>21</v>
      </c>
      <c r="D69" s="109" t="s">
        <v>7</v>
      </c>
      <c r="E69" s="94">
        <f>'Green Pivot'!C62</f>
        <v>25</v>
      </c>
      <c r="F69" s="91">
        <f>'Green Pivot'!D62</f>
        <v>73</v>
      </c>
      <c r="G69" s="91">
        <f>'Green Pivot'!E62</f>
        <v>179</v>
      </c>
      <c r="H69" s="91">
        <f>'Green Pivot'!F62</f>
        <v>170</v>
      </c>
      <c r="I69" s="92">
        <f>'Green Pivot'!G62</f>
        <v>55</v>
      </c>
      <c r="J69" s="91">
        <f>'Green Pivot'!H62</f>
        <v>68</v>
      </c>
      <c r="K69" s="264">
        <f>'Green Pivot'!I62</f>
        <v>570</v>
      </c>
      <c r="L69" s="95">
        <f>SUM(E69:I69)</f>
        <v>502</v>
      </c>
      <c r="M69" s="67"/>
      <c r="N69" s="22">
        <f>'Orange Pivot'!C62</f>
        <v>12802</v>
      </c>
      <c r="O69" s="12">
        <f>'Orange Pivot'!D62</f>
        <v>11984</v>
      </c>
      <c r="P69" s="12">
        <f>'Orange Pivot'!E62</f>
        <v>8960</v>
      </c>
      <c r="Q69" s="12">
        <f>'Orange Pivot'!F62</f>
        <v>8892</v>
      </c>
      <c r="R69" s="13">
        <f>'Orange Pivot'!G62</f>
        <v>3617</v>
      </c>
      <c r="S69" s="12">
        <f>'Orange Pivot'!H62</f>
        <v>4045</v>
      </c>
      <c r="T69" s="259">
        <f>'Orange Pivot'!I62</f>
        <v>50300</v>
      </c>
      <c r="U69" s="62">
        <f>SUM(N69:R69)</f>
        <v>46255</v>
      </c>
      <c r="V69" s="67"/>
      <c r="W69" s="22">
        <f>'Blue Pivot'!C62</f>
        <v>53</v>
      </c>
      <c r="X69" s="12">
        <f>'Blue Pivot'!D62</f>
        <v>118</v>
      </c>
      <c r="Y69" s="12">
        <f>'Blue Pivot'!E62</f>
        <v>140</v>
      </c>
      <c r="Z69" s="12">
        <f>'Blue Pivot'!F62</f>
        <v>196</v>
      </c>
      <c r="AA69" s="13">
        <f>'Blue Pivot'!G62</f>
        <v>82</v>
      </c>
      <c r="AB69" s="12">
        <f>'Blue Pivot'!H62</f>
        <v>142</v>
      </c>
      <c r="AC69" s="259">
        <f>'Blue Pivot'!I62</f>
        <v>731</v>
      </c>
      <c r="AD69" s="14">
        <f>SUM(W69:AA69)</f>
        <v>589</v>
      </c>
      <c r="AF69" s="1"/>
      <c r="AG69" s="1"/>
    </row>
    <row r="70" spans="1:33" s="7" customFormat="1" ht="15" hidden="1" customHeight="1" outlineLevel="2" thickTop="1" thickBot="1" x14ac:dyDescent="0.3">
      <c r="A70" s="1"/>
      <c r="B70" s="395"/>
      <c r="C70" s="394"/>
      <c r="D70" s="104" t="s">
        <v>8</v>
      </c>
      <c r="E70" s="94">
        <f>'Green Pivot'!C63</f>
        <v>29</v>
      </c>
      <c r="F70" s="91">
        <f>'Green Pivot'!D63</f>
        <v>65</v>
      </c>
      <c r="G70" s="91">
        <f>'Green Pivot'!E63</f>
        <v>176</v>
      </c>
      <c r="H70" s="91">
        <f>'Green Pivot'!F63</f>
        <v>155</v>
      </c>
      <c r="I70" s="92">
        <f>'Green Pivot'!G63</f>
        <v>44</v>
      </c>
      <c r="J70" s="91">
        <f>'Green Pivot'!H63</f>
        <v>33</v>
      </c>
      <c r="K70" s="264">
        <f>'Green Pivot'!I63</f>
        <v>502</v>
      </c>
      <c r="L70" s="95">
        <f t="shared" ref="L70:L72" si="24">SUM(E70:I70)</f>
        <v>469</v>
      </c>
      <c r="M70" s="67"/>
      <c r="N70" s="94">
        <f>'Orange Pivot'!C63</f>
        <v>12940</v>
      </c>
      <c r="O70" s="91">
        <f>'Orange Pivot'!D63</f>
        <v>11075</v>
      </c>
      <c r="P70" s="91">
        <f>'Orange Pivot'!E63</f>
        <v>7775</v>
      </c>
      <c r="Q70" s="91">
        <f>'Orange Pivot'!F63</f>
        <v>7807</v>
      </c>
      <c r="R70" s="92">
        <f>'Orange Pivot'!G63</f>
        <v>3470</v>
      </c>
      <c r="S70" s="91">
        <f>'Orange Pivot'!H63</f>
        <v>1604</v>
      </c>
      <c r="T70" s="264">
        <f>'Orange Pivot'!I63</f>
        <v>44671</v>
      </c>
      <c r="U70" s="93">
        <f t="shared" ref="U70:U72" si="25">SUM(N70:R70)</f>
        <v>43067</v>
      </c>
      <c r="V70" s="67"/>
      <c r="W70" s="94">
        <f>'Blue Pivot'!C63</f>
        <v>58</v>
      </c>
      <c r="X70" s="91">
        <f>'Blue Pivot'!D63</f>
        <v>113</v>
      </c>
      <c r="Y70" s="91">
        <f>'Blue Pivot'!E63</f>
        <v>132</v>
      </c>
      <c r="Z70" s="91">
        <f>'Blue Pivot'!F63</f>
        <v>180</v>
      </c>
      <c r="AA70" s="92">
        <f>'Blue Pivot'!G63</f>
        <v>71</v>
      </c>
      <c r="AB70" s="91">
        <f>'Blue Pivot'!H63</f>
        <v>32</v>
      </c>
      <c r="AC70" s="264">
        <f>'Blue Pivot'!I63</f>
        <v>586</v>
      </c>
      <c r="AD70" s="95">
        <f t="shared" ref="AD70:AD72" si="26">SUM(W70:AA70)</f>
        <v>554</v>
      </c>
      <c r="AF70" s="1"/>
      <c r="AG70" s="1"/>
    </row>
    <row r="71" spans="1:33" s="7" customFormat="1" ht="15" hidden="1" customHeight="1" outlineLevel="2" thickTop="1" thickBot="1" x14ac:dyDescent="0.3">
      <c r="A71" s="1"/>
      <c r="B71" s="395"/>
      <c r="C71" s="394"/>
      <c r="D71" s="105" t="s">
        <v>9</v>
      </c>
      <c r="E71" s="99">
        <f>'Green Pivot'!C64</f>
        <v>28</v>
      </c>
      <c r="F71" s="96">
        <f>'Green Pivot'!D64</f>
        <v>64</v>
      </c>
      <c r="G71" s="96">
        <f>'Green Pivot'!E64</f>
        <v>171</v>
      </c>
      <c r="H71" s="96">
        <f>'Green Pivot'!F64</f>
        <v>149</v>
      </c>
      <c r="I71" s="97">
        <f>'Green Pivot'!G64</f>
        <v>43</v>
      </c>
      <c r="J71" s="96">
        <f>'Green Pivot'!H64</f>
        <v>0</v>
      </c>
      <c r="K71" s="265">
        <f>'Green Pivot'!I64</f>
        <v>455</v>
      </c>
      <c r="L71" s="100">
        <f t="shared" si="24"/>
        <v>455</v>
      </c>
      <c r="M71" s="67"/>
      <c r="N71" s="99">
        <f>'Orange Pivot'!C64</f>
        <v>12837</v>
      </c>
      <c r="O71" s="96">
        <f>'Orange Pivot'!D64</f>
        <v>10973</v>
      </c>
      <c r="P71" s="96">
        <f>'Orange Pivot'!E64</f>
        <v>7650</v>
      </c>
      <c r="Q71" s="96">
        <f>'Orange Pivot'!F64</f>
        <v>7598</v>
      </c>
      <c r="R71" s="97">
        <f>'Orange Pivot'!G64</f>
        <v>3351</v>
      </c>
      <c r="S71" s="96">
        <f>'Orange Pivot'!H64</f>
        <v>0</v>
      </c>
      <c r="T71" s="265">
        <f>'Orange Pivot'!I64</f>
        <v>42409</v>
      </c>
      <c r="U71" s="98">
        <f t="shared" si="25"/>
        <v>42409</v>
      </c>
      <c r="V71" s="67"/>
      <c r="W71" s="99">
        <f>'Blue Pivot'!C64</f>
        <v>57</v>
      </c>
      <c r="X71" s="96">
        <f>'Blue Pivot'!D64</f>
        <v>111</v>
      </c>
      <c r="Y71" s="96">
        <f>'Blue Pivot'!E64</f>
        <v>129</v>
      </c>
      <c r="Z71" s="96">
        <f>'Blue Pivot'!F64</f>
        <v>171</v>
      </c>
      <c r="AA71" s="97">
        <f>'Blue Pivot'!G64</f>
        <v>67</v>
      </c>
      <c r="AB71" s="96">
        <f>'Blue Pivot'!H64</f>
        <v>0</v>
      </c>
      <c r="AC71" s="265">
        <f>'Blue Pivot'!I64</f>
        <v>535</v>
      </c>
      <c r="AD71" s="100">
        <f t="shared" si="26"/>
        <v>535</v>
      </c>
      <c r="AF71" s="1"/>
      <c r="AG71" s="1"/>
    </row>
    <row r="72" spans="1:33" s="7" customFormat="1" ht="15" hidden="1" customHeight="1" outlineLevel="2" thickTop="1" thickBot="1" x14ac:dyDescent="0.3">
      <c r="A72" s="1"/>
      <c r="B72" s="395"/>
      <c r="C72" s="394"/>
      <c r="D72" s="300" t="s">
        <v>144</v>
      </c>
      <c r="E72" s="200">
        <f>'Green Pivot'!C65</f>
        <v>18</v>
      </c>
      <c r="F72" s="201">
        <f>'Green Pivot'!D65</f>
        <v>34</v>
      </c>
      <c r="G72" s="201">
        <f>'Green Pivot'!E65</f>
        <v>54</v>
      </c>
      <c r="H72" s="201">
        <f>'Green Pivot'!F65</f>
        <v>22</v>
      </c>
      <c r="I72" s="202">
        <f>'Green Pivot'!G65</f>
        <v>0</v>
      </c>
      <c r="J72" s="201">
        <f>'Green Pivot'!H65</f>
        <v>0</v>
      </c>
      <c r="K72" s="284">
        <f>'Green Pivot'!I65</f>
        <v>128</v>
      </c>
      <c r="L72" s="203">
        <f t="shared" si="24"/>
        <v>128</v>
      </c>
      <c r="M72" s="67"/>
      <c r="N72" s="200">
        <f>'Orange Pivot'!C65</f>
        <v>10449</v>
      </c>
      <c r="O72" s="201">
        <f>'Orange Pivot'!D65</f>
        <v>6438</v>
      </c>
      <c r="P72" s="201">
        <f>'Orange Pivot'!E65</f>
        <v>2420</v>
      </c>
      <c r="Q72" s="201">
        <f>'Orange Pivot'!F65</f>
        <v>1345</v>
      </c>
      <c r="R72" s="202">
        <f>'Orange Pivot'!G65</f>
        <v>0</v>
      </c>
      <c r="S72" s="201">
        <f>'Orange Pivot'!H65</f>
        <v>0</v>
      </c>
      <c r="T72" s="284">
        <f>'Orange Pivot'!I65</f>
        <v>20652</v>
      </c>
      <c r="U72" s="287">
        <f t="shared" si="25"/>
        <v>20652</v>
      </c>
      <c r="V72" s="67"/>
      <c r="W72" s="200">
        <f>'Blue Pivot'!C65</f>
        <v>39</v>
      </c>
      <c r="X72" s="201">
        <f>'Blue Pivot'!D65</f>
        <v>58</v>
      </c>
      <c r="Y72" s="201">
        <f>'Blue Pivot'!E65</f>
        <v>27</v>
      </c>
      <c r="Z72" s="201">
        <f>'Blue Pivot'!F65</f>
        <v>15</v>
      </c>
      <c r="AA72" s="202">
        <f>'Blue Pivot'!G65</f>
        <v>0</v>
      </c>
      <c r="AB72" s="201">
        <f>'Blue Pivot'!H65</f>
        <v>0</v>
      </c>
      <c r="AC72" s="284">
        <f>'Blue Pivot'!I65</f>
        <v>139</v>
      </c>
      <c r="AD72" s="203">
        <f t="shared" si="26"/>
        <v>139</v>
      </c>
      <c r="AF72" s="1"/>
      <c r="AG72" s="1"/>
    </row>
    <row r="73" spans="1:33" s="7" customFormat="1" ht="15" customHeight="1" outlineLevel="1" collapsed="1" thickTop="1" thickBot="1" x14ac:dyDescent="0.3">
      <c r="A73" s="1"/>
      <c r="B73" s="395"/>
      <c r="C73" s="394"/>
      <c r="D73" s="5" t="s">
        <v>10</v>
      </c>
      <c r="E73" s="23">
        <f>'Green Pivot'!C66</f>
        <v>115.99999999999999</v>
      </c>
      <c r="F73" s="15">
        <f>'Green Pivot'!D66</f>
        <v>89.041095890410958</v>
      </c>
      <c r="G73" s="15">
        <f>'Green Pivot'!E66</f>
        <v>98.324022346368707</v>
      </c>
      <c r="H73" s="15">
        <f>'Green Pivot'!F66</f>
        <v>91.17647058823529</v>
      </c>
      <c r="I73" s="16">
        <f>'Green Pivot'!G66</f>
        <v>80</v>
      </c>
      <c r="J73" s="15">
        <f>'Green Pivot'!H66</f>
        <v>48.529411764705884</v>
      </c>
      <c r="K73" s="261">
        <f>'Green Pivot'!I66</f>
        <v>88.070175438596493</v>
      </c>
      <c r="L73" s="17">
        <f>L70/L69*100</f>
        <v>93.426294820717132</v>
      </c>
      <c r="M73" s="67"/>
      <c r="N73" s="23">
        <f>'Orange Pivot'!C66</f>
        <v>101.07795656928604</v>
      </c>
      <c r="O73" s="15">
        <f>'Orange Pivot'!D66</f>
        <v>92.4148865153538</v>
      </c>
      <c r="P73" s="15">
        <f>'Orange Pivot'!E66</f>
        <v>86.774553571428569</v>
      </c>
      <c r="Q73" s="15">
        <f>'Orange Pivot'!F66</f>
        <v>87.798020692757532</v>
      </c>
      <c r="R73" s="16">
        <f>'Orange Pivot'!G66</f>
        <v>95.935858446226149</v>
      </c>
      <c r="S73" s="15">
        <f>'Orange Pivot'!H66</f>
        <v>39.653893695920885</v>
      </c>
      <c r="T73" s="261">
        <f>'Orange Pivot'!I66</f>
        <v>88.80914512922466</v>
      </c>
      <c r="U73" s="84">
        <f>U70/U69*100</f>
        <v>93.107772132742411</v>
      </c>
      <c r="V73" s="67"/>
      <c r="W73" s="23">
        <f>'Blue Pivot'!C66</f>
        <v>109.43396226415094</v>
      </c>
      <c r="X73" s="15">
        <f>'Blue Pivot'!D66</f>
        <v>95.762711864406782</v>
      </c>
      <c r="Y73" s="15">
        <f>'Blue Pivot'!E66</f>
        <v>94.285714285714278</v>
      </c>
      <c r="Z73" s="15">
        <f>'Blue Pivot'!F66</f>
        <v>91.83673469387756</v>
      </c>
      <c r="AA73" s="16">
        <f>'Blue Pivot'!G66</f>
        <v>86.58536585365853</v>
      </c>
      <c r="AB73" s="15">
        <f>'Blue Pivot'!H66</f>
        <v>22.535211267605636</v>
      </c>
      <c r="AC73" s="261">
        <f>'Blue Pivot'!I66</f>
        <v>80.164158686730502</v>
      </c>
      <c r="AD73" s="17">
        <f>AD70/AD69*100</f>
        <v>94.05772495755518</v>
      </c>
      <c r="AF73" s="1"/>
      <c r="AG73" s="1"/>
    </row>
    <row r="74" spans="1:33" s="7" customFormat="1" ht="15" customHeight="1" outlineLevel="1" thickTop="1" thickBot="1" x14ac:dyDescent="0.3">
      <c r="A74" s="1"/>
      <c r="B74" s="395"/>
      <c r="C74" s="394"/>
      <c r="D74" s="301" t="s">
        <v>11</v>
      </c>
      <c r="E74" s="295">
        <f>'Green Pivot'!C67</f>
        <v>112.00000000000001</v>
      </c>
      <c r="F74" s="296">
        <f>'Green Pivot'!D67</f>
        <v>87.671232876712324</v>
      </c>
      <c r="G74" s="296">
        <f>'Green Pivot'!E67</f>
        <v>95.530726256983243</v>
      </c>
      <c r="H74" s="296">
        <f>'Green Pivot'!F67</f>
        <v>87.647058823529406</v>
      </c>
      <c r="I74" s="297">
        <f>'Green Pivot'!G67</f>
        <v>78.181818181818187</v>
      </c>
      <c r="J74" s="296">
        <f>'Green Pivot'!H67</f>
        <v>0</v>
      </c>
      <c r="K74" s="267">
        <f>'Green Pivot'!I67</f>
        <v>79.824561403508781</v>
      </c>
      <c r="L74" s="299">
        <f>L71/L69*100</f>
        <v>90.637450199203187</v>
      </c>
      <c r="M74" s="67"/>
      <c r="N74" s="295">
        <f>'Orange Pivot'!C67</f>
        <v>100.2733947820653</v>
      </c>
      <c r="O74" s="296">
        <f>'Orange Pivot'!D67</f>
        <v>91.563751668891854</v>
      </c>
      <c r="P74" s="296">
        <f>'Orange Pivot'!E67</f>
        <v>85.379464285714292</v>
      </c>
      <c r="Q74" s="296">
        <f>'Orange Pivot'!F67</f>
        <v>85.44759334233018</v>
      </c>
      <c r="R74" s="297">
        <f>'Orange Pivot'!G67</f>
        <v>92.645839093171134</v>
      </c>
      <c r="S74" s="296">
        <f>'Orange Pivot'!H67</f>
        <v>0</v>
      </c>
      <c r="T74" s="267">
        <f>'Orange Pivot'!I67</f>
        <v>84.312127236580508</v>
      </c>
      <c r="U74" s="298">
        <f>U71/U69*100</f>
        <v>91.68522321911145</v>
      </c>
      <c r="V74" s="67"/>
      <c r="W74" s="295">
        <f>'Blue Pivot'!C67</f>
        <v>107.54716981132076</v>
      </c>
      <c r="X74" s="296">
        <f>'Blue Pivot'!D67</f>
        <v>94.067796610169495</v>
      </c>
      <c r="Y74" s="296">
        <f>'Blue Pivot'!E67</f>
        <v>92.142857142857139</v>
      </c>
      <c r="Z74" s="296">
        <f>'Blue Pivot'!F67</f>
        <v>87.244897959183675</v>
      </c>
      <c r="AA74" s="297">
        <f>'Blue Pivot'!G67</f>
        <v>81.707317073170728</v>
      </c>
      <c r="AB74" s="296">
        <f>'Blue Pivot'!H67</f>
        <v>0</v>
      </c>
      <c r="AC74" s="267">
        <f>'Blue Pivot'!I67</f>
        <v>73.187414500683985</v>
      </c>
      <c r="AD74" s="299">
        <f>AD71/AD69*100</f>
        <v>90.831918505942284</v>
      </c>
      <c r="AF74" s="1"/>
      <c r="AG74" s="1"/>
    </row>
    <row r="75" spans="1:33" s="7" customFormat="1" ht="15" customHeight="1" outlineLevel="1" thickTop="1" thickBot="1" x14ac:dyDescent="0.3">
      <c r="A75" s="1"/>
      <c r="B75" s="395"/>
      <c r="C75" s="394"/>
      <c r="D75" s="301" t="s">
        <v>145</v>
      </c>
      <c r="E75" s="295">
        <f>'Green Pivot'!C68</f>
        <v>69.230769230769226</v>
      </c>
      <c r="F75" s="296">
        <f>'Green Pivot'!D68</f>
        <v>58.620689655172406</v>
      </c>
      <c r="G75" s="296">
        <f>'Green Pivot'!E68</f>
        <v>37.76223776223776</v>
      </c>
      <c r="H75" s="296">
        <f>'Green Pivot'!F68</f>
        <v>22.916666666666664</v>
      </c>
      <c r="I75" s="297"/>
      <c r="J75" s="296"/>
      <c r="K75" s="267"/>
      <c r="L75" s="299"/>
      <c r="M75" s="67"/>
      <c r="N75" s="295">
        <f>'Orange Pivot'!C68</f>
        <v>86.348235683001406</v>
      </c>
      <c r="O75" s="296">
        <f>'Orange Pivot'!D68</f>
        <v>65.135572642654793</v>
      </c>
      <c r="P75" s="296">
        <f>'Orange Pivot'!E68</f>
        <v>39.477977161500817</v>
      </c>
      <c r="Q75" s="296">
        <f>'Orange Pivot'!F68</f>
        <v>27.188194865575095</v>
      </c>
      <c r="R75" s="297"/>
      <c r="S75" s="296"/>
      <c r="T75" s="267"/>
      <c r="U75" s="298"/>
      <c r="V75" s="67"/>
      <c r="W75" s="295">
        <f>'Blue Pivot'!C68</f>
        <v>76.470588235294116</v>
      </c>
      <c r="X75" s="296">
        <f>'Blue Pivot'!D68</f>
        <v>63.04347826086957</v>
      </c>
      <c r="Y75" s="296">
        <f>'Blue Pivot'!E68</f>
        <v>31.395348837209301</v>
      </c>
      <c r="Z75" s="296">
        <f>'Blue Pivot'!F68</f>
        <v>19.230769230769234</v>
      </c>
      <c r="AA75" s="297"/>
      <c r="AB75" s="296"/>
      <c r="AC75" s="267"/>
      <c r="AD75" s="299"/>
      <c r="AF75" s="1"/>
      <c r="AG75" s="1"/>
    </row>
    <row r="76" spans="1:33" ht="15" customHeight="1" outlineLevel="1" thickTop="1" thickBot="1" x14ac:dyDescent="0.3">
      <c r="B76" s="395"/>
      <c r="C76" s="394"/>
      <c r="D76" s="6" t="s">
        <v>146</v>
      </c>
      <c r="E76" s="24">
        <f>'Green Pivot'!C69</f>
        <v>72</v>
      </c>
      <c r="F76" s="18">
        <f>'Green Pivot'!D69</f>
        <v>46.575342465753423</v>
      </c>
      <c r="G76" s="18">
        <f>'Green Pivot'!E69</f>
        <v>30.16759776536313</v>
      </c>
      <c r="H76" s="18">
        <f>'Green Pivot'!F69</f>
        <v>12.941176470588237</v>
      </c>
      <c r="I76" s="19"/>
      <c r="J76" s="18"/>
      <c r="K76" s="262"/>
      <c r="L76" s="20"/>
      <c r="M76" s="67"/>
      <c r="N76" s="130">
        <f>'Orange Pivot'!C69</f>
        <v>81.620059365724103</v>
      </c>
      <c r="O76" s="131">
        <f>'Orange Pivot'!D69</f>
        <v>53.721628838451267</v>
      </c>
      <c r="P76" s="131">
        <f>'Orange Pivot'!E69</f>
        <v>27.008928571428569</v>
      </c>
      <c r="Q76" s="131">
        <f>'Orange Pivot'!F69</f>
        <v>15.1259559154296</v>
      </c>
      <c r="R76" s="132"/>
      <c r="S76" s="131"/>
      <c r="T76" s="266"/>
      <c r="U76" s="135"/>
      <c r="V76" s="67"/>
      <c r="W76" s="130">
        <f>'Blue Pivot'!C69</f>
        <v>73.584905660377359</v>
      </c>
      <c r="X76" s="131">
        <f>'Blue Pivot'!D69</f>
        <v>49.152542372881356</v>
      </c>
      <c r="Y76" s="131">
        <f>'Blue Pivot'!E69</f>
        <v>19.285714285714288</v>
      </c>
      <c r="Z76" s="131">
        <f>'Blue Pivot'!F69</f>
        <v>7.6530612244897958</v>
      </c>
      <c r="AA76" s="132"/>
      <c r="AB76" s="131"/>
      <c r="AC76" s="266"/>
      <c r="AD76" s="134"/>
    </row>
    <row r="77" spans="1:33" ht="14.25" hidden="1" customHeight="1" outlineLevel="2" thickTop="1" thickBot="1" x14ac:dyDescent="0.3">
      <c r="B77" s="395"/>
      <c r="C77" s="396" t="s">
        <v>22</v>
      </c>
      <c r="D77" s="106" t="s">
        <v>7</v>
      </c>
      <c r="E77" s="183">
        <f>'Green Pivot'!C70</f>
        <v>12</v>
      </c>
      <c r="F77" s="184">
        <f>'Green Pivot'!D70</f>
        <v>39</v>
      </c>
      <c r="G77" s="184">
        <f>'Green Pivot'!E70</f>
        <v>102</v>
      </c>
      <c r="H77" s="184">
        <f>'Green Pivot'!F70</f>
        <v>120</v>
      </c>
      <c r="I77" s="185">
        <f>'Green Pivot'!G70</f>
        <v>42</v>
      </c>
      <c r="J77" s="184">
        <f>'Green Pivot'!H70</f>
        <v>56</v>
      </c>
      <c r="K77" s="269">
        <f>'Green Pivot'!I70</f>
        <v>371</v>
      </c>
      <c r="L77" s="186">
        <f>SUM(E77:I77)</f>
        <v>315</v>
      </c>
      <c r="M77" s="67"/>
      <c r="N77" s="189">
        <f>'Orange Pivot'!C70</f>
        <v>18621</v>
      </c>
      <c r="O77" s="190">
        <f>'Orange Pivot'!D70</f>
        <v>18189</v>
      </c>
      <c r="P77" s="190">
        <f>'Orange Pivot'!E70</f>
        <v>14589</v>
      </c>
      <c r="Q77" s="190">
        <f>'Orange Pivot'!F70</f>
        <v>14729</v>
      </c>
      <c r="R77" s="191">
        <f>'Orange Pivot'!G70</f>
        <v>5922</v>
      </c>
      <c r="S77" s="190">
        <f>'Orange Pivot'!H70</f>
        <v>6883</v>
      </c>
      <c r="T77" s="282">
        <f>'Orange Pivot'!I70</f>
        <v>78933</v>
      </c>
      <c r="U77" s="192">
        <f>SUM(N77:R77)</f>
        <v>72050</v>
      </c>
      <c r="V77" s="67"/>
      <c r="W77" s="189">
        <f>'Blue Pivot'!C70</f>
        <v>11</v>
      </c>
      <c r="X77" s="190">
        <f>'Blue Pivot'!D70</f>
        <v>32</v>
      </c>
      <c r="Y77" s="190">
        <f>'Blue Pivot'!E70</f>
        <v>39</v>
      </c>
      <c r="Z77" s="190">
        <f>'Blue Pivot'!F70</f>
        <v>82</v>
      </c>
      <c r="AA77" s="191">
        <f>'Blue Pivot'!G70</f>
        <v>33</v>
      </c>
      <c r="AB77" s="190">
        <f>'Blue Pivot'!H70</f>
        <v>47</v>
      </c>
      <c r="AC77" s="282">
        <f>'Blue Pivot'!I70</f>
        <v>244</v>
      </c>
      <c r="AD77" s="193">
        <f>SUM(W77:AA77)</f>
        <v>197</v>
      </c>
    </row>
    <row r="78" spans="1:33" ht="15" hidden="1" customHeight="1" outlineLevel="2" thickTop="1" thickBot="1" x14ac:dyDescent="0.3">
      <c r="B78" s="395"/>
      <c r="C78" s="396"/>
      <c r="D78" s="3" t="s">
        <v>8</v>
      </c>
      <c r="E78" s="22">
        <f>'Green Pivot'!C71</f>
        <v>10</v>
      </c>
      <c r="F78" s="12">
        <f>'Green Pivot'!D71</f>
        <v>47</v>
      </c>
      <c r="G78" s="12">
        <f>'Green Pivot'!E71</f>
        <v>98</v>
      </c>
      <c r="H78" s="12">
        <f>'Green Pivot'!F71</f>
        <v>127</v>
      </c>
      <c r="I78" s="13">
        <f>'Green Pivot'!G71</f>
        <v>35</v>
      </c>
      <c r="J78" s="12">
        <f>'Green Pivot'!H71</f>
        <v>17</v>
      </c>
      <c r="K78" s="259">
        <f>'Green Pivot'!I71</f>
        <v>334</v>
      </c>
      <c r="L78" s="62">
        <f t="shared" ref="L78:L80" si="27">SUM(E78:I78)</f>
        <v>317</v>
      </c>
      <c r="M78" s="67"/>
      <c r="N78" s="22">
        <f>'Orange Pivot'!C71</f>
        <v>18969</v>
      </c>
      <c r="O78" s="12">
        <f>'Orange Pivot'!D71</f>
        <v>16807</v>
      </c>
      <c r="P78" s="12">
        <f>'Orange Pivot'!E71</f>
        <v>13169</v>
      </c>
      <c r="Q78" s="12">
        <f>'Orange Pivot'!F71</f>
        <v>13184</v>
      </c>
      <c r="R78" s="13">
        <f>'Orange Pivot'!G71</f>
        <v>5695</v>
      </c>
      <c r="S78" s="12">
        <f>'Orange Pivot'!H71</f>
        <v>2754</v>
      </c>
      <c r="T78" s="259">
        <f>'Orange Pivot'!I71</f>
        <v>70578</v>
      </c>
      <c r="U78" s="62">
        <f t="shared" ref="U78:U80" si="28">SUM(N78:R78)</f>
        <v>67824</v>
      </c>
      <c r="V78" s="67"/>
      <c r="W78" s="22">
        <f>'Blue Pivot'!C71</f>
        <v>11</v>
      </c>
      <c r="X78" s="12">
        <f>'Blue Pivot'!D71</f>
        <v>29</v>
      </c>
      <c r="Y78" s="12">
        <f>'Blue Pivot'!E71</f>
        <v>36</v>
      </c>
      <c r="Z78" s="12">
        <f>'Blue Pivot'!F71</f>
        <v>66</v>
      </c>
      <c r="AA78" s="13">
        <f>'Blue Pivot'!G71</f>
        <v>24</v>
      </c>
      <c r="AB78" s="12">
        <f>'Blue Pivot'!H71</f>
        <v>5</v>
      </c>
      <c r="AC78" s="259">
        <f>'Blue Pivot'!I71</f>
        <v>171</v>
      </c>
      <c r="AD78" s="14">
        <f t="shared" ref="AD78:AD80" si="29">SUM(W78:AA78)</f>
        <v>166</v>
      </c>
    </row>
    <row r="79" spans="1:33" ht="15" hidden="1" customHeight="1" outlineLevel="2" thickTop="1" thickBot="1" x14ac:dyDescent="0.3">
      <c r="B79" s="395"/>
      <c r="C79" s="396"/>
      <c r="D79" s="4" t="s">
        <v>9</v>
      </c>
      <c r="E79" s="65">
        <f>'Green Pivot'!C72</f>
        <v>10</v>
      </c>
      <c r="F79" s="40">
        <f>'Green Pivot'!D72</f>
        <v>46</v>
      </c>
      <c r="G79" s="40">
        <f>'Green Pivot'!E72</f>
        <v>98</v>
      </c>
      <c r="H79" s="40">
        <f>'Green Pivot'!F72</f>
        <v>121</v>
      </c>
      <c r="I79" s="41">
        <f>'Green Pivot'!G72</f>
        <v>35</v>
      </c>
      <c r="J79" s="40">
        <f>'Green Pivot'!H72</f>
        <v>0</v>
      </c>
      <c r="K79" s="270">
        <f>'Green Pivot'!I72</f>
        <v>310</v>
      </c>
      <c r="L79" s="57">
        <f t="shared" si="27"/>
        <v>310</v>
      </c>
      <c r="M79" s="67"/>
      <c r="N79" s="65">
        <f>'Orange Pivot'!C72</f>
        <v>18846</v>
      </c>
      <c r="O79" s="40">
        <f>'Orange Pivot'!D72</f>
        <v>16626</v>
      </c>
      <c r="P79" s="40">
        <f>'Orange Pivot'!E72</f>
        <v>12890</v>
      </c>
      <c r="Q79" s="40">
        <f>'Orange Pivot'!F72</f>
        <v>12763</v>
      </c>
      <c r="R79" s="41">
        <f>'Orange Pivot'!G72</f>
        <v>5495</v>
      </c>
      <c r="S79" s="40">
        <f>'Orange Pivot'!H72</f>
        <v>0</v>
      </c>
      <c r="T79" s="270">
        <f>'Orange Pivot'!I72</f>
        <v>66620</v>
      </c>
      <c r="U79" s="57">
        <f t="shared" si="28"/>
        <v>66620</v>
      </c>
      <c r="V79" s="67"/>
      <c r="W79" s="65">
        <f>'Blue Pivot'!C72</f>
        <v>11</v>
      </c>
      <c r="X79" s="40">
        <f>'Blue Pivot'!D72</f>
        <v>27</v>
      </c>
      <c r="Y79" s="40">
        <f>'Blue Pivot'!E72</f>
        <v>35</v>
      </c>
      <c r="Z79" s="40">
        <f>'Blue Pivot'!F72</f>
        <v>63</v>
      </c>
      <c r="AA79" s="41">
        <f>'Blue Pivot'!G72</f>
        <v>23</v>
      </c>
      <c r="AB79" s="40">
        <f>'Blue Pivot'!H72</f>
        <v>0</v>
      </c>
      <c r="AC79" s="270">
        <f>'Blue Pivot'!I72</f>
        <v>159</v>
      </c>
      <c r="AD79" s="42">
        <f t="shared" si="29"/>
        <v>159</v>
      </c>
    </row>
    <row r="80" spans="1:33" ht="15" hidden="1" customHeight="1" outlineLevel="2" thickTop="1" thickBot="1" x14ac:dyDescent="0.3">
      <c r="B80" s="395"/>
      <c r="C80" s="396"/>
      <c r="D80" s="300" t="s">
        <v>144</v>
      </c>
      <c r="E80" s="22">
        <f>'Green Pivot'!C73</f>
        <v>8</v>
      </c>
      <c r="F80" s="12">
        <f>'Green Pivot'!D73</f>
        <v>18</v>
      </c>
      <c r="G80" s="12">
        <f>'Green Pivot'!E73</f>
        <v>30</v>
      </c>
      <c r="H80" s="12">
        <f>'Green Pivot'!F73</f>
        <v>21</v>
      </c>
      <c r="I80" s="13">
        <f>'Green Pivot'!G73</f>
        <v>0</v>
      </c>
      <c r="J80" s="12">
        <f>'Green Pivot'!H73</f>
        <v>0</v>
      </c>
      <c r="K80" s="259">
        <f>'Green Pivot'!I73</f>
        <v>77</v>
      </c>
      <c r="L80" s="62">
        <f t="shared" si="27"/>
        <v>77</v>
      </c>
      <c r="M80" s="67"/>
      <c r="N80" s="22">
        <f>'Orange Pivot'!C73</f>
        <v>13724</v>
      </c>
      <c r="O80" s="12">
        <f>'Orange Pivot'!D73</f>
        <v>7649</v>
      </c>
      <c r="P80" s="12">
        <f>'Orange Pivot'!E73</f>
        <v>3366</v>
      </c>
      <c r="Q80" s="12">
        <f>'Orange Pivot'!F73</f>
        <v>1928</v>
      </c>
      <c r="R80" s="13">
        <f>'Orange Pivot'!G73</f>
        <v>0</v>
      </c>
      <c r="S80" s="12">
        <f>'Orange Pivot'!H73</f>
        <v>0</v>
      </c>
      <c r="T80" s="259">
        <f>'Orange Pivot'!I73</f>
        <v>26667</v>
      </c>
      <c r="U80" s="62">
        <f t="shared" si="28"/>
        <v>26667</v>
      </c>
      <c r="V80" s="67"/>
      <c r="W80" s="22">
        <f>'Blue Pivot'!C73</f>
        <v>9</v>
      </c>
      <c r="X80" s="12">
        <f>'Blue Pivot'!D73</f>
        <v>15</v>
      </c>
      <c r="Y80" s="12">
        <f>'Blue Pivot'!E73</f>
        <v>9</v>
      </c>
      <c r="Z80" s="12">
        <f>'Blue Pivot'!F73</f>
        <v>0</v>
      </c>
      <c r="AA80" s="13">
        <f>'Blue Pivot'!G73</f>
        <v>0</v>
      </c>
      <c r="AB80" s="12">
        <f>'Blue Pivot'!H73</f>
        <v>0</v>
      </c>
      <c r="AC80" s="259">
        <f>'Blue Pivot'!I73</f>
        <v>33</v>
      </c>
      <c r="AD80" s="14">
        <f t="shared" si="29"/>
        <v>33</v>
      </c>
    </row>
    <row r="81" spans="2:33" ht="15" customHeight="1" outlineLevel="1" collapsed="1" thickTop="1" thickBot="1" x14ac:dyDescent="0.3">
      <c r="B81" s="395"/>
      <c r="C81" s="396"/>
      <c r="D81" s="5" t="s">
        <v>10</v>
      </c>
      <c r="E81" s="188">
        <f>'Green Pivot'!C74</f>
        <v>83.333333333333343</v>
      </c>
      <c r="F81" s="15">
        <f>'Green Pivot'!D74</f>
        <v>120.51282051282051</v>
      </c>
      <c r="G81" s="15">
        <f>'Green Pivot'!E74</f>
        <v>96.078431372549019</v>
      </c>
      <c r="H81" s="15">
        <f>'Green Pivot'!F74</f>
        <v>105.83333333333333</v>
      </c>
      <c r="I81" s="16">
        <f>'Green Pivot'!G74</f>
        <v>83.333333333333343</v>
      </c>
      <c r="J81" s="15">
        <f>'Green Pivot'!H74</f>
        <v>30.357142857142854</v>
      </c>
      <c r="K81" s="261">
        <f>'Green Pivot'!I74</f>
        <v>90.026954177897579</v>
      </c>
      <c r="L81" s="17">
        <f>L78/L77*100</f>
        <v>100.63492063492063</v>
      </c>
      <c r="M81" s="67"/>
      <c r="N81" s="188">
        <f>'Orange Pivot'!C74</f>
        <v>101.86885774125986</v>
      </c>
      <c r="O81" s="15">
        <f>'Orange Pivot'!D74</f>
        <v>92.40200120952224</v>
      </c>
      <c r="P81" s="15">
        <f>'Orange Pivot'!E74</f>
        <v>90.266639248749058</v>
      </c>
      <c r="Q81" s="15">
        <f>'Orange Pivot'!F74</f>
        <v>89.510489510489506</v>
      </c>
      <c r="R81" s="16">
        <f>'Orange Pivot'!G74</f>
        <v>96.166835528537646</v>
      </c>
      <c r="S81" s="15">
        <f>'Orange Pivot'!H74</f>
        <v>40.011622838878395</v>
      </c>
      <c r="T81" s="261">
        <f>'Orange Pivot'!I74</f>
        <v>89.415073543384892</v>
      </c>
      <c r="U81" s="17">
        <f>U78/U77*100</f>
        <v>94.134628730048576</v>
      </c>
      <c r="V81" s="67"/>
      <c r="W81" s="188">
        <f>'Blue Pivot'!C74</f>
        <v>100</v>
      </c>
      <c r="X81" s="15">
        <f>'Blue Pivot'!D74</f>
        <v>90.625</v>
      </c>
      <c r="Y81" s="15">
        <f>'Blue Pivot'!E74</f>
        <v>92.307692307692307</v>
      </c>
      <c r="Z81" s="15">
        <f>'Blue Pivot'!F74</f>
        <v>80.487804878048792</v>
      </c>
      <c r="AA81" s="16">
        <f>'Blue Pivot'!G74</f>
        <v>72.727272727272734</v>
      </c>
      <c r="AB81" s="15">
        <f>'Blue Pivot'!H74</f>
        <v>10.638297872340425</v>
      </c>
      <c r="AC81" s="261">
        <f>'Blue Pivot'!I74</f>
        <v>70.081967213114751</v>
      </c>
      <c r="AD81" s="17">
        <f>AD78/AD77*100</f>
        <v>84.263959390862937</v>
      </c>
    </row>
    <row r="82" spans="2:33" ht="15" customHeight="1" outlineLevel="1" thickTop="1" thickBot="1" x14ac:dyDescent="0.3">
      <c r="B82" s="395"/>
      <c r="C82" s="396"/>
      <c r="D82" s="301" t="s">
        <v>11</v>
      </c>
      <c r="E82" s="204">
        <f>'Green Pivot'!C75</f>
        <v>83.333333333333343</v>
      </c>
      <c r="F82" s="205">
        <f>'Green Pivot'!D75</f>
        <v>117.94871794871796</v>
      </c>
      <c r="G82" s="205">
        <f>'Green Pivot'!E75</f>
        <v>96.078431372549019</v>
      </c>
      <c r="H82" s="205">
        <f>'Green Pivot'!F75</f>
        <v>100.83333333333333</v>
      </c>
      <c r="I82" s="206">
        <f>'Green Pivot'!G75</f>
        <v>83.333333333333343</v>
      </c>
      <c r="J82" s="205">
        <f>'Green Pivot'!H75</f>
        <v>0</v>
      </c>
      <c r="K82" s="304">
        <f>'Green Pivot'!I75</f>
        <v>83.55795148247978</v>
      </c>
      <c r="L82" s="305">
        <f>L79/L77*100</f>
        <v>98.412698412698404</v>
      </c>
      <c r="M82" s="67"/>
      <c r="N82" s="204">
        <f>'Orange Pivot'!C75</f>
        <v>101.2083131947801</v>
      </c>
      <c r="O82" s="205">
        <f>'Orange Pivot'!D75</f>
        <v>91.406894276760681</v>
      </c>
      <c r="P82" s="205">
        <f>'Orange Pivot'!E75</f>
        <v>88.354239495510313</v>
      </c>
      <c r="Q82" s="205">
        <f>'Orange Pivot'!F75</f>
        <v>86.652182768687624</v>
      </c>
      <c r="R82" s="206">
        <f>'Orange Pivot'!G75</f>
        <v>92.789598108747043</v>
      </c>
      <c r="S82" s="205">
        <f>'Orange Pivot'!H75</f>
        <v>0</v>
      </c>
      <c r="T82" s="304">
        <f>'Orange Pivot'!I75</f>
        <v>84.400694259688592</v>
      </c>
      <c r="U82" s="305">
        <f>U79/U77*100</f>
        <v>92.463566967383755</v>
      </c>
      <c r="V82" s="67"/>
      <c r="W82" s="204">
        <f>'Blue Pivot'!C75</f>
        <v>100</v>
      </c>
      <c r="X82" s="205">
        <f>'Blue Pivot'!D75</f>
        <v>84.375</v>
      </c>
      <c r="Y82" s="205">
        <f>'Blue Pivot'!E75</f>
        <v>89.743589743589752</v>
      </c>
      <c r="Z82" s="205">
        <f>'Blue Pivot'!F75</f>
        <v>76.829268292682926</v>
      </c>
      <c r="AA82" s="206">
        <f>'Blue Pivot'!G75</f>
        <v>69.696969696969703</v>
      </c>
      <c r="AB82" s="205">
        <f>'Blue Pivot'!H75</f>
        <v>0</v>
      </c>
      <c r="AC82" s="304">
        <f>'Blue Pivot'!I75</f>
        <v>65.163934426229503</v>
      </c>
      <c r="AD82" s="207">
        <f>AD79/AD77*100</f>
        <v>80.710659898477161</v>
      </c>
    </row>
    <row r="83" spans="2:33" ht="15" customHeight="1" outlineLevel="1" thickTop="1" thickBot="1" x14ac:dyDescent="0.3">
      <c r="B83" s="395"/>
      <c r="C83" s="396"/>
      <c r="D83" s="301" t="s">
        <v>145</v>
      </c>
      <c r="E83" s="204">
        <f>'Green Pivot'!C76</f>
        <v>80</v>
      </c>
      <c r="F83" s="205">
        <f>'Green Pivot'!D76</f>
        <v>47.368421052631575</v>
      </c>
      <c r="G83" s="205">
        <f>'Green Pivot'!E76</f>
        <v>37.037037037037038</v>
      </c>
      <c r="H83" s="205">
        <f>'Green Pivot'!F76</f>
        <v>27.631578947368425</v>
      </c>
      <c r="I83" s="206"/>
      <c r="J83" s="205"/>
      <c r="K83" s="304"/>
      <c r="L83" s="305"/>
      <c r="M83" s="67"/>
      <c r="N83" s="204">
        <f>'Orange Pivot'!C76</f>
        <v>78.168251979267538</v>
      </c>
      <c r="O83" s="205">
        <f>'Orange Pivot'!D76</f>
        <v>53.22894919972164</v>
      </c>
      <c r="P83" s="205">
        <f>'Orange Pivot'!E76</f>
        <v>34.801488833746895</v>
      </c>
      <c r="Q83" s="205">
        <f>'Orange Pivot'!F76</f>
        <v>24.009962640099626</v>
      </c>
      <c r="R83" s="206"/>
      <c r="S83" s="205"/>
      <c r="T83" s="304"/>
      <c r="U83" s="305"/>
      <c r="V83" s="67"/>
      <c r="W83" s="204">
        <f>'Blue Pivot'!C76</f>
        <v>90</v>
      </c>
      <c r="X83" s="205">
        <f>'Blue Pivot'!D76</f>
        <v>75</v>
      </c>
      <c r="Y83" s="205">
        <f>'Blue Pivot'!E76</f>
        <v>34.615384615384613</v>
      </c>
      <c r="Z83" s="205">
        <f>'Blue Pivot'!F76</f>
        <v>0</v>
      </c>
      <c r="AA83" s="206"/>
      <c r="AB83" s="205"/>
      <c r="AC83" s="304"/>
      <c r="AD83" s="207"/>
    </row>
    <row r="84" spans="2:33" ht="14.25" customHeight="1" outlineLevel="1" thickTop="1" thickBot="1" x14ac:dyDescent="0.3">
      <c r="B84" s="395"/>
      <c r="C84" s="396"/>
      <c r="D84" s="6" t="s">
        <v>146</v>
      </c>
      <c r="E84" s="66">
        <f>'Green Pivot'!C77</f>
        <v>66.666666666666657</v>
      </c>
      <c r="F84" s="43">
        <f>'Green Pivot'!D77</f>
        <v>46.153846153846153</v>
      </c>
      <c r="G84" s="43">
        <f>'Green Pivot'!E77</f>
        <v>29.411764705882355</v>
      </c>
      <c r="H84" s="43">
        <f>'Green Pivot'!F77</f>
        <v>17.5</v>
      </c>
      <c r="I84" s="44"/>
      <c r="J84" s="43"/>
      <c r="K84" s="271"/>
      <c r="L84" s="58"/>
      <c r="M84" s="67"/>
      <c r="N84" s="66">
        <f>'Orange Pivot'!C77</f>
        <v>73.701734600719618</v>
      </c>
      <c r="O84" s="43">
        <f>'Orange Pivot'!D77</f>
        <v>42.05288910880202</v>
      </c>
      <c r="P84" s="43">
        <f>'Orange Pivot'!E77</f>
        <v>23.072177668106107</v>
      </c>
      <c r="Q84" s="43">
        <f>'Orange Pivot'!F77</f>
        <v>13.089822798560663</v>
      </c>
      <c r="R84" s="44"/>
      <c r="S84" s="43"/>
      <c r="T84" s="271"/>
      <c r="U84" s="58"/>
      <c r="V84" s="67"/>
      <c r="W84" s="66">
        <f>'Blue Pivot'!C77</f>
        <v>81.818181818181827</v>
      </c>
      <c r="X84" s="43">
        <f>'Blue Pivot'!D77</f>
        <v>46.875</v>
      </c>
      <c r="Y84" s="43">
        <f>'Blue Pivot'!E77</f>
        <v>23.076923076923077</v>
      </c>
      <c r="Z84" s="43">
        <f>'Blue Pivot'!F77</f>
        <v>0</v>
      </c>
      <c r="AA84" s="44"/>
      <c r="AB84" s="43"/>
      <c r="AC84" s="271"/>
      <c r="AD84" s="45"/>
    </row>
    <row r="85" spans="2:33" ht="15" hidden="1" customHeight="1" outlineLevel="2" thickTop="1" thickBot="1" x14ac:dyDescent="0.3">
      <c r="B85" s="395" t="s">
        <v>23</v>
      </c>
      <c r="C85" s="393" t="s">
        <v>24</v>
      </c>
      <c r="D85" s="106" t="s">
        <v>7</v>
      </c>
      <c r="E85" s="74">
        <f>'Green Pivot'!C78</f>
        <v>21</v>
      </c>
      <c r="F85" s="72">
        <f>'Green Pivot'!D78</f>
        <v>64</v>
      </c>
      <c r="G85" s="72">
        <f>'Green Pivot'!E78</f>
        <v>78</v>
      </c>
      <c r="H85" s="72">
        <f>'Green Pivot'!F78</f>
        <v>105</v>
      </c>
      <c r="I85" s="73">
        <f>'Green Pivot'!G78</f>
        <v>34</v>
      </c>
      <c r="J85" s="72">
        <f>'Green Pivot'!H78</f>
        <v>51</v>
      </c>
      <c r="K85" s="272">
        <f>'Green Pivot'!I78</f>
        <v>353</v>
      </c>
      <c r="L85" s="75">
        <f>SUM(E85:I85)</f>
        <v>302</v>
      </c>
      <c r="M85" s="67"/>
      <c r="N85" s="22">
        <f>'Orange Pivot'!C78</f>
        <v>10502</v>
      </c>
      <c r="O85" s="12">
        <f>'Orange Pivot'!D78</f>
        <v>9468</v>
      </c>
      <c r="P85" s="12">
        <f>'Orange Pivot'!E78</f>
        <v>6335</v>
      </c>
      <c r="Q85" s="12">
        <f>'Orange Pivot'!F78</f>
        <v>6848</v>
      </c>
      <c r="R85" s="13">
        <f>'Orange Pivot'!G78</f>
        <v>2554</v>
      </c>
      <c r="S85" s="12">
        <f>'Orange Pivot'!H78</f>
        <v>2974</v>
      </c>
      <c r="T85" s="259">
        <f>'Orange Pivot'!I78</f>
        <v>38681</v>
      </c>
      <c r="U85" s="62">
        <f>SUM(N85:R85)</f>
        <v>35707</v>
      </c>
      <c r="V85" s="67"/>
      <c r="W85" s="22">
        <f>'Blue Pivot'!C78</f>
        <v>21</v>
      </c>
      <c r="X85" s="12">
        <f>'Blue Pivot'!D78</f>
        <v>41</v>
      </c>
      <c r="Y85" s="12">
        <f>'Blue Pivot'!E78</f>
        <v>42</v>
      </c>
      <c r="Z85" s="12">
        <f>'Blue Pivot'!F78</f>
        <v>81</v>
      </c>
      <c r="AA85" s="13">
        <f>'Blue Pivot'!G78</f>
        <v>40</v>
      </c>
      <c r="AB85" s="12">
        <f>'Blue Pivot'!H78</f>
        <v>46</v>
      </c>
      <c r="AC85" s="259">
        <f>'Blue Pivot'!I78</f>
        <v>271</v>
      </c>
      <c r="AD85" s="14">
        <f>SUM(W85:AA85)</f>
        <v>225</v>
      </c>
      <c r="AG85" s="28"/>
    </row>
    <row r="86" spans="2:33" ht="15" hidden="1" customHeight="1" outlineLevel="2" thickTop="1" thickBot="1" x14ac:dyDescent="0.3">
      <c r="B86" s="395"/>
      <c r="C86" s="393"/>
      <c r="D86" s="104" t="s">
        <v>8</v>
      </c>
      <c r="E86" s="94">
        <f>'Green Pivot'!C79</f>
        <v>18</v>
      </c>
      <c r="F86" s="91">
        <f>'Green Pivot'!D79</f>
        <v>65</v>
      </c>
      <c r="G86" s="91">
        <f>'Green Pivot'!E79</f>
        <v>77</v>
      </c>
      <c r="H86" s="91">
        <f>'Green Pivot'!F79</f>
        <v>99</v>
      </c>
      <c r="I86" s="92">
        <f>'Green Pivot'!G79</f>
        <v>33</v>
      </c>
      <c r="J86" s="91">
        <f>'Green Pivot'!H79</f>
        <v>11</v>
      </c>
      <c r="K86" s="264">
        <f>'Green Pivot'!I79</f>
        <v>303</v>
      </c>
      <c r="L86" s="95">
        <f t="shared" ref="L86:L88" si="30">SUM(E86:I86)</f>
        <v>292</v>
      </c>
      <c r="M86" s="67"/>
      <c r="N86" s="94">
        <f>'Orange Pivot'!C79</f>
        <v>10599</v>
      </c>
      <c r="O86" s="91">
        <f>'Orange Pivot'!D79</f>
        <v>8687</v>
      </c>
      <c r="P86" s="91">
        <f>'Orange Pivot'!E79</f>
        <v>5604</v>
      </c>
      <c r="Q86" s="91">
        <f>'Orange Pivot'!F79</f>
        <v>6187</v>
      </c>
      <c r="R86" s="92">
        <f>'Orange Pivot'!G79</f>
        <v>2304</v>
      </c>
      <c r="S86" s="91">
        <f>'Orange Pivot'!H79</f>
        <v>1069</v>
      </c>
      <c r="T86" s="264">
        <f>'Orange Pivot'!I79</f>
        <v>34450</v>
      </c>
      <c r="U86" s="93">
        <f t="shared" ref="U86:U88" si="31">SUM(N86:R86)</f>
        <v>33381</v>
      </c>
      <c r="V86" s="67"/>
      <c r="W86" s="94">
        <f>'Blue Pivot'!C79</f>
        <v>18</v>
      </c>
      <c r="X86" s="91">
        <f>'Blue Pivot'!D79</f>
        <v>38</v>
      </c>
      <c r="Y86" s="91">
        <f>'Blue Pivot'!E79</f>
        <v>40</v>
      </c>
      <c r="Z86" s="91">
        <f>'Blue Pivot'!F79</f>
        <v>66</v>
      </c>
      <c r="AA86" s="92">
        <f>'Blue Pivot'!G79</f>
        <v>24</v>
      </c>
      <c r="AB86" s="91">
        <f>'Blue Pivot'!H79</f>
        <v>12</v>
      </c>
      <c r="AC86" s="264">
        <f>'Blue Pivot'!I79</f>
        <v>198</v>
      </c>
      <c r="AD86" s="95">
        <f t="shared" ref="AD86:AD88" si="32">SUM(W86:AA86)</f>
        <v>186</v>
      </c>
      <c r="AG86" s="28"/>
    </row>
    <row r="87" spans="2:33" ht="15" hidden="1" customHeight="1" outlineLevel="2" thickTop="1" thickBot="1" x14ac:dyDescent="0.3">
      <c r="B87" s="395"/>
      <c r="C87" s="393"/>
      <c r="D87" s="105" t="s">
        <v>9</v>
      </c>
      <c r="E87" s="99">
        <f>'Green Pivot'!C80</f>
        <v>18</v>
      </c>
      <c r="F87" s="96">
        <f>'Green Pivot'!D80</f>
        <v>64</v>
      </c>
      <c r="G87" s="96">
        <f>'Green Pivot'!E80</f>
        <v>74</v>
      </c>
      <c r="H87" s="96">
        <f>'Green Pivot'!F80</f>
        <v>93</v>
      </c>
      <c r="I87" s="97">
        <f>'Green Pivot'!G80</f>
        <v>30</v>
      </c>
      <c r="J87" s="96">
        <f>'Green Pivot'!H80</f>
        <v>0</v>
      </c>
      <c r="K87" s="265">
        <f>'Green Pivot'!I80</f>
        <v>279</v>
      </c>
      <c r="L87" s="100">
        <f t="shared" si="30"/>
        <v>279</v>
      </c>
      <c r="M87" s="67"/>
      <c r="N87" s="99">
        <f>'Orange Pivot'!C80</f>
        <v>10526</v>
      </c>
      <c r="O87" s="96">
        <f>'Orange Pivot'!D80</f>
        <v>8600</v>
      </c>
      <c r="P87" s="96">
        <f>'Orange Pivot'!E80</f>
        <v>5488</v>
      </c>
      <c r="Q87" s="96">
        <f>'Orange Pivot'!F80</f>
        <v>5992</v>
      </c>
      <c r="R87" s="97">
        <f>'Orange Pivot'!G80</f>
        <v>2195</v>
      </c>
      <c r="S87" s="96">
        <f>'Orange Pivot'!H80</f>
        <v>0</v>
      </c>
      <c r="T87" s="265">
        <f>'Orange Pivot'!I80</f>
        <v>32801</v>
      </c>
      <c r="U87" s="98">
        <f t="shared" si="31"/>
        <v>32801</v>
      </c>
      <c r="V87" s="67"/>
      <c r="W87" s="99">
        <f>'Blue Pivot'!C80</f>
        <v>18</v>
      </c>
      <c r="X87" s="96">
        <f>'Blue Pivot'!D80</f>
        <v>37</v>
      </c>
      <c r="Y87" s="96">
        <f>'Blue Pivot'!E80</f>
        <v>36</v>
      </c>
      <c r="Z87" s="96">
        <f>'Blue Pivot'!F80</f>
        <v>62</v>
      </c>
      <c r="AA87" s="97">
        <f>'Blue Pivot'!G80</f>
        <v>22</v>
      </c>
      <c r="AB87" s="96">
        <f>'Blue Pivot'!H80</f>
        <v>0</v>
      </c>
      <c r="AC87" s="265">
        <f>'Blue Pivot'!I80</f>
        <v>175</v>
      </c>
      <c r="AD87" s="100">
        <f t="shared" si="32"/>
        <v>175</v>
      </c>
    </row>
    <row r="88" spans="2:33" ht="15" hidden="1" customHeight="1" outlineLevel="2" thickTop="1" thickBot="1" x14ac:dyDescent="0.3">
      <c r="B88" s="395"/>
      <c r="C88" s="393"/>
      <c r="D88" s="300" t="s">
        <v>144</v>
      </c>
      <c r="E88" s="200">
        <f>'Green Pivot'!C81</f>
        <v>14</v>
      </c>
      <c r="F88" s="201">
        <f>'Green Pivot'!D81</f>
        <v>20</v>
      </c>
      <c r="G88" s="201">
        <f>'Green Pivot'!E81</f>
        <v>29</v>
      </c>
      <c r="H88" s="201">
        <f>'Green Pivot'!F81</f>
        <v>18</v>
      </c>
      <c r="I88" s="202">
        <f>'Green Pivot'!G81</f>
        <v>0</v>
      </c>
      <c r="J88" s="201">
        <f>'Green Pivot'!H81</f>
        <v>0</v>
      </c>
      <c r="K88" s="284">
        <f>'Green Pivot'!I81</f>
        <v>81</v>
      </c>
      <c r="L88" s="203">
        <f t="shared" si="30"/>
        <v>81</v>
      </c>
      <c r="M88" s="67"/>
      <c r="N88" s="200">
        <f>'Orange Pivot'!C81</f>
        <v>8262</v>
      </c>
      <c r="O88" s="201">
        <f>'Orange Pivot'!D81</f>
        <v>4911</v>
      </c>
      <c r="P88" s="201">
        <f>'Orange Pivot'!E81</f>
        <v>1740</v>
      </c>
      <c r="Q88" s="201">
        <f>'Orange Pivot'!F81</f>
        <v>1188</v>
      </c>
      <c r="R88" s="202">
        <f>'Orange Pivot'!G81</f>
        <v>0</v>
      </c>
      <c r="S88" s="201">
        <f>'Orange Pivot'!H81</f>
        <v>0</v>
      </c>
      <c r="T88" s="284">
        <f>'Orange Pivot'!I81</f>
        <v>16101</v>
      </c>
      <c r="U88" s="287">
        <f t="shared" si="31"/>
        <v>16101</v>
      </c>
      <c r="V88" s="67"/>
      <c r="W88" s="200">
        <f>'Blue Pivot'!C81</f>
        <v>14</v>
      </c>
      <c r="X88" s="201">
        <f>'Blue Pivot'!D81</f>
        <v>21</v>
      </c>
      <c r="Y88" s="201">
        <f>'Blue Pivot'!E81</f>
        <v>9</v>
      </c>
      <c r="Z88" s="201">
        <f>'Blue Pivot'!F81</f>
        <v>13</v>
      </c>
      <c r="AA88" s="202">
        <f>'Blue Pivot'!G81</f>
        <v>0</v>
      </c>
      <c r="AB88" s="201">
        <f>'Blue Pivot'!H81</f>
        <v>0</v>
      </c>
      <c r="AC88" s="284">
        <f>'Blue Pivot'!I81</f>
        <v>57</v>
      </c>
      <c r="AD88" s="203">
        <f t="shared" si="32"/>
        <v>57</v>
      </c>
    </row>
    <row r="89" spans="2:33" ht="15" customHeight="1" outlineLevel="1" collapsed="1" thickTop="1" thickBot="1" x14ac:dyDescent="0.3">
      <c r="B89" s="395"/>
      <c r="C89" s="393"/>
      <c r="D89" s="5" t="s">
        <v>10</v>
      </c>
      <c r="E89" s="23">
        <f>'Green Pivot'!C82</f>
        <v>85.714285714285708</v>
      </c>
      <c r="F89" s="15">
        <f>'Green Pivot'!D82</f>
        <v>101.5625</v>
      </c>
      <c r="G89" s="15">
        <f>'Green Pivot'!E82</f>
        <v>98.71794871794873</v>
      </c>
      <c r="H89" s="15">
        <f>'Green Pivot'!F82</f>
        <v>94.285714285714278</v>
      </c>
      <c r="I89" s="16">
        <f>'Green Pivot'!G82</f>
        <v>97.058823529411768</v>
      </c>
      <c r="J89" s="15">
        <f>'Green Pivot'!H82</f>
        <v>21.568627450980394</v>
      </c>
      <c r="K89" s="261">
        <f>'Green Pivot'!I82</f>
        <v>85.835694050991506</v>
      </c>
      <c r="L89" s="17">
        <f>L86/L85*100</f>
        <v>96.688741721854313</v>
      </c>
      <c r="M89" s="67"/>
      <c r="N89" s="23">
        <f>'Orange Pivot'!C82</f>
        <v>100.92363359360121</v>
      </c>
      <c r="O89" s="15">
        <f>'Orange Pivot'!D82</f>
        <v>91.751161808196031</v>
      </c>
      <c r="P89" s="15">
        <f>'Orange Pivot'!E82</f>
        <v>88.46093133385952</v>
      </c>
      <c r="Q89" s="15">
        <f>'Orange Pivot'!F82</f>
        <v>90.347546728971963</v>
      </c>
      <c r="R89" s="16">
        <f>'Orange Pivot'!G82</f>
        <v>90.211433046202032</v>
      </c>
      <c r="S89" s="15">
        <f>'Orange Pivot'!H82</f>
        <v>35.944855413584399</v>
      </c>
      <c r="T89" s="261">
        <f>'Orange Pivot'!I82</f>
        <v>89.061813293348152</v>
      </c>
      <c r="U89" s="17">
        <f>U86/U85*100</f>
        <v>93.485871117708001</v>
      </c>
      <c r="V89" s="67"/>
      <c r="W89" s="23">
        <f>'Blue Pivot'!C82</f>
        <v>85.714285714285708</v>
      </c>
      <c r="X89" s="15">
        <f>'Blue Pivot'!D82</f>
        <v>92.682926829268297</v>
      </c>
      <c r="Y89" s="15">
        <f>'Blue Pivot'!E82</f>
        <v>95.238095238095227</v>
      </c>
      <c r="Z89" s="15">
        <f>'Blue Pivot'!F82</f>
        <v>81.481481481481481</v>
      </c>
      <c r="AA89" s="16">
        <f>'Blue Pivot'!G82</f>
        <v>60</v>
      </c>
      <c r="AB89" s="15">
        <f>'Blue Pivot'!H82</f>
        <v>26.086956521739129</v>
      </c>
      <c r="AC89" s="261">
        <f>'Blue Pivot'!I82</f>
        <v>73.062730627306266</v>
      </c>
      <c r="AD89" s="17">
        <f>AD86/AD85*100</f>
        <v>82.666666666666671</v>
      </c>
    </row>
    <row r="90" spans="2:33" ht="15" customHeight="1" outlineLevel="1" thickTop="1" thickBot="1" x14ac:dyDescent="0.3">
      <c r="B90" s="395"/>
      <c r="C90" s="393"/>
      <c r="D90" s="301" t="s">
        <v>11</v>
      </c>
      <c r="E90" s="295">
        <f>'Green Pivot'!C83</f>
        <v>85.714285714285708</v>
      </c>
      <c r="F90" s="296">
        <f>'Green Pivot'!D83</f>
        <v>100</v>
      </c>
      <c r="G90" s="296">
        <f>'Green Pivot'!E83</f>
        <v>94.871794871794862</v>
      </c>
      <c r="H90" s="296">
        <f>'Green Pivot'!F83</f>
        <v>88.571428571428569</v>
      </c>
      <c r="I90" s="297">
        <f>'Green Pivot'!G83</f>
        <v>88.235294117647058</v>
      </c>
      <c r="J90" s="296">
        <f>'Green Pivot'!H83</f>
        <v>0</v>
      </c>
      <c r="K90" s="267">
        <f>'Green Pivot'!I83</f>
        <v>79.036827195467424</v>
      </c>
      <c r="L90" s="299">
        <f>L87/L85*100</f>
        <v>92.384105960264904</v>
      </c>
      <c r="M90" s="67"/>
      <c r="N90" s="295">
        <f>'Orange Pivot'!C83</f>
        <v>100.22852789944771</v>
      </c>
      <c r="O90" s="296">
        <f>'Orange Pivot'!D83</f>
        <v>90.832277144064221</v>
      </c>
      <c r="P90" s="296">
        <f>'Orange Pivot'!E83</f>
        <v>86.629834254143645</v>
      </c>
      <c r="Q90" s="296">
        <f>'Orange Pivot'!F83</f>
        <v>87.5</v>
      </c>
      <c r="R90" s="297">
        <f>'Orange Pivot'!G83</f>
        <v>85.943617854346115</v>
      </c>
      <c r="S90" s="296">
        <f>'Orange Pivot'!H83</f>
        <v>0</v>
      </c>
      <c r="T90" s="267">
        <f>'Orange Pivot'!I83</f>
        <v>84.79873839869704</v>
      </c>
      <c r="U90" s="299">
        <f>U87/U85*100</f>
        <v>91.861539754109828</v>
      </c>
      <c r="V90" s="67"/>
      <c r="W90" s="295">
        <f>'Blue Pivot'!C83</f>
        <v>85.714285714285708</v>
      </c>
      <c r="X90" s="296">
        <f>'Blue Pivot'!D83</f>
        <v>90.243902439024396</v>
      </c>
      <c r="Y90" s="296">
        <f>'Blue Pivot'!E83</f>
        <v>85.714285714285708</v>
      </c>
      <c r="Z90" s="296">
        <f>'Blue Pivot'!F83</f>
        <v>76.543209876543202</v>
      </c>
      <c r="AA90" s="297">
        <f>'Blue Pivot'!G83</f>
        <v>55.000000000000007</v>
      </c>
      <c r="AB90" s="296">
        <f>'Blue Pivot'!H83</f>
        <v>0</v>
      </c>
      <c r="AC90" s="267">
        <f>'Blue Pivot'!I83</f>
        <v>64.575645756457561</v>
      </c>
      <c r="AD90" s="299">
        <f>AD87/AD85*100</f>
        <v>77.777777777777786</v>
      </c>
    </row>
    <row r="91" spans="2:33" ht="15" customHeight="1" outlineLevel="1" thickTop="1" thickBot="1" x14ac:dyDescent="0.3">
      <c r="B91" s="395"/>
      <c r="C91" s="393"/>
      <c r="D91" s="301" t="s">
        <v>145</v>
      </c>
      <c r="E91" s="295">
        <f>'Green Pivot'!C84</f>
        <v>82.35294117647058</v>
      </c>
      <c r="F91" s="296">
        <f>'Green Pivot'!D84</f>
        <v>38.461538461538467</v>
      </c>
      <c r="G91" s="296">
        <f>'Green Pivot'!E84</f>
        <v>48.333333333333336</v>
      </c>
      <c r="H91" s="296">
        <f>'Green Pivot'!F84</f>
        <v>32.727272727272727</v>
      </c>
      <c r="I91" s="297"/>
      <c r="J91" s="296"/>
      <c r="K91" s="267"/>
      <c r="L91" s="299"/>
      <c r="M91" s="67"/>
      <c r="N91" s="295">
        <f>'Orange Pivot'!C84</f>
        <v>83.286290322580641</v>
      </c>
      <c r="O91" s="296">
        <f>'Orange Pivot'!D84</f>
        <v>63.787504870762433</v>
      </c>
      <c r="P91" s="296">
        <f>'Orange Pivot'!E84</f>
        <v>39.908256880733944</v>
      </c>
      <c r="Q91" s="296">
        <f>'Orange Pivot'!F84</f>
        <v>30.19827147941027</v>
      </c>
      <c r="R91" s="297"/>
      <c r="S91" s="296"/>
      <c r="T91" s="267"/>
      <c r="U91" s="299"/>
      <c r="V91" s="67"/>
      <c r="W91" s="295">
        <f>'Blue Pivot'!C84</f>
        <v>87.5</v>
      </c>
      <c r="X91" s="296">
        <f>'Blue Pivot'!D84</f>
        <v>67.741935483870961</v>
      </c>
      <c r="Y91" s="296">
        <f>'Blue Pivot'!E84</f>
        <v>40.909090909090914</v>
      </c>
      <c r="Z91" s="296">
        <f>'Blue Pivot'!F84</f>
        <v>39.393939393939391</v>
      </c>
      <c r="AA91" s="297"/>
      <c r="AB91" s="296"/>
      <c r="AC91" s="267"/>
      <c r="AD91" s="299"/>
    </row>
    <row r="92" spans="2:33" ht="15" customHeight="1" outlineLevel="1" thickTop="1" thickBot="1" x14ac:dyDescent="0.3">
      <c r="B92" s="395"/>
      <c r="C92" s="393"/>
      <c r="D92" s="133" t="s">
        <v>146</v>
      </c>
      <c r="E92" s="24">
        <f>'Green Pivot'!C85</f>
        <v>66.666666666666657</v>
      </c>
      <c r="F92" s="18">
        <f>'Green Pivot'!D85</f>
        <v>31.25</v>
      </c>
      <c r="G92" s="18">
        <f>'Green Pivot'!E85</f>
        <v>37.179487179487182</v>
      </c>
      <c r="H92" s="18">
        <f>'Green Pivot'!F85</f>
        <v>17.142857142857142</v>
      </c>
      <c r="I92" s="19"/>
      <c r="J92" s="18"/>
      <c r="K92" s="262"/>
      <c r="L92" s="20"/>
      <c r="M92" s="67"/>
      <c r="N92" s="24">
        <f>'Orange Pivot'!C85</f>
        <v>78.670729384879067</v>
      </c>
      <c r="O92" s="18">
        <f>'Orange Pivot'!D85</f>
        <v>51.869455006337141</v>
      </c>
      <c r="P92" s="18">
        <f>'Orange Pivot'!E85</f>
        <v>27.466456195737965</v>
      </c>
      <c r="Q92" s="18">
        <f>'Orange Pivot'!F85</f>
        <v>17.348130841121495</v>
      </c>
      <c r="R92" s="19"/>
      <c r="S92" s="18"/>
      <c r="T92" s="262"/>
      <c r="U92" s="20"/>
      <c r="V92" s="67"/>
      <c r="W92" s="24">
        <f>'Blue Pivot'!C85</f>
        <v>66.666666666666657</v>
      </c>
      <c r="X92" s="18">
        <f>'Blue Pivot'!D85</f>
        <v>51.219512195121951</v>
      </c>
      <c r="Y92" s="18">
        <f>'Blue Pivot'!E85</f>
        <v>21.428571428571427</v>
      </c>
      <c r="Z92" s="18">
        <f>'Blue Pivot'!F85</f>
        <v>16.049382716049383</v>
      </c>
      <c r="AA92" s="19"/>
      <c r="AB92" s="18"/>
      <c r="AC92" s="262"/>
      <c r="AD92" s="20"/>
    </row>
    <row r="93" spans="2:33" ht="15" hidden="1" customHeight="1" outlineLevel="2" thickTop="1" thickBot="1" x14ac:dyDescent="0.3">
      <c r="B93" s="395"/>
      <c r="C93" s="394" t="s">
        <v>25</v>
      </c>
      <c r="D93" s="109" t="s">
        <v>7</v>
      </c>
      <c r="E93" s="183">
        <f>'Green Pivot'!C86</f>
        <v>21</v>
      </c>
      <c r="F93" s="184">
        <f>'Green Pivot'!D86</f>
        <v>60</v>
      </c>
      <c r="G93" s="184">
        <f>'Green Pivot'!E86</f>
        <v>93</v>
      </c>
      <c r="H93" s="184">
        <f>'Green Pivot'!F86</f>
        <v>103</v>
      </c>
      <c r="I93" s="185">
        <f>'Green Pivot'!G86</f>
        <v>46</v>
      </c>
      <c r="J93" s="184">
        <f>'Green Pivot'!H86</f>
        <v>39</v>
      </c>
      <c r="K93" s="269">
        <f>'Green Pivot'!I86</f>
        <v>362</v>
      </c>
      <c r="L93" s="186">
        <f>SUM(E93:I93)</f>
        <v>323</v>
      </c>
      <c r="M93" s="67"/>
      <c r="N93" s="189">
        <f>'Orange Pivot'!C86</f>
        <v>25130</v>
      </c>
      <c r="O93" s="190">
        <f>'Orange Pivot'!D86</f>
        <v>22601</v>
      </c>
      <c r="P93" s="190">
        <f>'Orange Pivot'!E86</f>
        <v>16654</v>
      </c>
      <c r="Q93" s="190">
        <f>'Orange Pivot'!F86</f>
        <v>15731</v>
      </c>
      <c r="R93" s="191">
        <f>'Orange Pivot'!G86</f>
        <v>6842</v>
      </c>
      <c r="S93" s="190">
        <f>'Orange Pivot'!H86</f>
        <v>7390</v>
      </c>
      <c r="T93" s="282">
        <f>'Orange Pivot'!I86</f>
        <v>94348</v>
      </c>
      <c r="U93" s="192">
        <f>SUM(N93:R93)</f>
        <v>86958</v>
      </c>
      <c r="V93" s="67"/>
      <c r="W93" s="189">
        <f>'Blue Pivot'!C86</f>
        <v>146</v>
      </c>
      <c r="X93" s="190">
        <f>'Blue Pivot'!D86</f>
        <v>258</v>
      </c>
      <c r="Y93" s="190">
        <f>'Blue Pivot'!E86</f>
        <v>283</v>
      </c>
      <c r="Z93" s="190">
        <f>'Blue Pivot'!F86</f>
        <v>414</v>
      </c>
      <c r="AA93" s="191">
        <f>'Blue Pivot'!G86</f>
        <v>168</v>
      </c>
      <c r="AB93" s="190">
        <f>'Blue Pivot'!H86</f>
        <v>233</v>
      </c>
      <c r="AC93" s="282">
        <f>'Blue Pivot'!I86</f>
        <v>1502</v>
      </c>
      <c r="AD93" s="193">
        <f>SUM(W93:AA93)</f>
        <v>1269</v>
      </c>
    </row>
    <row r="94" spans="2:33" ht="15" hidden="1" customHeight="1" outlineLevel="2" thickTop="1" thickBot="1" x14ac:dyDescent="0.3">
      <c r="B94" s="395"/>
      <c r="C94" s="394"/>
      <c r="D94" s="104" t="s">
        <v>8</v>
      </c>
      <c r="E94" s="65">
        <f>'Green Pivot'!C87</f>
        <v>26</v>
      </c>
      <c r="F94" s="40">
        <f>'Green Pivot'!D87</f>
        <v>55</v>
      </c>
      <c r="G94" s="40">
        <f>'Green Pivot'!E87</f>
        <v>119</v>
      </c>
      <c r="H94" s="40">
        <f>'Green Pivot'!F87</f>
        <v>157</v>
      </c>
      <c r="I94" s="41">
        <f>'Green Pivot'!G87</f>
        <v>37</v>
      </c>
      <c r="J94" s="40">
        <f>'Green Pivot'!H87</f>
        <v>18</v>
      </c>
      <c r="K94" s="270">
        <f>'Green Pivot'!I87</f>
        <v>412</v>
      </c>
      <c r="L94" s="42">
        <f t="shared" ref="L94:L96" si="33">SUM(E94:I94)</f>
        <v>394</v>
      </c>
      <c r="M94" s="67"/>
      <c r="N94" s="65">
        <f>'Orange Pivot'!C87</f>
        <v>25394</v>
      </c>
      <c r="O94" s="40">
        <f>'Orange Pivot'!D87</f>
        <v>21219</v>
      </c>
      <c r="P94" s="40">
        <f>'Orange Pivot'!E87</f>
        <v>14633</v>
      </c>
      <c r="Q94" s="40">
        <f>'Orange Pivot'!F87</f>
        <v>14488</v>
      </c>
      <c r="R94" s="41">
        <f>'Orange Pivot'!G87</f>
        <v>6522</v>
      </c>
      <c r="S94" s="40">
        <f>'Orange Pivot'!H87</f>
        <v>3103</v>
      </c>
      <c r="T94" s="270">
        <f>'Orange Pivot'!I87</f>
        <v>85359</v>
      </c>
      <c r="U94" s="42">
        <f t="shared" ref="U94:U96" si="34">SUM(N94:R94)</f>
        <v>82256</v>
      </c>
      <c r="V94" s="67"/>
      <c r="W94" s="65">
        <f>'Blue Pivot'!C87</f>
        <v>143</v>
      </c>
      <c r="X94" s="40">
        <f>'Blue Pivot'!D87</f>
        <v>250</v>
      </c>
      <c r="Y94" s="40">
        <f>'Blue Pivot'!E87</f>
        <v>255</v>
      </c>
      <c r="Z94" s="40">
        <f>'Blue Pivot'!F87</f>
        <v>408</v>
      </c>
      <c r="AA94" s="41">
        <f>'Blue Pivot'!G87</f>
        <v>172</v>
      </c>
      <c r="AB94" s="40">
        <f>'Blue Pivot'!H87</f>
        <v>45</v>
      </c>
      <c r="AC94" s="270">
        <f>'Blue Pivot'!I87</f>
        <v>1273</v>
      </c>
      <c r="AD94" s="42">
        <f t="shared" ref="AD94:AD96" si="35">SUM(W94:AA94)</f>
        <v>1228</v>
      </c>
    </row>
    <row r="95" spans="2:33" ht="15" hidden="1" customHeight="1" outlineLevel="2" thickTop="1" thickBot="1" x14ac:dyDescent="0.3">
      <c r="B95" s="395"/>
      <c r="C95" s="394"/>
      <c r="D95" s="105" t="s">
        <v>9</v>
      </c>
      <c r="E95" s="120">
        <f>'Green Pivot'!C88</f>
        <v>26</v>
      </c>
      <c r="F95" s="121">
        <f>'Green Pivot'!D88</f>
        <v>54</v>
      </c>
      <c r="G95" s="121">
        <f>'Green Pivot'!E88</f>
        <v>118</v>
      </c>
      <c r="H95" s="121">
        <f>'Green Pivot'!F88</f>
        <v>154</v>
      </c>
      <c r="I95" s="122">
        <f>'Green Pivot'!G88</f>
        <v>37</v>
      </c>
      <c r="J95" s="121">
        <f>'Green Pivot'!H88</f>
        <v>0</v>
      </c>
      <c r="K95" s="260">
        <f>'Green Pivot'!I88</f>
        <v>389</v>
      </c>
      <c r="L95" s="165">
        <f t="shared" si="33"/>
        <v>389</v>
      </c>
      <c r="M95" s="67"/>
      <c r="N95" s="120">
        <f>'Orange Pivot'!C88</f>
        <v>25237</v>
      </c>
      <c r="O95" s="121">
        <f>'Orange Pivot'!D88</f>
        <v>21027</v>
      </c>
      <c r="P95" s="121">
        <f>'Orange Pivot'!E88</f>
        <v>14354</v>
      </c>
      <c r="Q95" s="121">
        <f>'Orange Pivot'!F88</f>
        <v>14125</v>
      </c>
      <c r="R95" s="122">
        <f>'Orange Pivot'!G88</f>
        <v>6286</v>
      </c>
      <c r="S95" s="121">
        <f>'Orange Pivot'!H88</f>
        <v>0</v>
      </c>
      <c r="T95" s="260">
        <f>'Orange Pivot'!I88</f>
        <v>81029</v>
      </c>
      <c r="U95" s="165">
        <f t="shared" si="34"/>
        <v>81029</v>
      </c>
      <c r="V95" s="67"/>
      <c r="W95" s="120">
        <f>'Blue Pivot'!C88</f>
        <v>139</v>
      </c>
      <c r="X95" s="121">
        <f>'Blue Pivot'!D88</f>
        <v>245</v>
      </c>
      <c r="Y95" s="121">
        <f>'Blue Pivot'!E88</f>
        <v>246</v>
      </c>
      <c r="Z95" s="121">
        <f>'Blue Pivot'!F88</f>
        <v>375</v>
      </c>
      <c r="AA95" s="122">
        <f>'Blue Pivot'!G88</f>
        <v>152</v>
      </c>
      <c r="AB95" s="121">
        <f>'Blue Pivot'!H88</f>
        <v>0</v>
      </c>
      <c r="AC95" s="260">
        <f>'Blue Pivot'!I88</f>
        <v>1157</v>
      </c>
      <c r="AD95" s="165">
        <f t="shared" si="35"/>
        <v>1157</v>
      </c>
    </row>
    <row r="96" spans="2:33" ht="15" hidden="1" customHeight="1" outlineLevel="2" thickTop="1" thickBot="1" x14ac:dyDescent="0.3">
      <c r="B96" s="395"/>
      <c r="C96" s="394"/>
      <c r="D96" s="300" t="s">
        <v>144</v>
      </c>
      <c r="E96" s="200">
        <f>'Green Pivot'!C89</f>
        <v>17</v>
      </c>
      <c r="F96" s="201">
        <f>'Green Pivot'!D89</f>
        <v>26</v>
      </c>
      <c r="G96" s="201">
        <f>'Green Pivot'!E89</f>
        <v>36</v>
      </c>
      <c r="H96" s="201">
        <f>'Green Pivot'!F89</f>
        <v>36</v>
      </c>
      <c r="I96" s="202">
        <f>'Green Pivot'!G89</f>
        <v>0</v>
      </c>
      <c r="J96" s="201">
        <f>'Green Pivot'!H89</f>
        <v>0</v>
      </c>
      <c r="K96" s="284">
        <f>'Green Pivot'!I89</f>
        <v>115</v>
      </c>
      <c r="L96" s="203">
        <f t="shared" si="33"/>
        <v>115</v>
      </c>
      <c r="M96" s="67"/>
      <c r="N96" s="200">
        <f>'Orange Pivot'!C89</f>
        <v>20241</v>
      </c>
      <c r="O96" s="201">
        <f>'Orange Pivot'!D89</f>
        <v>12031</v>
      </c>
      <c r="P96" s="201">
        <f>'Orange Pivot'!E89</f>
        <v>4385</v>
      </c>
      <c r="Q96" s="201">
        <f>'Orange Pivot'!F89</f>
        <v>2463</v>
      </c>
      <c r="R96" s="202">
        <f>'Orange Pivot'!G89</f>
        <v>0</v>
      </c>
      <c r="S96" s="201">
        <f>'Orange Pivot'!H89</f>
        <v>0</v>
      </c>
      <c r="T96" s="284">
        <f>'Orange Pivot'!I89</f>
        <v>39120</v>
      </c>
      <c r="U96" s="203">
        <f t="shared" si="34"/>
        <v>39120</v>
      </c>
      <c r="V96" s="67"/>
      <c r="W96" s="200">
        <f>'Blue Pivot'!C89</f>
        <v>104</v>
      </c>
      <c r="X96" s="201">
        <f>'Blue Pivot'!D89</f>
        <v>105</v>
      </c>
      <c r="Y96" s="201">
        <f>'Blue Pivot'!E89</f>
        <v>52</v>
      </c>
      <c r="Z96" s="201">
        <f>'Blue Pivot'!F89</f>
        <v>24</v>
      </c>
      <c r="AA96" s="202">
        <f>'Blue Pivot'!G89</f>
        <v>0</v>
      </c>
      <c r="AB96" s="201">
        <f>'Blue Pivot'!H89</f>
        <v>0</v>
      </c>
      <c r="AC96" s="284">
        <f>'Blue Pivot'!I89</f>
        <v>285</v>
      </c>
      <c r="AD96" s="203">
        <f t="shared" si="35"/>
        <v>285</v>
      </c>
    </row>
    <row r="97" spans="1:33" ht="15" customHeight="1" outlineLevel="1" collapsed="1" thickTop="1" thickBot="1" x14ac:dyDescent="0.3">
      <c r="B97" s="395"/>
      <c r="C97" s="394"/>
      <c r="D97" s="5" t="s">
        <v>10</v>
      </c>
      <c r="E97" s="188">
        <f>'Green Pivot'!C90</f>
        <v>123.80952380952381</v>
      </c>
      <c r="F97" s="15">
        <f>'Green Pivot'!D90</f>
        <v>91.666666666666657</v>
      </c>
      <c r="G97" s="15">
        <f>'Green Pivot'!E90</f>
        <v>127.95698924731182</v>
      </c>
      <c r="H97" s="15">
        <f>'Green Pivot'!F90</f>
        <v>152.42718446601941</v>
      </c>
      <c r="I97" s="16">
        <f>'Green Pivot'!G90</f>
        <v>80.434782608695656</v>
      </c>
      <c r="J97" s="15">
        <f>'Green Pivot'!H90</f>
        <v>46.153846153846153</v>
      </c>
      <c r="K97" s="261">
        <f>'Green Pivot'!I90</f>
        <v>113.81215469613259</v>
      </c>
      <c r="L97" s="17">
        <f>L94/L93*100</f>
        <v>121.98142414860682</v>
      </c>
      <c r="M97" s="67"/>
      <c r="N97" s="188">
        <f>'Orange Pivot'!C90</f>
        <v>101.05053720652606</v>
      </c>
      <c r="O97" s="15">
        <f>'Orange Pivot'!D90</f>
        <v>93.88522631741958</v>
      </c>
      <c r="P97" s="15">
        <f>'Orange Pivot'!E90</f>
        <v>87.864777230695324</v>
      </c>
      <c r="Q97" s="15">
        <f>'Orange Pivot'!F90</f>
        <v>92.098404424384967</v>
      </c>
      <c r="R97" s="16">
        <f>'Orange Pivot'!G90</f>
        <v>95.32300496930722</v>
      </c>
      <c r="S97" s="15">
        <f>'Orange Pivot'!H90</f>
        <v>41.989174560216505</v>
      </c>
      <c r="T97" s="261">
        <f>'Orange Pivot'!I90</f>
        <v>90.472506041463518</v>
      </c>
      <c r="U97" s="17">
        <f>U94/U93*100</f>
        <v>94.592791922537316</v>
      </c>
      <c r="V97" s="67"/>
      <c r="W97" s="188">
        <f>'Blue Pivot'!C90</f>
        <v>97.945205479452056</v>
      </c>
      <c r="X97" s="15">
        <f>'Blue Pivot'!D90</f>
        <v>96.899224806201545</v>
      </c>
      <c r="Y97" s="15">
        <f>'Blue Pivot'!E90</f>
        <v>90.10600706713781</v>
      </c>
      <c r="Z97" s="15">
        <f>'Blue Pivot'!F90</f>
        <v>98.550724637681171</v>
      </c>
      <c r="AA97" s="16">
        <f>'Blue Pivot'!G90</f>
        <v>102.38095238095238</v>
      </c>
      <c r="AB97" s="15">
        <f>'Blue Pivot'!H90</f>
        <v>19.313304721030043</v>
      </c>
      <c r="AC97" s="261">
        <f>'Blue Pivot'!I90</f>
        <v>84.753661784287615</v>
      </c>
      <c r="AD97" s="17">
        <f>AD94/AD93*100</f>
        <v>96.769109535066974</v>
      </c>
    </row>
    <row r="98" spans="1:33" ht="15" customHeight="1" outlineLevel="1" thickTop="1" thickBot="1" x14ac:dyDescent="0.3">
      <c r="B98" s="395"/>
      <c r="C98" s="394"/>
      <c r="D98" s="301" t="s">
        <v>11</v>
      </c>
      <c r="E98" s="295">
        <f>'Green Pivot'!C91</f>
        <v>123.80952380952381</v>
      </c>
      <c r="F98" s="296">
        <f>'Green Pivot'!D91</f>
        <v>90</v>
      </c>
      <c r="G98" s="296">
        <f>'Green Pivot'!E91</f>
        <v>126.88172043010752</v>
      </c>
      <c r="H98" s="296">
        <f>'Green Pivot'!F91</f>
        <v>149.51456310679612</v>
      </c>
      <c r="I98" s="297">
        <f>'Green Pivot'!G91</f>
        <v>80.434782608695656</v>
      </c>
      <c r="J98" s="296">
        <f>'Green Pivot'!H91</f>
        <v>0</v>
      </c>
      <c r="K98" s="267">
        <f>'Green Pivot'!I91</f>
        <v>107.45856353591161</v>
      </c>
      <c r="L98" s="299">
        <f>L95/L93*100</f>
        <v>120.43343653250773</v>
      </c>
      <c r="M98" s="67"/>
      <c r="N98" s="295">
        <f>'Orange Pivot'!C91</f>
        <v>100.42578591325109</v>
      </c>
      <c r="O98" s="296">
        <f>'Orange Pivot'!D91</f>
        <v>93.035706384673247</v>
      </c>
      <c r="P98" s="296">
        <f>'Orange Pivot'!E91</f>
        <v>86.189504023057523</v>
      </c>
      <c r="Q98" s="296">
        <f>'Orange Pivot'!F91</f>
        <v>89.790858813807134</v>
      </c>
      <c r="R98" s="297">
        <f>'Orange Pivot'!G91</f>
        <v>91.873721134171291</v>
      </c>
      <c r="S98" s="296">
        <f>'Orange Pivot'!H91</f>
        <v>0</v>
      </c>
      <c r="T98" s="267">
        <f>'Orange Pivot'!I91</f>
        <v>85.883113579514131</v>
      </c>
      <c r="U98" s="299">
        <f>U95/U93*100</f>
        <v>93.181765909979532</v>
      </c>
      <c r="V98" s="67"/>
      <c r="W98" s="295">
        <f>'Blue Pivot'!C91</f>
        <v>95.205479452054803</v>
      </c>
      <c r="X98" s="296">
        <f>'Blue Pivot'!D91</f>
        <v>94.961240310077528</v>
      </c>
      <c r="Y98" s="296">
        <f>'Blue Pivot'!E91</f>
        <v>86.925795053003526</v>
      </c>
      <c r="Z98" s="296">
        <f>'Blue Pivot'!F91</f>
        <v>90.579710144927532</v>
      </c>
      <c r="AA98" s="297">
        <f>'Blue Pivot'!G91</f>
        <v>90.476190476190482</v>
      </c>
      <c r="AB98" s="296">
        <f>'Blue Pivot'!H91</f>
        <v>0</v>
      </c>
      <c r="AC98" s="267">
        <f>'Blue Pivot'!I91</f>
        <v>77.030625832223691</v>
      </c>
      <c r="AD98" s="299">
        <f>AD95/AD93*100</f>
        <v>91.17415287628053</v>
      </c>
    </row>
    <row r="99" spans="1:33" ht="15" customHeight="1" outlineLevel="1" thickTop="1" thickBot="1" x14ac:dyDescent="0.3">
      <c r="B99" s="395"/>
      <c r="C99" s="394"/>
      <c r="D99" s="301" t="s">
        <v>145</v>
      </c>
      <c r="E99" s="295">
        <f>'Green Pivot'!C92</f>
        <v>70.833333333333343</v>
      </c>
      <c r="F99" s="296">
        <f>'Green Pivot'!D92</f>
        <v>57.777777777777771</v>
      </c>
      <c r="G99" s="296">
        <f>'Green Pivot'!E92</f>
        <v>34.95145631067961</v>
      </c>
      <c r="H99" s="296">
        <f>'Green Pivot'!F92</f>
        <v>30.76923076923077</v>
      </c>
      <c r="I99" s="297"/>
      <c r="J99" s="296"/>
      <c r="K99" s="267"/>
      <c r="L99" s="299"/>
      <c r="M99" s="67"/>
      <c r="N99" s="295">
        <f>'Orange Pivot'!C92</f>
        <v>84.637256951703961</v>
      </c>
      <c r="O99" s="296">
        <f>'Orange Pivot'!D92</f>
        <v>62.632099536675511</v>
      </c>
      <c r="P99" s="296">
        <f>'Orange Pivot'!E92</f>
        <v>37.107556909537109</v>
      </c>
      <c r="Q99" s="296">
        <f>'Orange Pivot'!F92</f>
        <v>25.621554145428068</v>
      </c>
      <c r="R99" s="297"/>
      <c r="S99" s="296"/>
      <c r="T99" s="267"/>
      <c r="U99" s="299"/>
      <c r="V99" s="67"/>
      <c r="W99" s="295">
        <f>'Blue Pivot'!C92</f>
        <v>81.25</v>
      </c>
      <c r="X99" s="296">
        <f>'Blue Pivot'!D92</f>
        <v>50.480769230769226</v>
      </c>
      <c r="Y99" s="296">
        <f>'Blue Pivot'!E92</f>
        <v>31.515151515151512</v>
      </c>
      <c r="Z99" s="296">
        <f>'Blue Pivot'!F92</f>
        <v>11.881188118811881</v>
      </c>
      <c r="AA99" s="297"/>
      <c r="AB99" s="296"/>
      <c r="AC99" s="267"/>
      <c r="AD99" s="299"/>
    </row>
    <row r="100" spans="1:33" ht="15" customHeight="1" outlineLevel="1" thickTop="1" thickBot="1" x14ac:dyDescent="0.3">
      <c r="B100" s="395"/>
      <c r="C100" s="394"/>
      <c r="D100" s="6" t="s">
        <v>146</v>
      </c>
      <c r="E100" s="24">
        <f>'Green Pivot'!C93</f>
        <v>80.952380952380949</v>
      </c>
      <c r="F100" s="18">
        <f>'Green Pivot'!D93</f>
        <v>43.333333333333336</v>
      </c>
      <c r="G100" s="18">
        <f>'Green Pivot'!E93</f>
        <v>38.70967741935484</v>
      </c>
      <c r="H100" s="18">
        <f>'Green Pivot'!F93</f>
        <v>34.95145631067961</v>
      </c>
      <c r="I100" s="19"/>
      <c r="J100" s="18"/>
      <c r="K100" s="262"/>
      <c r="L100" s="20"/>
      <c r="M100" s="67"/>
      <c r="N100" s="24">
        <f>'Orange Pivot'!C93</f>
        <v>80.545165141265414</v>
      </c>
      <c r="O100" s="18">
        <f>'Orange Pivot'!D93</f>
        <v>53.232157869120833</v>
      </c>
      <c r="P100" s="18">
        <f>'Orange Pivot'!E93</f>
        <v>26.330010808214244</v>
      </c>
      <c r="Q100" s="18">
        <f>'Orange Pivot'!F93</f>
        <v>15.656983027143855</v>
      </c>
      <c r="R100" s="19"/>
      <c r="S100" s="18"/>
      <c r="T100" s="262"/>
      <c r="U100" s="20"/>
      <c r="V100" s="67"/>
      <c r="W100" s="24">
        <f>'Blue Pivot'!C93</f>
        <v>71.232876712328761</v>
      </c>
      <c r="X100" s="18">
        <f>'Blue Pivot'!D93</f>
        <v>40.697674418604649</v>
      </c>
      <c r="Y100" s="18">
        <f>'Blue Pivot'!E93</f>
        <v>18.374558303886925</v>
      </c>
      <c r="Z100" s="18">
        <f>'Blue Pivot'!F93</f>
        <v>5.7971014492753623</v>
      </c>
      <c r="AA100" s="19"/>
      <c r="AB100" s="18"/>
      <c r="AC100" s="262"/>
      <c r="AD100" s="20"/>
    </row>
    <row r="101" spans="1:33" ht="15" hidden="1" customHeight="1" outlineLevel="2" thickTop="1" thickBot="1" x14ac:dyDescent="0.3">
      <c r="B101" s="395"/>
      <c r="C101" s="394" t="s">
        <v>26</v>
      </c>
      <c r="D101" s="106" t="s">
        <v>7</v>
      </c>
      <c r="E101" s="183">
        <f>'Green Pivot'!C94</f>
        <v>55</v>
      </c>
      <c r="F101" s="184">
        <f>'Green Pivot'!D94</f>
        <v>111</v>
      </c>
      <c r="G101" s="184">
        <f>'Green Pivot'!E94</f>
        <v>177</v>
      </c>
      <c r="H101" s="184">
        <f>'Green Pivot'!F94</f>
        <v>196</v>
      </c>
      <c r="I101" s="185">
        <f>'Green Pivot'!G94</f>
        <v>57</v>
      </c>
      <c r="J101" s="184">
        <f>'Green Pivot'!H94</f>
        <v>97</v>
      </c>
      <c r="K101" s="269">
        <f>'Green Pivot'!I94</f>
        <v>693</v>
      </c>
      <c r="L101" s="186">
        <f>SUM(E101:I101)</f>
        <v>596</v>
      </c>
      <c r="M101" s="67"/>
      <c r="N101" s="189">
        <f>'Orange Pivot'!C94</f>
        <v>26378</v>
      </c>
      <c r="O101" s="190">
        <f>'Orange Pivot'!D94</f>
        <v>24453</v>
      </c>
      <c r="P101" s="190">
        <f>'Orange Pivot'!E94</f>
        <v>18274</v>
      </c>
      <c r="Q101" s="190">
        <f>'Orange Pivot'!F94</f>
        <v>22300</v>
      </c>
      <c r="R101" s="191">
        <f>'Orange Pivot'!G94</f>
        <v>7753</v>
      </c>
      <c r="S101" s="190">
        <f>'Orange Pivot'!H94</f>
        <v>8415</v>
      </c>
      <c r="T101" s="282">
        <f>'Orange Pivot'!I94</f>
        <v>107573</v>
      </c>
      <c r="U101" s="192">
        <f>SUM(N101:R101)</f>
        <v>99158</v>
      </c>
      <c r="V101" s="67"/>
      <c r="W101" s="189">
        <f>'Blue Pivot'!C94</f>
        <v>62</v>
      </c>
      <c r="X101" s="190">
        <f>'Blue Pivot'!D94</f>
        <v>109</v>
      </c>
      <c r="Y101" s="190">
        <f>'Blue Pivot'!E94</f>
        <v>128</v>
      </c>
      <c r="Z101" s="190">
        <f>'Blue Pivot'!F94</f>
        <v>246</v>
      </c>
      <c r="AA101" s="191">
        <f>'Blue Pivot'!G94</f>
        <v>92</v>
      </c>
      <c r="AB101" s="190">
        <f>'Blue Pivot'!H94</f>
        <v>134</v>
      </c>
      <c r="AC101" s="282">
        <f>'Blue Pivot'!I94</f>
        <v>771</v>
      </c>
      <c r="AD101" s="193">
        <f>SUM(W101:AA101)</f>
        <v>637</v>
      </c>
      <c r="AF101" s="28"/>
    </row>
    <row r="102" spans="1:33" ht="15" hidden="1" customHeight="1" outlineLevel="2" thickTop="1" thickBot="1" x14ac:dyDescent="0.3">
      <c r="B102" s="395"/>
      <c r="C102" s="394"/>
      <c r="D102" s="104" t="s">
        <v>8</v>
      </c>
      <c r="E102" s="65">
        <f>'Green Pivot'!C95</f>
        <v>52</v>
      </c>
      <c r="F102" s="40">
        <f>'Green Pivot'!D95</f>
        <v>107</v>
      </c>
      <c r="G102" s="40">
        <f>'Green Pivot'!E95</f>
        <v>168</v>
      </c>
      <c r="H102" s="40">
        <f>'Green Pivot'!F95</f>
        <v>216</v>
      </c>
      <c r="I102" s="41">
        <f>'Green Pivot'!G95</f>
        <v>53</v>
      </c>
      <c r="J102" s="40">
        <f>'Green Pivot'!H95</f>
        <v>36</v>
      </c>
      <c r="K102" s="270">
        <f>'Green Pivot'!I95</f>
        <v>632</v>
      </c>
      <c r="L102" s="42">
        <f t="shared" ref="L102:L104" si="36">SUM(E102:I102)</f>
        <v>596</v>
      </c>
      <c r="M102" s="67"/>
      <c r="N102" s="65">
        <f>'Orange Pivot'!C95</f>
        <v>26592</v>
      </c>
      <c r="O102" s="40">
        <f>'Orange Pivot'!D95</f>
        <v>22815</v>
      </c>
      <c r="P102" s="40">
        <f>'Orange Pivot'!E95</f>
        <v>16642</v>
      </c>
      <c r="Q102" s="40">
        <f>'Orange Pivot'!F95</f>
        <v>20529</v>
      </c>
      <c r="R102" s="41">
        <f>'Orange Pivot'!G95</f>
        <v>7483</v>
      </c>
      <c r="S102" s="40">
        <f>'Orange Pivot'!H95</f>
        <v>3525</v>
      </c>
      <c r="T102" s="270">
        <f>'Orange Pivot'!I95</f>
        <v>97586</v>
      </c>
      <c r="U102" s="42">
        <f t="shared" ref="U102:U104" si="37">SUM(N102:R102)</f>
        <v>94061</v>
      </c>
      <c r="V102" s="67"/>
      <c r="W102" s="65">
        <f>'Blue Pivot'!C95</f>
        <v>65</v>
      </c>
      <c r="X102" s="40">
        <f>'Blue Pivot'!D95</f>
        <v>112</v>
      </c>
      <c r="Y102" s="40">
        <f>'Blue Pivot'!E95</f>
        <v>117</v>
      </c>
      <c r="Z102" s="40">
        <f>'Blue Pivot'!F95</f>
        <v>232</v>
      </c>
      <c r="AA102" s="41">
        <f>'Blue Pivot'!G95</f>
        <v>95</v>
      </c>
      <c r="AB102" s="40">
        <f>'Blue Pivot'!H95</f>
        <v>32</v>
      </c>
      <c r="AC102" s="270">
        <f>'Blue Pivot'!I95</f>
        <v>653</v>
      </c>
      <c r="AD102" s="42">
        <f t="shared" ref="AD102:AD104" si="38">SUM(W102:AA102)</f>
        <v>621</v>
      </c>
      <c r="AF102" s="28"/>
    </row>
    <row r="103" spans="1:33" ht="15" hidden="1" customHeight="1" outlineLevel="2" thickTop="1" thickBot="1" x14ac:dyDescent="0.3">
      <c r="B103" s="395"/>
      <c r="C103" s="394"/>
      <c r="D103" s="105" t="s">
        <v>9</v>
      </c>
      <c r="E103" s="65">
        <f>'Green Pivot'!C96</f>
        <v>52</v>
      </c>
      <c r="F103" s="40">
        <f>'Green Pivot'!D96</f>
        <v>106</v>
      </c>
      <c r="G103" s="40">
        <f>'Green Pivot'!E96</f>
        <v>168</v>
      </c>
      <c r="H103" s="40">
        <f>'Green Pivot'!F96</f>
        <v>215</v>
      </c>
      <c r="I103" s="41">
        <f>'Green Pivot'!G96</f>
        <v>50</v>
      </c>
      <c r="J103" s="40">
        <f>'Green Pivot'!H96</f>
        <v>0</v>
      </c>
      <c r="K103" s="270">
        <f>'Green Pivot'!I96</f>
        <v>591</v>
      </c>
      <c r="L103" s="42">
        <f t="shared" si="36"/>
        <v>591</v>
      </c>
      <c r="M103" s="67"/>
      <c r="N103" s="65">
        <f>'Orange Pivot'!C96</f>
        <v>26379</v>
      </c>
      <c r="O103" s="40">
        <f>'Orange Pivot'!D96</f>
        <v>22596</v>
      </c>
      <c r="P103" s="40">
        <f>'Orange Pivot'!E96</f>
        <v>16341</v>
      </c>
      <c r="Q103" s="40">
        <f>'Orange Pivot'!F96</f>
        <v>20019</v>
      </c>
      <c r="R103" s="41">
        <f>'Orange Pivot'!G96</f>
        <v>7241</v>
      </c>
      <c r="S103" s="40">
        <f>'Orange Pivot'!H96</f>
        <v>0</v>
      </c>
      <c r="T103" s="270">
        <f>'Orange Pivot'!I96</f>
        <v>92576</v>
      </c>
      <c r="U103" s="42">
        <f t="shared" si="37"/>
        <v>92576</v>
      </c>
      <c r="V103" s="67"/>
      <c r="W103" s="65">
        <f>'Blue Pivot'!C96</f>
        <v>65</v>
      </c>
      <c r="X103" s="40">
        <f>'Blue Pivot'!D96</f>
        <v>112</v>
      </c>
      <c r="Y103" s="40">
        <f>'Blue Pivot'!E96</f>
        <v>109</v>
      </c>
      <c r="Z103" s="40">
        <f>'Blue Pivot'!F96</f>
        <v>217</v>
      </c>
      <c r="AA103" s="41">
        <f>'Blue Pivot'!G96</f>
        <v>88</v>
      </c>
      <c r="AB103" s="40">
        <f>'Blue Pivot'!H96</f>
        <v>0</v>
      </c>
      <c r="AC103" s="270">
        <f>'Blue Pivot'!I96</f>
        <v>591</v>
      </c>
      <c r="AD103" s="42">
        <f t="shared" si="38"/>
        <v>591</v>
      </c>
      <c r="AF103" s="28"/>
    </row>
    <row r="104" spans="1:33" ht="15" hidden="1" customHeight="1" outlineLevel="2" thickTop="1" thickBot="1" x14ac:dyDescent="0.3">
      <c r="B104" s="395"/>
      <c r="C104" s="394"/>
      <c r="D104" s="300" t="s">
        <v>144</v>
      </c>
      <c r="E104" s="22">
        <f>'Green Pivot'!C97</f>
        <v>38</v>
      </c>
      <c r="F104" s="12">
        <f>'Green Pivot'!D97</f>
        <v>56</v>
      </c>
      <c r="G104" s="12">
        <f>'Green Pivot'!E97</f>
        <v>53</v>
      </c>
      <c r="H104" s="12">
        <f>'Green Pivot'!F97</f>
        <v>34</v>
      </c>
      <c r="I104" s="13">
        <f>'Green Pivot'!G97</f>
        <v>0</v>
      </c>
      <c r="J104" s="12">
        <f>'Green Pivot'!H97</f>
        <v>0</v>
      </c>
      <c r="K104" s="259">
        <f>'Green Pivot'!I97</f>
        <v>181</v>
      </c>
      <c r="L104" s="14">
        <f t="shared" si="36"/>
        <v>181</v>
      </c>
      <c r="M104" s="67"/>
      <c r="N104" s="22">
        <f>'Orange Pivot'!C97</f>
        <v>20997</v>
      </c>
      <c r="O104" s="12">
        <f>'Orange Pivot'!D97</f>
        <v>12609</v>
      </c>
      <c r="P104" s="12">
        <f>'Orange Pivot'!E97</f>
        <v>5340</v>
      </c>
      <c r="Q104" s="12">
        <f>'Orange Pivot'!F97</f>
        <v>4172</v>
      </c>
      <c r="R104" s="13">
        <f>'Orange Pivot'!G97</f>
        <v>0</v>
      </c>
      <c r="S104" s="12">
        <f>'Orange Pivot'!H97</f>
        <v>0</v>
      </c>
      <c r="T104" s="259">
        <f>'Orange Pivot'!I97</f>
        <v>43118</v>
      </c>
      <c r="U104" s="14">
        <f t="shared" si="37"/>
        <v>43118</v>
      </c>
      <c r="V104" s="67"/>
      <c r="W104" s="22">
        <f>'Blue Pivot'!C97</f>
        <v>50</v>
      </c>
      <c r="X104" s="12">
        <f>'Blue Pivot'!D97</f>
        <v>57</v>
      </c>
      <c r="Y104" s="12">
        <f>'Blue Pivot'!E97</f>
        <v>25</v>
      </c>
      <c r="Z104" s="12">
        <f>'Blue Pivot'!F97</f>
        <v>38</v>
      </c>
      <c r="AA104" s="13">
        <f>'Blue Pivot'!G97</f>
        <v>0</v>
      </c>
      <c r="AB104" s="12">
        <f>'Blue Pivot'!H97</f>
        <v>0</v>
      </c>
      <c r="AC104" s="259">
        <f>'Blue Pivot'!I97</f>
        <v>170</v>
      </c>
      <c r="AD104" s="14">
        <f t="shared" si="38"/>
        <v>170</v>
      </c>
      <c r="AF104" s="28"/>
    </row>
    <row r="105" spans="1:33" ht="15" customHeight="1" outlineLevel="1" collapsed="1" thickTop="1" thickBot="1" x14ac:dyDescent="0.3">
      <c r="B105" s="395"/>
      <c r="C105" s="394"/>
      <c r="D105" s="5" t="s">
        <v>10</v>
      </c>
      <c r="E105" s="188">
        <f>'Green Pivot'!C98</f>
        <v>94.545454545454547</v>
      </c>
      <c r="F105" s="15">
        <f>'Green Pivot'!D98</f>
        <v>96.396396396396398</v>
      </c>
      <c r="G105" s="15">
        <f>'Green Pivot'!E98</f>
        <v>94.915254237288138</v>
      </c>
      <c r="H105" s="15">
        <f>'Green Pivot'!F98</f>
        <v>110.20408163265304</v>
      </c>
      <c r="I105" s="16">
        <f>'Green Pivot'!G98</f>
        <v>92.982456140350877</v>
      </c>
      <c r="J105" s="15">
        <f>'Green Pivot'!H98</f>
        <v>37.113402061855673</v>
      </c>
      <c r="K105" s="261">
        <f>'Green Pivot'!I98</f>
        <v>91.197691197691199</v>
      </c>
      <c r="L105" s="17">
        <f>L102/L101*100</f>
        <v>100</v>
      </c>
      <c r="M105" s="67"/>
      <c r="N105" s="188">
        <f>'Orange Pivot'!C98</f>
        <v>100.81128212904693</v>
      </c>
      <c r="O105" s="15">
        <f>'Orange Pivot'!D98</f>
        <v>93.301435406698559</v>
      </c>
      <c r="P105" s="15">
        <f>'Orange Pivot'!E98</f>
        <v>91.069278756703511</v>
      </c>
      <c r="Q105" s="15">
        <f>'Orange Pivot'!F98</f>
        <v>92.058295964125563</v>
      </c>
      <c r="R105" s="16">
        <f>'Orange Pivot'!G98</f>
        <v>96.51747710563653</v>
      </c>
      <c r="S105" s="15">
        <f>'Orange Pivot'!H98</f>
        <v>41.889483065953655</v>
      </c>
      <c r="T105" s="261">
        <f>'Orange Pivot'!I98</f>
        <v>90.716071876772048</v>
      </c>
      <c r="U105" s="17">
        <f>U102/U101*100</f>
        <v>94.859718832570238</v>
      </c>
      <c r="V105" s="67"/>
      <c r="W105" s="188">
        <f>'Blue Pivot'!C98</f>
        <v>104.83870967741935</v>
      </c>
      <c r="X105" s="15">
        <f>'Blue Pivot'!D98</f>
        <v>102.75229357798166</v>
      </c>
      <c r="Y105" s="15">
        <f>'Blue Pivot'!E98</f>
        <v>91.40625</v>
      </c>
      <c r="Z105" s="15">
        <f>'Blue Pivot'!F98</f>
        <v>94.308943089430898</v>
      </c>
      <c r="AA105" s="16">
        <f>'Blue Pivot'!G98</f>
        <v>103.26086956521738</v>
      </c>
      <c r="AB105" s="15">
        <f>'Blue Pivot'!H98</f>
        <v>23.880597014925371</v>
      </c>
      <c r="AC105" s="261">
        <f>'Blue Pivot'!I98</f>
        <v>84.695201037613487</v>
      </c>
      <c r="AD105" s="17">
        <f>AD102/AD101*100</f>
        <v>97.488226059654622</v>
      </c>
    </row>
    <row r="106" spans="1:33" ht="15" customHeight="1" outlineLevel="1" thickTop="1" thickBot="1" x14ac:dyDescent="0.3">
      <c r="B106" s="395"/>
      <c r="C106" s="394"/>
      <c r="D106" s="301" t="s">
        <v>11</v>
      </c>
      <c r="E106" s="295">
        <f>'Green Pivot'!C99</f>
        <v>94.545454545454547</v>
      </c>
      <c r="F106" s="296">
        <f>'Green Pivot'!D99</f>
        <v>95.495495495495504</v>
      </c>
      <c r="G106" s="296">
        <f>'Green Pivot'!E99</f>
        <v>94.915254237288138</v>
      </c>
      <c r="H106" s="296">
        <f>'Green Pivot'!F99</f>
        <v>109.69387755102041</v>
      </c>
      <c r="I106" s="297">
        <f>'Green Pivot'!G99</f>
        <v>87.719298245614027</v>
      </c>
      <c r="J106" s="296">
        <f>'Green Pivot'!H99</f>
        <v>0</v>
      </c>
      <c r="K106" s="267">
        <f>'Green Pivot'!I99</f>
        <v>85.281385281385283</v>
      </c>
      <c r="L106" s="299">
        <f>L103/L101*100</f>
        <v>99.161073825503351</v>
      </c>
      <c r="M106" s="67"/>
      <c r="N106" s="295">
        <f>'Orange Pivot'!C99</f>
        <v>100.0037910379862</v>
      </c>
      <c r="O106" s="296">
        <f>'Orange Pivot'!D99</f>
        <v>92.405839774260826</v>
      </c>
      <c r="P106" s="296">
        <f>'Orange Pivot'!E99</f>
        <v>89.422129801904347</v>
      </c>
      <c r="Q106" s="296">
        <f>'Orange Pivot'!F99</f>
        <v>89.771300448430495</v>
      </c>
      <c r="R106" s="297">
        <f>'Orange Pivot'!G99</f>
        <v>93.396104733651484</v>
      </c>
      <c r="S106" s="296">
        <f>'Orange Pivot'!H99</f>
        <v>0</v>
      </c>
      <c r="T106" s="267">
        <f>'Orange Pivot'!I99</f>
        <v>86.058769393806998</v>
      </c>
      <c r="U106" s="299">
        <f>U103/U101*100</f>
        <v>93.362108957421484</v>
      </c>
      <c r="V106" s="67"/>
      <c r="W106" s="295">
        <f>'Blue Pivot'!C99</f>
        <v>104.83870967741935</v>
      </c>
      <c r="X106" s="296">
        <f>'Blue Pivot'!D99</f>
        <v>102.75229357798166</v>
      </c>
      <c r="Y106" s="296">
        <f>'Blue Pivot'!E99</f>
        <v>85.15625</v>
      </c>
      <c r="Z106" s="296">
        <f>'Blue Pivot'!F99</f>
        <v>88.211382113821131</v>
      </c>
      <c r="AA106" s="297">
        <f>'Blue Pivot'!G99</f>
        <v>95.652173913043484</v>
      </c>
      <c r="AB106" s="296">
        <f>'Blue Pivot'!H99</f>
        <v>0</v>
      </c>
      <c r="AC106" s="267">
        <f>'Blue Pivot'!I99</f>
        <v>76.653696498054487</v>
      </c>
      <c r="AD106" s="299">
        <f>AD103/AD101*100</f>
        <v>92.778649921507068</v>
      </c>
    </row>
    <row r="107" spans="1:33" ht="15" customHeight="1" outlineLevel="1" thickTop="1" thickBot="1" x14ac:dyDescent="0.3">
      <c r="B107" s="395"/>
      <c r="C107" s="394"/>
      <c r="D107" s="301" t="s">
        <v>145</v>
      </c>
      <c r="E107" s="295">
        <f>'Green Pivot'!C100</f>
        <v>76</v>
      </c>
      <c r="F107" s="296">
        <f>'Green Pivot'!D100</f>
        <v>60.869565217391312</v>
      </c>
      <c r="G107" s="296">
        <f>'Green Pivot'!E100</f>
        <v>36.054421768707485</v>
      </c>
      <c r="H107" s="296">
        <f>'Green Pivot'!F100</f>
        <v>20.606060606060606</v>
      </c>
      <c r="I107" s="297"/>
      <c r="J107" s="296"/>
      <c r="K107" s="267"/>
      <c r="L107" s="299"/>
      <c r="M107" s="67"/>
      <c r="N107" s="295">
        <f>'Orange Pivot'!C100</f>
        <v>84.31514275388507</v>
      </c>
      <c r="O107" s="296">
        <f>'Orange Pivot'!D100</f>
        <v>62.049111756311206</v>
      </c>
      <c r="P107" s="296">
        <f>'Orange Pivot'!E100</f>
        <v>40.051001275031879</v>
      </c>
      <c r="Q107" s="296">
        <f>'Orange Pivot'!F100</f>
        <v>30.617936298253341</v>
      </c>
      <c r="R107" s="297"/>
      <c r="S107" s="296"/>
      <c r="T107" s="267"/>
      <c r="U107" s="299"/>
      <c r="V107" s="67"/>
      <c r="W107" s="295">
        <f>'Blue Pivot'!C100</f>
        <v>80.645161290322577</v>
      </c>
      <c r="X107" s="296">
        <f>'Blue Pivot'!D100</f>
        <v>60.638297872340431</v>
      </c>
      <c r="Y107" s="296">
        <f>'Blue Pivot'!E100</f>
        <v>35.2112676056338</v>
      </c>
      <c r="Z107" s="296">
        <f>'Blue Pivot'!F100</f>
        <v>30.64516129032258</v>
      </c>
      <c r="AA107" s="297"/>
      <c r="AB107" s="296"/>
      <c r="AC107" s="267"/>
      <c r="AD107" s="299"/>
    </row>
    <row r="108" spans="1:33" ht="15" customHeight="1" outlineLevel="1" thickTop="1" thickBot="1" x14ac:dyDescent="0.3">
      <c r="B108" s="395"/>
      <c r="C108" s="394"/>
      <c r="D108" s="133" t="s">
        <v>146</v>
      </c>
      <c r="E108" s="24">
        <f>'Green Pivot'!C101</f>
        <v>69.090909090909093</v>
      </c>
      <c r="F108" s="18">
        <f>'Green Pivot'!D101</f>
        <v>50.450450450450447</v>
      </c>
      <c r="G108" s="18">
        <f>'Green Pivot'!E101</f>
        <v>29.943502824858758</v>
      </c>
      <c r="H108" s="18">
        <f>'Green Pivot'!F101</f>
        <v>17.346938775510203</v>
      </c>
      <c r="I108" s="19"/>
      <c r="J108" s="18"/>
      <c r="K108" s="262"/>
      <c r="L108" s="20"/>
      <c r="M108" s="67"/>
      <c r="N108" s="24">
        <f>'Orange Pivot'!C101</f>
        <v>79.600424596254456</v>
      </c>
      <c r="O108" s="18">
        <f>'Orange Pivot'!D101</f>
        <v>51.564225248435783</v>
      </c>
      <c r="P108" s="18">
        <f>'Orange Pivot'!E101</f>
        <v>29.221845244609828</v>
      </c>
      <c r="Q108" s="18">
        <f>'Orange Pivot'!F101</f>
        <v>18.708520179372197</v>
      </c>
      <c r="R108" s="19"/>
      <c r="S108" s="18"/>
      <c r="T108" s="262"/>
      <c r="U108" s="20"/>
      <c r="V108" s="67"/>
      <c r="W108" s="24">
        <f>'Blue Pivot'!C101</f>
        <v>80.645161290322577</v>
      </c>
      <c r="X108" s="18">
        <f>'Blue Pivot'!D101</f>
        <v>52.293577981651374</v>
      </c>
      <c r="Y108" s="18">
        <f>'Blue Pivot'!E101</f>
        <v>19.53125</v>
      </c>
      <c r="Z108" s="18">
        <f>'Blue Pivot'!F101</f>
        <v>15.447154471544716</v>
      </c>
      <c r="AA108" s="19"/>
      <c r="AB108" s="18"/>
      <c r="AC108" s="262"/>
      <c r="AD108" s="20"/>
    </row>
    <row r="109" spans="1:33" s="7" customFormat="1" ht="15" hidden="1" customHeight="1" outlineLevel="2" thickTop="1" thickBot="1" x14ac:dyDescent="0.3">
      <c r="A109" s="1"/>
      <c r="B109" s="395"/>
      <c r="C109" s="394" t="s">
        <v>27</v>
      </c>
      <c r="D109" s="109" t="s">
        <v>7</v>
      </c>
      <c r="E109" s="183">
        <f>'Green Pivot'!C102</f>
        <v>8</v>
      </c>
      <c r="F109" s="184">
        <f>'Green Pivot'!D102</f>
        <v>13</v>
      </c>
      <c r="G109" s="184">
        <f>'Green Pivot'!E102</f>
        <v>36</v>
      </c>
      <c r="H109" s="184">
        <f>'Green Pivot'!F102</f>
        <v>26</v>
      </c>
      <c r="I109" s="185">
        <f>'Green Pivot'!G102</f>
        <v>14</v>
      </c>
      <c r="J109" s="184">
        <f>'Green Pivot'!H102</f>
        <v>18</v>
      </c>
      <c r="K109" s="269">
        <f>'Green Pivot'!I102</f>
        <v>115</v>
      </c>
      <c r="L109" s="186">
        <f>SUM(E109:I109)</f>
        <v>97</v>
      </c>
      <c r="M109" s="67"/>
      <c r="N109" s="189">
        <f>'Orange Pivot'!C102</f>
        <v>8819</v>
      </c>
      <c r="O109" s="190">
        <f>'Orange Pivot'!D102</f>
        <v>7840</v>
      </c>
      <c r="P109" s="190">
        <f>'Orange Pivot'!E102</f>
        <v>5417</v>
      </c>
      <c r="Q109" s="190">
        <f>'Orange Pivot'!F102</f>
        <v>5070</v>
      </c>
      <c r="R109" s="191">
        <f>'Orange Pivot'!G102</f>
        <v>2255</v>
      </c>
      <c r="S109" s="190">
        <f>'Orange Pivot'!H102</f>
        <v>2406</v>
      </c>
      <c r="T109" s="282">
        <f>'Orange Pivot'!I102</f>
        <v>31807</v>
      </c>
      <c r="U109" s="192">
        <f>SUM(N109:R109)</f>
        <v>29401</v>
      </c>
      <c r="V109" s="67"/>
      <c r="W109" s="189">
        <f>'Blue Pivot'!C102</f>
        <v>14</v>
      </c>
      <c r="X109" s="190">
        <f>'Blue Pivot'!D102</f>
        <v>34</v>
      </c>
      <c r="Y109" s="190">
        <f>'Blue Pivot'!E102</f>
        <v>28</v>
      </c>
      <c r="Z109" s="190">
        <f>'Blue Pivot'!F102</f>
        <v>46</v>
      </c>
      <c r="AA109" s="191">
        <f>'Blue Pivot'!G102</f>
        <v>20</v>
      </c>
      <c r="AB109" s="190">
        <f>'Blue Pivot'!H102</f>
        <v>19</v>
      </c>
      <c r="AC109" s="282">
        <f>'Blue Pivot'!I102</f>
        <v>161</v>
      </c>
      <c r="AD109" s="193">
        <f>SUM(W109:AA109)</f>
        <v>142</v>
      </c>
      <c r="AF109" s="1"/>
      <c r="AG109" s="1"/>
    </row>
    <row r="110" spans="1:33" s="7" customFormat="1" ht="15" hidden="1" customHeight="1" outlineLevel="2" thickTop="1" thickBot="1" x14ac:dyDescent="0.3">
      <c r="A110" s="1"/>
      <c r="B110" s="395"/>
      <c r="C110" s="394"/>
      <c r="D110" s="104" t="s">
        <v>8</v>
      </c>
      <c r="E110" s="65">
        <f>'Green Pivot'!C103</f>
        <v>7</v>
      </c>
      <c r="F110" s="40">
        <f>'Green Pivot'!D103</f>
        <v>20</v>
      </c>
      <c r="G110" s="40">
        <f>'Green Pivot'!E103</f>
        <v>34</v>
      </c>
      <c r="H110" s="40">
        <f>'Green Pivot'!F103</f>
        <v>33</v>
      </c>
      <c r="I110" s="41">
        <f>'Green Pivot'!G103</f>
        <v>14</v>
      </c>
      <c r="J110" s="40">
        <f>'Green Pivot'!H103</f>
        <v>7</v>
      </c>
      <c r="K110" s="270">
        <f>'Green Pivot'!I103</f>
        <v>115</v>
      </c>
      <c r="L110" s="42">
        <f t="shared" ref="L110:L112" si="39">SUM(E110:I110)</f>
        <v>108</v>
      </c>
      <c r="M110" s="67"/>
      <c r="N110" s="65">
        <f>'Orange Pivot'!C103</f>
        <v>8992</v>
      </c>
      <c r="O110" s="40">
        <f>'Orange Pivot'!D103</f>
        <v>7487</v>
      </c>
      <c r="P110" s="40">
        <f>'Orange Pivot'!E103</f>
        <v>4894</v>
      </c>
      <c r="Q110" s="40">
        <f>'Orange Pivot'!F103</f>
        <v>4632</v>
      </c>
      <c r="R110" s="41">
        <f>'Orange Pivot'!G103</f>
        <v>2136</v>
      </c>
      <c r="S110" s="40">
        <f>'Orange Pivot'!H103</f>
        <v>972</v>
      </c>
      <c r="T110" s="270">
        <f>'Orange Pivot'!I103</f>
        <v>29113</v>
      </c>
      <c r="U110" s="42">
        <f t="shared" ref="U110:U112" si="40">SUM(N110:R110)</f>
        <v>28141</v>
      </c>
      <c r="V110" s="67"/>
      <c r="W110" s="65">
        <f>'Blue Pivot'!C103</f>
        <v>14</v>
      </c>
      <c r="X110" s="40">
        <f>'Blue Pivot'!D103</f>
        <v>40</v>
      </c>
      <c r="Y110" s="40">
        <f>'Blue Pivot'!E103</f>
        <v>21</v>
      </c>
      <c r="Z110" s="40">
        <f>'Blue Pivot'!F103</f>
        <v>49</v>
      </c>
      <c r="AA110" s="41">
        <f>'Blue Pivot'!G103</f>
        <v>13</v>
      </c>
      <c r="AB110" s="40">
        <f>'Blue Pivot'!H103</f>
        <v>0</v>
      </c>
      <c r="AC110" s="270">
        <f>'Blue Pivot'!I103</f>
        <v>137</v>
      </c>
      <c r="AD110" s="42">
        <f t="shared" ref="AD110:AD112" si="41">SUM(W110:AA110)</f>
        <v>137</v>
      </c>
      <c r="AF110" s="1"/>
      <c r="AG110" s="1"/>
    </row>
    <row r="111" spans="1:33" s="7" customFormat="1" ht="15" hidden="1" customHeight="1" outlineLevel="2" thickTop="1" thickBot="1" x14ac:dyDescent="0.3">
      <c r="A111" s="1"/>
      <c r="B111" s="395"/>
      <c r="C111" s="394"/>
      <c r="D111" s="105" t="s">
        <v>9</v>
      </c>
      <c r="E111" s="65">
        <f>'Green Pivot'!C104</f>
        <v>7</v>
      </c>
      <c r="F111" s="40">
        <f>'Green Pivot'!D104</f>
        <v>20</v>
      </c>
      <c r="G111" s="40">
        <f>'Green Pivot'!E104</f>
        <v>34</v>
      </c>
      <c r="H111" s="40">
        <f>'Green Pivot'!F104</f>
        <v>32</v>
      </c>
      <c r="I111" s="41">
        <f>'Green Pivot'!G104</f>
        <v>14</v>
      </c>
      <c r="J111" s="40">
        <f>'Green Pivot'!H104</f>
        <v>0</v>
      </c>
      <c r="K111" s="270">
        <f>'Green Pivot'!I104</f>
        <v>107</v>
      </c>
      <c r="L111" s="42">
        <f t="shared" si="39"/>
        <v>107</v>
      </c>
      <c r="M111" s="67"/>
      <c r="N111" s="65">
        <f>'Orange Pivot'!C104</f>
        <v>8927</v>
      </c>
      <c r="O111" s="40">
        <f>'Orange Pivot'!D104</f>
        <v>7419</v>
      </c>
      <c r="P111" s="40">
        <f>'Orange Pivot'!E104</f>
        <v>4788</v>
      </c>
      <c r="Q111" s="40">
        <f>'Orange Pivot'!F104</f>
        <v>4487</v>
      </c>
      <c r="R111" s="41">
        <f>'Orange Pivot'!G104</f>
        <v>2076</v>
      </c>
      <c r="S111" s="40">
        <f>'Orange Pivot'!H104</f>
        <v>0</v>
      </c>
      <c r="T111" s="270">
        <f>'Orange Pivot'!I104</f>
        <v>27697</v>
      </c>
      <c r="U111" s="42">
        <f t="shared" si="40"/>
        <v>27697</v>
      </c>
      <c r="V111" s="67"/>
      <c r="W111" s="65">
        <f>'Blue Pivot'!C104</f>
        <v>14</v>
      </c>
      <c r="X111" s="40">
        <f>'Blue Pivot'!D104</f>
        <v>40</v>
      </c>
      <c r="Y111" s="40">
        <f>'Blue Pivot'!E104</f>
        <v>20</v>
      </c>
      <c r="Z111" s="40">
        <f>'Blue Pivot'!F104</f>
        <v>46</v>
      </c>
      <c r="AA111" s="41">
        <f>'Blue Pivot'!G104</f>
        <v>13</v>
      </c>
      <c r="AB111" s="40">
        <f>'Blue Pivot'!H104</f>
        <v>0</v>
      </c>
      <c r="AC111" s="270">
        <f>'Blue Pivot'!I104</f>
        <v>133</v>
      </c>
      <c r="AD111" s="42">
        <f t="shared" si="41"/>
        <v>133</v>
      </c>
      <c r="AF111" s="1"/>
      <c r="AG111" s="1"/>
    </row>
    <row r="112" spans="1:33" s="7" customFormat="1" ht="15" hidden="1" customHeight="1" outlineLevel="2" thickTop="1" thickBot="1" x14ac:dyDescent="0.3">
      <c r="A112" s="1"/>
      <c r="B112" s="395"/>
      <c r="C112" s="394"/>
      <c r="D112" s="300" t="s">
        <v>144</v>
      </c>
      <c r="E112" s="22">
        <f>'Green Pivot'!C105</f>
        <v>7</v>
      </c>
      <c r="F112" s="12">
        <f>'Green Pivot'!D105</f>
        <v>13</v>
      </c>
      <c r="G112" s="12">
        <f>'Green Pivot'!E105</f>
        <v>18</v>
      </c>
      <c r="H112" s="12">
        <f>'Green Pivot'!F105</f>
        <v>0</v>
      </c>
      <c r="I112" s="13">
        <f>'Green Pivot'!G105</f>
        <v>0</v>
      </c>
      <c r="J112" s="12">
        <f>'Green Pivot'!H105</f>
        <v>0</v>
      </c>
      <c r="K112" s="259">
        <f>'Green Pivot'!I105</f>
        <v>38</v>
      </c>
      <c r="L112" s="14">
        <f t="shared" si="39"/>
        <v>38</v>
      </c>
      <c r="M112" s="67"/>
      <c r="N112" s="22">
        <f>'Orange Pivot'!C105</f>
        <v>7018</v>
      </c>
      <c r="O112" s="12">
        <f>'Orange Pivot'!D105</f>
        <v>4254</v>
      </c>
      <c r="P112" s="12">
        <f>'Orange Pivot'!E105</f>
        <v>1487</v>
      </c>
      <c r="Q112" s="12">
        <f>'Orange Pivot'!F105</f>
        <v>696</v>
      </c>
      <c r="R112" s="13">
        <f>'Orange Pivot'!G105</f>
        <v>0</v>
      </c>
      <c r="S112" s="12">
        <f>'Orange Pivot'!H105</f>
        <v>0</v>
      </c>
      <c r="T112" s="259">
        <f>'Orange Pivot'!I105</f>
        <v>13455</v>
      </c>
      <c r="U112" s="14">
        <f t="shared" si="40"/>
        <v>13455</v>
      </c>
      <c r="V112" s="67"/>
      <c r="W112" s="22">
        <f>'Blue Pivot'!C105</f>
        <v>0</v>
      </c>
      <c r="X112" s="12">
        <f>'Blue Pivot'!D105</f>
        <v>23</v>
      </c>
      <c r="Y112" s="12">
        <f>'Blue Pivot'!E105</f>
        <v>6</v>
      </c>
      <c r="Z112" s="12">
        <f>'Blue Pivot'!F105</f>
        <v>5</v>
      </c>
      <c r="AA112" s="13">
        <f>'Blue Pivot'!G105</f>
        <v>0</v>
      </c>
      <c r="AB112" s="12">
        <f>'Blue Pivot'!H105</f>
        <v>0</v>
      </c>
      <c r="AC112" s="259">
        <f>'Blue Pivot'!I105</f>
        <v>34</v>
      </c>
      <c r="AD112" s="14">
        <f t="shared" si="41"/>
        <v>34</v>
      </c>
      <c r="AF112" s="1"/>
      <c r="AG112" s="1"/>
    </row>
    <row r="113" spans="1:33" s="7" customFormat="1" ht="15" customHeight="1" outlineLevel="1" collapsed="1" thickTop="1" thickBot="1" x14ac:dyDescent="0.3">
      <c r="A113" s="1"/>
      <c r="B113" s="395"/>
      <c r="C113" s="394"/>
      <c r="D113" s="5" t="s">
        <v>10</v>
      </c>
      <c r="E113" s="188">
        <f>'Green Pivot'!C106</f>
        <v>87.5</v>
      </c>
      <c r="F113" s="15">
        <f>'Green Pivot'!D106</f>
        <v>153.84615384615387</v>
      </c>
      <c r="G113" s="15">
        <f>'Green Pivot'!E106</f>
        <v>94.444444444444443</v>
      </c>
      <c r="H113" s="15">
        <f>'Green Pivot'!F106</f>
        <v>126.92307692307692</v>
      </c>
      <c r="I113" s="16">
        <f>'Green Pivot'!G106</f>
        <v>100</v>
      </c>
      <c r="J113" s="15">
        <f>'Green Pivot'!H106</f>
        <v>38.888888888888893</v>
      </c>
      <c r="K113" s="261">
        <f>'Green Pivot'!I106</f>
        <v>100</v>
      </c>
      <c r="L113" s="17">
        <f>L110/L109*100</f>
        <v>111.34020618556701</v>
      </c>
      <c r="M113" s="67"/>
      <c r="N113" s="188">
        <f>'Orange Pivot'!C106</f>
        <v>101.96167365914503</v>
      </c>
      <c r="O113" s="15">
        <f>'Orange Pivot'!D106</f>
        <v>95.497448979591837</v>
      </c>
      <c r="P113" s="15">
        <f>'Orange Pivot'!E106</f>
        <v>90.345209525567654</v>
      </c>
      <c r="Q113" s="15">
        <f>'Orange Pivot'!F106</f>
        <v>91.360946745562131</v>
      </c>
      <c r="R113" s="16">
        <f>'Orange Pivot'!G106</f>
        <v>94.72283813747228</v>
      </c>
      <c r="S113" s="15">
        <f>'Orange Pivot'!H106</f>
        <v>40.399002493765586</v>
      </c>
      <c r="T113" s="261">
        <f>'Orange Pivot'!I106</f>
        <v>91.530166315590904</v>
      </c>
      <c r="U113" s="17">
        <f>U110/U109*100</f>
        <v>95.714431481922375</v>
      </c>
      <c r="V113" s="67"/>
      <c r="W113" s="188">
        <f>'Blue Pivot'!C106</f>
        <v>100</v>
      </c>
      <c r="X113" s="15">
        <f>'Blue Pivot'!D106</f>
        <v>117.64705882352942</v>
      </c>
      <c r="Y113" s="15">
        <f>'Blue Pivot'!E106</f>
        <v>75</v>
      </c>
      <c r="Z113" s="15">
        <f>'Blue Pivot'!F106</f>
        <v>106.5217391304348</v>
      </c>
      <c r="AA113" s="16">
        <f>'Blue Pivot'!G106</f>
        <v>65</v>
      </c>
      <c r="AB113" s="15">
        <f>'Blue Pivot'!H106</f>
        <v>0</v>
      </c>
      <c r="AC113" s="261">
        <f>'Blue Pivot'!I106</f>
        <v>85.093167701863365</v>
      </c>
      <c r="AD113" s="17">
        <f>AD110/AD109*100</f>
        <v>96.478873239436624</v>
      </c>
      <c r="AF113" s="1"/>
      <c r="AG113" s="1"/>
    </row>
    <row r="114" spans="1:33" s="7" customFormat="1" ht="15" customHeight="1" outlineLevel="1" thickTop="1" thickBot="1" x14ac:dyDescent="0.3">
      <c r="A114" s="1"/>
      <c r="B114" s="395"/>
      <c r="C114" s="394"/>
      <c r="D114" s="301" t="s">
        <v>11</v>
      </c>
      <c r="E114" s="295">
        <f>'Green Pivot'!C107</f>
        <v>87.5</v>
      </c>
      <c r="F114" s="296">
        <f>'Green Pivot'!D107</f>
        <v>153.84615384615387</v>
      </c>
      <c r="G114" s="296">
        <f>'Green Pivot'!E107</f>
        <v>94.444444444444443</v>
      </c>
      <c r="H114" s="296">
        <f>'Green Pivot'!F107</f>
        <v>123.07692307692308</v>
      </c>
      <c r="I114" s="297">
        <f>'Green Pivot'!G107</f>
        <v>100</v>
      </c>
      <c r="J114" s="296">
        <f>'Green Pivot'!H107</f>
        <v>0</v>
      </c>
      <c r="K114" s="267">
        <f>'Green Pivot'!I107</f>
        <v>93.043478260869563</v>
      </c>
      <c r="L114" s="299">
        <f>L111/L109*100</f>
        <v>110.30927835051547</v>
      </c>
      <c r="M114" s="67"/>
      <c r="N114" s="295">
        <f>'Orange Pivot'!C107</f>
        <v>101.22462864270325</v>
      </c>
      <c r="O114" s="296">
        <f>'Orange Pivot'!D107</f>
        <v>94.630102040816325</v>
      </c>
      <c r="P114" s="296">
        <f>'Orange Pivot'!E107</f>
        <v>88.388406867269708</v>
      </c>
      <c r="Q114" s="296">
        <f>'Orange Pivot'!F107</f>
        <v>88.500986193293883</v>
      </c>
      <c r="R114" s="297">
        <f>'Orange Pivot'!G107</f>
        <v>92.062084257206209</v>
      </c>
      <c r="S114" s="296">
        <f>'Orange Pivot'!H107</f>
        <v>0</v>
      </c>
      <c r="T114" s="267">
        <f>'Orange Pivot'!I107</f>
        <v>87.078316093941595</v>
      </c>
      <c r="U114" s="299">
        <f>U111/U109*100</f>
        <v>94.204278766028366</v>
      </c>
      <c r="V114" s="67"/>
      <c r="W114" s="295">
        <f>'Blue Pivot'!C107</f>
        <v>100</v>
      </c>
      <c r="X114" s="296">
        <f>'Blue Pivot'!D107</f>
        <v>117.64705882352942</v>
      </c>
      <c r="Y114" s="296">
        <f>'Blue Pivot'!E107</f>
        <v>71.428571428571431</v>
      </c>
      <c r="Z114" s="296">
        <f>'Blue Pivot'!F107</f>
        <v>100</v>
      </c>
      <c r="AA114" s="297">
        <f>'Blue Pivot'!G107</f>
        <v>65</v>
      </c>
      <c r="AB114" s="296">
        <f>'Blue Pivot'!H107</f>
        <v>0</v>
      </c>
      <c r="AC114" s="267">
        <f>'Blue Pivot'!I107</f>
        <v>82.608695652173907</v>
      </c>
      <c r="AD114" s="299">
        <f>AD111/AD109*100</f>
        <v>93.661971830985919</v>
      </c>
      <c r="AF114" s="1"/>
      <c r="AG114" s="1"/>
    </row>
    <row r="115" spans="1:33" s="7" customFormat="1" ht="15" customHeight="1" outlineLevel="1" thickTop="1" thickBot="1" x14ac:dyDescent="0.3">
      <c r="A115" s="1"/>
      <c r="B115" s="395"/>
      <c r="C115" s="394"/>
      <c r="D115" s="301" t="s">
        <v>145</v>
      </c>
      <c r="E115" s="295">
        <f>'Green Pivot'!C108</f>
        <v>100</v>
      </c>
      <c r="F115" s="296">
        <f>'Green Pivot'!D108</f>
        <v>68.421052631578945</v>
      </c>
      <c r="G115" s="296">
        <f>'Green Pivot'!E108</f>
        <v>66.666666666666657</v>
      </c>
      <c r="H115" s="296">
        <f>'Green Pivot'!F108</f>
        <v>0</v>
      </c>
      <c r="I115" s="297"/>
      <c r="J115" s="296"/>
      <c r="K115" s="267"/>
      <c r="L115" s="299"/>
      <c r="M115" s="67"/>
      <c r="N115" s="295">
        <f>'Orange Pivot'!C108</f>
        <v>82.710665880966417</v>
      </c>
      <c r="O115" s="296">
        <f>'Orange Pivot'!D108</f>
        <v>63.511495968945951</v>
      </c>
      <c r="P115" s="296">
        <f>'Orange Pivot'!E108</f>
        <v>39.121283872665089</v>
      </c>
      <c r="Q115" s="296">
        <f>'Orange Pivot'!F108</f>
        <v>24.81283422459893</v>
      </c>
      <c r="R115" s="297"/>
      <c r="S115" s="296"/>
      <c r="T115" s="267"/>
      <c r="U115" s="299"/>
      <c r="V115" s="67"/>
      <c r="W115" s="295">
        <f>'Blue Pivot'!C108</f>
        <v>0</v>
      </c>
      <c r="X115" s="296">
        <f>'Blue Pivot'!D108</f>
        <v>62.162162162162161</v>
      </c>
      <c r="Y115" s="296">
        <f>'Blue Pivot'!E108</f>
        <v>40</v>
      </c>
      <c r="Z115" s="296">
        <f>'Blue Pivot'!F108</f>
        <v>22.727272727272727</v>
      </c>
      <c r="AA115" s="297"/>
      <c r="AB115" s="296"/>
      <c r="AC115" s="267"/>
      <c r="AD115" s="299"/>
      <c r="AF115" s="1"/>
      <c r="AG115" s="1"/>
    </row>
    <row r="116" spans="1:33" s="7" customFormat="1" ht="15" customHeight="1" outlineLevel="1" thickTop="1" thickBot="1" x14ac:dyDescent="0.3">
      <c r="A116" s="1"/>
      <c r="B116" s="395"/>
      <c r="C116" s="394"/>
      <c r="D116" s="6" t="s">
        <v>146</v>
      </c>
      <c r="E116" s="24">
        <f>'Green Pivot'!C109</f>
        <v>87.5</v>
      </c>
      <c r="F116" s="18">
        <f>'Green Pivot'!D109</f>
        <v>100</v>
      </c>
      <c r="G116" s="18">
        <f>'Green Pivot'!E109</f>
        <v>50</v>
      </c>
      <c r="H116" s="18">
        <f>'Green Pivot'!F109</f>
        <v>0</v>
      </c>
      <c r="I116" s="19"/>
      <c r="J116" s="18"/>
      <c r="K116" s="262"/>
      <c r="L116" s="20"/>
      <c r="M116" s="67"/>
      <c r="N116" s="24">
        <f>'Orange Pivot'!C109</f>
        <v>79.578183467513313</v>
      </c>
      <c r="O116" s="18">
        <f>'Orange Pivot'!D109</f>
        <v>54.260204081632658</v>
      </c>
      <c r="P116" s="18">
        <f>'Orange Pivot'!E109</f>
        <v>27.450618423481632</v>
      </c>
      <c r="Q116" s="18">
        <f>'Orange Pivot'!F109</f>
        <v>13.727810650887573</v>
      </c>
      <c r="R116" s="19"/>
      <c r="S116" s="18"/>
      <c r="T116" s="262"/>
      <c r="U116" s="20"/>
      <c r="V116" s="67"/>
      <c r="W116" s="24">
        <f>'Blue Pivot'!C109</f>
        <v>0</v>
      </c>
      <c r="X116" s="18">
        <f>'Blue Pivot'!D109</f>
        <v>67.64705882352942</v>
      </c>
      <c r="Y116" s="18">
        <f>'Blue Pivot'!E109</f>
        <v>21.428571428571427</v>
      </c>
      <c r="Z116" s="18">
        <f>'Blue Pivot'!F109</f>
        <v>10.869565217391305</v>
      </c>
      <c r="AA116" s="19"/>
      <c r="AB116" s="18"/>
      <c r="AC116" s="262"/>
      <c r="AD116" s="20"/>
      <c r="AF116" s="1"/>
      <c r="AG116" s="1"/>
    </row>
    <row r="117" spans="1:33" s="7" customFormat="1" ht="15" hidden="1" customHeight="1" outlineLevel="2" thickTop="1" thickBot="1" x14ac:dyDescent="0.3">
      <c r="A117" s="1"/>
      <c r="B117" s="395"/>
      <c r="C117" s="394" t="s">
        <v>28</v>
      </c>
      <c r="D117" s="109" t="s">
        <v>7</v>
      </c>
      <c r="E117" s="183">
        <f>'Green Pivot'!C110</f>
        <v>68</v>
      </c>
      <c r="F117" s="184">
        <f>'Green Pivot'!D110</f>
        <v>149</v>
      </c>
      <c r="G117" s="184">
        <f>'Green Pivot'!E110</f>
        <v>297</v>
      </c>
      <c r="H117" s="184">
        <f>'Green Pivot'!F110</f>
        <v>256</v>
      </c>
      <c r="I117" s="185">
        <f>'Green Pivot'!G110</f>
        <v>73</v>
      </c>
      <c r="J117" s="184">
        <f>'Green Pivot'!H110</f>
        <v>118</v>
      </c>
      <c r="K117" s="269">
        <f>'Green Pivot'!I110</f>
        <v>961</v>
      </c>
      <c r="L117" s="186">
        <f>SUM(E117:I117)</f>
        <v>843</v>
      </c>
      <c r="M117" s="67"/>
      <c r="N117" s="189">
        <f>'Orange Pivot'!C110</f>
        <v>15469</v>
      </c>
      <c r="O117" s="190">
        <f>'Orange Pivot'!D110</f>
        <v>18038</v>
      </c>
      <c r="P117" s="190">
        <f>'Orange Pivot'!E110</f>
        <v>15789</v>
      </c>
      <c r="Q117" s="190">
        <f>'Orange Pivot'!F110</f>
        <v>16217</v>
      </c>
      <c r="R117" s="191">
        <f>'Orange Pivot'!G110</f>
        <v>5507</v>
      </c>
      <c r="S117" s="190">
        <f>'Orange Pivot'!H110</f>
        <v>6148</v>
      </c>
      <c r="T117" s="282">
        <f>'Orange Pivot'!I110</f>
        <v>77168</v>
      </c>
      <c r="U117" s="192">
        <f>SUM(N117:R117)</f>
        <v>71020</v>
      </c>
      <c r="V117" s="67"/>
      <c r="W117" s="189">
        <f>'Blue Pivot'!C110</f>
        <v>114</v>
      </c>
      <c r="X117" s="190">
        <f>'Blue Pivot'!D110</f>
        <v>226</v>
      </c>
      <c r="Y117" s="190">
        <f>'Blue Pivot'!E110</f>
        <v>215</v>
      </c>
      <c r="Z117" s="190">
        <f>'Blue Pivot'!F110</f>
        <v>307</v>
      </c>
      <c r="AA117" s="191">
        <f>'Blue Pivot'!G110</f>
        <v>99</v>
      </c>
      <c r="AB117" s="190">
        <f>'Blue Pivot'!H110</f>
        <v>125</v>
      </c>
      <c r="AC117" s="282">
        <f>'Blue Pivot'!I110</f>
        <v>1086</v>
      </c>
      <c r="AD117" s="193">
        <f>SUM(W117:AA117)</f>
        <v>961</v>
      </c>
      <c r="AF117" s="1"/>
      <c r="AG117" s="1"/>
    </row>
    <row r="118" spans="1:33" s="7" customFormat="1" ht="15" hidden="1" customHeight="1" outlineLevel="2" thickTop="1" thickBot="1" x14ac:dyDescent="0.3">
      <c r="A118" s="1"/>
      <c r="B118" s="395"/>
      <c r="C118" s="394"/>
      <c r="D118" s="104" t="s">
        <v>8</v>
      </c>
      <c r="E118" s="65">
        <f>'Green Pivot'!C111</f>
        <v>69</v>
      </c>
      <c r="F118" s="40">
        <f>'Green Pivot'!D111</f>
        <v>152</v>
      </c>
      <c r="G118" s="40">
        <f>'Green Pivot'!E111</f>
        <v>304</v>
      </c>
      <c r="H118" s="40">
        <f>'Green Pivot'!F111</f>
        <v>256</v>
      </c>
      <c r="I118" s="41">
        <f>'Green Pivot'!G111</f>
        <v>71</v>
      </c>
      <c r="J118" s="40">
        <f>'Green Pivot'!H111</f>
        <v>56</v>
      </c>
      <c r="K118" s="270">
        <f>'Green Pivot'!I111</f>
        <v>908</v>
      </c>
      <c r="L118" s="42">
        <f t="shared" ref="L118:L120" si="42">SUM(E118:I118)</f>
        <v>852</v>
      </c>
      <c r="M118" s="67"/>
      <c r="N118" s="65">
        <f>'Orange Pivot'!C111</f>
        <v>15671</v>
      </c>
      <c r="O118" s="40">
        <f>'Orange Pivot'!D111</f>
        <v>17225</v>
      </c>
      <c r="P118" s="40">
        <f>'Orange Pivot'!E111</f>
        <v>14629</v>
      </c>
      <c r="Q118" s="40">
        <f>'Orange Pivot'!F111</f>
        <v>14893</v>
      </c>
      <c r="R118" s="41">
        <f>'Orange Pivot'!G111</f>
        <v>5403</v>
      </c>
      <c r="S118" s="40">
        <f>'Orange Pivot'!H111</f>
        <v>3653</v>
      </c>
      <c r="T118" s="270">
        <f>'Orange Pivot'!I111</f>
        <v>71474</v>
      </c>
      <c r="U118" s="42">
        <f t="shared" ref="U118:U120" si="43">SUM(N118:R118)</f>
        <v>67821</v>
      </c>
      <c r="V118" s="67"/>
      <c r="W118" s="65">
        <f>'Blue Pivot'!C111</f>
        <v>113</v>
      </c>
      <c r="X118" s="40">
        <f>'Blue Pivot'!D111</f>
        <v>223</v>
      </c>
      <c r="Y118" s="40">
        <f>'Blue Pivot'!E111</f>
        <v>213</v>
      </c>
      <c r="Z118" s="40">
        <f>'Blue Pivot'!F111</f>
        <v>271</v>
      </c>
      <c r="AA118" s="41">
        <f>'Blue Pivot'!G111</f>
        <v>90</v>
      </c>
      <c r="AB118" s="40">
        <f>'Blue Pivot'!H111</f>
        <v>50</v>
      </c>
      <c r="AC118" s="270">
        <f>'Blue Pivot'!I111</f>
        <v>960</v>
      </c>
      <c r="AD118" s="42">
        <f t="shared" ref="AD118:AD120" si="44">SUM(W118:AA118)</f>
        <v>910</v>
      </c>
      <c r="AF118" s="1"/>
      <c r="AG118" s="1"/>
    </row>
    <row r="119" spans="1:33" s="7" customFormat="1" ht="15" hidden="1" customHeight="1" outlineLevel="2" thickTop="1" thickBot="1" x14ac:dyDescent="0.3">
      <c r="A119" s="1"/>
      <c r="B119" s="395"/>
      <c r="C119" s="394"/>
      <c r="D119" s="105" t="s">
        <v>9</v>
      </c>
      <c r="E119" s="65">
        <f>'Green Pivot'!C112</f>
        <v>68</v>
      </c>
      <c r="F119" s="40">
        <f>'Green Pivot'!D112</f>
        <v>151</v>
      </c>
      <c r="G119" s="40">
        <f>'Green Pivot'!E112</f>
        <v>303</v>
      </c>
      <c r="H119" s="40">
        <f>'Green Pivot'!F112</f>
        <v>252</v>
      </c>
      <c r="I119" s="41">
        <f>'Green Pivot'!G112</f>
        <v>69</v>
      </c>
      <c r="J119" s="40">
        <f>'Green Pivot'!H112</f>
        <v>0</v>
      </c>
      <c r="K119" s="270">
        <f>'Green Pivot'!I112</f>
        <v>843</v>
      </c>
      <c r="L119" s="42">
        <f t="shared" si="42"/>
        <v>843</v>
      </c>
      <c r="M119" s="67"/>
      <c r="N119" s="65">
        <f>'Orange Pivot'!C112</f>
        <v>15558</v>
      </c>
      <c r="O119" s="40">
        <f>'Orange Pivot'!D112</f>
        <v>17103</v>
      </c>
      <c r="P119" s="40">
        <f>'Orange Pivot'!E112</f>
        <v>14458</v>
      </c>
      <c r="Q119" s="40">
        <f>'Orange Pivot'!F112</f>
        <v>14663</v>
      </c>
      <c r="R119" s="41">
        <f>'Orange Pivot'!G112</f>
        <v>5261</v>
      </c>
      <c r="S119" s="40">
        <f>'Orange Pivot'!H112</f>
        <v>0</v>
      </c>
      <c r="T119" s="270">
        <f>'Orange Pivot'!I112</f>
        <v>67043</v>
      </c>
      <c r="U119" s="42">
        <f t="shared" si="43"/>
        <v>67043</v>
      </c>
      <c r="V119" s="67"/>
      <c r="W119" s="65">
        <f>'Blue Pivot'!C112</f>
        <v>112</v>
      </c>
      <c r="X119" s="40">
        <f>'Blue Pivot'!D112</f>
        <v>219</v>
      </c>
      <c r="Y119" s="40">
        <f>'Blue Pivot'!E112</f>
        <v>209</v>
      </c>
      <c r="Z119" s="40">
        <f>'Blue Pivot'!F112</f>
        <v>260</v>
      </c>
      <c r="AA119" s="41">
        <f>'Blue Pivot'!G112</f>
        <v>86</v>
      </c>
      <c r="AB119" s="40">
        <f>'Blue Pivot'!H112</f>
        <v>0</v>
      </c>
      <c r="AC119" s="270">
        <f>'Blue Pivot'!I112</f>
        <v>886</v>
      </c>
      <c r="AD119" s="42">
        <f t="shared" si="44"/>
        <v>886</v>
      </c>
      <c r="AF119" s="1"/>
      <c r="AG119" s="1"/>
    </row>
    <row r="120" spans="1:33" s="7" customFormat="1" ht="15" hidden="1" customHeight="1" outlineLevel="2" thickTop="1" thickBot="1" x14ac:dyDescent="0.3">
      <c r="A120" s="1"/>
      <c r="B120" s="395"/>
      <c r="C120" s="394"/>
      <c r="D120" s="300" t="s">
        <v>144</v>
      </c>
      <c r="E120" s="22">
        <f>'Green Pivot'!C113</f>
        <v>53</v>
      </c>
      <c r="F120" s="12">
        <f>'Green Pivot'!D113</f>
        <v>90</v>
      </c>
      <c r="G120" s="12">
        <f>'Green Pivot'!E113</f>
        <v>128</v>
      </c>
      <c r="H120" s="12">
        <f>'Green Pivot'!F113</f>
        <v>67</v>
      </c>
      <c r="I120" s="13">
        <f>'Green Pivot'!G113</f>
        <v>0</v>
      </c>
      <c r="J120" s="12">
        <f>'Green Pivot'!H113</f>
        <v>0</v>
      </c>
      <c r="K120" s="259">
        <f>'Green Pivot'!I113</f>
        <v>338</v>
      </c>
      <c r="L120" s="14">
        <f t="shared" si="42"/>
        <v>338</v>
      </c>
      <c r="M120" s="67"/>
      <c r="N120" s="22">
        <f>'Orange Pivot'!C113</f>
        <v>12347</v>
      </c>
      <c r="O120" s="12">
        <f>'Orange Pivot'!D113</f>
        <v>10094</v>
      </c>
      <c r="P120" s="12">
        <f>'Orange Pivot'!E113</f>
        <v>5143</v>
      </c>
      <c r="Q120" s="12">
        <f>'Orange Pivot'!F113</f>
        <v>3067</v>
      </c>
      <c r="R120" s="13">
        <f>'Orange Pivot'!G113</f>
        <v>0</v>
      </c>
      <c r="S120" s="12">
        <f>'Orange Pivot'!H113</f>
        <v>0</v>
      </c>
      <c r="T120" s="259">
        <f>'Orange Pivot'!I113</f>
        <v>30651</v>
      </c>
      <c r="U120" s="14">
        <f t="shared" si="43"/>
        <v>30651</v>
      </c>
      <c r="V120" s="67"/>
      <c r="W120" s="22">
        <f>'Blue Pivot'!C113</f>
        <v>85</v>
      </c>
      <c r="X120" s="12">
        <f>'Blue Pivot'!D113</f>
        <v>121</v>
      </c>
      <c r="Y120" s="12">
        <f>'Blue Pivot'!E113</f>
        <v>49</v>
      </c>
      <c r="Z120" s="12">
        <f>'Blue Pivot'!F113</f>
        <v>38</v>
      </c>
      <c r="AA120" s="13">
        <f>'Blue Pivot'!G113</f>
        <v>0</v>
      </c>
      <c r="AB120" s="12">
        <f>'Blue Pivot'!H113</f>
        <v>0</v>
      </c>
      <c r="AC120" s="259">
        <f>'Blue Pivot'!I113</f>
        <v>293</v>
      </c>
      <c r="AD120" s="14">
        <f t="shared" si="44"/>
        <v>293</v>
      </c>
      <c r="AF120" s="1"/>
      <c r="AG120" s="1"/>
    </row>
    <row r="121" spans="1:33" s="7" customFormat="1" ht="15" customHeight="1" outlineLevel="1" collapsed="1" thickTop="1" thickBot="1" x14ac:dyDescent="0.3">
      <c r="A121" s="1"/>
      <c r="B121" s="395"/>
      <c r="C121" s="394"/>
      <c r="D121" s="5" t="s">
        <v>10</v>
      </c>
      <c r="E121" s="188">
        <f>'Green Pivot'!C114</f>
        <v>101.47058823529412</v>
      </c>
      <c r="F121" s="15">
        <f>'Green Pivot'!D114</f>
        <v>102.01342281879195</v>
      </c>
      <c r="G121" s="15">
        <f>'Green Pivot'!E114</f>
        <v>102.35690235690235</v>
      </c>
      <c r="H121" s="15">
        <f>'Green Pivot'!F114</f>
        <v>100</v>
      </c>
      <c r="I121" s="16">
        <f>'Green Pivot'!G114</f>
        <v>97.260273972602747</v>
      </c>
      <c r="J121" s="15">
        <f>'Green Pivot'!H114</f>
        <v>47.457627118644069</v>
      </c>
      <c r="K121" s="261">
        <f>'Green Pivot'!I114</f>
        <v>94.484911550468269</v>
      </c>
      <c r="L121" s="17">
        <f>L118/L117*100</f>
        <v>101.067615658363</v>
      </c>
      <c r="M121" s="67"/>
      <c r="N121" s="188">
        <f>'Orange Pivot'!C114</f>
        <v>101.30583748141444</v>
      </c>
      <c r="O121" s="15">
        <f>'Orange Pivot'!D114</f>
        <v>95.492848431089911</v>
      </c>
      <c r="P121" s="15">
        <f>'Orange Pivot'!E114</f>
        <v>92.653112926721136</v>
      </c>
      <c r="Q121" s="15">
        <f>'Orange Pivot'!F114</f>
        <v>91.835727939816252</v>
      </c>
      <c r="R121" s="16">
        <f>'Orange Pivot'!G114</f>
        <v>98.111494461594333</v>
      </c>
      <c r="S121" s="15">
        <f>'Orange Pivot'!H114</f>
        <v>59.417696811971375</v>
      </c>
      <c r="T121" s="261">
        <f>'Orange Pivot'!I114</f>
        <v>92.621293800539078</v>
      </c>
      <c r="U121" s="17">
        <f>U118/U117*100</f>
        <v>95.495635032385238</v>
      </c>
      <c r="V121" s="67"/>
      <c r="W121" s="188">
        <f>'Blue Pivot'!C114</f>
        <v>99.122807017543863</v>
      </c>
      <c r="X121" s="15">
        <f>'Blue Pivot'!D114</f>
        <v>98.672566371681413</v>
      </c>
      <c r="Y121" s="15">
        <f>'Blue Pivot'!E114</f>
        <v>99.069767441860463</v>
      </c>
      <c r="Z121" s="15">
        <f>'Blue Pivot'!F114</f>
        <v>88.273615635179141</v>
      </c>
      <c r="AA121" s="16">
        <f>'Blue Pivot'!G114</f>
        <v>90.909090909090907</v>
      </c>
      <c r="AB121" s="15">
        <f>'Blue Pivot'!H114</f>
        <v>40</v>
      </c>
      <c r="AC121" s="261">
        <f>'Blue Pivot'!I114</f>
        <v>88.39779005524862</v>
      </c>
      <c r="AD121" s="17">
        <f>AD118/AD117*100</f>
        <v>94.693028095733609</v>
      </c>
      <c r="AF121" s="1"/>
      <c r="AG121" s="1"/>
    </row>
    <row r="122" spans="1:33" s="7" customFormat="1" ht="15" customHeight="1" outlineLevel="1" thickTop="1" thickBot="1" x14ac:dyDescent="0.3">
      <c r="A122" s="1"/>
      <c r="B122" s="395"/>
      <c r="C122" s="394"/>
      <c r="D122" s="301" t="s">
        <v>11</v>
      </c>
      <c r="E122" s="295">
        <f>'Green Pivot'!C115</f>
        <v>100</v>
      </c>
      <c r="F122" s="296">
        <f>'Green Pivot'!D115</f>
        <v>101.34228187919463</v>
      </c>
      <c r="G122" s="296">
        <f>'Green Pivot'!E115</f>
        <v>102.02020202020201</v>
      </c>
      <c r="H122" s="296">
        <f>'Green Pivot'!F115</f>
        <v>98.4375</v>
      </c>
      <c r="I122" s="297">
        <f>'Green Pivot'!G115</f>
        <v>94.520547945205479</v>
      </c>
      <c r="J122" s="296">
        <f>'Green Pivot'!H115</f>
        <v>0</v>
      </c>
      <c r="K122" s="267">
        <f>'Green Pivot'!I115</f>
        <v>87.721123829344435</v>
      </c>
      <c r="L122" s="299">
        <f>L119/L117*100</f>
        <v>100</v>
      </c>
      <c r="M122" s="67"/>
      <c r="N122" s="295">
        <f>'Orange Pivot'!C115</f>
        <v>100.57534423686081</v>
      </c>
      <c r="O122" s="296">
        <f>'Orange Pivot'!D115</f>
        <v>94.816498503159991</v>
      </c>
      <c r="P122" s="296">
        <f>'Orange Pivot'!E115</f>
        <v>91.570080435746405</v>
      </c>
      <c r="Q122" s="296">
        <f>'Orange Pivot'!F115</f>
        <v>90.417463155947459</v>
      </c>
      <c r="R122" s="297">
        <f>'Orange Pivot'!G115</f>
        <v>95.532958053386594</v>
      </c>
      <c r="S122" s="296">
        <f>'Orange Pivot'!H115</f>
        <v>0</v>
      </c>
      <c r="T122" s="267">
        <f>'Orange Pivot'!I115</f>
        <v>86.879276383993371</v>
      </c>
      <c r="U122" s="299">
        <f>U119/U117*100</f>
        <v>94.400168966488323</v>
      </c>
      <c r="V122" s="67"/>
      <c r="W122" s="295">
        <f>'Blue Pivot'!C115</f>
        <v>98.245614035087712</v>
      </c>
      <c r="X122" s="296">
        <f>'Blue Pivot'!D115</f>
        <v>96.902654867256629</v>
      </c>
      <c r="Y122" s="296">
        <f>'Blue Pivot'!E115</f>
        <v>97.20930232558139</v>
      </c>
      <c r="Z122" s="296">
        <f>'Blue Pivot'!F115</f>
        <v>84.690553745928341</v>
      </c>
      <c r="AA122" s="297">
        <f>'Blue Pivot'!G115</f>
        <v>86.868686868686879</v>
      </c>
      <c r="AB122" s="296">
        <f>'Blue Pivot'!H115</f>
        <v>0</v>
      </c>
      <c r="AC122" s="267">
        <f>'Blue Pivot'!I115</f>
        <v>81.583793738489874</v>
      </c>
      <c r="AD122" s="299">
        <f>AD119/AD117*100</f>
        <v>92.195629552549434</v>
      </c>
      <c r="AF122" s="1"/>
      <c r="AG122" s="1"/>
    </row>
    <row r="123" spans="1:33" s="7" customFormat="1" ht="15" customHeight="1" outlineLevel="1" thickTop="1" thickBot="1" x14ac:dyDescent="0.3">
      <c r="A123" s="1"/>
      <c r="B123" s="395"/>
      <c r="C123" s="394"/>
      <c r="D123" s="301" t="s">
        <v>145</v>
      </c>
      <c r="E123" s="295">
        <f>'Green Pivot'!C116</f>
        <v>79.104477611940297</v>
      </c>
      <c r="F123" s="296">
        <f>'Green Pivot'!D116</f>
        <v>64.748201438848923</v>
      </c>
      <c r="G123" s="296">
        <f>'Green Pivot'!E116</f>
        <v>48.120300751879697</v>
      </c>
      <c r="H123" s="296">
        <f>'Green Pivot'!F116</f>
        <v>33.668341708542712</v>
      </c>
      <c r="I123" s="297"/>
      <c r="J123" s="296"/>
      <c r="K123" s="267"/>
      <c r="L123" s="299"/>
      <c r="M123" s="67"/>
      <c r="N123" s="295">
        <f>'Orange Pivot'!C116</f>
        <v>83.861984649867551</v>
      </c>
      <c r="O123" s="296">
        <f>'Orange Pivot'!D116</f>
        <v>63.817411645697661</v>
      </c>
      <c r="P123" s="296">
        <f>'Orange Pivot'!E116</f>
        <v>41.704508595523841</v>
      </c>
      <c r="Q123" s="296">
        <f>'Orange Pivot'!F116</f>
        <v>28.41130152848541</v>
      </c>
      <c r="R123" s="297"/>
      <c r="S123" s="296"/>
      <c r="T123" s="267"/>
      <c r="U123" s="299"/>
      <c r="V123" s="67"/>
      <c r="W123" s="295">
        <f>'Blue Pivot'!C116</f>
        <v>82.524271844660191</v>
      </c>
      <c r="X123" s="296">
        <f>'Blue Pivot'!D116</f>
        <v>62.051282051282051</v>
      </c>
      <c r="Y123" s="296">
        <f>'Blue Pivot'!E116</f>
        <v>32.666666666666664</v>
      </c>
      <c r="Z123" s="296">
        <f>'Blue Pivot'!F116</f>
        <v>25.333333333333336</v>
      </c>
      <c r="AA123" s="297"/>
      <c r="AB123" s="296"/>
      <c r="AC123" s="267"/>
      <c r="AD123" s="299"/>
      <c r="AF123" s="1"/>
      <c r="AG123" s="1"/>
    </row>
    <row r="124" spans="1:33" s="7" customFormat="1" ht="15" customHeight="1" outlineLevel="1" thickTop="1" thickBot="1" x14ac:dyDescent="0.3">
      <c r="A124" s="1"/>
      <c r="B124" s="395"/>
      <c r="C124" s="394"/>
      <c r="D124" s="6" t="s">
        <v>146</v>
      </c>
      <c r="E124" s="24">
        <f>'Green Pivot'!C117</f>
        <v>77.941176470588232</v>
      </c>
      <c r="F124" s="18">
        <f>'Green Pivot'!D117</f>
        <v>60.402684563758392</v>
      </c>
      <c r="G124" s="18">
        <f>'Green Pivot'!E117</f>
        <v>43.097643097643093</v>
      </c>
      <c r="H124" s="18">
        <f>'Green Pivot'!F117</f>
        <v>26.171875</v>
      </c>
      <c r="I124" s="19"/>
      <c r="J124" s="18"/>
      <c r="K124" s="262"/>
      <c r="L124" s="20"/>
      <c r="M124" s="67"/>
      <c r="N124" s="24">
        <f>'Orange Pivot'!C117</f>
        <v>79.817699915960944</v>
      </c>
      <c r="O124" s="18">
        <f>'Orange Pivot'!D117</f>
        <v>55.959640758398933</v>
      </c>
      <c r="P124" s="18">
        <f>'Orange Pivot'!E117</f>
        <v>32.573310532649316</v>
      </c>
      <c r="Q124" s="18">
        <f>'Orange Pivot'!F117</f>
        <v>18.912252574458901</v>
      </c>
      <c r="R124" s="19"/>
      <c r="S124" s="18"/>
      <c r="T124" s="262"/>
      <c r="U124" s="20"/>
      <c r="V124" s="67"/>
      <c r="W124" s="24">
        <f>'Blue Pivot'!C117</f>
        <v>74.561403508771932</v>
      </c>
      <c r="X124" s="18">
        <f>'Blue Pivot'!D117</f>
        <v>53.539823008849567</v>
      </c>
      <c r="Y124" s="18">
        <f>'Blue Pivot'!E117</f>
        <v>22.790697674418606</v>
      </c>
      <c r="Z124" s="18">
        <f>'Blue Pivot'!F117</f>
        <v>12.37785016286645</v>
      </c>
      <c r="AA124" s="19"/>
      <c r="AB124" s="18"/>
      <c r="AC124" s="262"/>
      <c r="AD124" s="20"/>
      <c r="AF124" s="1"/>
      <c r="AG124" s="1"/>
    </row>
    <row r="125" spans="1:33" s="7" customFormat="1" ht="15" hidden="1" customHeight="1" outlineLevel="2" thickTop="1" thickBot="1" x14ac:dyDescent="0.3">
      <c r="A125" s="1"/>
      <c r="B125" s="395"/>
      <c r="C125" s="396" t="s">
        <v>29</v>
      </c>
      <c r="D125" s="106" t="s">
        <v>7</v>
      </c>
      <c r="E125" s="183">
        <f>'Green Pivot'!C118</f>
        <v>125</v>
      </c>
      <c r="F125" s="184">
        <f>'Green Pivot'!D118</f>
        <v>275</v>
      </c>
      <c r="G125" s="184">
        <f>'Green Pivot'!E118</f>
        <v>379</v>
      </c>
      <c r="H125" s="184">
        <f>'Green Pivot'!F118</f>
        <v>530</v>
      </c>
      <c r="I125" s="185">
        <f>'Green Pivot'!G118</f>
        <v>104</v>
      </c>
      <c r="J125" s="184">
        <f>'Green Pivot'!H118</f>
        <v>177</v>
      </c>
      <c r="K125" s="269">
        <f>'Green Pivot'!I118</f>
        <v>1590</v>
      </c>
      <c r="L125" s="186">
        <f>SUM(E125:I125)</f>
        <v>1413</v>
      </c>
      <c r="M125" s="67"/>
      <c r="N125" s="189">
        <f>'Orange Pivot'!C118</f>
        <v>27672</v>
      </c>
      <c r="O125" s="190">
        <f>'Orange Pivot'!D118</f>
        <v>33902</v>
      </c>
      <c r="P125" s="190">
        <f>'Orange Pivot'!E118</f>
        <v>30350</v>
      </c>
      <c r="Q125" s="190">
        <f>'Orange Pivot'!F118</f>
        <v>39673</v>
      </c>
      <c r="R125" s="191">
        <f>'Orange Pivot'!G118</f>
        <v>10477</v>
      </c>
      <c r="S125" s="190">
        <f>'Orange Pivot'!H118</f>
        <v>10897</v>
      </c>
      <c r="T125" s="282">
        <f>'Orange Pivot'!I118</f>
        <v>152971</v>
      </c>
      <c r="U125" s="192">
        <f>SUM(N125:R125)</f>
        <v>142074</v>
      </c>
      <c r="V125" s="67"/>
      <c r="W125" s="189">
        <f>'Blue Pivot'!C118</f>
        <v>295</v>
      </c>
      <c r="X125" s="190">
        <f>'Blue Pivot'!D118</f>
        <v>625</v>
      </c>
      <c r="Y125" s="190">
        <f>'Blue Pivot'!E118</f>
        <v>632</v>
      </c>
      <c r="Z125" s="190">
        <f>'Blue Pivot'!F118</f>
        <v>1037</v>
      </c>
      <c r="AA125" s="191">
        <f>'Blue Pivot'!G118</f>
        <v>364</v>
      </c>
      <c r="AB125" s="190">
        <f>'Blue Pivot'!H118</f>
        <v>435</v>
      </c>
      <c r="AC125" s="282">
        <f>'Blue Pivot'!I118</f>
        <v>3388</v>
      </c>
      <c r="AD125" s="193">
        <f>SUM(W125:AA125)</f>
        <v>2953</v>
      </c>
      <c r="AF125" s="1"/>
      <c r="AG125" s="1"/>
    </row>
    <row r="126" spans="1:33" s="7" customFormat="1" ht="15" hidden="1" customHeight="1" outlineLevel="2" thickTop="1" thickBot="1" x14ac:dyDescent="0.3">
      <c r="A126" s="1"/>
      <c r="B126" s="395"/>
      <c r="C126" s="396"/>
      <c r="D126" s="3" t="s">
        <v>8</v>
      </c>
      <c r="E126" s="65">
        <f>'Green Pivot'!C119</f>
        <v>130</v>
      </c>
      <c r="F126" s="40">
        <f>'Green Pivot'!D119</f>
        <v>246</v>
      </c>
      <c r="G126" s="40">
        <f>'Green Pivot'!E119</f>
        <v>416</v>
      </c>
      <c r="H126" s="40">
        <f>'Green Pivot'!F119</f>
        <v>500</v>
      </c>
      <c r="I126" s="41">
        <f>'Green Pivot'!G119</f>
        <v>109</v>
      </c>
      <c r="J126" s="40">
        <f>'Green Pivot'!H119</f>
        <v>77</v>
      </c>
      <c r="K126" s="270">
        <f>'Green Pivot'!I119</f>
        <v>1478</v>
      </c>
      <c r="L126" s="57">
        <f t="shared" ref="L126:L128" si="45">SUM(E126:I126)</f>
        <v>1401</v>
      </c>
      <c r="M126" s="67"/>
      <c r="N126" s="65">
        <f>'Orange Pivot'!C119</f>
        <v>28384</v>
      </c>
      <c r="O126" s="40">
        <f>'Orange Pivot'!D119</f>
        <v>33211</v>
      </c>
      <c r="P126" s="40">
        <f>'Orange Pivot'!E119</f>
        <v>28055</v>
      </c>
      <c r="Q126" s="40">
        <f>'Orange Pivot'!F119</f>
        <v>38564</v>
      </c>
      <c r="R126" s="41">
        <f>'Orange Pivot'!G119</f>
        <v>10433</v>
      </c>
      <c r="S126" s="40">
        <f>'Orange Pivot'!H119</f>
        <v>7357</v>
      </c>
      <c r="T126" s="270">
        <f>'Orange Pivot'!I119</f>
        <v>146004</v>
      </c>
      <c r="U126" s="57">
        <f t="shared" ref="U126:U128" si="46">SUM(N126:R126)</f>
        <v>138647</v>
      </c>
      <c r="V126" s="67"/>
      <c r="W126" s="65">
        <f>'Blue Pivot'!C119</f>
        <v>314</v>
      </c>
      <c r="X126" s="40">
        <f>'Blue Pivot'!D119</f>
        <v>594</v>
      </c>
      <c r="Y126" s="40">
        <f>'Blue Pivot'!E119</f>
        <v>580</v>
      </c>
      <c r="Z126" s="40">
        <f>'Blue Pivot'!F119</f>
        <v>956</v>
      </c>
      <c r="AA126" s="41">
        <f>'Blue Pivot'!G119</f>
        <v>349</v>
      </c>
      <c r="AB126" s="40">
        <f>'Blue Pivot'!H119</f>
        <v>132</v>
      </c>
      <c r="AC126" s="270">
        <f>'Blue Pivot'!I119</f>
        <v>2925</v>
      </c>
      <c r="AD126" s="42">
        <f t="shared" ref="AD126:AD128" si="47">SUM(W126:AA126)</f>
        <v>2793</v>
      </c>
      <c r="AF126" s="1"/>
      <c r="AG126" s="1"/>
    </row>
    <row r="127" spans="1:33" ht="15" hidden="1" customHeight="1" outlineLevel="2" thickTop="1" thickBot="1" x14ac:dyDescent="0.3">
      <c r="B127" s="395"/>
      <c r="C127" s="396"/>
      <c r="D127" s="4" t="s">
        <v>9</v>
      </c>
      <c r="E127" s="65">
        <f>'Green Pivot'!C120</f>
        <v>129</v>
      </c>
      <c r="F127" s="40">
        <f>'Green Pivot'!D120</f>
        <v>245</v>
      </c>
      <c r="G127" s="40">
        <f>'Green Pivot'!E120</f>
        <v>414</v>
      </c>
      <c r="H127" s="40">
        <f>'Green Pivot'!F120</f>
        <v>490</v>
      </c>
      <c r="I127" s="41">
        <f>'Green Pivot'!G120</f>
        <v>109</v>
      </c>
      <c r="J127" s="40">
        <f>'Green Pivot'!H120</f>
        <v>0</v>
      </c>
      <c r="K127" s="270">
        <f>'Green Pivot'!I120</f>
        <v>1387</v>
      </c>
      <c r="L127" s="57">
        <f t="shared" si="45"/>
        <v>1387</v>
      </c>
      <c r="M127" s="67"/>
      <c r="N127" s="65">
        <f>'Orange Pivot'!C120</f>
        <v>28206</v>
      </c>
      <c r="O127" s="40">
        <f>'Orange Pivot'!D120</f>
        <v>33059</v>
      </c>
      <c r="P127" s="40">
        <f>'Orange Pivot'!E120</f>
        <v>27879</v>
      </c>
      <c r="Q127" s="40">
        <f>'Orange Pivot'!F120</f>
        <v>38261</v>
      </c>
      <c r="R127" s="41">
        <f>'Orange Pivot'!G120</f>
        <v>10230</v>
      </c>
      <c r="S127" s="40">
        <f>'Orange Pivot'!H120</f>
        <v>5</v>
      </c>
      <c r="T127" s="270">
        <f>'Orange Pivot'!I120</f>
        <v>137640</v>
      </c>
      <c r="U127" s="57">
        <f t="shared" si="46"/>
        <v>137635</v>
      </c>
      <c r="V127" s="67"/>
      <c r="W127" s="65">
        <f>'Blue Pivot'!C120</f>
        <v>311</v>
      </c>
      <c r="X127" s="40">
        <f>'Blue Pivot'!D120</f>
        <v>583</v>
      </c>
      <c r="Y127" s="40">
        <f>'Blue Pivot'!E120</f>
        <v>563</v>
      </c>
      <c r="Z127" s="40">
        <f>'Blue Pivot'!F120</f>
        <v>922</v>
      </c>
      <c r="AA127" s="41">
        <f>'Blue Pivot'!G120</f>
        <v>331</v>
      </c>
      <c r="AB127" s="121">
        <f>'Blue Pivot'!H120</f>
        <v>0</v>
      </c>
      <c r="AC127" s="260">
        <f>'Blue Pivot'!I120</f>
        <v>2710</v>
      </c>
      <c r="AD127" s="100">
        <f t="shared" si="47"/>
        <v>2710</v>
      </c>
    </row>
    <row r="128" spans="1:33" ht="15" hidden="1" customHeight="1" outlineLevel="2" thickTop="1" thickBot="1" x14ac:dyDescent="0.3">
      <c r="B128" s="395"/>
      <c r="C128" s="396"/>
      <c r="D128" s="300" t="s">
        <v>144</v>
      </c>
      <c r="E128" s="22">
        <f>'Green Pivot'!C121</f>
        <v>93</v>
      </c>
      <c r="F128" s="12">
        <f>'Green Pivot'!D121</f>
        <v>133</v>
      </c>
      <c r="G128" s="12">
        <f>'Green Pivot'!E121</f>
        <v>155</v>
      </c>
      <c r="H128" s="12">
        <f>'Green Pivot'!F121</f>
        <v>107</v>
      </c>
      <c r="I128" s="13">
        <f>'Green Pivot'!G121</f>
        <v>0</v>
      </c>
      <c r="J128" s="12">
        <f>'Green Pivot'!H121</f>
        <v>0</v>
      </c>
      <c r="K128" s="259">
        <f>'Green Pivot'!I121</f>
        <v>488</v>
      </c>
      <c r="L128" s="62">
        <f t="shared" si="45"/>
        <v>488</v>
      </c>
      <c r="M128" s="67"/>
      <c r="N128" s="22">
        <f>'Orange Pivot'!C121</f>
        <v>22832</v>
      </c>
      <c r="O128" s="12">
        <f>'Orange Pivot'!D121</f>
        <v>20554</v>
      </c>
      <c r="P128" s="12">
        <f>'Orange Pivot'!E121</f>
        <v>10877</v>
      </c>
      <c r="Q128" s="12">
        <f>'Orange Pivot'!F121</f>
        <v>9776</v>
      </c>
      <c r="R128" s="13">
        <f>'Orange Pivot'!G121</f>
        <v>0</v>
      </c>
      <c r="S128" s="12">
        <f>'Orange Pivot'!H121</f>
        <v>0</v>
      </c>
      <c r="T128" s="259">
        <f>'Orange Pivot'!I121</f>
        <v>64039</v>
      </c>
      <c r="U128" s="62">
        <f t="shared" si="46"/>
        <v>64039</v>
      </c>
      <c r="V128" s="67"/>
      <c r="W128" s="22">
        <f>'Blue Pivot'!C121</f>
        <v>231</v>
      </c>
      <c r="X128" s="12">
        <f>'Blue Pivot'!D121</f>
        <v>319</v>
      </c>
      <c r="Y128" s="12">
        <f>'Blue Pivot'!E121</f>
        <v>159</v>
      </c>
      <c r="Z128" s="12">
        <f>'Blue Pivot'!F121</f>
        <v>125</v>
      </c>
      <c r="AA128" s="13">
        <f>'Blue Pivot'!G121</f>
        <v>0</v>
      </c>
      <c r="AB128" s="201">
        <f>'Blue Pivot'!H121</f>
        <v>0</v>
      </c>
      <c r="AC128" s="284">
        <f>'Blue Pivot'!I121</f>
        <v>834</v>
      </c>
      <c r="AD128" s="203">
        <f t="shared" si="47"/>
        <v>834</v>
      </c>
    </row>
    <row r="129" spans="2:30" ht="15" customHeight="1" outlineLevel="1" collapsed="1" thickTop="1" thickBot="1" x14ac:dyDescent="0.3">
      <c r="B129" s="395"/>
      <c r="C129" s="396"/>
      <c r="D129" s="5" t="s">
        <v>10</v>
      </c>
      <c r="E129" s="188">
        <f>'Green Pivot'!C122</f>
        <v>104</v>
      </c>
      <c r="F129" s="15">
        <f>'Green Pivot'!D122</f>
        <v>89.454545454545453</v>
      </c>
      <c r="G129" s="15">
        <f>'Green Pivot'!E122</f>
        <v>109.76253298153034</v>
      </c>
      <c r="H129" s="15">
        <f>'Green Pivot'!F122</f>
        <v>94.339622641509436</v>
      </c>
      <c r="I129" s="16">
        <f>'Green Pivot'!G122</f>
        <v>104.80769230769231</v>
      </c>
      <c r="J129" s="15">
        <f>'Green Pivot'!H122</f>
        <v>43.502824858757059</v>
      </c>
      <c r="K129" s="261">
        <f>'Green Pivot'!I122</f>
        <v>92.95597484276729</v>
      </c>
      <c r="L129" s="17">
        <f>L126/L125*100</f>
        <v>99.15074309978769</v>
      </c>
      <c r="M129" s="67"/>
      <c r="N129" s="188">
        <f>'Orange Pivot'!C122</f>
        <v>102.57299797629373</v>
      </c>
      <c r="O129" s="15">
        <f>'Orange Pivot'!D122</f>
        <v>97.961772166833811</v>
      </c>
      <c r="P129" s="15">
        <f>'Orange Pivot'!E122</f>
        <v>92.438220757825377</v>
      </c>
      <c r="Q129" s="15">
        <f>'Orange Pivot'!F122</f>
        <v>97.204647997378572</v>
      </c>
      <c r="R129" s="16">
        <f>'Orange Pivot'!G122</f>
        <v>99.580032452037798</v>
      </c>
      <c r="S129" s="15">
        <f>'Orange Pivot'!H122</f>
        <v>67.513994677434155</v>
      </c>
      <c r="T129" s="261">
        <f>'Orange Pivot'!I122</f>
        <v>95.445541965470582</v>
      </c>
      <c r="U129" s="17">
        <f>U126/U125*100</f>
        <v>97.58787674029027</v>
      </c>
      <c r="V129" s="67"/>
      <c r="W129" s="188">
        <f>'Blue Pivot'!C122</f>
        <v>106.4406779661017</v>
      </c>
      <c r="X129" s="15">
        <f>'Blue Pivot'!D122</f>
        <v>95.04</v>
      </c>
      <c r="Y129" s="15">
        <f>'Blue Pivot'!E122</f>
        <v>91.77215189873418</v>
      </c>
      <c r="Z129" s="15">
        <f>'Blue Pivot'!F122</f>
        <v>92.189006750241077</v>
      </c>
      <c r="AA129" s="16">
        <f>'Blue Pivot'!G122</f>
        <v>95.879120879120876</v>
      </c>
      <c r="AB129" s="15">
        <f>'Blue Pivot'!H122</f>
        <v>30.344827586206897</v>
      </c>
      <c r="AC129" s="261">
        <f>'Blue Pivot'!I122</f>
        <v>86.334120425029511</v>
      </c>
      <c r="AD129" s="17">
        <f>AD126/AD125*100</f>
        <v>94.581781239417538</v>
      </c>
    </row>
    <row r="130" spans="2:30" ht="15" customHeight="1" outlineLevel="1" thickTop="1" thickBot="1" x14ac:dyDescent="0.3">
      <c r="B130" s="395"/>
      <c r="C130" s="396"/>
      <c r="D130" s="301" t="s">
        <v>11</v>
      </c>
      <c r="E130" s="204">
        <f>'Green Pivot'!C123</f>
        <v>103.2</v>
      </c>
      <c r="F130" s="205">
        <f>'Green Pivot'!D123</f>
        <v>89.090909090909093</v>
      </c>
      <c r="G130" s="205">
        <f>'Green Pivot'!E123</f>
        <v>109.23482849604223</v>
      </c>
      <c r="H130" s="205">
        <f>'Green Pivot'!F123</f>
        <v>92.452830188679243</v>
      </c>
      <c r="I130" s="206">
        <f>'Green Pivot'!G123</f>
        <v>104.80769230769231</v>
      </c>
      <c r="J130" s="205">
        <f>'Green Pivot'!H123</f>
        <v>0</v>
      </c>
      <c r="K130" s="304">
        <f>'Green Pivot'!I123</f>
        <v>87.232704402515722</v>
      </c>
      <c r="L130" s="305">
        <f>L127/L125*100</f>
        <v>98.159943382873323</v>
      </c>
      <c r="M130" s="67"/>
      <c r="N130" s="204">
        <f>'Orange Pivot'!C123</f>
        <v>101.92974848222029</v>
      </c>
      <c r="O130" s="205">
        <f>'Orange Pivot'!D123</f>
        <v>97.513421037106951</v>
      </c>
      <c r="P130" s="205">
        <f>'Orange Pivot'!E123</f>
        <v>91.858319604612845</v>
      </c>
      <c r="Q130" s="205">
        <f>'Orange Pivot'!F123</f>
        <v>96.440904393416176</v>
      </c>
      <c r="R130" s="206">
        <f>'Orange Pivot'!G123</f>
        <v>97.64245490121219</v>
      </c>
      <c r="S130" s="205">
        <f>'Orange Pivot'!H123</f>
        <v>4.5884188308708822E-2</v>
      </c>
      <c r="T130" s="304">
        <f>'Orange Pivot'!I123</f>
        <v>89.97783893679194</v>
      </c>
      <c r="U130" s="305">
        <f>U127/U125*100</f>
        <v>96.875571885073981</v>
      </c>
      <c r="V130" s="67"/>
      <c r="W130" s="204">
        <f>'Blue Pivot'!C123</f>
        <v>105.42372881355932</v>
      </c>
      <c r="X130" s="205">
        <f>'Blue Pivot'!D123</f>
        <v>93.28</v>
      </c>
      <c r="Y130" s="205">
        <f>'Blue Pivot'!E123</f>
        <v>89.082278481012651</v>
      </c>
      <c r="Z130" s="205">
        <f>'Blue Pivot'!F123</f>
        <v>88.910318225650926</v>
      </c>
      <c r="AA130" s="206">
        <f>'Blue Pivot'!G123</f>
        <v>90.934065934065927</v>
      </c>
      <c r="AB130" s="296">
        <f>'Blue Pivot'!H123</f>
        <v>0</v>
      </c>
      <c r="AC130" s="267">
        <f>'Blue Pivot'!I123</f>
        <v>79.988193624557255</v>
      </c>
      <c r="AD130" s="299">
        <f>AD127/AD125*100</f>
        <v>91.771080257365384</v>
      </c>
    </row>
    <row r="131" spans="2:30" ht="15" customHeight="1" outlineLevel="1" thickTop="1" thickBot="1" x14ac:dyDescent="0.3">
      <c r="B131" s="395"/>
      <c r="C131" s="396"/>
      <c r="D131" s="301" t="s">
        <v>145</v>
      </c>
      <c r="E131" s="204">
        <f>'Green Pivot'!C124</f>
        <v>76.229508196721312</v>
      </c>
      <c r="F131" s="205">
        <f>'Green Pivot'!D124</f>
        <v>59.111111111111114</v>
      </c>
      <c r="G131" s="205">
        <f>'Green Pivot'!E124</f>
        <v>43.90934844192634</v>
      </c>
      <c r="H131" s="205">
        <f>'Green Pivot'!F124</f>
        <v>28.157894736842103</v>
      </c>
      <c r="I131" s="206"/>
      <c r="J131" s="205"/>
      <c r="K131" s="304"/>
      <c r="L131" s="305"/>
      <c r="M131" s="67"/>
      <c r="N131" s="204">
        <f>'Orange Pivot'!C124</f>
        <v>84.272690362824349</v>
      </c>
      <c r="O131" s="205">
        <f>'Orange Pivot'!D124</f>
        <v>65.703417191445837</v>
      </c>
      <c r="P131" s="205">
        <f>'Orange Pivot'!E124</f>
        <v>43.29671204521933</v>
      </c>
      <c r="Q131" s="205">
        <f>'Orange Pivot'!F124</f>
        <v>30.888811652816834</v>
      </c>
      <c r="R131" s="206"/>
      <c r="S131" s="205"/>
      <c r="T131" s="304"/>
      <c r="U131" s="305"/>
      <c r="V131" s="67"/>
      <c r="W131" s="204">
        <f>'Blue Pivot'!C124</f>
        <v>78.040540540540533</v>
      </c>
      <c r="X131" s="205">
        <f>'Blue Pivot'!D124</f>
        <v>61.464354527938347</v>
      </c>
      <c r="Y131" s="205">
        <f>'Blue Pivot'!E124</f>
        <v>39.75</v>
      </c>
      <c r="Z131" s="205">
        <f>'Blue Pivot'!F124</f>
        <v>25.45824847250509</v>
      </c>
      <c r="AA131" s="206"/>
      <c r="AB131" s="296"/>
      <c r="AC131" s="267"/>
      <c r="AD131" s="299"/>
    </row>
    <row r="132" spans="2:30" ht="15" customHeight="1" outlineLevel="1" thickTop="1" thickBot="1" x14ac:dyDescent="0.3">
      <c r="B132" s="395"/>
      <c r="C132" s="396"/>
      <c r="D132" s="6" t="s">
        <v>146</v>
      </c>
      <c r="E132" s="66">
        <f>'Green Pivot'!C125</f>
        <v>74.400000000000006</v>
      </c>
      <c r="F132" s="43">
        <f>'Green Pivot'!D125</f>
        <v>48.363636363636367</v>
      </c>
      <c r="G132" s="43">
        <f>'Green Pivot'!E125</f>
        <v>40.897097625329813</v>
      </c>
      <c r="H132" s="43">
        <f>'Green Pivot'!F125</f>
        <v>20.188679245283019</v>
      </c>
      <c r="I132" s="44"/>
      <c r="J132" s="43"/>
      <c r="K132" s="271"/>
      <c r="L132" s="58"/>
      <c r="M132" s="67"/>
      <c r="N132" s="66">
        <f>'Orange Pivot'!C125</f>
        <v>82.509395779126919</v>
      </c>
      <c r="O132" s="43">
        <f>'Orange Pivot'!D125</f>
        <v>60.627691581617604</v>
      </c>
      <c r="P132" s="43">
        <f>'Orange Pivot'!E125</f>
        <v>35.83855024711697</v>
      </c>
      <c r="Q132" s="43">
        <f>'Orange Pivot'!F125</f>
        <v>24.641443803090262</v>
      </c>
      <c r="R132" s="44"/>
      <c r="S132" s="43"/>
      <c r="T132" s="271"/>
      <c r="U132" s="58"/>
      <c r="V132" s="67"/>
      <c r="W132" s="66">
        <f>'Blue Pivot'!C125</f>
        <v>78.305084745762713</v>
      </c>
      <c r="X132" s="43">
        <f>'Blue Pivot'!D125</f>
        <v>51.04</v>
      </c>
      <c r="Y132" s="43">
        <f>'Blue Pivot'!E125</f>
        <v>25.158227848101266</v>
      </c>
      <c r="Z132" s="43">
        <f>'Blue Pivot'!F125</f>
        <v>12.054001928640307</v>
      </c>
      <c r="AA132" s="44"/>
      <c r="AB132" s="131"/>
      <c r="AC132" s="266"/>
      <c r="AD132" s="129"/>
    </row>
    <row r="133" spans="2:30" ht="15" hidden="1" customHeight="1" outlineLevel="2" thickTop="1" thickBot="1" x14ac:dyDescent="0.3">
      <c r="B133" s="397" t="s">
        <v>30</v>
      </c>
      <c r="C133" s="393" t="s">
        <v>31</v>
      </c>
      <c r="D133" s="106" t="s">
        <v>7</v>
      </c>
      <c r="E133" s="74">
        <f>'Green Pivot'!C126</f>
        <v>22</v>
      </c>
      <c r="F133" s="72">
        <f>'Green Pivot'!D126</f>
        <v>44</v>
      </c>
      <c r="G133" s="72">
        <f>'Green Pivot'!E126</f>
        <v>85</v>
      </c>
      <c r="H133" s="72">
        <f>'Green Pivot'!F126</f>
        <v>94</v>
      </c>
      <c r="I133" s="73">
        <f>'Green Pivot'!G126</f>
        <v>29</v>
      </c>
      <c r="J133" s="72">
        <f>'Green Pivot'!H126</f>
        <v>55</v>
      </c>
      <c r="K133" s="272">
        <f>'Green Pivot'!I126</f>
        <v>329</v>
      </c>
      <c r="L133" s="75">
        <f>SUM(E133:I133)</f>
        <v>274</v>
      </c>
      <c r="M133" s="67"/>
      <c r="N133" s="22">
        <f>'Orange Pivot'!C126</f>
        <v>29057</v>
      </c>
      <c r="O133" s="12">
        <f>'Orange Pivot'!D126</f>
        <v>27222</v>
      </c>
      <c r="P133" s="12">
        <f>'Orange Pivot'!E126</f>
        <v>19109</v>
      </c>
      <c r="Q133" s="12">
        <f>'Orange Pivot'!F126</f>
        <v>16932</v>
      </c>
      <c r="R133" s="13">
        <f>'Orange Pivot'!G126</f>
        <v>7511</v>
      </c>
      <c r="S133" s="12">
        <f>'Orange Pivot'!H126</f>
        <v>8145</v>
      </c>
      <c r="T133" s="259">
        <f>'Orange Pivot'!I126</f>
        <v>107976</v>
      </c>
      <c r="U133" s="62">
        <f>SUM(N133:R133)</f>
        <v>99831</v>
      </c>
      <c r="V133" s="67"/>
      <c r="W133" s="22">
        <f>'Blue Pivot'!C126</f>
        <v>15</v>
      </c>
      <c r="X133" s="12">
        <f>'Blue Pivot'!D126</f>
        <v>54</v>
      </c>
      <c r="Y133" s="12">
        <f>'Blue Pivot'!E126</f>
        <v>58</v>
      </c>
      <c r="Z133" s="12">
        <f>'Blue Pivot'!F126</f>
        <v>75</v>
      </c>
      <c r="AA133" s="13">
        <f>'Blue Pivot'!G126</f>
        <v>18</v>
      </c>
      <c r="AB133" s="12">
        <f>'Blue Pivot'!H126</f>
        <v>43</v>
      </c>
      <c r="AC133" s="259">
        <f>'Blue Pivot'!I126</f>
        <v>263</v>
      </c>
      <c r="AD133" s="14">
        <f>SUM(W133:AA133)</f>
        <v>220</v>
      </c>
    </row>
    <row r="134" spans="2:30" ht="15" hidden="1" customHeight="1" outlineLevel="2" thickTop="1" thickBot="1" x14ac:dyDescent="0.3">
      <c r="B134" s="397"/>
      <c r="C134" s="393"/>
      <c r="D134" s="104" t="s">
        <v>8</v>
      </c>
      <c r="E134" s="94">
        <f>'Green Pivot'!C127</f>
        <v>19</v>
      </c>
      <c r="F134" s="91">
        <f>'Green Pivot'!D127</f>
        <v>50</v>
      </c>
      <c r="G134" s="91">
        <f>'Green Pivot'!E127</f>
        <v>117</v>
      </c>
      <c r="H134" s="91">
        <f>'Green Pivot'!F127</f>
        <v>146</v>
      </c>
      <c r="I134" s="92">
        <f>'Green Pivot'!G127</f>
        <v>31</v>
      </c>
      <c r="J134" s="91">
        <f>'Green Pivot'!H127</f>
        <v>27</v>
      </c>
      <c r="K134" s="264">
        <f>'Green Pivot'!I127</f>
        <v>390</v>
      </c>
      <c r="L134" s="95">
        <f t="shared" ref="L134:L136" si="48">SUM(E134:I134)</f>
        <v>363</v>
      </c>
      <c r="M134" s="67"/>
      <c r="N134" s="94">
        <f>'Orange Pivot'!C127</f>
        <v>29484</v>
      </c>
      <c r="O134" s="91">
        <f>'Orange Pivot'!D127</f>
        <v>24782</v>
      </c>
      <c r="P134" s="91">
        <f>'Orange Pivot'!E127</f>
        <v>16547</v>
      </c>
      <c r="Q134" s="91">
        <f>'Orange Pivot'!F127</f>
        <v>15015</v>
      </c>
      <c r="R134" s="92">
        <f>'Orange Pivot'!G127</f>
        <v>6893</v>
      </c>
      <c r="S134" s="91">
        <f>'Orange Pivot'!H127</f>
        <v>3855</v>
      </c>
      <c r="T134" s="264">
        <f>'Orange Pivot'!I127</f>
        <v>96576</v>
      </c>
      <c r="U134" s="93">
        <f t="shared" ref="U134:U136" si="49">SUM(N134:R134)</f>
        <v>92721</v>
      </c>
      <c r="V134" s="67"/>
      <c r="W134" s="94">
        <f>'Blue Pivot'!C127</f>
        <v>18</v>
      </c>
      <c r="X134" s="91">
        <f>'Blue Pivot'!D127</f>
        <v>53</v>
      </c>
      <c r="Y134" s="91">
        <f>'Blue Pivot'!E127</f>
        <v>55</v>
      </c>
      <c r="Z134" s="91">
        <f>'Blue Pivot'!F127</f>
        <v>70</v>
      </c>
      <c r="AA134" s="92">
        <f>'Blue Pivot'!G127</f>
        <v>20</v>
      </c>
      <c r="AB134" s="91">
        <f>'Blue Pivot'!H127</f>
        <v>18</v>
      </c>
      <c r="AC134" s="264">
        <f>'Blue Pivot'!I127</f>
        <v>234</v>
      </c>
      <c r="AD134" s="95">
        <f t="shared" ref="AD134:AD136" si="50">SUM(W134:AA134)</f>
        <v>216</v>
      </c>
    </row>
    <row r="135" spans="2:30" ht="15" hidden="1" customHeight="1" outlineLevel="2" thickTop="1" thickBot="1" x14ac:dyDescent="0.3">
      <c r="B135" s="397"/>
      <c r="C135" s="393"/>
      <c r="D135" s="105" t="s">
        <v>9</v>
      </c>
      <c r="E135" s="99">
        <f>'Green Pivot'!C128</f>
        <v>19</v>
      </c>
      <c r="F135" s="96">
        <f>'Green Pivot'!D128</f>
        <v>50</v>
      </c>
      <c r="G135" s="96">
        <f>'Green Pivot'!E128</f>
        <v>115</v>
      </c>
      <c r="H135" s="96">
        <f>'Green Pivot'!F128</f>
        <v>143</v>
      </c>
      <c r="I135" s="97">
        <f>'Green Pivot'!G128</f>
        <v>31</v>
      </c>
      <c r="J135" s="96">
        <f>'Green Pivot'!H128</f>
        <v>0</v>
      </c>
      <c r="K135" s="265">
        <f>'Green Pivot'!I128</f>
        <v>358</v>
      </c>
      <c r="L135" s="100">
        <f t="shared" si="48"/>
        <v>358</v>
      </c>
      <c r="M135" s="67"/>
      <c r="N135" s="99">
        <f>'Orange Pivot'!C128</f>
        <v>29285</v>
      </c>
      <c r="O135" s="96">
        <f>'Orange Pivot'!D128</f>
        <v>24494</v>
      </c>
      <c r="P135" s="96">
        <f>'Orange Pivot'!E128</f>
        <v>16191</v>
      </c>
      <c r="Q135" s="96">
        <f>'Orange Pivot'!F128</f>
        <v>14568</v>
      </c>
      <c r="R135" s="97">
        <f>'Orange Pivot'!G128</f>
        <v>6641</v>
      </c>
      <c r="S135" s="96">
        <f>'Orange Pivot'!H128</f>
        <v>0</v>
      </c>
      <c r="T135" s="265">
        <f>'Orange Pivot'!I128</f>
        <v>91179</v>
      </c>
      <c r="U135" s="98">
        <f t="shared" si="49"/>
        <v>91179</v>
      </c>
      <c r="V135" s="67"/>
      <c r="W135" s="99">
        <f>'Blue Pivot'!C128</f>
        <v>18</v>
      </c>
      <c r="X135" s="96">
        <f>'Blue Pivot'!D128</f>
        <v>53</v>
      </c>
      <c r="Y135" s="96">
        <f>'Blue Pivot'!E128</f>
        <v>52</v>
      </c>
      <c r="Z135" s="96">
        <f>'Blue Pivot'!F128</f>
        <v>64</v>
      </c>
      <c r="AA135" s="97">
        <f>'Blue Pivot'!G128</f>
        <v>19</v>
      </c>
      <c r="AB135" s="96">
        <f>'Blue Pivot'!H128</f>
        <v>0</v>
      </c>
      <c r="AC135" s="265">
        <f>'Blue Pivot'!I128</f>
        <v>206</v>
      </c>
      <c r="AD135" s="100">
        <f t="shared" si="50"/>
        <v>206</v>
      </c>
    </row>
    <row r="136" spans="2:30" ht="15" hidden="1" customHeight="1" outlineLevel="2" thickTop="1" thickBot="1" x14ac:dyDescent="0.3">
      <c r="B136" s="397"/>
      <c r="C136" s="393"/>
      <c r="D136" s="300" t="s">
        <v>144</v>
      </c>
      <c r="E136" s="200">
        <f>'Green Pivot'!C129</f>
        <v>15</v>
      </c>
      <c r="F136" s="201">
        <f>'Green Pivot'!D129</f>
        <v>28</v>
      </c>
      <c r="G136" s="201">
        <f>'Green Pivot'!E129</f>
        <v>47</v>
      </c>
      <c r="H136" s="201">
        <f>'Green Pivot'!F129</f>
        <v>31</v>
      </c>
      <c r="I136" s="202">
        <f>'Green Pivot'!G129</f>
        <v>0</v>
      </c>
      <c r="J136" s="201">
        <f>'Green Pivot'!H129</f>
        <v>0</v>
      </c>
      <c r="K136" s="284">
        <f>'Green Pivot'!I129</f>
        <v>121</v>
      </c>
      <c r="L136" s="287">
        <f t="shared" si="48"/>
        <v>121</v>
      </c>
      <c r="M136" s="67"/>
      <c r="N136" s="200">
        <f>'Orange Pivot'!C129</f>
        <v>24336</v>
      </c>
      <c r="O136" s="201">
        <f>'Orange Pivot'!D129</f>
        <v>15446</v>
      </c>
      <c r="P136" s="201">
        <f>'Orange Pivot'!E129</f>
        <v>6425</v>
      </c>
      <c r="Q136" s="201">
        <f>'Orange Pivot'!F129</f>
        <v>2890</v>
      </c>
      <c r="R136" s="202">
        <f>'Orange Pivot'!G129</f>
        <v>0</v>
      </c>
      <c r="S136" s="201">
        <f>'Orange Pivot'!H129</f>
        <v>0</v>
      </c>
      <c r="T136" s="284">
        <f>'Orange Pivot'!I129</f>
        <v>49097</v>
      </c>
      <c r="U136" s="287">
        <f t="shared" si="49"/>
        <v>49097</v>
      </c>
      <c r="V136" s="67"/>
      <c r="W136" s="200">
        <f>'Blue Pivot'!C129</f>
        <v>14</v>
      </c>
      <c r="X136" s="201">
        <f>'Blue Pivot'!D129</f>
        <v>31</v>
      </c>
      <c r="Y136" s="201">
        <f>'Blue Pivot'!E129</f>
        <v>25</v>
      </c>
      <c r="Z136" s="201">
        <f>'Blue Pivot'!F129</f>
        <v>7</v>
      </c>
      <c r="AA136" s="202">
        <f>'Blue Pivot'!G129</f>
        <v>0</v>
      </c>
      <c r="AB136" s="201">
        <f>'Blue Pivot'!H129</f>
        <v>0</v>
      </c>
      <c r="AC136" s="284">
        <f>'Blue Pivot'!I129</f>
        <v>77</v>
      </c>
      <c r="AD136" s="203">
        <f t="shared" si="50"/>
        <v>77</v>
      </c>
    </row>
    <row r="137" spans="2:30" ht="15" customHeight="1" outlineLevel="1" collapsed="1" thickTop="1" thickBot="1" x14ac:dyDescent="0.3">
      <c r="B137" s="397"/>
      <c r="C137" s="393"/>
      <c r="D137" s="5" t="s">
        <v>10</v>
      </c>
      <c r="E137" s="23">
        <f>'Green Pivot'!C130</f>
        <v>86.36363636363636</v>
      </c>
      <c r="F137" s="15">
        <f>'Green Pivot'!D130</f>
        <v>113.63636363636364</v>
      </c>
      <c r="G137" s="15">
        <f>'Green Pivot'!E130</f>
        <v>137.64705882352942</v>
      </c>
      <c r="H137" s="15">
        <f>'Green Pivot'!F130</f>
        <v>155.31914893617019</v>
      </c>
      <c r="I137" s="16">
        <f>'Green Pivot'!G130</f>
        <v>106.89655172413792</v>
      </c>
      <c r="J137" s="15">
        <f>'Green Pivot'!H130</f>
        <v>49.090909090909093</v>
      </c>
      <c r="K137" s="261">
        <f>'Green Pivot'!I130</f>
        <v>118.54103343465046</v>
      </c>
      <c r="L137" s="84">
        <f>L134/L133*100</f>
        <v>132.48175182481751</v>
      </c>
      <c r="M137" s="67"/>
      <c r="N137" s="23">
        <f>'Orange Pivot'!C130</f>
        <v>101.46952541556252</v>
      </c>
      <c r="O137" s="15">
        <f>'Orange Pivot'!D130</f>
        <v>91.036661523767535</v>
      </c>
      <c r="P137" s="15">
        <f>'Orange Pivot'!E130</f>
        <v>86.592705008111352</v>
      </c>
      <c r="Q137" s="15">
        <f>'Orange Pivot'!F130</f>
        <v>88.678242381289863</v>
      </c>
      <c r="R137" s="16">
        <f>'Orange Pivot'!G130</f>
        <v>91.772067634136604</v>
      </c>
      <c r="S137" s="15">
        <f>'Orange Pivot'!H130</f>
        <v>47.329650092081032</v>
      </c>
      <c r="T137" s="261">
        <f>'Orange Pivot'!I130</f>
        <v>89.442098244054236</v>
      </c>
      <c r="U137" s="84">
        <f>U134/U133*100</f>
        <v>92.877963758752287</v>
      </c>
      <c r="V137" s="67"/>
      <c r="W137" s="23">
        <f>'Blue Pivot'!C130</f>
        <v>120</v>
      </c>
      <c r="X137" s="15">
        <f>'Blue Pivot'!D130</f>
        <v>98.148148148148152</v>
      </c>
      <c r="Y137" s="15">
        <f>'Blue Pivot'!E130</f>
        <v>94.827586206896555</v>
      </c>
      <c r="Z137" s="15">
        <f>'Blue Pivot'!F130</f>
        <v>93.333333333333329</v>
      </c>
      <c r="AA137" s="16">
        <f>'Blue Pivot'!G130</f>
        <v>111.11111111111111</v>
      </c>
      <c r="AB137" s="15">
        <f>'Blue Pivot'!H130</f>
        <v>41.860465116279073</v>
      </c>
      <c r="AC137" s="261">
        <f>'Blue Pivot'!I130</f>
        <v>88.973384030418245</v>
      </c>
      <c r="AD137" s="17">
        <f>AD134/AD133*100</f>
        <v>98.181818181818187</v>
      </c>
    </row>
    <row r="138" spans="2:30" ht="15" customHeight="1" outlineLevel="1" thickTop="1" thickBot="1" x14ac:dyDescent="0.3">
      <c r="B138" s="397"/>
      <c r="C138" s="393"/>
      <c r="D138" s="301" t="s">
        <v>11</v>
      </c>
      <c r="E138" s="295">
        <f>'Green Pivot'!C131</f>
        <v>86.36363636363636</v>
      </c>
      <c r="F138" s="296">
        <f>'Green Pivot'!D131</f>
        <v>113.63636363636364</v>
      </c>
      <c r="G138" s="296">
        <f>'Green Pivot'!E131</f>
        <v>135.29411764705884</v>
      </c>
      <c r="H138" s="296">
        <f>'Green Pivot'!F131</f>
        <v>152.12765957446808</v>
      </c>
      <c r="I138" s="297">
        <f>'Green Pivot'!G131</f>
        <v>106.89655172413792</v>
      </c>
      <c r="J138" s="296">
        <f>'Green Pivot'!H131</f>
        <v>0</v>
      </c>
      <c r="K138" s="267">
        <f>'Green Pivot'!I131</f>
        <v>108.8145896656535</v>
      </c>
      <c r="L138" s="298">
        <f>L135/L133*100</f>
        <v>130.65693430656935</v>
      </c>
      <c r="M138" s="67"/>
      <c r="N138" s="295">
        <f>'Orange Pivot'!C131</f>
        <v>100.78466462470317</v>
      </c>
      <c r="O138" s="296">
        <f>'Orange Pivot'!D131</f>
        <v>89.978693703622071</v>
      </c>
      <c r="P138" s="296">
        <f>'Orange Pivot'!E131</f>
        <v>84.729708514312634</v>
      </c>
      <c r="Q138" s="296">
        <f>'Orange Pivot'!F131</f>
        <v>86.038270729978734</v>
      </c>
      <c r="R138" s="297">
        <f>'Orange Pivot'!G131</f>
        <v>88.416988416988417</v>
      </c>
      <c r="S138" s="296">
        <f>'Orange Pivot'!H131</f>
        <v>0</v>
      </c>
      <c r="T138" s="267">
        <f>'Orange Pivot'!I131</f>
        <v>84.443765281173597</v>
      </c>
      <c r="U138" s="298">
        <f>U135/U133*100</f>
        <v>91.333353367190554</v>
      </c>
      <c r="V138" s="67"/>
      <c r="W138" s="295">
        <f>'Blue Pivot'!C131</f>
        <v>120</v>
      </c>
      <c r="X138" s="296">
        <f>'Blue Pivot'!D131</f>
        <v>98.148148148148152</v>
      </c>
      <c r="Y138" s="296">
        <f>'Blue Pivot'!E131</f>
        <v>89.65517241379311</v>
      </c>
      <c r="Z138" s="296">
        <f>'Blue Pivot'!F131</f>
        <v>85.333333333333343</v>
      </c>
      <c r="AA138" s="297">
        <f>'Blue Pivot'!G131</f>
        <v>105.55555555555556</v>
      </c>
      <c r="AB138" s="296">
        <f>'Blue Pivot'!H131</f>
        <v>0</v>
      </c>
      <c r="AC138" s="267">
        <f>'Blue Pivot'!I131</f>
        <v>78.326996197718628</v>
      </c>
      <c r="AD138" s="299">
        <f>AD135/AD133*100</f>
        <v>93.63636363636364</v>
      </c>
    </row>
    <row r="139" spans="2:30" ht="15" customHeight="1" outlineLevel="1" thickTop="1" thickBot="1" x14ac:dyDescent="0.3">
      <c r="B139" s="397"/>
      <c r="C139" s="393"/>
      <c r="D139" s="301" t="s">
        <v>145</v>
      </c>
      <c r="E139" s="295">
        <f>'Green Pivot'!C132</f>
        <v>83.333333333333343</v>
      </c>
      <c r="F139" s="296">
        <f>'Green Pivot'!D132</f>
        <v>65.116279069767444</v>
      </c>
      <c r="G139" s="296">
        <f>'Green Pivot'!E132</f>
        <v>47.959183673469383</v>
      </c>
      <c r="H139" s="296">
        <f>'Green Pivot'!F132</f>
        <v>28.971962616822427</v>
      </c>
      <c r="I139" s="297"/>
      <c r="J139" s="296"/>
      <c r="K139" s="267"/>
      <c r="L139" s="298"/>
      <c r="M139" s="67"/>
      <c r="N139" s="295">
        <f>'Orange Pivot'!C132</f>
        <v>87.713101459722481</v>
      </c>
      <c r="O139" s="296">
        <f>'Orange Pivot'!D132</f>
        <v>69.733634311512418</v>
      </c>
      <c r="P139" s="296">
        <f>'Orange Pivot'!E132</f>
        <v>48.512533977650257</v>
      </c>
      <c r="Q139" s="296">
        <f>'Orange Pivot'!F132</f>
        <v>30.698958997238158</v>
      </c>
      <c r="R139" s="297"/>
      <c r="S139" s="296"/>
      <c r="T139" s="267"/>
      <c r="U139" s="298"/>
      <c r="V139" s="67"/>
      <c r="W139" s="295">
        <f>'Blue Pivot'!C132</f>
        <v>87.5</v>
      </c>
      <c r="X139" s="296">
        <f>'Blue Pivot'!D132</f>
        <v>70.454545454545453</v>
      </c>
      <c r="Y139" s="296">
        <f>'Blue Pivot'!E132</f>
        <v>55.555555555555557</v>
      </c>
      <c r="Z139" s="296">
        <f>'Blue Pivot'!F132</f>
        <v>17.073170731707318</v>
      </c>
      <c r="AA139" s="297"/>
      <c r="AB139" s="296"/>
      <c r="AC139" s="267"/>
      <c r="AD139" s="299"/>
    </row>
    <row r="140" spans="2:30" ht="15.75" customHeight="1" outlineLevel="1" thickTop="1" thickBot="1" x14ac:dyDescent="0.3">
      <c r="B140" s="397"/>
      <c r="C140" s="393"/>
      <c r="D140" s="133" t="s">
        <v>146</v>
      </c>
      <c r="E140" s="24">
        <f>'Green Pivot'!C133</f>
        <v>68.181818181818173</v>
      </c>
      <c r="F140" s="18">
        <f>'Green Pivot'!D133</f>
        <v>63.636363636363633</v>
      </c>
      <c r="G140" s="18">
        <f>'Green Pivot'!E133</f>
        <v>55.294117647058826</v>
      </c>
      <c r="H140" s="18">
        <f>'Green Pivot'!F133</f>
        <v>32.978723404255319</v>
      </c>
      <c r="I140" s="19"/>
      <c r="J140" s="18"/>
      <c r="K140" s="262"/>
      <c r="L140" s="85"/>
      <c r="M140" s="67"/>
      <c r="N140" s="24">
        <f>'Orange Pivot'!C133</f>
        <v>83.752624152527787</v>
      </c>
      <c r="O140" s="18">
        <f>'Orange Pivot'!D133</f>
        <v>56.740871354051869</v>
      </c>
      <c r="P140" s="18">
        <f>'Orange Pivot'!E133</f>
        <v>33.622900204092318</v>
      </c>
      <c r="Q140" s="18">
        <f>'Orange Pivot'!F133</f>
        <v>17.068273092369481</v>
      </c>
      <c r="R140" s="19"/>
      <c r="S140" s="18"/>
      <c r="T140" s="262"/>
      <c r="U140" s="85"/>
      <c r="V140" s="67"/>
      <c r="W140" s="24">
        <f>'Blue Pivot'!C133</f>
        <v>93.333333333333329</v>
      </c>
      <c r="X140" s="18">
        <f>'Blue Pivot'!D133</f>
        <v>57.407407407407405</v>
      </c>
      <c r="Y140" s="18">
        <f>'Blue Pivot'!E133</f>
        <v>43.103448275862064</v>
      </c>
      <c r="Z140" s="18">
        <f>'Blue Pivot'!F133</f>
        <v>9.3333333333333339</v>
      </c>
      <c r="AA140" s="19"/>
      <c r="AB140" s="18"/>
      <c r="AC140" s="262"/>
      <c r="AD140" s="20"/>
    </row>
    <row r="141" spans="2:30" ht="15" hidden="1" customHeight="1" outlineLevel="2" thickTop="1" thickBot="1" x14ac:dyDescent="0.3">
      <c r="B141" s="397"/>
      <c r="C141" s="394" t="s">
        <v>32</v>
      </c>
      <c r="D141" s="109" t="s">
        <v>7</v>
      </c>
      <c r="E141" s="183">
        <f>'Green Pivot'!C134</f>
        <v>2</v>
      </c>
      <c r="F141" s="184">
        <f>'Green Pivot'!D134</f>
        <v>7</v>
      </c>
      <c r="G141" s="184">
        <f>'Green Pivot'!E134</f>
        <v>23</v>
      </c>
      <c r="H141" s="184">
        <f>'Green Pivot'!F134</f>
        <v>31</v>
      </c>
      <c r="I141" s="185">
        <f>'Green Pivot'!G134</f>
        <v>10</v>
      </c>
      <c r="J141" s="184">
        <f>'Green Pivot'!H134</f>
        <v>10</v>
      </c>
      <c r="K141" s="269">
        <f>'Green Pivot'!I134</f>
        <v>83</v>
      </c>
      <c r="L141" s="186">
        <f>SUM(E141:I141)</f>
        <v>73</v>
      </c>
      <c r="M141" s="67"/>
      <c r="N141" s="189">
        <f>'Orange Pivot'!C134</f>
        <v>6006</v>
      </c>
      <c r="O141" s="190">
        <f>'Orange Pivot'!D134</f>
        <v>6502</v>
      </c>
      <c r="P141" s="190">
        <f>'Orange Pivot'!E134</f>
        <v>3982</v>
      </c>
      <c r="Q141" s="190">
        <f>'Orange Pivot'!F134</f>
        <v>3780</v>
      </c>
      <c r="R141" s="191">
        <f>'Orange Pivot'!G134</f>
        <v>1502</v>
      </c>
      <c r="S141" s="190">
        <f>'Orange Pivot'!H134</f>
        <v>1840</v>
      </c>
      <c r="T141" s="282">
        <f>'Orange Pivot'!I134</f>
        <v>23612</v>
      </c>
      <c r="U141" s="192">
        <f>SUM(N141:R141)</f>
        <v>21772</v>
      </c>
      <c r="V141" s="67"/>
      <c r="W141" s="189">
        <f>'Blue Pivot'!C134</f>
        <v>5</v>
      </c>
      <c r="X141" s="190">
        <f>'Blue Pivot'!D134</f>
        <v>10</v>
      </c>
      <c r="Y141" s="190">
        <f>'Blue Pivot'!E134</f>
        <v>12</v>
      </c>
      <c r="Z141" s="190">
        <f>'Blue Pivot'!F134</f>
        <v>16</v>
      </c>
      <c r="AA141" s="191">
        <f>'Blue Pivot'!G134</f>
        <v>7</v>
      </c>
      <c r="AB141" s="190">
        <f>'Blue Pivot'!H134</f>
        <v>12</v>
      </c>
      <c r="AC141" s="282">
        <f>'Blue Pivot'!I134</f>
        <v>62</v>
      </c>
      <c r="AD141" s="193">
        <f>SUM(W141:AA141)</f>
        <v>50</v>
      </c>
    </row>
    <row r="142" spans="2:30" ht="15" hidden="1" customHeight="1" outlineLevel="2" thickTop="1" thickBot="1" x14ac:dyDescent="0.3">
      <c r="B142" s="397"/>
      <c r="C142" s="394"/>
      <c r="D142" s="104" t="s">
        <v>8</v>
      </c>
      <c r="E142" s="65">
        <f>'Green Pivot'!C135</f>
        <v>0</v>
      </c>
      <c r="F142" s="40">
        <f>'Green Pivot'!D135</f>
        <v>10</v>
      </c>
      <c r="G142" s="40">
        <f>'Green Pivot'!E135</f>
        <v>28</v>
      </c>
      <c r="H142" s="40">
        <f>'Green Pivot'!F135</f>
        <v>31</v>
      </c>
      <c r="I142" s="41">
        <f>'Green Pivot'!G135</f>
        <v>10</v>
      </c>
      <c r="J142" s="40">
        <f>'Green Pivot'!H135</f>
        <v>0</v>
      </c>
      <c r="K142" s="270">
        <f>'Green Pivot'!I135</f>
        <v>79</v>
      </c>
      <c r="L142" s="42">
        <f t="shared" ref="L142:L144" si="51">SUM(E142:I142)</f>
        <v>79</v>
      </c>
      <c r="M142" s="67"/>
      <c r="N142" s="65">
        <f>'Orange Pivot'!C135</f>
        <v>6041</v>
      </c>
      <c r="O142" s="40">
        <f>'Orange Pivot'!D135</f>
        <v>5998</v>
      </c>
      <c r="P142" s="40">
        <f>'Orange Pivot'!E135</f>
        <v>3448</v>
      </c>
      <c r="Q142" s="40">
        <f>'Orange Pivot'!F135</f>
        <v>3247</v>
      </c>
      <c r="R142" s="41">
        <f>'Orange Pivot'!G135</f>
        <v>1490</v>
      </c>
      <c r="S142" s="40">
        <f>'Orange Pivot'!H135</f>
        <v>547</v>
      </c>
      <c r="T142" s="270">
        <f>'Orange Pivot'!I135</f>
        <v>20771</v>
      </c>
      <c r="U142" s="57">
        <f t="shared" ref="U142:U144" si="52">SUM(N142:R142)</f>
        <v>20224</v>
      </c>
      <c r="V142" s="67"/>
      <c r="W142" s="65">
        <f>'Blue Pivot'!C135</f>
        <v>6</v>
      </c>
      <c r="X142" s="40">
        <f>'Blue Pivot'!D135</f>
        <v>7</v>
      </c>
      <c r="Y142" s="40">
        <f>'Blue Pivot'!E135</f>
        <v>11</v>
      </c>
      <c r="Z142" s="40">
        <f>'Blue Pivot'!F135</f>
        <v>17</v>
      </c>
      <c r="AA142" s="41">
        <f>'Blue Pivot'!G135</f>
        <v>6</v>
      </c>
      <c r="AB142" s="40">
        <f>'Blue Pivot'!H135</f>
        <v>6</v>
      </c>
      <c r="AC142" s="270">
        <f>'Blue Pivot'!I135</f>
        <v>53</v>
      </c>
      <c r="AD142" s="42">
        <f t="shared" ref="AD142:AD144" si="53">SUM(W142:AA142)</f>
        <v>47</v>
      </c>
    </row>
    <row r="143" spans="2:30" ht="15" hidden="1" customHeight="1" outlineLevel="2" thickTop="1" thickBot="1" x14ac:dyDescent="0.3">
      <c r="B143" s="397"/>
      <c r="C143" s="394"/>
      <c r="D143" s="105" t="s">
        <v>9</v>
      </c>
      <c r="E143" s="65">
        <f>'Green Pivot'!C136</f>
        <v>0</v>
      </c>
      <c r="F143" s="40">
        <f>'Green Pivot'!D136</f>
        <v>10</v>
      </c>
      <c r="G143" s="40">
        <f>'Green Pivot'!E136</f>
        <v>28</v>
      </c>
      <c r="H143" s="40">
        <f>'Green Pivot'!F136</f>
        <v>31</v>
      </c>
      <c r="I143" s="41">
        <f>'Green Pivot'!G136</f>
        <v>10</v>
      </c>
      <c r="J143" s="40">
        <f>'Green Pivot'!H136</f>
        <v>0</v>
      </c>
      <c r="K143" s="270">
        <f>'Green Pivot'!I136</f>
        <v>79</v>
      </c>
      <c r="L143" s="42">
        <f t="shared" si="51"/>
        <v>79</v>
      </c>
      <c r="M143" s="67"/>
      <c r="N143" s="65">
        <f>'Orange Pivot'!C136</f>
        <v>5987</v>
      </c>
      <c r="O143" s="40">
        <f>'Orange Pivot'!D136</f>
        <v>5910</v>
      </c>
      <c r="P143" s="40">
        <f>'Orange Pivot'!E136</f>
        <v>3339</v>
      </c>
      <c r="Q143" s="40">
        <f>'Orange Pivot'!F136</f>
        <v>3111</v>
      </c>
      <c r="R143" s="41">
        <f>'Orange Pivot'!G136</f>
        <v>1405</v>
      </c>
      <c r="S143" s="40">
        <f>'Orange Pivot'!H136</f>
        <v>0</v>
      </c>
      <c r="T143" s="270">
        <f>'Orange Pivot'!I136</f>
        <v>19752</v>
      </c>
      <c r="U143" s="57">
        <f t="shared" si="52"/>
        <v>19752</v>
      </c>
      <c r="V143" s="67"/>
      <c r="W143" s="65">
        <f>'Blue Pivot'!C136</f>
        <v>6</v>
      </c>
      <c r="X143" s="40">
        <f>'Blue Pivot'!D136</f>
        <v>7</v>
      </c>
      <c r="Y143" s="40">
        <f>'Blue Pivot'!E136</f>
        <v>11</v>
      </c>
      <c r="Z143" s="40">
        <f>'Blue Pivot'!F136</f>
        <v>16</v>
      </c>
      <c r="AA143" s="41">
        <f>'Blue Pivot'!G136</f>
        <v>5</v>
      </c>
      <c r="AB143" s="40">
        <f>'Blue Pivot'!H136</f>
        <v>0</v>
      </c>
      <c r="AC143" s="270">
        <f>'Blue Pivot'!I136</f>
        <v>45</v>
      </c>
      <c r="AD143" s="42">
        <f t="shared" si="53"/>
        <v>45</v>
      </c>
    </row>
    <row r="144" spans="2:30" ht="15" hidden="1" customHeight="1" outlineLevel="2" thickTop="1" thickBot="1" x14ac:dyDescent="0.3">
      <c r="B144" s="397"/>
      <c r="C144" s="394"/>
      <c r="D144" s="300" t="s">
        <v>144</v>
      </c>
      <c r="E144" s="22">
        <f>'Green Pivot'!C137</f>
        <v>0</v>
      </c>
      <c r="F144" s="12">
        <f>'Green Pivot'!D137</f>
        <v>5</v>
      </c>
      <c r="G144" s="12">
        <f>'Green Pivot'!E137</f>
        <v>9</v>
      </c>
      <c r="H144" s="12">
        <f>'Green Pivot'!F137</f>
        <v>9</v>
      </c>
      <c r="I144" s="13">
        <f>'Green Pivot'!G137</f>
        <v>0</v>
      </c>
      <c r="J144" s="12">
        <f>'Green Pivot'!H137</f>
        <v>0</v>
      </c>
      <c r="K144" s="259">
        <f>'Green Pivot'!I137</f>
        <v>23</v>
      </c>
      <c r="L144" s="14">
        <f t="shared" si="51"/>
        <v>23</v>
      </c>
      <c r="M144" s="67"/>
      <c r="N144" s="22">
        <f>'Orange Pivot'!C137</f>
        <v>4481</v>
      </c>
      <c r="O144" s="12">
        <f>'Orange Pivot'!D137</f>
        <v>3085</v>
      </c>
      <c r="P144" s="12">
        <f>'Orange Pivot'!E137</f>
        <v>1096</v>
      </c>
      <c r="Q144" s="12">
        <f>'Orange Pivot'!F137</f>
        <v>537</v>
      </c>
      <c r="R144" s="13">
        <f>'Orange Pivot'!G137</f>
        <v>0</v>
      </c>
      <c r="S144" s="12">
        <f>'Orange Pivot'!H137</f>
        <v>0</v>
      </c>
      <c r="T144" s="259">
        <f>'Orange Pivot'!I137</f>
        <v>9199</v>
      </c>
      <c r="U144" s="62">
        <f t="shared" si="52"/>
        <v>9199</v>
      </c>
      <c r="V144" s="67"/>
      <c r="W144" s="22">
        <f>'Blue Pivot'!C137</f>
        <v>5</v>
      </c>
      <c r="X144" s="12">
        <f>'Blue Pivot'!D137</f>
        <v>0</v>
      </c>
      <c r="Y144" s="12">
        <f>'Blue Pivot'!E137</f>
        <v>0</v>
      </c>
      <c r="Z144" s="12">
        <f>'Blue Pivot'!F137</f>
        <v>0</v>
      </c>
      <c r="AA144" s="13">
        <f>'Blue Pivot'!G137</f>
        <v>0</v>
      </c>
      <c r="AB144" s="12">
        <f>'Blue Pivot'!H137</f>
        <v>0</v>
      </c>
      <c r="AC144" s="259">
        <f>'Blue Pivot'!I137</f>
        <v>5</v>
      </c>
      <c r="AD144" s="14">
        <f t="shared" si="53"/>
        <v>5</v>
      </c>
    </row>
    <row r="145" spans="1:33" s="7" customFormat="1" ht="15" customHeight="1" outlineLevel="1" collapsed="1" thickTop="1" thickBot="1" x14ac:dyDescent="0.3">
      <c r="A145" s="1"/>
      <c r="B145" s="397"/>
      <c r="C145" s="394"/>
      <c r="D145" s="5" t="s">
        <v>10</v>
      </c>
      <c r="E145" s="188">
        <f>'Green Pivot'!C138</f>
        <v>0</v>
      </c>
      <c r="F145" s="15">
        <f>'Green Pivot'!D138</f>
        <v>142.85714285714286</v>
      </c>
      <c r="G145" s="15">
        <f>'Green Pivot'!E138</f>
        <v>121.73913043478262</v>
      </c>
      <c r="H145" s="15">
        <f>'Green Pivot'!F138</f>
        <v>100</v>
      </c>
      <c r="I145" s="16">
        <f>'Green Pivot'!G138</f>
        <v>100</v>
      </c>
      <c r="J145" s="15">
        <f>'Green Pivot'!H138</f>
        <v>0</v>
      </c>
      <c r="K145" s="261">
        <f>'Green Pivot'!I138</f>
        <v>95.180722891566262</v>
      </c>
      <c r="L145" s="17">
        <f>L142/L141*100</f>
        <v>108.21917808219179</v>
      </c>
      <c r="M145" s="67"/>
      <c r="N145" s="188">
        <f>'Orange Pivot'!C138</f>
        <v>100.58275058275059</v>
      </c>
      <c r="O145" s="15">
        <f>'Orange Pivot'!D138</f>
        <v>92.248538911104276</v>
      </c>
      <c r="P145" s="15">
        <f>'Orange Pivot'!E138</f>
        <v>86.589653440482167</v>
      </c>
      <c r="Q145" s="15">
        <f>'Orange Pivot'!F138</f>
        <v>85.899470899470899</v>
      </c>
      <c r="R145" s="16">
        <f>'Orange Pivot'!G138</f>
        <v>99.201065246338217</v>
      </c>
      <c r="S145" s="15">
        <f>'Orange Pivot'!H138</f>
        <v>29.728260869565215</v>
      </c>
      <c r="T145" s="261">
        <f>'Orange Pivot'!I138</f>
        <v>87.967982381839732</v>
      </c>
      <c r="U145" s="17">
        <f>U142/U141*100</f>
        <v>92.889950395002757</v>
      </c>
      <c r="V145" s="67"/>
      <c r="W145" s="188">
        <f>'Blue Pivot'!C138</f>
        <v>120</v>
      </c>
      <c r="X145" s="15">
        <f>'Blue Pivot'!D138</f>
        <v>70</v>
      </c>
      <c r="Y145" s="15">
        <f>'Blue Pivot'!E138</f>
        <v>91.666666666666657</v>
      </c>
      <c r="Z145" s="15">
        <f>'Blue Pivot'!F138</f>
        <v>106.25</v>
      </c>
      <c r="AA145" s="16">
        <f>'Blue Pivot'!G138</f>
        <v>85.714285714285708</v>
      </c>
      <c r="AB145" s="15">
        <f>'Blue Pivot'!H138</f>
        <v>50</v>
      </c>
      <c r="AC145" s="261">
        <f>'Blue Pivot'!I138</f>
        <v>85.483870967741936</v>
      </c>
      <c r="AD145" s="17">
        <f>AD142/AD141*100</f>
        <v>94</v>
      </c>
      <c r="AF145" s="1"/>
      <c r="AG145" s="1"/>
    </row>
    <row r="146" spans="1:33" s="7" customFormat="1" ht="15" customHeight="1" outlineLevel="1" thickTop="1" thickBot="1" x14ac:dyDescent="0.3">
      <c r="A146" s="1"/>
      <c r="B146" s="397"/>
      <c r="C146" s="394"/>
      <c r="D146" s="301" t="s">
        <v>11</v>
      </c>
      <c r="E146" s="295">
        <f>'Green Pivot'!C139</f>
        <v>0</v>
      </c>
      <c r="F146" s="296">
        <f>'Green Pivot'!D139</f>
        <v>142.85714285714286</v>
      </c>
      <c r="G146" s="296">
        <f>'Green Pivot'!E139</f>
        <v>121.73913043478262</v>
      </c>
      <c r="H146" s="296">
        <f>'Green Pivot'!F139</f>
        <v>100</v>
      </c>
      <c r="I146" s="297">
        <f>'Green Pivot'!G139</f>
        <v>100</v>
      </c>
      <c r="J146" s="296">
        <f>'Green Pivot'!H139</f>
        <v>0</v>
      </c>
      <c r="K146" s="267">
        <f>'Green Pivot'!I139</f>
        <v>95.180722891566262</v>
      </c>
      <c r="L146" s="299">
        <f>L143/L141*100</f>
        <v>108.21917808219179</v>
      </c>
      <c r="M146" s="67"/>
      <c r="N146" s="295">
        <f>'Orange Pivot'!C139</f>
        <v>99.683649683649691</v>
      </c>
      <c r="O146" s="296">
        <f>'Orange Pivot'!D139</f>
        <v>90.8951091971701</v>
      </c>
      <c r="P146" s="296">
        <f>'Orange Pivot'!E139</f>
        <v>83.852335509794074</v>
      </c>
      <c r="Q146" s="296">
        <f>'Orange Pivot'!F139</f>
        <v>82.301587301587304</v>
      </c>
      <c r="R146" s="297">
        <f>'Orange Pivot'!G139</f>
        <v>93.54194407456724</v>
      </c>
      <c r="S146" s="296">
        <f>'Orange Pivot'!H139</f>
        <v>0</v>
      </c>
      <c r="T146" s="267">
        <f>'Orange Pivot'!I139</f>
        <v>83.652380145688625</v>
      </c>
      <c r="U146" s="299">
        <f>U143/U141*100</f>
        <v>90.722028293220646</v>
      </c>
      <c r="V146" s="67"/>
      <c r="W146" s="295">
        <f>'Blue Pivot'!C139</f>
        <v>120</v>
      </c>
      <c r="X146" s="296">
        <f>'Blue Pivot'!D139</f>
        <v>70</v>
      </c>
      <c r="Y146" s="296">
        <f>'Blue Pivot'!E139</f>
        <v>91.666666666666657</v>
      </c>
      <c r="Z146" s="296">
        <f>'Blue Pivot'!F139</f>
        <v>100</v>
      </c>
      <c r="AA146" s="297">
        <f>'Blue Pivot'!G139</f>
        <v>71.428571428571431</v>
      </c>
      <c r="AB146" s="296">
        <f>'Blue Pivot'!H139</f>
        <v>0</v>
      </c>
      <c r="AC146" s="267">
        <f>'Blue Pivot'!I139</f>
        <v>72.58064516129032</v>
      </c>
      <c r="AD146" s="299">
        <f>AD143/AD141*100</f>
        <v>90</v>
      </c>
      <c r="AF146" s="1"/>
      <c r="AG146" s="1"/>
    </row>
    <row r="147" spans="1:33" s="7" customFormat="1" ht="15" customHeight="1" outlineLevel="1" thickTop="1" thickBot="1" x14ac:dyDescent="0.3">
      <c r="A147" s="1"/>
      <c r="B147" s="397"/>
      <c r="C147" s="394"/>
      <c r="D147" s="301" t="s">
        <v>145</v>
      </c>
      <c r="E147" s="295">
        <f>'Green Pivot'!C140</f>
        <v>0</v>
      </c>
      <c r="F147" s="296">
        <f>'Green Pivot'!D140</f>
        <v>55.555555555555557</v>
      </c>
      <c r="G147" s="296">
        <f>'Green Pivot'!E140</f>
        <v>37.5</v>
      </c>
      <c r="H147" s="296">
        <f>'Green Pivot'!F140</f>
        <v>37.5</v>
      </c>
      <c r="I147" s="297"/>
      <c r="J147" s="296"/>
      <c r="K147" s="267"/>
      <c r="L147" s="299"/>
      <c r="M147" s="67"/>
      <c r="N147" s="295">
        <f>'Orange Pivot'!C140</f>
        <v>81.472727272727269</v>
      </c>
      <c r="O147" s="296">
        <f>'Orange Pivot'!D140</f>
        <v>61.478676763650853</v>
      </c>
      <c r="P147" s="296">
        <f>'Orange Pivot'!E140</f>
        <v>44.300727566693617</v>
      </c>
      <c r="Q147" s="296">
        <f>'Orange Pivot'!F140</f>
        <v>29.456939111354906</v>
      </c>
      <c r="R147" s="297"/>
      <c r="S147" s="296"/>
      <c r="T147" s="267"/>
      <c r="U147" s="299"/>
      <c r="V147" s="67"/>
      <c r="W147" s="295">
        <f>'Blue Pivot'!C140</f>
        <v>83.333333333333343</v>
      </c>
      <c r="X147" s="296">
        <f>'Blue Pivot'!D140</f>
        <v>0</v>
      </c>
      <c r="Y147" s="296">
        <f>'Blue Pivot'!E140</f>
        <v>0</v>
      </c>
      <c r="Z147" s="296">
        <f>'Blue Pivot'!F140</f>
        <v>0</v>
      </c>
      <c r="AA147" s="297"/>
      <c r="AB147" s="296"/>
      <c r="AC147" s="267"/>
      <c r="AD147" s="299"/>
      <c r="AF147" s="1"/>
      <c r="AG147" s="1"/>
    </row>
    <row r="148" spans="1:33" s="7" customFormat="1" ht="15" customHeight="1" outlineLevel="1" thickTop="1" thickBot="1" x14ac:dyDescent="0.3">
      <c r="A148" s="1"/>
      <c r="B148" s="397"/>
      <c r="C148" s="394"/>
      <c r="D148" s="6" t="s">
        <v>146</v>
      </c>
      <c r="E148" s="24">
        <f>'Green Pivot'!C141</f>
        <v>0</v>
      </c>
      <c r="F148" s="18">
        <f>'Green Pivot'!D141</f>
        <v>71.428571428571431</v>
      </c>
      <c r="G148" s="18">
        <f>'Green Pivot'!E141</f>
        <v>39.130434782608695</v>
      </c>
      <c r="H148" s="18">
        <f>'Green Pivot'!F141</f>
        <v>29.032258064516132</v>
      </c>
      <c r="I148" s="19"/>
      <c r="J148" s="18"/>
      <c r="K148" s="262"/>
      <c r="L148" s="20"/>
      <c r="M148" s="67"/>
      <c r="N148" s="24">
        <f>'Orange Pivot'!C141</f>
        <v>74.608724608724614</v>
      </c>
      <c r="O148" s="18">
        <f>'Orange Pivot'!D141</f>
        <v>47.446939403260536</v>
      </c>
      <c r="P148" s="18">
        <f>'Orange Pivot'!E141</f>
        <v>27.523857358111503</v>
      </c>
      <c r="Q148" s="18">
        <f>'Orange Pivot'!F141</f>
        <v>14.206349206349206</v>
      </c>
      <c r="R148" s="19"/>
      <c r="S148" s="18"/>
      <c r="T148" s="262"/>
      <c r="U148" s="20"/>
      <c r="V148" s="67"/>
      <c r="W148" s="24">
        <f>'Blue Pivot'!C141</f>
        <v>100</v>
      </c>
      <c r="X148" s="18">
        <f>'Blue Pivot'!D141</f>
        <v>0</v>
      </c>
      <c r="Y148" s="18">
        <f>'Blue Pivot'!E141</f>
        <v>0</v>
      </c>
      <c r="Z148" s="18">
        <f>'Blue Pivot'!F141</f>
        <v>0</v>
      </c>
      <c r="AA148" s="19"/>
      <c r="AB148" s="18"/>
      <c r="AC148" s="262"/>
      <c r="AD148" s="20"/>
      <c r="AF148" s="1"/>
      <c r="AG148" s="1"/>
    </row>
    <row r="149" spans="1:33" s="7" customFormat="1" ht="15" hidden="1" customHeight="1" outlineLevel="2" thickTop="1" thickBot="1" x14ac:dyDescent="0.3">
      <c r="A149" s="1"/>
      <c r="B149" s="397"/>
      <c r="C149" s="394" t="s">
        <v>33</v>
      </c>
      <c r="D149" s="106" t="s">
        <v>7</v>
      </c>
      <c r="E149" s="183">
        <f>'Green Pivot'!C142</f>
        <v>92</v>
      </c>
      <c r="F149" s="184">
        <f>'Green Pivot'!D142</f>
        <v>297</v>
      </c>
      <c r="G149" s="184">
        <f>'Green Pivot'!E142</f>
        <v>566</v>
      </c>
      <c r="H149" s="184">
        <f>'Green Pivot'!F142</f>
        <v>730</v>
      </c>
      <c r="I149" s="185">
        <f>'Green Pivot'!G142</f>
        <v>222</v>
      </c>
      <c r="J149" s="184">
        <f>'Green Pivot'!H142</f>
        <v>316</v>
      </c>
      <c r="K149" s="269">
        <f>'Green Pivot'!I142</f>
        <v>2223</v>
      </c>
      <c r="L149" s="186">
        <f>SUM(E149:I149)</f>
        <v>1907</v>
      </c>
      <c r="M149" s="67"/>
      <c r="N149" s="189">
        <f>'Orange Pivot'!C142</f>
        <v>74844</v>
      </c>
      <c r="O149" s="190">
        <f>'Orange Pivot'!D142</f>
        <v>80530</v>
      </c>
      <c r="P149" s="190">
        <f>'Orange Pivot'!E142</f>
        <v>64688</v>
      </c>
      <c r="Q149" s="190">
        <f>'Orange Pivot'!F142</f>
        <v>76464</v>
      </c>
      <c r="R149" s="191">
        <f>'Orange Pivot'!G142</f>
        <v>24369</v>
      </c>
      <c r="S149" s="190">
        <f>'Orange Pivot'!H142</f>
        <v>26753</v>
      </c>
      <c r="T149" s="282">
        <f>'Orange Pivot'!I142</f>
        <v>347648</v>
      </c>
      <c r="U149" s="192">
        <f>SUM(N149:R149)</f>
        <v>320895</v>
      </c>
      <c r="V149" s="67"/>
      <c r="W149" s="189">
        <f>'Blue Pivot'!C142</f>
        <v>86</v>
      </c>
      <c r="X149" s="190">
        <f>'Blue Pivot'!D142</f>
        <v>262</v>
      </c>
      <c r="Y149" s="190">
        <f>'Blue Pivot'!E142</f>
        <v>283</v>
      </c>
      <c r="Z149" s="190">
        <f>'Blue Pivot'!F142</f>
        <v>632</v>
      </c>
      <c r="AA149" s="191">
        <f>'Blue Pivot'!G142</f>
        <v>200</v>
      </c>
      <c r="AB149" s="190">
        <f>'Blue Pivot'!H142</f>
        <v>265</v>
      </c>
      <c r="AC149" s="282">
        <f>'Blue Pivot'!I142</f>
        <v>1728</v>
      </c>
      <c r="AD149" s="193">
        <f>SUM(W149:AA149)</f>
        <v>1463</v>
      </c>
      <c r="AF149" s="1"/>
      <c r="AG149" s="1"/>
    </row>
    <row r="150" spans="1:33" s="7" customFormat="1" ht="15" hidden="1" customHeight="1" outlineLevel="2" thickTop="1" thickBot="1" x14ac:dyDescent="0.3">
      <c r="A150" s="1"/>
      <c r="B150" s="397"/>
      <c r="C150" s="394"/>
      <c r="D150" s="104" t="s">
        <v>8</v>
      </c>
      <c r="E150" s="65">
        <f>'Green Pivot'!C143</f>
        <v>95</v>
      </c>
      <c r="F150" s="40">
        <f>'Green Pivot'!D143</f>
        <v>303</v>
      </c>
      <c r="G150" s="40">
        <f>'Green Pivot'!E143</f>
        <v>634</v>
      </c>
      <c r="H150" s="40">
        <f>'Green Pivot'!F143</f>
        <v>731</v>
      </c>
      <c r="I150" s="41">
        <f>'Green Pivot'!G143</f>
        <v>226</v>
      </c>
      <c r="J150" s="40">
        <f>'Green Pivot'!H143</f>
        <v>116</v>
      </c>
      <c r="K150" s="270">
        <f>'Green Pivot'!I143</f>
        <v>2105</v>
      </c>
      <c r="L150" s="42">
        <f t="shared" ref="L150:L152" si="54">SUM(E150:I150)</f>
        <v>1989</v>
      </c>
      <c r="M150" s="67"/>
      <c r="N150" s="65">
        <f>'Orange Pivot'!C143</f>
        <v>77607</v>
      </c>
      <c r="O150" s="40">
        <f>'Orange Pivot'!D143</f>
        <v>78005</v>
      </c>
      <c r="P150" s="40">
        <f>'Orange Pivot'!E143</f>
        <v>59698</v>
      </c>
      <c r="Q150" s="40">
        <f>'Orange Pivot'!F143</f>
        <v>73016</v>
      </c>
      <c r="R150" s="41">
        <f>'Orange Pivot'!G143</f>
        <v>24077</v>
      </c>
      <c r="S150" s="40">
        <f>'Orange Pivot'!H143</f>
        <v>12893</v>
      </c>
      <c r="T150" s="270">
        <f>'Orange Pivot'!I143</f>
        <v>325296</v>
      </c>
      <c r="U150" s="42">
        <f t="shared" ref="U150:U152" si="55">SUM(N150:R150)</f>
        <v>312403</v>
      </c>
      <c r="V150" s="67"/>
      <c r="W150" s="65">
        <f>'Blue Pivot'!C143</f>
        <v>91</v>
      </c>
      <c r="X150" s="40">
        <f>'Blue Pivot'!D143</f>
        <v>253</v>
      </c>
      <c r="Y150" s="40">
        <f>'Blue Pivot'!E143</f>
        <v>280</v>
      </c>
      <c r="Z150" s="40">
        <f>'Blue Pivot'!F143</f>
        <v>607</v>
      </c>
      <c r="AA150" s="41">
        <f>'Blue Pivot'!G143</f>
        <v>201</v>
      </c>
      <c r="AB150" s="40">
        <f>'Blue Pivot'!H143</f>
        <v>73</v>
      </c>
      <c r="AC150" s="270">
        <f>'Blue Pivot'!I143</f>
        <v>1505</v>
      </c>
      <c r="AD150" s="42">
        <f t="shared" ref="AD150:AD152" si="56">SUM(W150:AA150)</f>
        <v>1432</v>
      </c>
      <c r="AF150" s="1"/>
      <c r="AG150" s="1"/>
    </row>
    <row r="151" spans="1:33" s="7" customFormat="1" ht="15" hidden="1" customHeight="1" outlineLevel="2" thickTop="1" thickBot="1" x14ac:dyDescent="0.3">
      <c r="A151" s="1"/>
      <c r="B151" s="397"/>
      <c r="C151" s="394"/>
      <c r="D151" s="105" t="s">
        <v>9</v>
      </c>
      <c r="E151" s="65">
        <f>'Green Pivot'!C144</f>
        <v>95</v>
      </c>
      <c r="F151" s="40">
        <f>'Green Pivot'!D144</f>
        <v>301</v>
      </c>
      <c r="G151" s="40">
        <f>'Green Pivot'!E144</f>
        <v>626</v>
      </c>
      <c r="H151" s="40">
        <f>'Green Pivot'!F144</f>
        <v>714</v>
      </c>
      <c r="I151" s="41">
        <f>'Green Pivot'!G144</f>
        <v>212</v>
      </c>
      <c r="J151" s="40">
        <f>'Green Pivot'!H144</f>
        <v>0</v>
      </c>
      <c r="K151" s="270">
        <f>'Green Pivot'!I144</f>
        <v>1948</v>
      </c>
      <c r="L151" s="42">
        <f t="shared" si="54"/>
        <v>1948</v>
      </c>
      <c r="M151" s="67"/>
      <c r="N151" s="65">
        <f>'Orange Pivot'!C144</f>
        <v>77098</v>
      </c>
      <c r="O151" s="40">
        <f>'Orange Pivot'!D144</f>
        <v>77409</v>
      </c>
      <c r="P151" s="40">
        <f>'Orange Pivot'!E144</f>
        <v>58917</v>
      </c>
      <c r="Q151" s="40">
        <f>'Orange Pivot'!F144</f>
        <v>71785</v>
      </c>
      <c r="R151" s="41">
        <f>'Orange Pivot'!G144</f>
        <v>23318</v>
      </c>
      <c r="S151" s="40">
        <f>'Orange Pivot'!H144</f>
        <v>0</v>
      </c>
      <c r="T151" s="270">
        <f>'Orange Pivot'!I144</f>
        <v>308527</v>
      </c>
      <c r="U151" s="42">
        <f t="shared" si="55"/>
        <v>308527</v>
      </c>
      <c r="V151" s="67"/>
      <c r="W151" s="65">
        <f>'Blue Pivot'!C144</f>
        <v>89</v>
      </c>
      <c r="X151" s="40">
        <f>'Blue Pivot'!D144</f>
        <v>252</v>
      </c>
      <c r="Y151" s="40">
        <f>'Blue Pivot'!E144</f>
        <v>269</v>
      </c>
      <c r="Z151" s="40">
        <f>'Blue Pivot'!F144</f>
        <v>581</v>
      </c>
      <c r="AA151" s="41">
        <f>'Blue Pivot'!G144</f>
        <v>185</v>
      </c>
      <c r="AB151" s="40">
        <f>'Blue Pivot'!H144</f>
        <v>0</v>
      </c>
      <c r="AC151" s="270">
        <f>'Blue Pivot'!I144</f>
        <v>1376</v>
      </c>
      <c r="AD151" s="42">
        <f t="shared" si="56"/>
        <v>1376</v>
      </c>
      <c r="AF151" s="1"/>
      <c r="AG151" s="1"/>
    </row>
    <row r="152" spans="1:33" s="7" customFormat="1" ht="15" hidden="1" customHeight="1" outlineLevel="2" thickTop="1" thickBot="1" x14ac:dyDescent="0.3">
      <c r="A152" s="1"/>
      <c r="B152" s="397"/>
      <c r="C152" s="394"/>
      <c r="D152" s="300" t="s">
        <v>144</v>
      </c>
      <c r="E152" s="22">
        <f>'Green Pivot'!C145</f>
        <v>69</v>
      </c>
      <c r="F152" s="12">
        <f>'Green Pivot'!D145</f>
        <v>163</v>
      </c>
      <c r="G152" s="12">
        <f>'Green Pivot'!E145</f>
        <v>250</v>
      </c>
      <c r="H152" s="12">
        <f>'Green Pivot'!F145</f>
        <v>153</v>
      </c>
      <c r="I152" s="13">
        <f>'Green Pivot'!G145</f>
        <v>0</v>
      </c>
      <c r="J152" s="12">
        <f>'Green Pivot'!H145</f>
        <v>0</v>
      </c>
      <c r="K152" s="259">
        <f>'Green Pivot'!I145</f>
        <v>635</v>
      </c>
      <c r="L152" s="14">
        <f t="shared" si="54"/>
        <v>635</v>
      </c>
      <c r="M152" s="67"/>
      <c r="N152" s="22">
        <f>'Orange Pivot'!C145</f>
        <v>59589</v>
      </c>
      <c r="O152" s="12">
        <f>'Orange Pivot'!D145</f>
        <v>41324</v>
      </c>
      <c r="P152" s="12">
        <f>'Orange Pivot'!E145</f>
        <v>18181</v>
      </c>
      <c r="Q152" s="12">
        <f>'Orange Pivot'!F145</f>
        <v>13840</v>
      </c>
      <c r="R152" s="13">
        <f>'Orange Pivot'!G145</f>
        <v>12</v>
      </c>
      <c r="S152" s="12">
        <f>'Orange Pivot'!H145</f>
        <v>0</v>
      </c>
      <c r="T152" s="259">
        <f>'Orange Pivot'!I145</f>
        <v>132946</v>
      </c>
      <c r="U152" s="14">
        <f t="shared" si="55"/>
        <v>132946</v>
      </c>
      <c r="V152" s="67"/>
      <c r="W152" s="22">
        <f>'Blue Pivot'!C145</f>
        <v>61</v>
      </c>
      <c r="X152" s="12">
        <f>'Blue Pivot'!D145</f>
        <v>113</v>
      </c>
      <c r="Y152" s="12">
        <f>'Blue Pivot'!E145</f>
        <v>56</v>
      </c>
      <c r="Z152" s="12">
        <f>'Blue Pivot'!F145</f>
        <v>52</v>
      </c>
      <c r="AA152" s="13">
        <f>'Blue Pivot'!G145</f>
        <v>0</v>
      </c>
      <c r="AB152" s="12">
        <f>'Blue Pivot'!H145</f>
        <v>0</v>
      </c>
      <c r="AC152" s="259">
        <f>'Blue Pivot'!I145</f>
        <v>282</v>
      </c>
      <c r="AD152" s="14">
        <f t="shared" si="56"/>
        <v>282</v>
      </c>
      <c r="AF152" s="1"/>
      <c r="AG152" s="1"/>
    </row>
    <row r="153" spans="1:33" s="7" customFormat="1" ht="15" customHeight="1" outlineLevel="1" collapsed="1" thickTop="1" thickBot="1" x14ac:dyDescent="0.3">
      <c r="A153" s="1"/>
      <c r="B153" s="397"/>
      <c r="C153" s="394"/>
      <c r="D153" s="5" t="s">
        <v>10</v>
      </c>
      <c r="E153" s="188">
        <f>'Green Pivot'!C146</f>
        <v>103.26086956521738</v>
      </c>
      <c r="F153" s="15">
        <f>'Green Pivot'!D146</f>
        <v>102.02020202020201</v>
      </c>
      <c r="G153" s="15">
        <f>'Green Pivot'!E146</f>
        <v>112.01413427561837</v>
      </c>
      <c r="H153" s="15">
        <f>'Green Pivot'!F146</f>
        <v>100.13698630136987</v>
      </c>
      <c r="I153" s="16">
        <f>'Green Pivot'!G146</f>
        <v>101.8018018018018</v>
      </c>
      <c r="J153" s="15">
        <f>'Green Pivot'!H146</f>
        <v>36.708860759493675</v>
      </c>
      <c r="K153" s="261">
        <f>'Green Pivot'!I146</f>
        <v>94.691857849752594</v>
      </c>
      <c r="L153" s="17">
        <f>L150/L149*100</f>
        <v>104.29994756161508</v>
      </c>
      <c r="M153" s="67"/>
      <c r="N153" s="188">
        <f>'Orange Pivot'!C146</f>
        <v>103.6916786916787</v>
      </c>
      <c r="O153" s="15">
        <f>'Orange Pivot'!D146</f>
        <v>96.864522538184531</v>
      </c>
      <c r="P153" s="15">
        <f>'Orange Pivot'!E146</f>
        <v>92.286049962898844</v>
      </c>
      <c r="Q153" s="15">
        <f>'Orange Pivot'!F146</f>
        <v>95.490688428541532</v>
      </c>
      <c r="R153" s="16">
        <f>'Orange Pivot'!G146</f>
        <v>98.801756329763222</v>
      </c>
      <c r="S153" s="15">
        <f>'Orange Pivot'!H146</f>
        <v>48.192726049415022</v>
      </c>
      <c r="T153" s="261">
        <f>'Orange Pivot'!I146</f>
        <v>93.570508100147279</v>
      </c>
      <c r="U153" s="17">
        <f>U150/U149*100</f>
        <v>97.353651505944313</v>
      </c>
      <c r="V153" s="67"/>
      <c r="W153" s="188">
        <f>'Blue Pivot'!C146</f>
        <v>105.81395348837211</v>
      </c>
      <c r="X153" s="15">
        <f>'Blue Pivot'!D146</f>
        <v>96.564885496183209</v>
      </c>
      <c r="Y153" s="15">
        <f>'Blue Pivot'!E146</f>
        <v>98.939929328621915</v>
      </c>
      <c r="Z153" s="15">
        <f>'Blue Pivot'!F146</f>
        <v>96.044303797468359</v>
      </c>
      <c r="AA153" s="16">
        <f>'Blue Pivot'!G146</f>
        <v>100.49999999999999</v>
      </c>
      <c r="AB153" s="15">
        <f>'Blue Pivot'!H146</f>
        <v>27.547169811320753</v>
      </c>
      <c r="AC153" s="261">
        <f>'Blue Pivot'!I146</f>
        <v>87.094907407407405</v>
      </c>
      <c r="AD153" s="17">
        <f>AD150/AD149*100</f>
        <v>97.881066302118938</v>
      </c>
      <c r="AF153" s="1"/>
      <c r="AG153" s="1"/>
    </row>
    <row r="154" spans="1:33" s="7" customFormat="1" ht="15" customHeight="1" outlineLevel="1" thickTop="1" thickBot="1" x14ac:dyDescent="0.3">
      <c r="A154" s="1"/>
      <c r="B154" s="397"/>
      <c r="C154" s="394"/>
      <c r="D154" s="301" t="s">
        <v>11</v>
      </c>
      <c r="E154" s="295">
        <f>'Green Pivot'!C147</f>
        <v>103.26086956521738</v>
      </c>
      <c r="F154" s="296">
        <f>'Green Pivot'!D147</f>
        <v>101.34680134680134</v>
      </c>
      <c r="G154" s="296">
        <f>'Green Pivot'!E147</f>
        <v>110.60070671378092</v>
      </c>
      <c r="H154" s="296">
        <f>'Green Pivot'!F147</f>
        <v>97.808219178082183</v>
      </c>
      <c r="I154" s="297">
        <f>'Green Pivot'!G147</f>
        <v>95.495495495495504</v>
      </c>
      <c r="J154" s="296">
        <f>'Green Pivot'!H147</f>
        <v>0</v>
      </c>
      <c r="K154" s="267">
        <f>'Green Pivot'!I147</f>
        <v>87.629329734592901</v>
      </c>
      <c r="L154" s="299">
        <f>L151/L149*100</f>
        <v>102.14997378080754</v>
      </c>
      <c r="M154" s="67"/>
      <c r="N154" s="295">
        <f>'Orange Pivot'!C147</f>
        <v>103.0115974560419</v>
      </c>
      <c r="O154" s="296">
        <f>'Orange Pivot'!D147</f>
        <v>96.124425679870853</v>
      </c>
      <c r="P154" s="296">
        <f>'Orange Pivot'!E147</f>
        <v>91.078716299777398</v>
      </c>
      <c r="Q154" s="296">
        <f>'Orange Pivot'!F147</f>
        <v>93.880780498012143</v>
      </c>
      <c r="R154" s="297">
        <f>'Orange Pivot'!G147</f>
        <v>95.687143501990235</v>
      </c>
      <c r="S154" s="296">
        <f>'Orange Pivot'!H147</f>
        <v>0</v>
      </c>
      <c r="T154" s="267">
        <f>'Orange Pivot'!I147</f>
        <v>88.746950938880715</v>
      </c>
      <c r="U154" s="299">
        <f>U151/U149*100</f>
        <v>96.145779772199631</v>
      </c>
      <c r="V154" s="67"/>
      <c r="W154" s="295">
        <f>'Blue Pivot'!C147</f>
        <v>103.48837209302326</v>
      </c>
      <c r="X154" s="296">
        <f>'Blue Pivot'!D147</f>
        <v>96.18320610687023</v>
      </c>
      <c r="Y154" s="296">
        <f>'Blue Pivot'!E147</f>
        <v>95.053003533568898</v>
      </c>
      <c r="Z154" s="296">
        <f>'Blue Pivot'!F147</f>
        <v>91.930379746835442</v>
      </c>
      <c r="AA154" s="297">
        <f>'Blue Pivot'!G147</f>
        <v>92.5</v>
      </c>
      <c r="AB154" s="296">
        <f>'Blue Pivot'!H147</f>
        <v>0</v>
      </c>
      <c r="AC154" s="267">
        <f>'Blue Pivot'!I147</f>
        <v>79.629629629629633</v>
      </c>
      <c r="AD154" s="299">
        <f>AD151/AD149*100</f>
        <v>94.053315105946695</v>
      </c>
      <c r="AF154" s="1"/>
      <c r="AG154" s="1"/>
    </row>
    <row r="155" spans="1:33" s="7" customFormat="1" ht="15" customHeight="1" outlineLevel="1" thickTop="1" thickBot="1" x14ac:dyDescent="0.3">
      <c r="A155" s="1"/>
      <c r="B155" s="397"/>
      <c r="C155" s="394"/>
      <c r="D155" s="301" t="s">
        <v>145</v>
      </c>
      <c r="E155" s="295">
        <f>'Green Pivot'!C148</f>
        <v>75</v>
      </c>
      <c r="F155" s="296">
        <f>'Green Pivot'!D148</f>
        <v>59.489051094890513</v>
      </c>
      <c r="G155" s="296">
        <f>'Green Pivot'!E148</f>
        <v>46.992481203007522</v>
      </c>
      <c r="H155" s="296">
        <f>'Green Pivot'!F148</f>
        <v>30.417495029821072</v>
      </c>
      <c r="I155" s="297"/>
      <c r="J155" s="296"/>
      <c r="K155" s="267"/>
      <c r="L155" s="299"/>
      <c r="M155" s="67"/>
      <c r="N155" s="295">
        <f>'Orange Pivot'!C148</f>
        <v>81.125345459000997</v>
      </c>
      <c r="O155" s="296">
        <f>'Orange Pivot'!D148</f>
        <v>58.916452808668375</v>
      </c>
      <c r="P155" s="296">
        <f>'Orange Pivot'!E148</f>
        <v>38.076190077279101</v>
      </c>
      <c r="Q155" s="296">
        <f>'Orange Pivot'!F148</f>
        <v>28.317135549872123</v>
      </c>
      <c r="R155" s="297"/>
      <c r="S155" s="296"/>
      <c r="T155" s="267"/>
      <c r="U155" s="299"/>
      <c r="V155" s="67"/>
      <c r="W155" s="295">
        <f>'Blue Pivot'!C148</f>
        <v>74.390243902439025</v>
      </c>
      <c r="X155" s="296">
        <f>'Blue Pivot'!D148</f>
        <v>53.301886792452834</v>
      </c>
      <c r="Y155" s="296">
        <f>'Blue Pivot'!E148</f>
        <v>32.183908045977013</v>
      </c>
      <c r="Z155" s="296">
        <f>'Blue Pivot'!F148</f>
        <v>17.687074829931973</v>
      </c>
      <c r="AA155" s="297"/>
      <c r="AB155" s="296"/>
      <c r="AC155" s="267"/>
      <c r="AD155" s="299"/>
      <c r="AF155" s="1"/>
      <c r="AG155" s="1"/>
    </row>
    <row r="156" spans="1:33" s="7" customFormat="1" ht="15" customHeight="1" outlineLevel="1" thickTop="1" thickBot="1" x14ac:dyDescent="0.3">
      <c r="A156" s="1"/>
      <c r="B156" s="397"/>
      <c r="C156" s="394"/>
      <c r="D156" s="133" t="s">
        <v>146</v>
      </c>
      <c r="E156" s="24">
        <f>'Green Pivot'!C149</f>
        <v>75</v>
      </c>
      <c r="F156" s="18">
        <f>'Green Pivot'!D149</f>
        <v>54.882154882154886</v>
      </c>
      <c r="G156" s="18">
        <f>'Green Pivot'!E149</f>
        <v>44.169611307420489</v>
      </c>
      <c r="H156" s="18">
        <f>'Green Pivot'!F149</f>
        <v>20.958904109589042</v>
      </c>
      <c r="I156" s="19"/>
      <c r="J156" s="18"/>
      <c r="K156" s="262"/>
      <c r="L156" s="20"/>
      <c r="M156" s="67"/>
      <c r="N156" s="24">
        <f>'Orange Pivot'!C149</f>
        <v>79.617604617604627</v>
      </c>
      <c r="O156" s="18">
        <f>'Orange Pivot'!D149</f>
        <v>51.31503787408419</v>
      </c>
      <c r="P156" s="18">
        <f>'Orange Pivot'!E149</f>
        <v>28.105676477862971</v>
      </c>
      <c r="Q156" s="18">
        <f>'Orange Pivot'!F149</f>
        <v>18.100020924879683</v>
      </c>
      <c r="R156" s="19"/>
      <c r="S156" s="18"/>
      <c r="T156" s="262"/>
      <c r="U156" s="20"/>
      <c r="V156" s="67"/>
      <c r="W156" s="24">
        <f>'Blue Pivot'!C149</f>
        <v>70.930232558139537</v>
      </c>
      <c r="X156" s="18">
        <f>'Blue Pivot'!D149</f>
        <v>43.12977099236641</v>
      </c>
      <c r="Y156" s="18">
        <f>'Blue Pivot'!E149</f>
        <v>19.78798586572438</v>
      </c>
      <c r="Z156" s="18">
        <f>'Blue Pivot'!F149</f>
        <v>8.2278481012658222</v>
      </c>
      <c r="AA156" s="19"/>
      <c r="AB156" s="18"/>
      <c r="AC156" s="262"/>
      <c r="AD156" s="20"/>
      <c r="AF156" s="1"/>
      <c r="AG156" s="1"/>
    </row>
    <row r="157" spans="1:33" s="7" customFormat="1" ht="15" hidden="1" customHeight="1" outlineLevel="2" thickTop="1" thickBot="1" x14ac:dyDescent="0.3">
      <c r="A157" s="1"/>
      <c r="B157" s="397"/>
      <c r="C157" s="394" t="s">
        <v>34</v>
      </c>
      <c r="D157" s="109" t="s">
        <v>7</v>
      </c>
      <c r="E157" s="183">
        <f>'Green Pivot'!C150</f>
        <v>7</v>
      </c>
      <c r="F157" s="184">
        <f>'Green Pivot'!D150</f>
        <v>9</v>
      </c>
      <c r="G157" s="184">
        <f>'Green Pivot'!E150</f>
        <v>63</v>
      </c>
      <c r="H157" s="184">
        <f>'Green Pivot'!F150</f>
        <v>65</v>
      </c>
      <c r="I157" s="185">
        <f>'Green Pivot'!G150</f>
        <v>16</v>
      </c>
      <c r="J157" s="184">
        <f>'Green Pivot'!H150</f>
        <v>28</v>
      </c>
      <c r="K157" s="269">
        <f>'Green Pivot'!I150</f>
        <v>188</v>
      </c>
      <c r="L157" s="186">
        <f>SUM(E157:I157)</f>
        <v>160</v>
      </c>
      <c r="M157" s="67"/>
      <c r="N157" s="189">
        <f>'Orange Pivot'!C150</f>
        <v>11739</v>
      </c>
      <c r="O157" s="190">
        <f>'Orange Pivot'!D150</f>
        <v>10799</v>
      </c>
      <c r="P157" s="190">
        <f>'Orange Pivot'!E150</f>
        <v>7545</v>
      </c>
      <c r="Q157" s="190">
        <f>'Orange Pivot'!F150</f>
        <v>7452</v>
      </c>
      <c r="R157" s="191">
        <f>'Orange Pivot'!G150</f>
        <v>3108</v>
      </c>
      <c r="S157" s="190">
        <f>'Orange Pivot'!H150</f>
        <v>3559</v>
      </c>
      <c r="T157" s="282">
        <f>'Orange Pivot'!I150</f>
        <v>44202</v>
      </c>
      <c r="U157" s="192">
        <f>SUM(N157:R157)</f>
        <v>40643</v>
      </c>
      <c r="V157" s="67"/>
      <c r="W157" s="189">
        <f>'Blue Pivot'!C150</f>
        <v>6</v>
      </c>
      <c r="X157" s="190">
        <f>'Blue Pivot'!D150</f>
        <v>13</v>
      </c>
      <c r="Y157" s="190">
        <f>'Blue Pivot'!E150</f>
        <v>13</v>
      </c>
      <c r="Z157" s="190">
        <f>'Blue Pivot'!F150</f>
        <v>24</v>
      </c>
      <c r="AA157" s="191">
        <f>'Blue Pivot'!G150</f>
        <v>9</v>
      </c>
      <c r="AB157" s="190">
        <f>'Blue Pivot'!H150</f>
        <v>12</v>
      </c>
      <c r="AC157" s="282">
        <f>'Blue Pivot'!I150</f>
        <v>77</v>
      </c>
      <c r="AD157" s="193">
        <f>SUM(W157:AA157)</f>
        <v>65</v>
      </c>
      <c r="AF157" s="1"/>
      <c r="AG157" s="1"/>
    </row>
    <row r="158" spans="1:33" s="7" customFormat="1" ht="15" hidden="1" customHeight="1" outlineLevel="2" thickTop="1" thickBot="1" x14ac:dyDescent="0.3">
      <c r="A158" s="1"/>
      <c r="B158" s="397"/>
      <c r="C158" s="394"/>
      <c r="D158" s="104" t="s">
        <v>8</v>
      </c>
      <c r="E158" s="65">
        <f>'Green Pivot'!C151</f>
        <v>6</v>
      </c>
      <c r="F158" s="40">
        <f>'Green Pivot'!D151</f>
        <v>11</v>
      </c>
      <c r="G158" s="40">
        <f>'Green Pivot'!E151</f>
        <v>68</v>
      </c>
      <c r="H158" s="40">
        <f>'Green Pivot'!F151</f>
        <v>75</v>
      </c>
      <c r="I158" s="41">
        <f>'Green Pivot'!G151</f>
        <v>16</v>
      </c>
      <c r="J158" s="40">
        <f>'Green Pivot'!H151</f>
        <v>8</v>
      </c>
      <c r="K158" s="270">
        <f>'Green Pivot'!I151</f>
        <v>184</v>
      </c>
      <c r="L158" s="42">
        <f t="shared" ref="L158:L160" si="57">SUM(E158:I158)</f>
        <v>176</v>
      </c>
      <c r="M158" s="67"/>
      <c r="N158" s="65">
        <f>'Orange Pivot'!C151</f>
        <v>11967</v>
      </c>
      <c r="O158" s="40">
        <f>'Orange Pivot'!D151</f>
        <v>10095</v>
      </c>
      <c r="P158" s="40">
        <f>'Orange Pivot'!E151</f>
        <v>6586</v>
      </c>
      <c r="Q158" s="40">
        <f>'Orange Pivot'!F151</f>
        <v>6613</v>
      </c>
      <c r="R158" s="41">
        <f>'Orange Pivot'!G151</f>
        <v>2963</v>
      </c>
      <c r="S158" s="40">
        <f>'Orange Pivot'!H151</f>
        <v>1409</v>
      </c>
      <c r="T158" s="270">
        <f>'Orange Pivot'!I151</f>
        <v>39633</v>
      </c>
      <c r="U158" s="42">
        <f t="shared" ref="U158:U160" si="58">SUM(N158:R158)</f>
        <v>38224</v>
      </c>
      <c r="V158" s="67"/>
      <c r="W158" s="65">
        <f>'Blue Pivot'!C151</f>
        <v>6</v>
      </c>
      <c r="X158" s="40">
        <f>'Blue Pivot'!D151</f>
        <v>13</v>
      </c>
      <c r="Y158" s="40">
        <f>'Blue Pivot'!E151</f>
        <v>10</v>
      </c>
      <c r="Z158" s="40">
        <f>'Blue Pivot'!F151</f>
        <v>23</v>
      </c>
      <c r="AA158" s="41">
        <f>'Blue Pivot'!G151</f>
        <v>7</v>
      </c>
      <c r="AB158" s="40">
        <f>'Blue Pivot'!H151</f>
        <v>5</v>
      </c>
      <c r="AC158" s="270">
        <f>'Blue Pivot'!I151</f>
        <v>64</v>
      </c>
      <c r="AD158" s="42">
        <f t="shared" ref="AD158:AD160" si="59">SUM(W158:AA158)</f>
        <v>59</v>
      </c>
      <c r="AF158" s="1"/>
      <c r="AG158" s="1"/>
    </row>
    <row r="159" spans="1:33" s="7" customFormat="1" ht="15" hidden="1" customHeight="1" outlineLevel="2" thickTop="1" thickBot="1" x14ac:dyDescent="0.3">
      <c r="A159" s="1"/>
      <c r="B159" s="397"/>
      <c r="C159" s="394"/>
      <c r="D159" s="105" t="s">
        <v>9</v>
      </c>
      <c r="E159" s="65">
        <f>'Green Pivot'!C152</f>
        <v>6</v>
      </c>
      <c r="F159" s="40">
        <f>'Green Pivot'!D152</f>
        <v>11</v>
      </c>
      <c r="G159" s="40">
        <f>'Green Pivot'!E152</f>
        <v>67</v>
      </c>
      <c r="H159" s="40">
        <f>'Green Pivot'!F152</f>
        <v>73</v>
      </c>
      <c r="I159" s="41">
        <f>'Green Pivot'!G152</f>
        <v>14</v>
      </c>
      <c r="J159" s="40">
        <f>'Green Pivot'!H152</f>
        <v>0</v>
      </c>
      <c r="K159" s="270">
        <f>'Green Pivot'!I152</f>
        <v>171</v>
      </c>
      <c r="L159" s="42">
        <f t="shared" si="57"/>
        <v>171</v>
      </c>
      <c r="M159" s="67"/>
      <c r="N159" s="65">
        <f>'Orange Pivot'!C152</f>
        <v>11894</v>
      </c>
      <c r="O159" s="40">
        <f>'Orange Pivot'!D152</f>
        <v>10009</v>
      </c>
      <c r="P159" s="40">
        <f>'Orange Pivot'!E152</f>
        <v>6462</v>
      </c>
      <c r="Q159" s="40">
        <f>'Orange Pivot'!F152</f>
        <v>6431</v>
      </c>
      <c r="R159" s="41">
        <f>'Orange Pivot'!G152</f>
        <v>2849</v>
      </c>
      <c r="S159" s="40">
        <f>'Orange Pivot'!H152</f>
        <v>0</v>
      </c>
      <c r="T159" s="270">
        <f>'Orange Pivot'!I152</f>
        <v>37645</v>
      </c>
      <c r="U159" s="42">
        <f t="shared" si="58"/>
        <v>37645</v>
      </c>
      <c r="V159" s="67"/>
      <c r="W159" s="65">
        <f>'Blue Pivot'!C152</f>
        <v>6</v>
      </c>
      <c r="X159" s="40">
        <f>'Blue Pivot'!D152</f>
        <v>13</v>
      </c>
      <c r="Y159" s="40">
        <f>'Blue Pivot'!E152</f>
        <v>10</v>
      </c>
      <c r="Z159" s="40">
        <f>'Blue Pivot'!F152</f>
        <v>23</v>
      </c>
      <c r="AA159" s="41">
        <f>'Blue Pivot'!G152</f>
        <v>7</v>
      </c>
      <c r="AB159" s="40">
        <f>'Blue Pivot'!H152</f>
        <v>0</v>
      </c>
      <c r="AC159" s="270">
        <f>'Blue Pivot'!I152</f>
        <v>59</v>
      </c>
      <c r="AD159" s="42">
        <f t="shared" si="59"/>
        <v>59</v>
      </c>
      <c r="AF159" s="1"/>
      <c r="AG159" s="1"/>
    </row>
    <row r="160" spans="1:33" s="7" customFormat="1" ht="15" hidden="1" customHeight="1" outlineLevel="2" thickTop="1" thickBot="1" x14ac:dyDescent="0.3">
      <c r="A160" s="1"/>
      <c r="B160" s="397"/>
      <c r="C160" s="394"/>
      <c r="D160" s="300" t="s">
        <v>144</v>
      </c>
      <c r="E160" s="22">
        <f>'Green Pivot'!C153</f>
        <v>6</v>
      </c>
      <c r="F160" s="12">
        <f>'Green Pivot'!D153</f>
        <v>0</v>
      </c>
      <c r="G160" s="12">
        <f>'Green Pivot'!E153</f>
        <v>14</v>
      </c>
      <c r="H160" s="12">
        <f>'Green Pivot'!F153</f>
        <v>11</v>
      </c>
      <c r="I160" s="13">
        <f>'Green Pivot'!G153</f>
        <v>0</v>
      </c>
      <c r="J160" s="12">
        <f>'Green Pivot'!H153</f>
        <v>0</v>
      </c>
      <c r="K160" s="259">
        <f>'Green Pivot'!I153</f>
        <v>31</v>
      </c>
      <c r="L160" s="14">
        <f t="shared" si="57"/>
        <v>31</v>
      </c>
      <c r="M160" s="67"/>
      <c r="N160" s="22">
        <f>'Orange Pivot'!C153</f>
        <v>9904</v>
      </c>
      <c r="O160" s="12">
        <f>'Orange Pivot'!D153</f>
        <v>5907</v>
      </c>
      <c r="P160" s="12">
        <f>'Orange Pivot'!E153</f>
        <v>1912</v>
      </c>
      <c r="Q160" s="12">
        <f>'Orange Pivot'!F153</f>
        <v>951</v>
      </c>
      <c r="R160" s="13">
        <f>'Orange Pivot'!G153</f>
        <v>0</v>
      </c>
      <c r="S160" s="12">
        <f>'Orange Pivot'!H153</f>
        <v>0</v>
      </c>
      <c r="T160" s="259">
        <f>'Orange Pivot'!I153</f>
        <v>18674</v>
      </c>
      <c r="U160" s="14">
        <f t="shared" si="58"/>
        <v>18674</v>
      </c>
      <c r="V160" s="67"/>
      <c r="W160" s="22">
        <f>'Blue Pivot'!C153</f>
        <v>0</v>
      </c>
      <c r="X160" s="12">
        <f>'Blue Pivot'!D153</f>
        <v>8</v>
      </c>
      <c r="Y160" s="12">
        <f>'Blue Pivot'!E153</f>
        <v>5</v>
      </c>
      <c r="Z160" s="12">
        <f>'Blue Pivot'!F153</f>
        <v>0</v>
      </c>
      <c r="AA160" s="13">
        <f>'Blue Pivot'!G153</f>
        <v>0</v>
      </c>
      <c r="AB160" s="12">
        <f>'Blue Pivot'!H153</f>
        <v>0</v>
      </c>
      <c r="AC160" s="259">
        <f>'Blue Pivot'!I153</f>
        <v>13</v>
      </c>
      <c r="AD160" s="14">
        <f t="shared" si="59"/>
        <v>13</v>
      </c>
      <c r="AF160" s="1"/>
      <c r="AG160" s="1"/>
    </row>
    <row r="161" spans="1:33" s="7" customFormat="1" ht="15" customHeight="1" outlineLevel="1" collapsed="1" thickTop="1" thickBot="1" x14ac:dyDescent="0.3">
      <c r="A161" s="1"/>
      <c r="B161" s="397"/>
      <c r="C161" s="394"/>
      <c r="D161" s="5" t="s">
        <v>10</v>
      </c>
      <c r="E161" s="188">
        <f>'Green Pivot'!C154</f>
        <v>85.714285714285708</v>
      </c>
      <c r="F161" s="15">
        <f>'Green Pivot'!D154</f>
        <v>122.22222222222223</v>
      </c>
      <c r="G161" s="15">
        <f>'Green Pivot'!E154</f>
        <v>107.93650793650794</v>
      </c>
      <c r="H161" s="15">
        <f>'Green Pivot'!F154</f>
        <v>115.38461538461537</v>
      </c>
      <c r="I161" s="16">
        <f>'Green Pivot'!G154</f>
        <v>100</v>
      </c>
      <c r="J161" s="15">
        <f>'Green Pivot'!H154</f>
        <v>28.571428571428569</v>
      </c>
      <c r="K161" s="261">
        <f>'Green Pivot'!I154</f>
        <v>97.872340425531917</v>
      </c>
      <c r="L161" s="17">
        <f>L158/L157*100</f>
        <v>110.00000000000001</v>
      </c>
      <c r="M161" s="67"/>
      <c r="N161" s="188">
        <f>'Orange Pivot'!C154</f>
        <v>101.94224380270892</v>
      </c>
      <c r="O161" s="15">
        <f>'Orange Pivot'!D154</f>
        <v>93.480877859061025</v>
      </c>
      <c r="P161" s="15">
        <f>'Orange Pivot'!E154</f>
        <v>87.289595758780649</v>
      </c>
      <c r="Q161" s="15">
        <f>'Orange Pivot'!F154</f>
        <v>88.741277509393456</v>
      </c>
      <c r="R161" s="16">
        <f>'Orange Pivot'!G154</f>
        <v>95.33462033462034</v>
      </c>
      <c r="S161" s="15">
        <f>'Orange Pivot'!H154</f>
        <v>39.589772407979765</v>
      </c>
      <c r="T161" s="261">
        <f>'Orange Pivot'!I154</f>
        <v>89.66336364870368</v>
      </c>
      <c r="U161" s="17">
        <f>U158/U157*100</f>
        <v>94.048175577590229</v>
      </c>
      <c r="V161" s="67"/>
      <c r="W161" s="188">
        <f>'Blue Pivot'!C154</f>
        <v>100</v>
      </c>
      <c r="X161" s="15">
        <f>'Blue Pivot'!D154</f>
        <v>100</v>
      </c>
      <c r="Y161" s="15">
        <f>'Blue Pivot'!E154</f>
        <v>76.923076923076934</v>
      </c>
      <c r="Z161" s="15">
        <f>'Blue Pivot'!F154</f>
        <v>95.833333333333343</v>
      </c>
      <c r="AA161" s="16">
        <f>'Blue Pivot'!G154</f>
        <v>77.777777777777786</v>
      </c>
      <c r="AB161" s="15">
        <f>'Blue Pivot'!H154</f>
        <v>41.666666666666671</v>
      </c>
      <c r="AC161" s="261">
        <f>'Blue Pivot'!I154</f>
        <v>83.116883116883116</v>
      </c>
      <c r="AD161" s="17">
        <f>AD158/AD157*100</f>
        <v>90.769230769230774</v>
      </c>
      <c r="AF161" s="1"/>
      <c r="AG161" s="1"/>
    </row>
    <row r="162" spans="1:33" s="7" customFormat="1" ht="15" customHeight="1" outlineLevel="1" thickTop="1" thickBot="1" x14ac:dyDescent="0.3">
      <c r="A162" s="1"/>
      <c r="B162" s="397"/>
      <c r="C162" s="394"/>
      <c r="D162" s="301" t="s">
        <v>11</v>
      </c>
      <c r="E162" s="295">
        <f>'Green Pivot'!C155</f>
        <v>85.714285714285708</v>
      </c>
      <c r="F162" s="296">
        <f>'Green Pivot'!D155</f>
        <v>122.22222222222223</v>
      </c>
      <c r="G162" s="296">
        <f>'Green Pivot'!E155</f>
        <v>106.34920634920636</v>
      </c>
      <c r="H162" s="296">
        <f>'Green Pivot'!F155</f>
        <v>112.30769230769231</v>
      </c>
      <c r="I162" s="297">
        <f>'Green Pivot'!G155</f>
        <v>87.5</v>
      </c>
      <c r="J162" s="296">
        <f>'Green Pivot'!H155</f>
        <v>0</v>
      </c>
      <c r="K162" s="267">
        <f>'Green Pivot'!I155</f>
        <v>90.957446808510639</v>
      </c>
      <c r="L162" s="299">
        <f>L159/L157*100</f>
        <v>106.87500000000001</v>
      </c>
      <c r="M162" s="67"/>
      <c r="N162" s="295">
        <f>'Orange Pivot'!C155</f>
        <v>101.32038504131526</v>
      </c>
      <c r="O162" s="296">
        <f>'Orange Pivot'!D155</f>
        <v>92.684507824798587</v>
      </c>
      <c r="P162" s="296">
        <f>'Orange Pivot'!E155</f>
        <v>85.646123260437378</v>
      </c>
      <c r="Q162" s="296">
        <f>'Orange Pivot'!F155</f>
        <v>86.298980139559845</v>
      </c>
      <c r="R162" s="297">
        <f>'Orange Pivot'!G155</f>
        <v>91.666666666666657</v>
      </c>
      <c r="S162" s="296">
        <f>'Orange Pivot'!H155</f>
        <v>0</v>
      </c>
      <c r="T162" s="267">
        <f>'Orange Pivot'!I155</f>
        <v>85.165829600470573</v>
      </c>
      <c r="U162" s="299">
        <f>U159/U157*100</f>
        <v>92.623576015550029</v>
      </c>
      <c r="V162" s="67"/>
      <c r="W162" s="295">
        <f>'Blue Pivot'!C155</f>
        <v>100</v>
      </c>
      <c r="X162" s="296">
        <f>'Blue Pivot'!D155</f>
        <v>100</v>
      </c>
      <c r="Y162" s="296">
        <f>'Blue Pivot'!E155</f>
        <v>76.923076923076934</v>
      </c>
      <c r="Z162" s="296">
        <f>'Blue Pivot'!F155</f>
        <v>95.833333333333343</v>
      </c>
      <c r="AA162" s="297">
        <f>'Blue Pivot'!G155</f>
        <v>77.777777777777786</v>
      </c>
      <c r="AB162" s="296">
        <f>'Blue Pivot'!H155</f>
        <v>0</v>
      </c>
      <c r="AC162" s="267">
        <f>'Blue Pivot'!I155</f>
        <v>76.623376623376629</v>
      </c>
      <c r="AD162" s="299">
        <f>AD159/AD157*100</f>
        <v>90.769230769230774</v>
      </c>
      <c r="AF162" s="1"/>
      <c r="AG162" s="1"/>
    </row>
    <row r="163" spans="1:33" s="7" customFormat="1" ht="15" customHeight="1" outlineLevel="1" thickTop="1" thickBot="1" x14ac:dyDescent="0.3">
      <c r="A163" s="1"/>
      <c r="B163" s="397"/>
      <c r="C163" s="394"/>
      <c r="D163" s="301" t="s">
        <v>145</v>
      </c>
      <c r="E163" s="295">
        <f>'Green Pivot'!C156</f>
        <v>100</v>
      </c>
      <c r="F163" s="296">
        <f>'Green Pivot'!D156</f>
        <v>0</v>
      </c>
      <c r="G163" s="296">
        <f>'Green Pivot'!E156</f>
        <v>26.415094339622641</v>
      </c>
      <c r="H163" s="296">
        <f>'Green Pivot'!F156</f>
        <v>23.404255319148938</v>
      </c>
      <c r="I163" s="297"/>
      <c r="J163" s="296"/>
      <c r="K163" s="267"/>
      <c r="L163" s="299"/>
      <c r="M163" s="67"/>
      <c r="N163" s="295">
        <f>'Orange Pivot'!C156</f>
        <v>87.66929273258387</v>
      </c>
      <c r="O163" s="296">
        <f>'Orange Pivot'!D156</f>
        <v>64.550322369139991</v>
      </c>
      <c r="P163" s="296">
        <f>'Orange Pivot'!E156</f>
        <v>36.164176281445052</v>
      </c>
      <c r="Q163" s="296">
        <f>'Orange Pivot'!F156</f>
        <v>23.138686131386862</v>
      </c>
      <c r="R163" s="297"/>
      <c r="S163" s="296"/>
      <c r="T163" s="267"/>
      <c r="U163" s="299"/>
      <c r="V163" s="67"/>
      <c r="W163" s="295">
        <f>'Blue Pivot'!C156</f>
        <v>0</v>
      </c>
      <c r="X163" s="296">
        <f>'Blue Pivot'!D156</f>
        <v>72.727272727272734</v>
      </c>
      <c r="Y163" s="296">
        <f>'Blue Pivot'!E156</f>
        <v>71.428571428571431</v>
      </c>
      <c r="Z163" s="296">
        <f>'Blue Pivot'!F156</f>
        <v>0</v>
      </c>
      <c r="AA163" s="297"/>
      <c r="AB163" s="296"/>
      <c r="AC163" s="267"/>
      <c r="AD163" s="299"/>
      <c r="AF163" s="1"/>
      <c r="AG163" s="1"/>
    </row>
    <row r="164" spans="1:33" s="7" customFormat="1" ht="15" customHeight="1" outlineLevel="1" thickTop="1" thickBot="1" x14ac:dyDescent="0.3">
      <c r="A164" s="1"/>
      <c r="B164" s="397"/>
      <c r="C164" s="394"/>
      <c r="D164" s="6" t="s">
        <v>146</v>
      </c>
      <c r="E164" s="24">
        <f>'Green Pivot'!C157</f>
        <v>85.714285714285708</v>
      </c>
      <c r="F164" s="18">
        <f>'Green Pivot'!D157</f>
        <v>0</v>
      </c>
      <c r="G164" s="18">
        <f>'Green Pivot'!E157</f>
        <v>22.222222222222221</v>
      </c>
      <c r="H164" s="18">
        <f>'Green Pivot'!F157</f>
        <v>16.923076923076923</v>
      </c>
      <c r="I164" s="19"/>
      <c r="J164" s="18"/>
      <c r="K164" s="262"/>
      <c r="L164" s="20"/>
      <c r="M164" s="67"/>
      <c r="N164" s="24">
        <f>'Orange Pivot'!C157</f>
        <v>84.368344833461123</v>
      </c>
      <c r="O164" s="18">
        <f>'Orange Pivot'!D157</f>
        <v>54.699509213816086</v>
      </c>
      <c r="P164" s="18">
        <f>'Orange Pivot'!E157</f>
        <v>25.34128561961564</v>
      </c>
      <c r="Q164" s="18">
        <f>'Orange Pivot'!F157</f>
        <v>12.761674718196458</v>
      </c>
      <c r="R164" s="19"/>
      <c r="S164" s="18"/>
      <c r="T164" s="262"/>
      <c r="U164" s="20"/>
      <c r="V164" s="67"/>
      <c r="W164" s="24">
        <f>'Blue Pivot'!C157</f>
        <v>0</v>
      </c>
      <c r="X164" s="18">
        <f>'Blue Pivot'!D157</f>
        <v>61.53846153846154</v>
      </c>
      <c r="Y164" s="18">
        <f>'Blue Pivot'!E157</f>
        <v>38.461538461538467</v>
      </c>
      <c r="Z164" s="18">
        <f>'Blue Pivot'!F157</f>
        <v>0</v>
      </c>
      <c r="AA164" s="19"/>
      <c r="AB164" s="18"/>
      <c r="AC164" s="262"/>
      <c r="AD164" s="20"/>
      <c r="AF164" s="1"/>
      <c r="AG164" s="1"/>
    </row>
    <row r="165" spans="1:33" ht="15" hidden="1" customHeight="1" outlineLevel="2" thickTop="1" thickBot="1" x14ac:dyDescent="0.3">
      <c r="B165" s="397"/>
      <c r="C165" s="398" t="s">
        <v>30</v>
      </c>
      <c r="D165" s="106" t="s">
        <v>7</v>
      </c>
      <c r="E165" s="183">
        <f>'Green Pivot'!C158</f>
        <v>25</v>
      </c>
      <c r="F165" s="184">
        <f>'Green Pivot'!D158</f>
        <v>113</v>
      </c>
      <c r="G165" s="184">
        <f>'Green Pivot'!E158</f>
        <v>236</v>
      </c>
      <c r="H165" s="184">
        <f>'Green Pivot'!F158</f>
        <v>307</v>
      </c>
      <c r="I165" s="185">
        <f>'Green Pivot'!G158</f>
        <v>80</v>
      </c>
      <c r="J165" s="184">
        <f>'Green Pivot'!H158</f>
        <v>122</v>
      </c>
      <c r="K165" s="269">
        <f>'Green Pivot'!I158</f>
        <v>883</v>
      </c>
      <c r="L165" s="186">
        <f>SUM(E165:I165)</f>
        <v>761</v>
      </c>
      <c r="M165" s="67"/>
      <c r="N165" s="189">
        <f>'Orange Pivot'!C158</f>
        <v>48919</v>
      </c>
      <c r="O165" s="190">
        <f>'Orange Pivot'!D158</f>
        <v>51749</v>
      </c>
      <c r="P165" s="190">
        <f>'Orange Pivot'!E158</f>
        <v>40824</v>
      </c>
      <c r="Q165" s="190">
        <f>'Orange Pivot'!F158</f>
        <v>47622</v>
      </c>
      <c r="R165" s="191">
        <f>'Orange Pivot'!G158</f>
        <v>15351</v>
      </c>
      <c r="S165" s="190">
        <f>'Orange Pivot'!H158</f>
        <v>17614</v>
      </c>
      <c r="T165" s="282">
        <f>'Orange Pivot'!I158</f>
        <v>222079</v>
      </c>
      <c r="U165" s="192">
        <f>SUM(N165:R165)</f>
        <v>204465</v>
      </c>
      <c r="V165" s="67"/>
      <c r="W165" s="189">
        <f>'Blue Pivot'!C158</f>
        <v>100</v>
      </c>
      <c r="X165" s="190">
        <f>'Blue Pivot'!D158</f>
        <v>219</v>
      </c>
      <c r="Y165" s="190">
        <f>'Blue Pivot'!E158</f>
        <v>255</v>
      </c>
      <c r="Z165" s="190">
        <f>'Blue Pivot'!F158</f>
        <v>460</v>
      </c>
      <c r="AA165" s="191">
        <f>'Blue Pivot'!G158</f>
        <v>152</v>
      </c>
      <c r="AB165" s="190">
        <f>'Blue Pivot'!H158</f>
        <v>235</v>
      </c>
      <c r="AC165" s="282">
        <f>'Blue Pivot'!I158</f>
        <v>1421</v>
      </c>
      <c r="AD165" s="193">
        <f>SUM(W165:AA165)</f>
        <v>1186</v>
      </c>
    </row>
    <row r="166" spans="1:33" ht="15" hidden="1" customHeight="1" outlineLevel="2" thickTop="1" thickBot="1" x14ac:dyDescent="0.3">
      <c r="B166" s="397"/>
      <c r="C166" s="398"/>
      <c r="D166" s="3" t="s">
        <v>8</v>
      </c>
      <c r="E166" s="65">
        <f>'Green Pivot'!C159</f>
        <v>25</v>
      </c>
      <c r="F166" s="40">
        <f>'Green Pivot'!D159</f>
        <v>100</v>
      </c>
      <c r="G166" s="40">
        <f>'Green Pivot'!E159</f>
        <v>258</v>
      </c>
      <c r="H166" s="40">
        <f>'Green Pivot'!F159</f>
        <v>379</v>
      </c>
      <c r="I166" s="41">
        <f>'Green Pivot'!G159</f>
        <v>92</v>
      </c>
      <c r="J166" s="40">
        <f>'Green Pivot'!H159</f>
        <v>46</v>
      </c>
      <c r="K166" s="270">
        <f>'Green Pivot'!I159</f>
        <v>900</v>
      </c>
      <c r="L166" s="42">
        <f t="shared" ref="L166:L168" si="60">SUM(E166:I166)</f>
        <v>854</v>
      </c>
      <c r="M166" s="67"/>
      <c r="N166" s="65">
        <f>'Orange Pivot'!C159</f>
        <v>49970</v>
      </c>
      <c r="O166" s="40">
        <f>'Orange Pivot'!D159</f>
        <v>48809</v>
      </c>
      <c r="P166" s="40">
        <f>'Orange Pivot'!E159</f>
        <v>36855</v>
      </c>
      <c r="Q166" s="40">
        <f>'Orange Pivot'!F159</f>
        <v>44234</v>
      </c>
      <c r="R166" s="41">
        <f>'Orange Pivot'!G159</f>
        <v>14838</v>
      </c>
      <c r="S166" s="40">
        <f>'Orange Pivot'!H159</f>
        <v>7623</v>
      </c>
      <c r="T166" s="270">
        <f>'Orange Pivot'!I159</f>
        <v>202329</v>
      </c>
      <c r="U166" s="42">
        <f t="shared" ref="U166:U168" si="61">SUM(N166:R166)</f>
        <v>194706</v>
      </c>
      <c r="V166" s="67"/>
      <c r="W166" s="65">
        <f>'Blue Pivot'!C159</f>
        <v>101</v>
      </c>
      <c r="X166" s="40">
        <f>'Blue Pivot'!D159</f>
        <v>215</v>
      </c>
      <c r="Y166" s="40">
        <f>'Blue Pivot'!E159</f>
        <v>251</v>
      </c>
      <c r="Z166" s="40">
        <f>'Blue Pivot'!F159</f>
        <v>473</v>
      </c>
      <c r="AA166" s="41">
        <f>'Blue Pivot'!G159</f>
        <v>152</v>
      </c>
      <c r="AB166" s="40">
        <f>'Blue Pivot'!H159</f>
        <v>80</v>
      </c>
      <c r="AC166" s="270">
        <f>'Blue Pivot'!I159</f>
        <v>1272</v>
      </c>
      <c r="AD166" s="42">
        <f t="shared" ref="AD166:AD168" si="62">SUM(W166:AA166)</f>
        <v>1192</v>
      </c>
    </row>
    <row r="167" spans="1:33" ht="15" hidden="1" customHeight="1" outlineLevel="2" thickTop="1" thickBot="1" x14ac:dyDescent="0.3">
      <c r="B167" s="397"/>
      <c r="C167" s="398"/>
      <c r="D167" s="4" t="s">
        <v>9</v>
      </c>
      <c r="E167" s="65">
        <f>'Green Pivot'!C160</f>
        <v>24</v>
      </c>
      <c r="F167" s="40">
        <f>'Green Pivot'!D160</f>
        <v>98</v>
      </c>
      <c r="G167" s="40">
        <f>'Green Pivot'!E160</f>
        <v>253</v>
      </c>
      <c r="H167" s="40">
        <f>'Green Pivot'!F160</f>
        <v>373</v>
      </c>
      <c r="I167" s="41">
        <f>'Green Pivot'!G160</f>
        <v>88</v>
      </c>
      <c r="J167" s="40">
        <f>'Green Pivot'!H160</f>
        <v>0</v>
      </c>
      <c r="K167" s="270">
        <f>'Green Pivot'!I160</f>
        <v>836</v>
      </c>
      <c r="L167" s="42">
        <f t="shared" si="60"/>
        <v>836</v>
      </c>
      <c r="M167" s="67"/>
      <c r="N167" s="65">
        <f>'Orange Pivot'!C160</f>
        <v>49639</v>
      </c>
      <c r="O167" s="40">
        <f>'Orange Pivot'!D160</f>
        <v>48422</v>
      </c>
      <c r="P167" s="40">
        <f>'Orange Pivot'!E160</f>
        <v>36309</v>
      </c>
      <c r="Q167" s="40">
        <f>'Orange Pivot'!F160</f>
        <v>43387</v>
      </c>
      <c r="R167" s="41">
        <f>'Orange Pivot'!G160</f>
        <v>14271</v>
      </c>
      <c r="S167" s="40">
        <f>'Orange Pivot'!H160</f>
        <v>0</v>
      </c>
      <c r="T167" s="270">
        <f>'Orange Pivot'!I160</f>
        <v>192028</v>
      </c>
      <c r="U167" s="42">
        <f t="shared" si="61"/>
        <v>192028</v>
      </c>
      <c r="V167" s="67"/>
      <c r="W167" s="65">
        <f>'Blue Pivot'!C160</f>
        <v>100</v>
      </c>
      <c r="X167" s="40">
        <f>'Blue Pivot'!D160</f>
        <v>214</v>
      </c>
      <c r="Y167" s="40">
        <f>'Blue Pivot'!E160</f>
        <v>246</v>
      </c>
      <c r="Z167" s="40">
        <f>'Blue Pivot'!F160</f>
        <v>451</v>
      </c>
      <c r="AA167" s="41">
        <f>'Blue Pivot'!G160</f>
        <v>143</v>
      </c>
      <c r="AB167" s="40">
        <f>'Blue Pivot'!H160</f>
        <v>0</v>
      </c>
      <c r="AC167" s="270">
        <f>'Blue Pivot'!I160</f>
        <v>1154</v>
      </c>
      <c r="AD167" s="42">
        <f t="shared" si="62"/>
        <v>1154</v>
      </c>
    </row>
    <row r="168" spans="1:33" ht="15" hidden="1" customHeight="1" outlineLevel="2" thickTop="1" thickBot="1" x14ac:dyDescent="0.3">
      <c r="B168" s="397"/>
      <c r="C168" s="398"/>
      <c r="D168" s="300" t="s">
        <v>144</v>
      </c>
      <c r="E168" s="22">
        <f>'Green Pivot'!C161</f>
        <v>18</v>
      </c>
      <c r="F168" s="12">
        <f>'Green Pivot'!D161</f>
        <v>58</v>
      </c>
      <c r="G168" s="12">
        <f>'Green Pivot'!E161</f>
        <v>92</v>
      </c>
      <c r="H168" s="12">
        <f>'Green Pivot'!F161</f>
        <v>85</v>
      </c>
      <c r="I168" s="13">
        <f>'Green Pivot'!G161</f>
        <v>0</v>
      </c>
      <c r="J168" s="12">
        <f>'Green Pivot'!H161</f>
        <v>0</v>
      </c>
      <c r="K168" s="259">
        <f>'Green Pivot'!I161</f>
        <v>253</v>
      </c>
      <c r="L168" s="14">
        <f t="shared" si="60"/>
        <v>253</v>
      </c>
      <c r="M168" s="67"/>
      <c r="N168" s="22">
        <f>'Orange Pivot'!C161</f>
        <v>40077</v>
      </c>
      <c r="O168" s="12">
        <f>'Orange Pivot'!D161</f>
        <v>29396</v>
      </c>
      <c r="P168" s="12">
        <f>'Orange Pivot'!E161</f>
        <v>13210</v>
      </c>
      <c r="Q168" s="12">
        <f>'Orange Pivot'!F161</f>
        <v>9801</v>
      </c>
      <c r="R168" s="13">
        <f>'Orange Pivot'!G161</f>
        <v>11</v>
      </c>
      <c r="S168" s="12">
        <f>'Orange Pivot'!H161</f>
        <v>0</v>
      </c>
      <c r="T168" s="259">
        <f>'Orange Pivot'!I161</f>
        <v>92495</v>
      </c>
      <c r="U168" s="14">
        <f t="shared" si="61"/>
        <v>92495</v>
      </c>
      <c r="V168" s="67"/>
      <c r="W168" s="22">
        <f>'Blue Pivot'!C161</f>
        <v>76</v>
      </c>
      <c r="X168" s="12">
        <f>'Blue Pivot'!D161</f>
        <v>129</v>
      </c>
      <c r="Y168" s="12">
        <f>'Blue Pivot'!E161</f>
        <v>91</v>
      </c>
      <c r="Z168" s="12">
        <f>'Blue Pivot'!F161</f>
        <v>84</v>
      </c>
      <c r="AA168" s="13">
        <f>'Blue Pivot'!G161</f>
        <v>0</v>
      </c>
      <c r="AB168" s="12">
        <f>'Blue Pivot'!H161</f>
        <v>0</v>
      </c>
      <c r="AC168" s="259">
        <f>'Blue Pivot'!I161</f>
        <v>380</v>
      </c>
      <c r="AD168" s="14">
        <f t="shared" si="62"/>
        <v>380</v>
      </c>
    </row>
    <row r="169" spans="1:33" ht="15" customHeight="1" outlineLevel="1" collapsed="1" thickTop="1" thickBot="1" x14ac:dyDescent="0.3">
      <c r="B169" s="397"/>
      <c r="C169" s="398"/>
      <c r="D169" s="5" t="s">
        <v>10</v>
      </c>
      <c r="E169" s="188">
        <f>'Green Pivot'!C162</f>
        <v>100</v>
      </c>
      <c r="F169" s="15">
        <f>'Green Pivot'!D162</f>
        <v>88.495575221238937</v>
      </c>
      <c r="G169" s="15">
        <f>'Green Pivot'!E162</f>
        <v>109.32203389830508</v>
      </c>
      <c r="H169" s="15">
        <f>'Green Pivot'!F162</f>
        <v>123.4527687296417</v>
      </c>
      <c r="I169" s="16">
        <f>'Green Pivot'!G162</f>
        <v>114.99999999999999</v>
      </c>
      <c r="J169" s="15">
        <f>'Green Pivot'!H162</f>
        <v>37.704918032786885</v>
      </c>
      <c r="K169" s="261">
        <f>'Green Pivot'!I162</f>
        <v>101.92525481313703</v>
      </c>
      <c r="L169" s="17">
        <f>L166/L165*100</f>
        <v>112.22076215505913</v>
      </c>
      <c r="M169" s="67"/>
      <c r="N169" s="188">
        <f>'Orange Pivot'!C162</f>
        <v>102.14844947770804</v>
      </c>
      <c r="O169" s="15">
        <f>'Orange Pivot'!D162</f>
        <v>94.318730796730378</v>
      </c>
      <c r="P169" s="15">
        <f>'Orange Pivot'!E162</f>
        <v>90.277777777777786</v>
      </c>
      <c r="Q169" s="15">
        <f>'Orange Pivot'!F162</f>
        <v>92.885641090252406</v>
      </c>
      <c r="R169" s="16">
        <f>'Orange Pivot'!G162</f>
        <v>96.658198162986125</v>
      </c>
      <c r="S169" s="15">
        <f>'Orange Pivot'!H162</f>
        <v>43.278074259112067</v>
      </c>
      <c r="T169" s="261">
        <f>'Orange Pivot'!I162</f>
        <v>91.106768312177195</v>
      </c>
      <c r="U169" s="17">
        <f>U166/U165*100</f>
        <v>95.227055975350311</v>
      </c>
      <c r="V169" s="67"/>
      <c r="W169" s="188">
        <f>'Blue Pivot'!C162</f>
        <v>101</v>
      </c>
      <c r="X169" s="15">
        <f>'Blue Pivot'!D162</f>
        <v>98.173515981735164</v>
      </c>
      <c r="Y169" s="15">
        <f>'Blue Pivot'!E162</f>
        <v>98.431372549019599</v>
      </c>
      <c r="Z169" s="15">
        <f>'Blue Pivot'!F162</f>
        <v>102.82608695652173</v>
      </c>
      <c r="AA169" s="16">
        <f>'Blue Pivot'!G162</f>
        <v>100</v>
      </c>
      <c r="AB169" s="15">
        <f>'Blue Pivot'!H162</f>
        <v>34.042553191489361</v>
      </c>
      <c r="AC169" s="261">
        <f>'Blue Pivot'!I162</f>
        <v>89.514426460239278</v>
      </c>
      <c r="AD169" s="17">
        <f>AD166/AD165*100</f>
        <v>100.50590219224283</v>
      </c>
    </row>
    <row r="170" spans="1:33" ht="15" customHeight="1" outlineLevel="1" thickTop="1" thickBot="1" x14ac:dyDescent="0.3">
      <c r="B170" s="397"/>
      <c r="C170" s="398"/>
      <c r="D170" s="301" t="s">
        <v>11</v>
      </c>
      <c r="E170" s="295">
        <f>'Green Pivot'!C163</f>
        <v>96</v>
      </c>
      <c r="F170" s="296">
        <f>'Green Pivot'!D163</f>
        <v>86.725663716814154</v>
      </c>
      <c r="G170" s="296">
        <f>'Green Pivot'!E163</f>
        <v>107.20338983050848</v>
      </c>
      <c r="H170" s="296">
        <f>'Green Pivot'!F163</f>
        <v>121.4983713355049</v>
      </c>
      <c r="I170" s="297">
        <f>'Green Pivot'!G163</f>
        <v>110.00000000000001</v>
      </c>
      <c r="J170" s="296">
        <f>'Green Pivot'!H163</f>
        <v>0</v>
      </c>
      <c r="K170" s="267">
        <f>'Green Pivot'!I163</f>
        <v>94.677236693091743</v>
      </c>
      <c r="L170" s="299">
        <f>L167/L165*100</f>
        <v>109.85545335085413</v>
      </c>
      <c r="M170" s="67"/>
      <c r="N170" s="295">
        <f>'Orange Pivot'!C163</f>
        <v>101.47182076493795</v>
      </c>
      <c r="O170" s="296">
        <f>'Orange Pivot'!D163</f>
        <v>93.57089025874896</v>
      </c>
      <c r="P170" s="296">
        <f>'Orange Pivot'!E163</f>
        <v>88.940329218106996</v>
      </c>
      <c r="Q170" s="296">
        <f>'Orange Pivot'!F163</f>
        <v>91.107051362815511</v>
      </c>
      <c r="R170" s="297">
        <f>'Orange Pivot'!G163</f>
        <v>92.964627711549738</v>
      </c>
      <c r="S170" s="296">
        <f>'Orange Pivot'!H163</f>
        <v>0</v>
      </c>
      <c r="T170" s="267">
        <f>'Orange Pivot'!I163</f>
        <v>86.468328837936042</v>
      </c>
      <c r="U170" s="299">
        <f>U167/U165*100</f>
        <v>93.917296358790011</v>
      </c>
      <c r="V170" s="67"/>
      <c r="W170" s="295">
        <f>'Blue Pivot'!C163</f>
        <v>100</v>
      </c>
      <c r="X170" s="296">
        <f>'Blue Pivot'!D163</f>
        <v>97.716894977168948</v>
      </c>
      <c r="Y170" s="296">
        <f>'Blue Pivot'!E163</f>
        <v>96.470588235294116</v>
      </c>
      <c r="Z170" s="296">
        <f>'Blue Pivot'!F163</f>
        <v>98.043478260869563</v>
      </c>
      <c r="AA170" s="297">
        <f>'Blue Pivot'!G163</f>
        <v>94.078947368421055</v>
      </c>
      <c r="AB170" s="296">
        <f>'Blue Pivot'!H163</f>
        <v>0</v>
      </c>
      <c r="AC170" s="267">
        <f>'Blue Pivot'!I163</f>
        <v>81.210415200562977</v>
      </c>
      <c r="AD170" s="299">
        <f>AD167/AD165*100</f>
        <v>97.301854974704895</v>
      </c>
    </row>
    <row r="171" spans="1:33" ht="15" customHeight="1" outlineLevel="1" thickTop="1" thickBot="1" x14ac:dyDescent="0.3">
      <c r="B171" s="397"/>
      <c r="C171" s="398"/>
      <c r="D171" s="301" t="s">
        <v>145</v>
      </c>
      <c r="E171" s="295">
        <f>'Green Pivot'!C164</f>
        <v>85.714285714285708</v>
      </c>
      <c r="F171" s="296">
        <f>'Green Pivot'!D164</f>
        <v>61.702127659574465</v>
      </c>
      <c r="G171" s="296">
        <f>'Green Pivot'!E164</f>
        <v>42.990654205607477</v>
      </c>
      <c r="H171" s="296">
        <f>'Green Pivot'!F164</f>
        <v>30.685920577617328</v>
      </c>
      <c r="I171" s="297"/>
      <c r="J171" s="296"/>
      <c r="K171" s="267"/>
      <c r="L171" s="299"/>
      <c r="M171" s="67"/>
      <c r="N171" s="295">
        <f>'Orange Pivot'!C164</f>
        <v>84.681048872736497</v>
      </c>
      <c r="O171" s="296">
        <f>'Orange Pivot'!D164</f>
        <v>65.938404252932855</v>
      </c>
      <c r="P171" s="296">
        <f>'Orange Pivot'!E164</f>
        <v>43.647777961341482</v>
      </c>
      <c r="Q171" s="296">
        <f>'Orange Pivot'!F164</f>
        <v>31.079752655779291</v>
      </c>
      <c r="R171" s="297"/>
      <c r="S171" s="296"/>
      <c r="T171" s="267"/>
      <c r="U171" s="299"/>
      <c r="V171" s="67"/>
      <c r="W171" s="295">
        <f>'Blue Pivot'!C164</f>
        <v>76.767676767676761</v>
      </c>
      <c r="X171" s="296">
        <f>'Blue Pivot'!D164</f>
        <v>64.5</v>
      </c>
      <c r="Y171" s="296">
        <f>'Blue Pivot'!E164</f>
        <v>47.89473684210526</v>
      </c>
      <c r="Z171" s="296">
        <f>'Blue Pivot'!F164</f>
        <v>30</v>
      </c>
      <c r="AA171" s="297"/>
      <c r="AB171" s="296"/>
      <c r="AC171" s="267"/>
      <c r="AD171" s="299"/>
    </row>
    <row r="172" spans="1:33" ht="15" customHeight="1" outlineLevel="1" thickTop="1" thickBot="1" x14ac:dyDescent="0.3">
      <c r="B172" s="397"/>
      <c r="C172" s="398"/>
      <c r="D172" s="125" t="s">
        <v>146</v>
      </c>
      <c r="E172" s="126">
        <f>'Green Pivot'!C165</f>
        <v>72</v>
      </c>
      <c r="F172" s="127">
        <f>'Green Pivot'!D165</f>
        <v>51.327433628318587</v>
      </c>
      <c r="G172" s="127">
        <f>'Green Pivot'!E165</f>
        <v>38.983050847457626</v>
      </c>
      <c r="H172" s="127">
        <f>'Green Pivot'!F165</f>
        <v>27.687296416938111</v>
      </c>
      <c r="I172" s="128"/>
      <c r="J172" s="127"/>
      <c r="K172" s="273"/>
      <c r="L172" s="129"/>
      <c r="M172" s="67"/>
      <c r="N172" s="126">
        <f>'Orange Pivot'!C165</f>
        <v>81.925223328359124</v>
      </c>
      <c r="O172" s="127">
        <f>'Orange Pivot'!D165</f>
        <v>56.80496241473265</v>
      </c>
      <c r="P172" s="127">
        <f>'Orange Pivot'!E165</f>
        <v>32.358416617675879</v>
      </c>
      <c r="Q172" s="127">
        <f>'Orange Pivot'!F165</f>
        <v>20.580823988912687</v>
      </c>
      <c r="R172" s="128"/>
      <c r="S172" s="127"/>
      <c r="T172" s="273"/>
      <c r="U172" s="129"/>
      <c r="V172" s="67"/>
      <c r="W172" s="126">
        <f>'Blue Pivot'!C165</f>
        <v>76</v>
      </c>
      <c r="X172" s="127">
        <f>'Blue Pivot'!D165</f>
        <v>58.904109589041099</v>
      </c>
      <c r="Y172" s="127">
        <f>'Blue Pivot'!E165</f>
        <v>35.686274509803923</v>
      </c>
      <c r="Z172" s="127">
        <f>'Blue Pivot'!F165</f>
        <v>18.260869565217391</v>
      </c>
      <c r="AA172" s="128"/>
      <c r="AB172" s="127"/>
      <c r="AC172" s="273"/>
      <c r="AD172" s="129"/>
    </row>
    <row r="173" spans="1:33" ht="15" customHeight="1" outlineLevel="1" thickTop="1" x14ac:dyDescent="0.25">
      <c r="B173" s="399" t="s">
        <v>35</v>
      </c>
      <c r="C173" s="400"/>
      <c r="D173" s="8" t="s">
        <v>7</v>
      </c>
      <c r="E173" s="162">
        <f>'Green Pivot'!C166</f>
        <v>14</v>
      </c>
      <c r="F173" s="117">
        <f>'Green Pivot'!D166</f>
        <v>28</v>
      </c>
      <c r="G173" s="117">
        <f>'Green Pivot'!E166</f>
        <v>31</v>
      </c>
      <c r="H173" s="117">
        <f>'Green Pivot'!F166</f>
        <v>46</v>
      </c>
      <c r="I173" s="118">
        <f>'Green Pivot'!G166</f>
        <v>8</v>
      </c>
      <c r="J173" s="117">
        <f>'Green Pivot'!H166</f>
        <v>6</v>
      </c>
      <c r="K173" s="258">
        <f>'Green Pivot'!I166</f>
        <v>133</v>
      </c>
      <c r="L173" s="196">
        <f>SUM(E173:I173)</f>
        <v>127</v>
      </c>
      <c r="M173" s="67"/>
      <c r="N173" s="162">
        <f>'Orange Pivot'!C166</f>
        <v>626</v>
      </c>
      <c r="O173" s="117">
        <f>'Orange Pivot'!D166</f>
        <v>904</v>
      </c>
      <c r="P173" s="117">
        <f>'Orange Pivot'!E166</f>
        <v>1001</v>
      </c>
      <c r="Q173" s="117">
        <f>'Orange Pivot'!F166</f>
        <v>1179</v>
      </c>
      <c r="R173" s="118">
        <f>'Orange Pivot'!G166</f>
        <v>175</v>
      </c>
      <c r="S173" s="117">
        <f>'Orange Pivot'!H166</f>
        <v>142</v>
      </c>
      <c r="T173" s="258">
        <f>'Orange Pivot'!I166</f>
        <v>4027</v>
      </c>
      <c r="U173" s="196">
        <f>SUM(N173:R173)</f>
        <v>3885</v>
      </c>
      <c r="V173" s="67"/>
      <c r="W173" s="162">
        <f>'Blue Pivot'!C166</f>
        <v>11</v>
      </c>
      <c r="X173" s="117">
        <f>'Blue Pivot'!D166</f>
        <v>18</v>
      </c>
      <c r="Y173" s="117">
        <f>'Blue Pivot'!E166</f>
        <v>26</v>
      </c>
      <c r="Z173" s="117">
        <f>'Blue Pivot'!F166</f>
        <v>39</v>
      </c>
      <c r="AA173" s="118">
        <f>'Blue Pivot'!G166</f>
        <v>5</v>
      </c>
      <c r="AB173" s="117">
        <f>'Blue Pivot'!H166</f>
        <v>11</v>
      </c>
      <c r="AC173" s="258">
        <f>'Blue Pivot'!I166</f>
        <v>110</v>
      </c>
      <c r="AD173" s="196">
        <f>SUM(W173:AA173)</f>
        <v>99</v>
      </c>
    </row>
    <row r="174" spans="1:33" ht="15" customHeight="1" outlineLevel="1" x14ac:dyDescent="0.25">
      <c r="B174" s="401"/>
      <c r="C174" s="402"/>
      <c r="D174" s="3" t="s">
        <v>8</v>
      </c>
      <c r="E174" s="22">
        <f>'Green Pivot'!C167</f>
        <v>0</v>
      </c>
      <c r="F174" s="12">
        <f>'Green Pivot'!D167</f>
        <v>5</v>
      </c>
      <c r="G174" s="12">
        <f>'Green Pivot'!E167</f>
        <v>6</v>
      </c>
      <c r="H174" s="12">
        <f>'Green Pivot'!F167</f>
        <v>5</v>
      </c>
      <c r="I174" s="13">
        <f>'Green Pivot'!G167</f>
        <v>0</v>
      </c>
      <c r="J174" s="12">
        <f>'Green Pivot'!H167</f>
        <v>0</v>
      </c>
      <c r="K174" s="259">
        <f>'Green Pivot'!I167</f>
        <v>16</v>
      </c>
      <c r="L174" s="62">
        <f t="shared" ref="L174:L176" si="63">SUM(E174:I174)</f>
        <v>16</v>
      </c>
      <c r="M174" s="67"/>
      <c r="N174" s="22">
        <f>'Orange Pivot'!C167</f>
        <v>217</v>
      </c>
      <c r="O174" s="12">
        <f>'Orange Pivot'!D167</f>
        <v>297</v>
      </c>
      <c r="P174" s="12">
        <f>'Orange Pivot'!E167</f>
        <v>214</v>
      </c>
      <c r="Q174" s="12">
        <f>'Orange Pivot'!F167</f>
        <v>242</v>
      </c>
      <c r="R174" s="13">
        <f>'Orange Pivot'!G167</f>
        <v>42</v>
      </c>
      <c r="S174" s="12">
        <f>'Orange Pivot'!H167</f>
        <v>28</v>
      </c>
      <c r="T174" s="259">
        <f>'Orange Pivot'!I167</f>
        <v>1040</v>
      </c>
      <c r="U174" s="62">
        <f t="shared" ref="U174:U176" si="64">SUM(N174:R174)</f>
        <v>1012</v>
      </c>
      <c r="V174" s="67"/>
      <c r="W174" s="22">
        <f>'Blue Pivot'!C167</f>
        <v>0</v>
      </c>
      <c r="X174" s="12">
        <f>'Blue Pivot'!D167</f>
        <v>7</v>
      </c>
      <c r="Y174" s="12">
        <f>'Blue Pivot'!E167</f>
        <v>0</v>
      </c>
      <c r="Z174" s="12">
        <f>'Blue Pivot'!F167</f>
        <v>11</v>
      </c>
      <c r="AA174" s="13">
        <f>'Blue Pivot'!G167</f>
        <v>7</v>
      </c>
      <c r="AB174" s="12">
        <f>'Blue Pivot'!H167</f>
        <v>0</v>
      </c>
      <c r="AC174" s="259">
        <f>'Blue Pivot'!I167</f>
        <v>25</v>
      </c>
      <c r="AD174" s="14">
        <f t="shared" ref="AD174:AD176" si="65">SUM(W174:AA174)</f>
        <v>25</v>
      </c>
    </row>
    <row r="175" spans="1:33" ht="15" customHeight="1" outlineLevel="1" x14ac:dyDescent="0.25">
      <c r="B175" s="401"/>
      <c r="C175" s="402"/>
      <c r="D175" s="4" t="s">
        <v>9</v>
      </c>
      <c r="E175" s="65">
        <f>'Green Pivot'!C168</f>
        <v>0</v>
      </c>
      <c r="F175" s="40">
        <f>'Green Pivot'!D168</f>
        <v>5</v>
      </c>
      <c r="G175" s="40">
        <f>'Green Pivot'!E168</f>
        <v>5</v>
      </c>
      <c r="H175" s="40">
        <f>'Green Pivot'!F168</f>
        <v>5</v>
      </c>
      <c r="I175" s="41">
        <f>'Green Pivot'!G168</f>
        <v>0</v>
      </c>
      <c r="J175" s="40">
        <f>'Green Pivot'!H168</f>
        <v>0</v>
      </c>
      <c r="K175" s="270">
        <f>'Green Pivot'!I168</f>
        <v>15</v>
      </c>
      <c r="L175" s="57">
        <f t="shared" si="63"/>
        <v>15</v>
      </c>
      <c r="M175" s="67"/>
      <c r="N175" s="65">
        <f>'Orange Pivot'!C168</f>
        <v>215</v>
      </c>
      <c r="O175" s="40">
        <f>'Orange Pivot'!D168</f>
        <v>289</v>
      </c>
      <c r="P175" s="40">
        <f>'Orange Pivot'!E168</f>
        <v>209</v>
      </c>
      <c r="Q175" s="40">
        <f>'Orange Pivot'!F168</f>
        <v>236</v>
      </c>
      <c r="R175" s="41">
        <f>'Orange Pivot'!G168</f>
        <v>40</v>
      </c>
      <c r="S175" s="40">
        <f>'Orange Pivot'!H168</f>
        <v>0</v>
      </c>
      <c r="T175" s="270">
        <f>'Orange Pivot'!I168</f>
        <v>989</v>
      </c>
      <c r="U175" s="57">
        <f t="shared" si="64"/>
        <v>989</v>
      </c>
      <c r="V175" s="67"/>
      <c r="W175" s="65">
        <f>'Blue Pivot'!C168</f>
        <v>0</v>
      </c>
      <c r="X175" s="40">
        <f>'Blue Pivot'!D168</f>
        <v>6</v>
      </c>
      <c r="Y175" s="40">
        <f>'Blue Pivot'!E168</f>
        <v>0</v>
      </c>
      <c r="Z175" s="40">
        <f>'Blue Pivot'!F168</f>
        <v>11</v>
      </c>
      <c r="AA175" s="41">
        <f>'Blue Pivot'!G168</f>
        <v>6</v>
      </c>
      <c r="AB175" s="40">
        <f>'Blue Pivot'!H168</f>
        <v>0</v>
      </c>
      <c r="AC175" s="270">
        <f>'Blue Pivot'!I168</f>
        <v>23</v>
      </c>
      <c r="AD175" s="42">
        <f t="shared" si="65"/>
        <v>23</v>
      </c>
    </row>
    <row r="176" spans="1:33" ht="15" customHeight="1" outlineLevel="1" x14ac:dyDescent="0.25">
      <c r="B176" s="401"/>
      <c r="C176" s="402"/>
      <c r="D176" s="300" t="s">
        <v>144</v>
      </c>
      <c r="E176" s="22">
        <f>'Green Pivot'!C169</f>
        <v>0</v>
      </c>
      <c r="F176" s="12">
        <f>'Green Pivot'!D169</f>
        <v>0</v>
      </c>
      <c r="G176" s="12">
        <f>'Green Pivot'!E169</f>
        <v>0</v>
      </c>
      <c r="H176" s="12">
        <f>'Green Pivot'!F169</f>
        <v>0</v>
      </c>
      <c r="I176" s="13">
        <f>'Green Pivot'!G169</f>
        <v>0</v>
      </c>
      <c r="J176" s="12">
        <f>'Green Pivot'!H169</f>
        <v>0</v>
      </c>
      <c r="K176" s="259">
        <f>'Green Pivot'!I169</f>
        <v>0</v>
      </c>
      <c r="L176" s="62">
        <f t="shared" si="63"/>
        <v>0</v>
      </c>
      <c r="M176" s="67"/>
      <c r="N176" s="22">
        <f>'Orange Pivot'!C169</f>
        <v>157</v>
      </c>
      <c r="O176" s="12">
        <f>'Orange Pivot'!D169</f>
        <v>131</v>
      </c>
      <c r="P176" s="12">
        <f>'Orange Pivot'!E169</f>
        <v>65</v>
      </c>
      <c r="Q176" s="12">
        <f>'Orange Pivot'!F169</f>
        <v>49</v>
      </c>
      <c r="R176" s="13">
        <f>'Orange Pivot'!G169</f>
        <v>0</v>
      </c>
      <c r="S176" s="12">
        <f>'Orange Pivot'!H169</f>
        <v>0</v>
      </c>
      <c r="T176" s="259">
        <f>'Orange Pivot'!I169</f>
        <v>402</v>
      </c>
      <c r="U176" s="62">
        <f t="shared" si="64"/>
        <v>402</v>
      </c>
      <c r="V176" s="67"/>
      <c r="W176" s="22">
        <f>'Blue Pivot'!C169</f>
        <v>0</v>
      </c>
      <c r="X176" s="12">
        <f>'Blue Pivot'!D169</f>
        <v>0</v>
      </c>
      <c r="Y176" s="12">
        <f>'Blue Pivot'!E169</f>
        <v>0</v>
      </c>
      <c r="Z176" s="12">
        <f>'Blue Pivot'!F169</f>
        <v>0</v>
      </c>
      <c r="AA176" s="13">
        <f>'Blue Pivot'!G169</f>
        <v>0</v>
      </c>
      <c r="AB176" s="12">
        <f>'Blue Pivot'!H169</f>
        <v>0</v>
      </c>
      <c r="AC176" s="259">
        <f>'Blue Pivot'!I169</f>
        <v>0</v>
      </c>
      <c r="AD176" s="14">
        <f t="shared" si="65"/>
        <v>0</v>
      </c>
    </row>
    <row r="177" spans="1:33" ht="15" customHeight="1" outlineLevel="1" x14ac:dyDescent="0.25">
      <c r="B177" s="401"/>
      <c r="C177" s="402"/>
      <c r="D177" s="5" t="s">
        <v>10</v>
      </c>
      <c r="E177" s="188">
        <f>'Green Pivot'!C170</f>
        <v>0</v>
      </c>
      <c r="F177" s="15">
        <f>'Green Pivot'!D170</f>
        <v>17.857142857142858</v>
      </c>
      <c r="G177" s="15">
        <f>'Green Pivot'!E170</f>
        <v>19.35483870967742</v>
      </c>
      <c r="H177" s="15">
        <f>'Green Pivot'!F170</f>
        <v>10.869565217391305</v>
      </c>
      <c r="I177" s="16">
        <f>'Green Pivot'!G170</f>
        <v>0</v>
      </c>
      <c r="J177" s="15">
        <f>'Green Pivot'!H170</f>
        <v>0</v>
      </c>
      <c r="K177" s="261">
        <f>'Green Pivot'!I170</f>
        <v>12.030075187969924</v>
      </c>
      <c r="L177" s="17">
        <f>L174/L173*100</f>
        <v>12.598425196850393</v>
      </c>
      <c r="M177" s="67"/>
      <c r="N177" s="188">
        <f>'Orange Pivot'!C170</f>
        <v>34.664536741214057</v>
      </c>
      <c r="O177" s="15">
        <f>'Orange Pivot'!D170</f>
        <v>32.853982300884951</v>
      </c>
      <c r="P177" s="15">
        <f>'Orange Pivot'!E170</f>
        <v>21.378621378621379</v>
      </c>
      <c r="Q177" s="15">
        <f>'Orange Pivot'!F170</f>
        <v>20.525869380831214</v>
      </c>
      <c r="R177" s="16">
        <f>'Orange Pivot'!G170</f>
        <v>24</v>
      </c>
      <c r="S177" s="15">
        <f>'Orange Pivot'!H170</f>
        <v>19.718309859154928</v>
      </c>
      <c r="T177" s="261">
        <f>'Orange Pivot'!I170</f>
        <v>25.825676682393841</v>
      </c>
      <c r="U177" s="17">
        <f>U174/U173*100</f>
        <v>26.048906048906051</v>
      </c>
      <c r="V177" s="67"/>
      <c r="W177" s="188">
        <f>'Blue Pivot'!C170</f>
        <v>0</v>
      </c>
      <c r="X177" s="15">
        <f>'Blue Pivot'!D170</f>
        <v>38.888888888888893</v>
      </c>
      <c r="Y177" s="15">
        <f>'Blue Pivot'!E170</f>
        <v>0</v>
      </c>
      <c r="Z177" s="15">
        <f>'Blue Pivot'!F170</f>
        <v>28.205128205128204</v>
      </c>
      <c r="AA177" s="16">
        <f>'Blue Pivot'!G170</f>
        <v>140</v>
      </c>
      <c r="AB177" s="15">
        <f>'Blue Pivot'!H170</f>
        <v>0</v>
      </c>
      <c r="AC177" s="261">
        <f>'Blue Pivot'!I170</f>
        <v>22.727272727272727</v>
      </c>
      <c r="AD177" s="17">
        <f>AD174/AD173*100</f>
        <v>25.252525252525253</v>
      </c>
    </row>
    <row r="178" spans="1:33" ht="15" customHeight="1" outlineLevel="1" x14ac:dyDescent="0.25">
      <c r="B178" s="401"/>
      <c r="C178" s="402"/>
      <c r="D178" s="301" t="s">
        <v>11</v>
      </c>
      <c r="E178" s="295">
        <f>'Green Pivot'!C171</f>
        <v>0</v>
      </c>
      <c r="F178" s="296">
        <f>'Green Pivot'!D171</f>
        <v>17.857142857142858</v>
      </c>
      <c r="G178" s="296">
        <f>'Green Pivot'!E171</f>
        <v>16.129032258064516</v>
      </c>
      <c r="H178" s="296">
        <f>'Green Pivot'!F171</f>
        <v>10.869565217391305</v>
      </c>
      <c r="I178" s="297">
        <f>'Green Pivot'!G171</f>
        <v>0</v>
      </c>
      <c r="J178" s="296">
        <f>'Green Pivot'!H171</f>
        <v>0</v>
      </c>
      <c r="K178" s="267">
        <f>'Green Pivot'!I171</f>
        <v>11.278195488721805</v>
      </c>
      <c r="L178" s="298">
        <f>L175/L173*100</f>
        <v>11.811023622047244</v>
      </c>
      <c r="M178" s="67"/>
      <c r="N178" s="295">
        <f>'Orange Pivot'!C171</f>
        <v>34.345047923322689</v>
      </c>
      <c r="O178" s="296">
        <f>'Orange Pivot'!D171</f>
        <v>31.96902654867257</v>
      </c>
      <c r="P178" s="296">
        <f>'Orange Pivot'!E171</f>
        <v>20.87912087912088</v>
      </c>
      <c r="Q178" s="296">
        <f>'Orange Pivot'!F171</f>
        <v>20.01696352841391</v>
      </c>
      <c r="R178" s="297">
        <f>'Orange Pivot'!G171</f>
        <v>22.857142857142858</v>
      </c>
      <c r="S178" s="296">
        <f>'Orange Pivot'!H171</f>
        <v>0</v>
      </c>
      <c r="T178" s="267">
        <f>'Orange Pivot'!I171</f>
        <v>24.559225229699528</v>
      </c>
      <c r="U178" s="299">
        <f>U175/U173*100</f>
        <v>25.456885456885459</v>
      </c>
      <c r="V178" s="67"/>
      <c r="W178" s="295">
        <f>'Blue Pivot'!C171</f>
        <v>0</v>
      </c>
      <c r="X178" s="296">
        <f>'Blue Pivot'!D171</f>
        <v>33.333333333333329</v>
      </c>
      <c r="Y178" s="296">
        <f>'Blue Pivot'!E171</f>
        <v>0</v>
      </c>
      <c r="Z178" s="296">
        <f>'Blue Pivot'!F171</f>
        <v>28.205128205128204</v>
      </c>
      <c r="AA178" s="297">
        <f>'Blue Pivot'!G171</f>
        <v>120</v>
      </c>
      <c r="AB178" s="296">
        <f>'Blue Pivot'!H171</f>
        <v>0</v>
      </c>
      <c r="AC178" s="267">
        <f>'Blue Pivot'!I171</f>
        <v>20.909090909090907</v>
      </c>
      <c r="AD178" s="299">
        <f>AD175/AD173*100</f>
        <v>23.232323232323232</v>
      </c>
    </row>
    <row r="179" spans="1:33" ht="15" customHeight="1" outlineLevel="1" x14ac:dyDescent="0.25">
      <c r="B179" s="401"/>
      <c r="C179" s="402"/>
      <c r="D179" s="301" t="s">
        <v>145</v>
      </c>
      <c r="E179" s="295">
        <f>'Green Pivot'!C172</f>
        <v>0</v>
      </c>
      <c r="F179" s="296">
        <f>'Green Pivot'!D172</f>
        <v>0</v>
      </c>
      <c r="G179" s="296">
        <f>'Green Pivot'!E172</f>
        <v>0</v>
      </c>
      <c r="H179" s="296">
        <f>'Green Pivot'!F172</f>
        <v>0</v>
      </c>
      <c r="I179" s="297"/>
      <c r="J179" s="296"/>
      <c r="K179" s="267"/>
      <c r="L179" s="298"/>
      <c r="M179" s="67"/>
      <c r="N179" s="295">
        <f>'Orange Pivot'!C172</f>
        <v>78.5</v>
      </c>
      <c r="O179" s="296">
        <f>'Orange Pivot'!D172</f>
        <v>49.621212121212125</v>
      </c>
      <c r="P179" s="296">
        <f>'Orange Pivot'!E172</f>
        <v>39.634146341463413</v>
      </c>
      <c r="Q179" s="296">
        <f>'Orange Pivot'!F172</f>
        <v>28.000000000000004</v>
      </c>
      <c r="R179" s="297"/>
      <c r="S179" s="296"/>
      <c r="T179" s="267"/>
      <c r="U179" s="299"/>
      <c r="V179" s="67"/>
      <c r="W179" s="295">
        <f>'Blue Pivot'!C172</f>
        <v>0</v>
      </c>
      <c r="X179" s="296">
        <f>'Blue Pivot'!D172</f>
        <v>0</v>
      </c>
      <c r="Y179" s="296">
        <f>'Blue Pivot'!E172</f>
        <v>0</v>
      </c>
      <c r="Z179" s="296">
        <f>'Blue Pivot'!F172</f>
        <v>0</v>
      </c>
      <c r="AA179" s="297"/>
      <c r="AB179" s="296"/>
      <c r="AC179" s="267"/>
      <c r="AD179" s="299"/>
    </row>
    <row r="180" spans="1:33" ht="15" customHeight="1" outlineLevel="1" thickBot="1" x14ac:dyDescent="0.3">
      <c r="B180" s="403"/>
      <c r="C180" s="404"/>
      <c r="D180" s="125" t="s">
        <v>146</v>
      </c>
      <c r="E180" s="126">
        <f>'Green Pivot'!C173</f>
        <v>0</v>
      </c>
      <c r="F180" s="127">
        <f>'Green Pivot'!D173</f>
        <v>0</v>
      </c>
      <c r="G180" s="127">
        <f>'Green Pivot'!E173</f>
        <v>0</v>
      </c>
      <c r="H180" s="127">
        <f>'Green Pivot'!F173</f>
        <v>0</v>
      </c>
      <c r="I180" s="128"/>
      <c r="J180" s="127"/>
      <c r="K180" s="273"/>
      <c r="L180" s="177"/>
      <c r="M180" s="67"/>
      <c r="N180" s="126">
        <f>'Orange Pivot'!C173</f>
        <v>25.079872204472842</v>
      </c>
      <c r="O180" s="127">
        <f>'Orange Pivot'!D173</f>
        <v>14.491150442477876</v>
      </c>
      <c r="P180" s="127">
        <f>'Orange Pivot'!E173</f>
        <v>6.4935064935064926</v>
      </c>
      <c r="Q180" s="127">
        <f>'Orange Pivot'!F173</f>
        <v>4.1560644614079729</v>
      </c>
      <c r="R180" s="128"/>
      <c r="S180" s="127"/>
      <c r="T180" s="273"/>
      <c r="U180" s="129"/>
      <c r="V180" s="67"/>
      <c r="W180" s="126">
        <f>'Blue Pivot'!C173</f>
        <v>0</v>
      </c>
      <c r="X180" s="127">
        <f>'Blue Pivot'!D173</f>
        <v>0</v>
      </c>
      <c r="Y180" s="127">
        <f>'Blue Pivot'!E173</f>
        <v>0</v>
      </c>
      <c r="Z180" s="127">
        <f>'Blue Pivot'!F173</f>
        <v>0</v>
      </c>
      <c r="AA180" s="128"/>
      <c r="AB180" s="127"/>
      <c r="AC180" s="273"/>
      <c r="AD180" s="129"/>
    </row>
    <row r="181" spans="1:33" ht="11.25" customHeight="1" thickTop="1" thickBot="1" x14ac:dyDescent="0.3"/>
    <row r="182" spans="1:33" s="7" customFormat="1" ht="26.25" customHeight="1" thickTop="1" thickBot="1" x14ac:dyDescent="0.3">
      <c r="A182" s="1"/>
      <c r="B182" s="11"/>
      <c r="C182" s="11"/>
      <c r="D182" s="11"/>
      <c r="E182" s="1"/>
      <c r="F182" s="1"/>
      <c r="G182" s="1"/>
      <c r="H182" s="1"/>
      <c r="I182" s="142">
        <v>0</v>
      </c>
      <c r="J182" s="253"/>
      <c r="K182" s="253"/>
      <c r="L182" s="372">
        <v>0.1</v>
      </c>
      <c r="M182" s="372"/>
      <c r="N182" s="253">
        <v>0.2</v>
      </c>
      <c r="O182" s="253">
        <v>0.3</v>
      </c>
      <c r="P182" s="253">
        <v>0.4</v>
      </c>
      <c r="Q182" s="253">
        <v>0.5</v>
      </c>
      <c r="R182" s="253">
        <v>0.6</v>
      </c>
      <c r="S182" s="253"/>
      <c r="T182" s="253"/>
      <c r="U182" s="173">
        <v>0.7</v>
      </c>
      <c r="V182" s="405">
        <v>0.8</v>
      </c>
      <c r="W182" s="406"/>
      <c r="Y182" s="1"/>
      <c r="Z182" s="1"/>
      <c r="AA182" s="1"/>
      <c r="AB182" s="1"/>
      <c r="AC182" s="1"/>
      <c r="AD182" s="1"/>
      <c r="AF182" s="1"/>
      <c r="AG182" s="1"/>
    </row>
    <row r="183" spans="1:33" s="7" customFormat="1" ht="48.75" customHeight="1" thickTop="1" x14ac:dyDescent="0.25">
      <c r="A183" s="1"/>
      <c r="B183" s="11"/>
      <c r="C183" s="11"/>
      <c r="D183" s="11"/>
      <c r="E183" s="10"/>
      <c r="F183" s="1"/>
      <c r="G183" s="1"/>
      <c r="H183" s="1"/>
      <c r="I183" s="1"/>
      <c r="J183" s="1"/>
      <c r="K183" s="1"/>
      <c r="L183" s="1"/>
      <c r="N183" s="1"/>
      <c r="O183" s="1"/>
      <c r="P183" s="1"/>
      <c r="Q183" s="1"/>
      <c r="R183" s="1"/>
      <c r="S183" s="1"/>
      <c r="T183" s="1"/>
      <c r="U183" s="1"/>
      <c r="W183" s="1"/>
      <c r="X183" s="1"/>
      <c r="Y183" s="1"/>
      <c r="Z183" s="1"/>
      <c r="AA183" s="9"/>
      <c r="AB183" s="9"/>
      <c r="AC183" s="9"/>
      <c r="AD183" s="1"/>
      <c r="AF183" s="1"/>
      <c r="AG183" s="1"/>
    </row>
    <row r="184" spans="1:33" s="7" customFormat="1" ht="45.75" customHeight="1" x14ac:dyDescent="0.25">
      <c r="A184" s="1"/>
      <c r="B184" s="1"/>
      <c r="C184" s="136"/>
      <c r="D184" s="136"/>
      <c r="E184" s="407"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F184" s="407"/>
      <c r="G184" s="407"/>
      <c r="H184" s="407"/>
      <c r="I184" s="407"/>
      <c r="J184" s="407"/>
      <c r="K184" s="407"/>
      <c r="L184" s="407"/>
      <c r="M184" s="407"/>
      <c r="N184" s="407"/>
      <c r="O184" s="407"/>
      <c r="P184" s="407"/>
      <c r="Q184" s="407"/>
      <c r="R184" s="407"/>
      <c r="S184" s="407"/>
      <c r="T184" s="407"/>
      <c r="U184" s="407"/>
      <c r="V184" s="407"/>
      <c r="W184" s="407"/>
      <c r="X184" s="407"/>
      <c r="Y184" s="407"/>
      <c r="Z184" s="407"/>
      <c r="AA184" s="136"/>
      <c r="AB184" s="136"/>
      <c r="AC184" s="136"/>
      <c r="AD184" s="1"/>
      <c r="AF184" s="1"/>
      <c r="AG184" s="1"/>
    </row>
    <row r="185" spans="1:33" s="7" customFormat="1" ht="42.75" customHeight="1" x14ac:dyDescent="0.25">
      <c r="A185" s="1"/>
      <c r="B185" s="1"/>
      <c r="C185" s="136"/>
      <c r="D185" s="164" t="s">
        <v>36</v>
      </c>
      <c r="E185" s="408" t="str">
        <f>"Example: "&amp;ROUND(L25,0)&amp;"% of all eligible "&amp;E3&amp;" people in the Auckland DHB region have received their first dose of the COVID-19 vaccination. "&amp;ROUND(E9,0)&amp;"% of all "&amp;E3&amp;" people over the age of 65 have received their first dose of the COVID-19 vaccine."</f>
        <v>Example: 96% of all eligible Fijian people in the Auckland DHB region have received their first dose of the COVID-19 vaccination. 103% of all Fijian people over the age of 65 have received their first dose of the COVID-19 vaccine.</v>
      </c>
      <c r="F185" s="408"/>
      <c r="G185" s="408"/>
      <c r="H185" s="408"/>
      <c r="I185" s="408"/>
      <c r="J185" s="408"/>
      <c r="K185" s="408"/>
      <c r="L185" s="408"/>
      <c r="M185" s="408"/>
      <c r="N185" s="408"/>
      <c r="O185" s="408"/>
      <c r="P185" s="408"/>
      <c r="Q185" s="408"/>
      <c r="R185" s="408"/>
      <c r="S185" s="408"/>
      <c r="T185" s="408"/>
      <c r="U185" s="408"/>
      <c r="V185" s="408"/>
      <c r="W185" s="408"/>
      <c r="X185" s="408"/>
      <c r="Y185" s="408"/>
      <c r="Z185" s="408"/>
      <c r="AA185" s="136"/>
      <c r="AB185" s="136"/>
      <c r="AC185" s="136"/>
      <c r="AD185" s="1"/>
      <c r="AF185" s="1"/>
      <c r="AG185" s="1"/>
    </row>
    <row r="186" spans="1:33" s="7" customFormat="1" ht="39" customHeight="1" x14ac:dyDescent="0.25">
      <c r="A186" s="1"/>
      <c r="B186" s="1"/>
      <c r="C186" s="27"/>
      <c r="D186" s="1"/>
      <c r="E186" s="409" t="s">
        <v>37</v>
      </c>
      <c r="F186" s="409"/>
      <c r="G186" s="409"/>
      <c r="H186" s="409"/>
      <c r="I186" s="409"/>
      <c r="J186" s="409"/>
      <c r="K186" s="409"/>
      <c r="L186" s="409"/>
      <c r="M186" s="409"/>
      <c r="N186" s="409"/>
      <c r="O186" s="409"/>
      <c r="P186" s="409"/>
      <c r="Q186" s="409"/>
      <c r="R186" s="409"/>
      <c r="S186" s="409"/>
      <c r="T186" s="409"/>
      <c r="U186" s="409"/>
      <c r="V186" s="409"/>
      <c r="W186" s="409"/>
      <c r="X186" s="1"/>
      <c r="Y186" s="1"/>
      <c r="Z186" s="1"/>
      <c r="AA186" s="1"/>
      <c r="AB186" s="1"/>
      <c r="AC186" s="1"/>
      <c r="AD186" s="1"/>
      <c r="AF186" s="1"/>
      <c r="AG186" s="1"/>
    </row>
    <row r="187" spans="1:33" s="7" customFormat="1" ht="43.5" customHeight="1" x14ac:dyDescent="0.25">
      <c r="A187" s="1"/>
      <c r="B187" s="1"/>
      <c r="C187" s="27"/>
      <c r="D187" s="1"/>
      <c r="E187" s="254"/>
      <c r="F187" s="254"/>
      <c r="G187" s="254"/>
      <c r="H187" s="254"/>
      <c r="I187" s="254"/>
      <c r="J187" s="254"/>
      <c r="K187" s="254"/>
      <c r="L187" s="254"/>
      <c r="M187" s="194"/>
      <c r="N187" s="254"/>
      <c r="O187" s="254"/>
      <c r="P187" s="254"/>
      <c r="Q187" s="254"/>
      <c r="R187" s="254"/>
      <c r="S187" s="254"/>
      <c r="T187" s="254"/>
      <c r="U187" s="254"/>
      <c r="V187" s="194"/>
      <c r="W187" s="254"/>
      <c r="X187" s="1"/>
      <c r="Y187" s="1"/>
      <c r="Z187" s="1"/>
      <c r="AA187" s="1"/>
      <c r="AB187" s="1"/>
      <c r="AC187" s="1"/>
      <c r="AD187" s="1"/>
      <c r="AF187" s="1"/>
      <c r="AG187" s="1"/>
    </row>
    <row r="188" spans="1:33" ht="60.75" customHeight="1" x14ac:dyDescent="0.25">
      <c r="B188" s="373" t="s">
        <v>38</v>
      </c>
      <c r="C188" s="373"/>
      <c r="D188" s="373"/>
      <c r="E188" s="373"/>
      <c r="F188" s="373"/>
      <c r="G188" s="373"/>
      <c r="H188" s="373"/>
      <c r="I188" s="373"/>
      <c r="J188" s="373"/>
      <c r="K188" s="373"/>
      <c r="L188" s="373"/>
      <c r="M188" s="373"/>
      <c r="N188" s="373"/>
      <c r="Q188" s="167" t="s">
        <v>36</v>
      </c>
      <c r="R188" s="373" t="s">
        <v>152</v>
      </c>
      <c r="S188" s="373"/>
      <c r="T188" s="373"/>
      <c r="U188" s="373"/>
      <c r="V188" s="373"/>
      <c r="W188" s="373"/>
      <c r="X188" s="373"/>
      <c r="Y188" s="373"/>
      <c r="Z188" s="373"/>
      <c r="AA188" s="373"/>
      <c r="AB188" s="373"/>
      <c r="AC188" s="373"/>
      <c r="AD188" s="373"/>
      <c r="AE188" s="373"/>
      <c r="AF188" s="373"/>
      <c r="AG188" s="373"/>
    </row>
    <row r="189" spans="1:33" s="7" customFormat="1" x14ac:dyDescent="0.25">
      <c r="A189" s="1"/>
      <c r="B189" s="1"/>
      <c r="C189" s="27"/>
      <c r="D189" s="1"/>
      <c r="E189" s="1"/>
      <c r="F189" s="1"/>
      <c r="G189" s="1"/>
      <c r="H189" s="1"/>
      <c r="I189" s="1"/>
      <c r="J189" s="1"/>
      <c r="K189" s="1"/>
      <c r="L189" s="1"/>
      <c r="N189" s="1"/>
      <c r="O189" s="1"/>
      <c r="P189" s="1"/>
      <c r="Q189" s="1"/>
      <c r="R189" s="1"/>
      <c r="S189" s="1"/>
      <c r="T189" s="1"/>
      <c r="U189" s="1"/>
      <c r="W189" s="1"/>
      <c r="X189" s="1"/>
      <c r="Y189" s="1"/>
      <c r="Z189" s="1"/>
      <c r="AA189" s="1"/>
      <c r="AB189" s="1"/>
      <c r="AC189" s="1"/>
      <c r="AD189" s="1"/>
      <c r="AF189" s="1"/>
      <c r="AG189" s="1"/>
    </row>
    <row r="190" spans="1:33" s="7" customFormat="1" x14ac:dyDescent="0.25">
      <c r="A190" s="1"/>
      <c r="B190" s="1"/>
      <c r="C190" s="144" t="s">
        <v>39</v>
      </c>
      <c r="D190" s="1"/>
      <c r="E190" s="1"/>
      <c r="F190" s="1"/>
      <c r="G190" s="1"/>
      <c r="H190" s="1"/>
      <c r="I190" s="1"/>
      <c r="J190" s="1"/>
      <c r="K190" s="1"/>
      <c r="L190" s="1"/>
      <c r="N190" s="1"/>
      <c r="O190" s="1"/>
      <c r="P190" s="1"/>
      <c r="Q190" s="1"/>
      <c r="R190" s="1"/>
      <c r="S190" s="1"/>
      <c r="T190" s="1"/>
      <c r="U190" s="1"/>
      <c r="W190" s="1"/>
      <c r="X190" s="1"/>
      <c r="Y190" s="1"/>
      <c r="Z190" s="1"/>
      <c r="AA190" s="1"/>
      <c r="AB190" s="1"/>
      <c r="AC190" s="1"/>
      <c r="AD190" s="1"/>
      <c r="AF190" s="1"/>
      <c r="AG190" s="1"/>
    </row>
    <row r="191" spans="1:33" s="7" customFormat="1" ht="23.25" customHeight="1" x14ac:dyDescent="0.25">
      <c r="A191" s="1"/>
      <c r="B191" s="1"/>
      <c r="C191" s="410" t="s">
        <v>40</v>
      </c>
      <c r="D191" s="410"/>
      <c r="E191" s="410" t="s">
        <v>41</v>
      </c>
      <c r="F191" s="410"/>
      <c r="G191" s="410"/>
      <c r="H191" s="410"/>
      <c r="I191" s="1"/>
      <c r="J191" s="1"/>
      <c r="K191" s="1"/>
      <c r="L191" s="1"/>
      <c r="N191" s="1"/>
      <c r="O191" s="1"/>
      <c r="P191" s="1"/>
      <c r="Q191" s="1"/>
      <c r="R191" s="1"/>
      <c r="S191" s="1"/>
      <c r="T191" s="1"/>
      <c r="U191" s="1"/>
      <c r="W191" s="1"/>
      <c r="X191" s="1"/>
      <c r="Y191" s="1"/>
      <c r="Z191" s="1"/>
      <c r="AA191" s="1"/>
      <c r="AB191" s="1"/>
      <c r="AC191" s="1"/>
      <c r="AD191" s="1"/>
      <c r="AF191" s="1"/>
      <c r="AG191" s="1"/>
    </row>
    <row r="192" spans="1:33" s="7" customFormat="1" ht="57.75" customHeight="1" x14ac:dyDescent="0.25">
      <c r="A192" s="1"/>
      <c r="B192" s="1"/>
      <c r="C192" s="143" t="s">
        <v>42</v>
      </c>
      <c r="D192" s="174" t="s">
        <v>43</v>
      </c>
      <c r="E192" s="143" t="s">
        <v>44</v>
      </c>
      <c r="F192" s="411" t="s">
        <v>43</v>
      </c>
      <c r="G192" s="411"/>
      <c r="H192" s="411"/>
      <c r="I192" s="137"/>
      <c r="J192" s="137"/>
      <c r="K192" s="137"/>
      <c r="L192" s="137"/>
      <c r="M192" s="195"/>
      <c r="N192" s="137"/>
      <c r="O192" s="137"/>
      <c r="P192" s="137"/>
      <c r="Q192" s="137"/>
      <c r="R192" s="137"/>
      <c r="S192" s="137"/>
      <c r="T192" s="137"/>
      <c r="U192" s="137"/>
      <c r="V192" s="195"/>
      <c r="W192" s="137"/>
      <c r="X192" s="137"/>
      <c r="Y192" s="137"/>
      <c r="Z192" s="137"/>
      <c r="AA192" s="137"/>
      <c r="AB192" s="137"/>
      <c r="AC192" s="137"/>
      <c r="AD192" s="1"/>
      <c r="AF192" s="1"/>
      <c r="AG192" s="1"/>
    </row>
    <row r="193" spans="3:8" ht="21" customHeight="1" x14ac:dyDescent="0.25">
      <c r="C193" s="175">
        <v>1</v>
      </c>
      <c r="D193" s="175" t="s">
        <v>45</v>
      </c>
      <c r="E193" s="175">
        <v>1</v>
      </c>
      <c r="F193" s="412" t="s">
        <v>45</v>
      </c>
      <c r="G193" s="412"/>
      <c r="H193" s="412"/>
    </row>
    <row r="194" spans="3:8" ht="21" customHeight="1" x14ac:dyDescent="0.25">
      <c r="C194" s="412">
        <v>2</v>
      </c>
      <c r="D194" s="412" t="s">
        <v>46</v>
      </c>
      <c r="E194" s="175">
        <v>2</v>
      </c>
      <c r="F194" s="412" t="s">
        <v>47</v>
      </c>
      <c r="G194" s="412"/>
      <c r="H194" s="412"/>
    </row>
    <row r="195" spans="3:8" ht="21" customHeight="1" x14ac:dyDescent="0.25">
      <c r="C195" s="412"/>
      <c r="D195" s="412"/>
      <c r="E195" s="175">
        <v>3</v>
      </c>
      <c r="F195" s="412" t="s">
        <v>48</v>
      </c>
      <c r="G195" s="412"/>
      <c r="H195" s="412"/>
    </row>
    <row r="196" spans="3:8" ht="21" customHeight="1" x14ac:dyDescent="0.25">
      <c r="C196" s="412"/>
      <c r="D196" s="412"/>
      <c r="E196" s="175">
        <v>4</v>
      </c>
      <c r="F196" s="412" t="s">
        <v>49</v>
      </c>
      <c r="G196" s="412"/>
      <c r="H196" s="412"/>
    </row>
    <row r="197" spans="3:8" ht="21" customHeight="1" x14ac:dyDescent="0.25">
      <c r="C197" s="412"/>
      <c r="D197" s="412"/>
      <c r="E197" s="175">
        <v>5</v>
      </c>
      <c r="F197" s="412" t="s">
        <v>50</v>
      </c>
      <c r="G197" s="412"/>
      <c r="H197" s="412"/>
    </row>
    <row r="198" spans="3:8" ht="21" customHeight="1" x14ac:dyDescent="0.25">
      <c r="C198" s="412"/>
      <c r="D198" s="412"/>
      <c r="E198" s="175">
        <v>6</v>
      </c>
      <c r="F198" s="412" t="s">
        <v>51</v>
      </c>
      <c r="G198" s="412"/>
      <c r="H198" s="412"/>
    </row>
    <row r="199" spans="3:8" ht="21" customHeight="1" x14ac:dyDescent="0.25">
      <c r="C199" s="412"/>
      <c r="D199" s="412"/>
      <c r="E199" s="175">
        <v>7</v>
      </c>
      <c r="F199" s="412" t="s">
        <v>52</v>
      </c>
      <c r="G199" s="412"/>
      <c r="H199" s="412"/>
    </row>
    <row r="200" spans="3:8" ht="21" customHeight="1" x14ac:dyDescent="0.25">
      <c r="C200" s="412"/>
      <c r="D200" s="412"/>
      <c r="E200" s="175">
        <v>8</v>
      </c>
      <c r="F200" s="412" t="s">
        <v>53</v>
      </c>
      <c r="G200" s="412"/>
      <c r="H200" s="412"/>
    </row>
    <row r="201" spans="3:8" ht="21" customHeight="1" x14ac:dyDescent="0.25">
      <c r="C201" s="412"/>
      <c r="D201" s="412"/>
      <c r="E201" s="175">
        <v>9</v>
      </c>
      <c r="F201" s="412" t="s">
        <v>54</v>
      </c>
      <c r="G201" s="412"/>
      <c r="H201" s="412"/>
    </row>
    <row r="202" spans="3:8" ht="21" customHeight="1" x14ac:dyDescent="0.25">
      <c r="C202" s="412">
        <v>3</v>
      </c>
      <c r="D202" s="412" t="s">
        <v>55</v>
      </c>
      <c r="E202" s="175">
        <v>10</v>
      </c>
      <c r="F202" s="412" t="s">
        <v>56</v>
      </c>
      <c r="G202" s="412"/>
      <c r="H202" s="412"/>
    </row>
    <row r="203" spans="3:8" ht="21" customHeight="1" x14ac:dyDescent="0.25">
      <c r="C203" s="412"/>
      <c r="D203" s="412"/>
      <c r="E203" s="175">
        <v>11</v>
      </c>
      <c r="F203" s="412" t="s">
        <v>57</v>
      </c>
      <c r="G203" s="412"/>
      <c r="H203" s="412"/>
    </row>
    <row r="204" spans="3:8" ht="21" customHeight="1" x14ac:dyDescent="0.25">
      <c r="C204" s="412"/>
      <c r="D204" s="412"/>
      <c r="E204" s="175">
        <v>12</v>
      </c>
      <c r="F204" s="412" t="s">
        <v>58</v>
      </c>
      <c r="G204" s="412"/>
      <c r="H204" s="412"/>
    </row>
    <row r="205" spans="3:8" ht="21" customHeight="1" x14ac:dyDescent="0.25">
      <c r="C205" s="412"/>
      <c r="D205" s="412"/>
      <c r="E205" s="175">
        <v>13</v>
      </c>
      <c r="F205" s="412" t="s">
        <v>59</v>
      </c>
      <c r="G205" s="412"/>
      <c r="H205" s="412"/>
    </row>
    <row r="206" spans="3:8" ht="21" customHeight="1" x14ac:dyDescent="0.25">
      <c r="C206" s="412"/>
      <c r="D206" s="412"/>
      <c r="E206" s="175">
        <v>14</v>
      </c>
      <c r="F206" s="412" t="s">
        <v>60</v>
      </c>
      <c r="G206" s="412"/>
      <c r="H206" s="412"/>
    </row>
    <row r="207" spans="3:8" ht="21" customHeight="1" x14ac:dyDescent="0.25">
      <c r="C207" s="412">
        <v>4</v>
      </c>
      <c r="D207" s="413" t="s">
        <v>61</v>
      </c>
      <c r="E207" s="175">
        <v>15</v>
      </c>
      <c r="F207" s="412" t="s">
        <v>62</v>
      </c>
      <c r="G207" s="412"/>
      <c r="H207" s="412"/>
    </row>
    <row r="208" spans="3:8" ht="21" customHeight="1" x14ac:dyDescent="0.25">
      <c r="C208" s="412"/>
      <c r="D208" s="413"/>
      <c r="E208" s="175">
        <v>16</v>
      </c>
      <c r="F208" s="412" t="s">
        <v>63</v>
      </c>
      <c r="G208" s="412"/>
      <c r="H208" s="412"/>
    </row>
    <row r="209" spans="3:8" ht="21" customHeight="1" x14ac:dyDescent="0.25">
      <c r="C209" s="412"/>
      <c r="D209" s="413"/>
      <c r="E209" s="175">
        <v>17</v>
      </c>
      <c r="F209" s="412" t="s">
        <v>64</v>
      </c>
      <c r="G209" s="412"/>
      <c r="H209" s="412"/>
    </row>
    <row r="210" spans="3:8" ht="21" customHeight="1" x14ac:dyDescent="0.25">
      <c r="C210" s="175">
        <v>5</v>
      </c>
      <c r="D210" s="175" t="s">
        <v>65</v>
      </c>
      <c r="E210" s="175">
        <v>18</v>
      </c>
      <c r="F210" s="412" t="s">
        <v>65</v>
      </c>
      <c r="G210" s="412"/>
      <c r="H210" s="412"/>
    </row>
    <row r="211" spans="3:8" ht="21" customHeight="1" x14ac:dyDescent="0.25">
      <c r="C211" s="412">
        <v>6</v>
      </c>
      <c r="D211" s="412" t="s">
        <v>66</v>
      </c>
      <c r="E211" s="175">
        <v>20</v>
      </c>
      <c r="F211" s="412" t="s">
        <v>67</v>
      </c>
      <c r="G211" s="412"/>
      <c r="H211" s="412"/>
    </row>
    <row r="212" spans="3:8" ht="21" customHeight="1" x14ac:dyDescent="0.25">
      <c r="C212" s="412"/>
      <c r="D212" s="412"/>
      <c r="E212" s="175">
        <v>21</v>
      </c>
      <c r="F212" s="412" t="s">
        <v>68</v>
      </c>
      <c r="G212" s="412"/>
      <c r="H212" s="412"/>
    </row>
    <row r="213" spans="3:8" ht="21" customHeight="1" x14ac:dyDescent="0.25">
      <c r="C213" s="412"/>
      <c r="D213" s="412"/>
      <c r="E213" s="175">
        <v>22</v>
      </c>
      <c r="F213" s="412" t="s">
        <v>69</v>
      </c>
      <c r="G213" s="412"/>
      <c r="H213" s="412"/>
    </row>
    <row r="214" spans="3:8" ht="21" customHeight="1" x14ac:dyDescent="0.25">
      <c r="C214" s="412">
        <v>9</v>
      </c>
      <c r="D214" s="412" t="s">
        <v>70</v>
      </c>
      <c r="E214" s="175">
        <v>94</v>
      </c>
      <c r="F214" s="412" t="s">
        <v>71</v>
      </c>
      <c r="G214" s="412"/>
      <c r="H214" s="412"/>
    </row>
    <row r="215" spans="3:8" ht="21" customHeight="1" x14ac:dyDescent="0.25">
      <c r="C215" s="412"/>
      <c r="D215" s="412"/>
      <c r="E215" s="175">
        <v>95</v>
      </c>
      <c r="F215" s="412" t="s">
        <v>72</v>
      </c>
      <c r="G215" s="412"/>
      <c r="H215" s="412"/>
    </row>
    <row r="216" spans="3:8" ht="21" customHeight="1" x14ac:dyDescent="0.25">
      <c r="C216" s="412"/>
      <c r="D216" s="412"/>
      <c r="E216" s="175">
        <v>97</v>
      </c>
      <c r="F216" s="412" t="s">
        <v>73</v>
      </c>
      <c r="G216" s="412"/>
      <c r="H216" s="412"/>
    </row>
    <row r="217" spans="3:8" ht="21" customHeight="1" x14ac:dyDescent="0.25">
      <c r="C217" s="412"/>
      <c r="D217" s="412"/>
      <c r="E217" s="175">
        <v>99</v>
      </c>
      <c r="F217" s="412" t="s">
        <v>74</v>
      </c>
      <c r="G217" s="412"/>
      <c r="H217" s="412"/>
    </row>
    <row r="219" spans="3:8" x14ac:dyDescent="0.25">
      <c r="E219" s="158" t="s">
        <v>75</v>
      </c>
    </row>
  </sheetData>
  <sheetProtection formatColumns="0" formatRows="0"/>
  <mergeCells count="77">
    <mergeCell ref="B4:D4"/>
    <mergeCell ref="F214:H214"/>
    <mergeCell ref="F215:H215"/>
    <mergeCell ref="F216:H216"/>
    <mergeCell ref="C214:C217"/>
    <mergeCell ref="D214:D217"/>
    <mergeCell ref="F217:H217"/>
    <mergeCell ref="F210:H210"/>
    <mergeCell ref="F211:H211"/>
    <mergeCell ref="F212:H212"/>
    <mergeCell ref="C211:C213"/>
    <mergeCell ref="D211:D213"/>
    <mergeCell ref="F213:H213"/>
    <mergeCell ref="F207:H207"/>
    <mergeCell ref="F208:H208"/>
    <mergeCell ref="C207:C209"/>
    <mergeCell ref="D207:D209"/>
    <mergeCell ref="F209:H209"/>
    <mergeCell ref="F203:H203"/>
    <mergeCell ref="F204:H204"/>
    <mergeCell ref="F205:H205"/>
    <mergeCell ref="C202:C206"/>
    <mergeCell ref="D202:D206"/>
    <mergeCell ref="F206:H206"/>
    <mergeCell ref="F200:H200"/>
    <mergeCell ref="C194:C201"/>
    <mergeCell ref="D194:D201"/>
    <mergeCell ref="F201:H201"/>
    <mergeCell ref="F202:H202"/>
    <mergeCell ref="F195:H195"/>
    <mergeCell ref="F196:H196"/>
    <mergeCell ref="F197:H197"/>
    <mergeCell ref="F198:H198"/>
    <mergeCell ref="F199:H199"/>
    <mergeCell ref="C191:D191"/>
    <mergeCell ref="E191:H191"/>
    <mergeCell ref="F192:H192"/>
    <mergeCell ref="F193:H193"/>
    <mergeCell ref="F194:H194"/>
    <mergeCell ref="V182:W182"/>
    <mergeCell ref="E184:Z184"/>
    <mergeCell ref="E185:Z185"/>
    <mergeCell ref="E186:W186"/>
    <mergeCell ref="B188:N188"/>
    <mergeCell ref="R188:AG188"/>
    <mergeCell ref="C157:C164"/>
    <mergeCell ref="B133:B172"/>
    <mergeCell ref="C165:C172"/>
    <mergeCell ref="L182:M182"/>
    <mergeCell ref="B173:C180"/>
    <mergeCell ref="B85:B132"/>
    <mergeCell ref="C125:C132"/>
    <mergeCell ref="C133:C140"/>
    <mergeCell ref="C141:C148"/>
    <mergeCell ref="C149:C156"/>
    <mergeCell ref="C85:C92"/>
    <mergeCell ref="C93:C100"/>
    <mergeCell ref="C101:C108"/>
    <mergeCell ref="C109:C116"/>
    <mergeCell ref="C117:C124"/>
    <mergeCell ref="C45:C52"/>
    <mergeCell ref="C53:C60"/>
    <mergeCell ref="C61:C68"/>
    <mergeCell ref="C69:C76"/>
    <mergeCell ref="B45:B84"/>
    <mergeCell ref="C77:C84"/>
    <mergeCell ref="B5:C12"/>
    <mergeCell ref="C13:C20"/>
    <mergeCell ref="C21:C28"/>
    <mergeCell ref="C29:C36"/>
    <mergeCell ref="B13:B44"/>
    <mergeCell ref="C37:C44"/>
    <mergeCell ref="B1:AD1"/>
    <mergeCell ref="B3:D3"/>
    <mergeCell ref="E3:L3"/>
    <mergeCell ref="N3:U3"/>
    <mergeCell ref="W3:AD3"/>
  </mergeCells>
  <conditionalFormatting sqref="E17:L20 E156:L156 E84:L84 E97:L100 E108:L108 E116:L116 E124:L124 E132:L132 E148:L148 E164:L164 E172:L172 E180:L180 E33:L36 E41:L44 E49:L52 E57:L60 E73:L76 E65:L68 E89:L92 E137:L140 N84:U84 N41:U44 N33:U36 N49:U52 N57:U60 N73:U76 N25:U28 N65:U68 N137:U140 N116:U116 N97:U100 N9:U12 N17:U20 N148:U148 N156:U156 N164:U164 N172:U172 N108:U108 N124:U124 N132:U132 N89:U92 W84:AD84 W180:AD180 W25:AD28 W33:AD36 W41:AD44 W49:AD52 W57:AD60 W73:AD76 W65:AD68 W137:AD140 W9:AD12 W89:AD92 W17:AD20 W148:AD148 W156:AD156 W164:AD164 W172:AD172 W97:AD100 W108:AD108 W116:AD116 W124:AD124 W132:AD132 N182:T182 I182:L182 E25:L28 E9:L12">
    <cfRule type="colorScale" priority="168">
      <colorScale>
        <cfvo type="num" val="0"/>
        <cfvo type="num" val="40"/>
        <cfvo type="num" val="80"/>
        <color rgb="FFF8696B"/>
        <color rgb="FFFFEB84"/>
        <color rgb="FF63BE7B"/>
      </colorScale>
    </cfRule>
  </conditionalFormatting>
  <conditionalFormatting sqref="N182:U182 I182:L182">
    <cfRule type="colorScale" priority="99">
      <colorScale>
        <cfvo type="num" val="0"/>
        <cfvo type="num" val="0.4"/>
        <cfvo type="num" val="0.8"/>
        <color rgb="FFF8696B"/>
        <color rgb="FFFFEB84"/>
        <color rgb="FF63BE7B"/>
      </colorScale>
    </cfRule>
  </conditionalFormatting>
  <conditionalFormatting sqref="N180:U180">
    <cfRule type="colorScale" priority="55">
      <colorScale>
        <cfvo type="num" val="0"/>
        <cfvo type="num" val="50"/>
        <cfvo type="num" val="100"/>
        <color rgb="FFF8696B"/>
        <color rgb="FFFFEB84"/>
        <color rgb="FF63BE7B"/>
      </colorScale>
    </cfRule>
  </conditionalFormatting>
  <conditionalFormatting sqref="E105:L107 N105:U107 W105:AD107">
    <cfRule type="colorScale" priority="53">
      <colorScale>
        <cfvo type="num" val="0"/>
        <cfvo type="num" val="40"/>
        <cfvo type="num" val="80"/>
        <color rgb="FFF8696B"/>
        <color rgb="FFFFEB84"/>
        <color rgb="FF63BE7B"/>
      </colorScale>
    </cfRule>
  </conditionalFormatting>
  <conditionalFormatting sqref="E113:L115 N113:U115 W113:AD115">
    <cfRule type="colorScale" priority="50">
      <colorScale>
        <cfvo type="num" val="0"/>
        <cfvo type="num" val="40"/>
        <cfvo type="num" val="80"/>
        <color rgb="FFF8696B"/>
        <color rgb="FFFFEB84"/>
        <color rgb="FF63BE7B"/>
      </colorScale>
    </cfRule>
  </conditionalFormatting>
  <conditionalFormatting sqref="E121:L123 N121:U123 W121:AD123">
    <cfRule type="colorScale" priority="47">
      <colorScale>
        <cfvo type="num" val="0"/>
        <cfvo type="num" val="40"/>
        <cfvo type="num" val="80"/>
        <color rgb="FFF8696B"/>
        <color rgb="FFFFEB84"/>
        <color rgb="FF63BE7B"/>
      </colorScale>
    </cfRule>
  </conditionalFormatting>
  <conditionalFormatting sqref="E129:L131 N129:U131 W129:AD131">
    <cfRule type="colorScale" priority="44">
      <colorScale>
        <cfvo type="num" val="0"/>
        <cfvo type="num" val="40"/>
        <cfvo type="num" val="80"/>
        <color rgb="FFF8696B"/>
        <color rgb="FFFFEB84"/>
        <color rgb="FF63BE7B"/>
      </colorScale>
    </cfRule>
  </conditionalFormatting>
  <conditionalFormatting sqref="E81:L83 N81:U83 W81:AD83">
    <cfRule type="colorScale" priority="41">
      <colorScale>
        <cfvo type="num" val="0"/>
        <cfvo type="num" val="40"/>
        <cfvo type="num" val="80"/>
        <color rgb="FFF8696B"/>
        <color rgb="FFFFEB84"/>
        <color rgb="FF63BE7B"/>
      </colorScale>
    </cfRule>
  </conditionalFormatting>
  <conditionalFormatting sqref="E145:L147 N145:U147 W145:AD147">
    <cfRule type="colorScale" priority="38">
      <colorScale>
        <cfvo type="num" val="0"/>
        <cfvo type="num" val="40"/>
        <cfvo type="num" val="80"/>
        <color rgb="FFF8696B"/>
        <color rgb="FFFFEB84"/>
        <color rgb="FF63BE7B"/>
      </colorScale>
    </cfRule>
  </conditionalFormatting>
  <conditionalFormatting sqref="E153:L155 N153:U155 W153:AD155">
    <cfRule type="colorScale" priority="35">
      <colorScale>
        <cfvo type="num" val="0"/>
        <cfvo type="num" val="40"/>
        <cfvo type="num" val="80"/>
        <color rgb="FFF8696B"/>
        <color rgb="FFFFEB84"/>
        <color rgb="FF63BE7B"/>
      </colorScale>
    </cfRule>
  </conditionalFormatting>
  <conditionalFormatting sqref="E161:L163 N161:U163 W161:AD163">
    <cfRule type="colorScale" priority="32">
      <colorScale>
        <cfvo type="num" val="0"/>
        <cfvo type="num" val="40"/>
        <cfvo type="num" val="80"/>
        <color rgb="FFF8696B"/>
        <color rgb="FFFFEB84"/>
        <color rgb="FF63BE7B"/>
      </colorScale>
    </cfRule>
  </conditionalFormatting>
  <conditionalFormatting sqref="E169:L171 N169:U171 W169:AD171">
    <cfRule type="colorScale" priority="29">
      <colorScale>
        <cfvo type="num" val="0"/>
        <cfvo type="num" val="40"/>
        <cfvo type="num" val="80"/>
        <color rgb="FFF8696B"/>
        <color rgb="FFFFEB84"/>
        <color rgb="FF63BE7B"/>
      </colorScale>
    </cfRule>
  </conditionalFormatting>
  <conditionalFormatting sqref="E177:L179 N177:U179 W177:AD179">
    <cfRule type="colorScale" priority="26">
      <colorScale>
        <cfvo type="num" val="0"/>
        <cfvo type="num" val="40"/>
        <cfvo type="num" val="80"/>
        <color rgb="FFF8696B"/>
        <color rgb="FFFFEB84"/>
        <color rgb="FF63BE7B"/>
      </colorScale>
    </cfRule>
  </conditionalFormatting>
  <printOptions horizontalCentered="1" verticalCentered="1"/>
  <pageMargins left="7.874015748031496E-2" right="7.874015748031496E-2" top="1.0629921259842521" bottom="0.6692913385826772" header="0.47244094488188981" footer="0.31496062992125984"/>
  <pageSetup scale="41" fitToHeight="2" orientation="portrait" r:id="rId1"/>
  <headerFooter>
    <oddHeader>&amp;C&amp;"-,Bold"&amp;24COVID-19 Vaccine uptake by DHB, Ageband and Level 2 Ethnicity</oddHeader>
  </headerFooter>
  <rowBreaks count="1" manualBreakCount="1">
    <brk id="188" max="24" man="1"/>
  </rowBreak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582E-3358-4ABA-9E3E-E0745A1993EF}">
  <sheetPr codeName="Sheet2">
    <tabColor theme="7" tint="0.79998168889431442"/>
    <pageSetUpPr fitToPage="1"/>
  </sheetPr>
  <dimension ref="A1:AV296"/>
  <sheetViews>
    <sheetView showGridLines="0" zoomScale="80" zoomScaleNormal="80" zoomScaleSheetLayoutView="85" workbookViewId="0">
      <pane xSplit="4" ySplit="4" topLeftCell="E209" activePane="bottomRight" state="frozen"/>
      <selection pane="topRight" activeCell="E1" sqref="E1"/>
      <selection pane="bottomLeft" activeCell="A5" sqref="A5"/>
      <selection pane="bottomRight" activeCell="W261" sqref="W261:AL261"/>
    </sheetView>
  </sheetViews>
  <sheetFormatPr defaultRowHeight="15" outlineLevelRow="1" outlineLevelCol="1" x14ac:dyDescent="0.25"/>
  <cols>
    <col min="1" max="1" width="0.5703125" customWidth="1"/>
    <col min="2" max="2" width="3.7109375" customWidth="1"/>
    <col min="3" max="3" width="12.28515625" customWidth="1"/>
    <col min="4" max="4" width="20" customWidth="1"/>
    <col min="5" max="9" width="9.140625" customWidth="1"/>
    <col min="10" max="11" width="9.140625" style="1" customWidth="1"/>
    <col min="12" max="12" width="9.140625" customWidth="1"/>
    <col min="13" max="13" width="1" style="7" customWidth="1"/>
    <col min="14" max="19" width="9.140625" style="197" hidden="1" customWidth="1" outlineLevel="1"/>
    <col min="20" max="21" width="11.42578125" style="197" hidden="1" customWidth="1" outlineLevel="1"/>
    <col min="22" max="22" width="1.140625" style="7" hidden="1" customWidth="1" outlineLevel="1"/>
    <col min="23" max="23" width="9.140625" customWidth="1" collapsed="1"/>
    <col min="24" max="24" width="9.140625" customWidth="1"/>
    <col min="25" max="26" width="9.140625" style="1" customWidth="1"/>
    <col min="27" max="27" width="9.140625" customWidth="1"/>
    <col min="28" max="29" width="9.140625" style="1" customWidth="1"/>
    <col min="30" max="30" width="9.140625" customWidth="1"/>
    <col min="31" max="31" width="1.42578125" style="7" customWidth="1"/>
    <col min="47" max="47" width="5" customWidth="1"/>
  </cols>
  <sheetData>
    <row r="1" spans="1:48" s="1" customFormat="1" ht="42" customHeight="1" x14ac:dyDescent="0.25">
      <c r="B1" s="387" t="str">
        <f>"COVID-19 vaccine uptake rate ratios (unadjusted)
"&amp;E3&amp;" and "&amp;W3&amp;" compared with "&amp;N3</f>
        <v>COVID-19 vaccine uptake rate ratios (unadjusted)
Fijian and Cook Island Maori compared with NZ European / Pakeha</v>
      </c>
      <c r="C1" s="387"/>
      <c r="D1" s="387"/>
      <c r="E1" s="387"/>
      <c r="F1" s="387"/>
      <c r="G1" s="387"/>
      <c r="H1" s="387"/>
      <c r="I1" s="387"/>
      <c r="J1" s="387"/>
      <c r="K1" s="387"/>
      <c r="L1" s="387"/>
      <c r="M1" s="387"/>
      <c r="N1" s="387"/>
      <c r="O1" s="387"/>
      <c r="P1" s="387"/>
      <c r="Q1" s="387"/>
      <c r="R1" s="387"/>
      <c r="S1" s="387"/>
      <c r="T1" s="387"/>
      <c r="U1" s="387"/>
      <c r="V1" s="387"/>
      <c r="W1" s="387"/>
      <c r="X1" s="387"/>
      <c r="Y1" s="387"/>
      <c r="Z1" s="387"/>
      <c r="AA1" s="387"/>
      <c r="AB1" s="387"/>
      <c r="AC1" s="387"/>
      <c r="AD1" s="387"/>
      <c r="AE1" s="7"/>
    </row>
    <row r="2" spans="1:48" s="1" customFormat="1" ht="12.75" customHeight="1" thickBot="1" x14ac:dyDescent="0.3">
      <c r="M2" s="7"/>
      <c r="N2" s="197"/>
      <c r="O2" s="197"/>
      <c r="P2" s="197"/>
      <c r="Q2" s="197"/>
      <c r="R2" s="197"/>
      <c r="S2" s="197"/>
      <c r="T2" s="197"/>
      <c r="U2" s="197"/>
      <c r="V2" s="7"/>
      <c r="AE2" s="7"/>
    </row>
    <row r="3" spans="1:48" ht="35.25" customHeight="1" thickTop="1" x14ac:dyDescent="0.3">
      <c r="A3" s="1" t="s">
        <v>0</v>
      </c>
      <c r="B3" s="388" t="s">
        <v>1</v>
      </c>
      <c r="C3" s="388"/>
      <c r="D3" s="388"/>
      <c r="E3" s="416" t="str">
        <f>'Green Pivot'!D1</f>
        <v>Fijian</v>
      </c>
      <c r="F3" s="416"/>
      <c r="G3" s="416"/>
      <c r="H3" s="416"/>
      <c r="I3" s="416"/>
      <c r="J3" s="416"/>
      <c r="K3" s="416"/>
      <c r="L3" s="416"/>
      <c r="M3" s="67"/>
      <c r="N3" s="390" t="str">
        <f>'Orange Pivot'!D1</f>
        <v>NZ European / Pakeha</v>
      </c>
      <c r="O3" s="390"/>
      <c r="P3" s="390"/>
      <c r="Q3" s="390"/>
      <c r="R3" s="390"/>
      <c r="S3" s="390"/>
      <c r="T3" s="390"/>
      <c r="U3" s="390"/>
      <c r="V3" s="67"/>
      <c r="W3" s="386" t="str">
        <f>'Blue Pivot'!D1</f>
        <v>Cook Island Maori</v>
      </c>
      <c r="X3" s="386"/>
      <c r="Y3" s="386"/>
      <c r="Z3" s="386"/>
      <c r="AA3" s="386"/>
      <c r="AB3" s="386"/>
      <c r="AC3" s="386"/>
      <c r="AD3" s="386"/>
      <c r="AF3" s="1"/>
      <c r="AG3" s="1"/>
    </row>
    <row r="4" spans="1:48" ht="30" customHeight="1" thickBot="1" x14ac:dyDescent="0.3">
      <c r="A4" s="1"/>
      <c r="B4" s="414">
        <v>44599</v>
      </c>
      <c r="C4" s="414"/>
      <c r="D4" s="415"/>
      <c r="E4" s="31" t="s">
        <v>2</v>
      </c>
      <c r="F4" s="32" t="s">
        <v>3</v>
      </c>
      <c r="G4" s="32" t="s">
        <v>4</v>
      </c>
      <c r="H4" s="32" t="s">
        <v>142</v>
      </c>
      <c r="I4" s="124" t="s">
        <v>141</v>
      </c>
      <c r="J4" s="365" t="s">
        <v>126</v>
      </c>
      <c r="K4" s="316" t="s">
        <v>143</v>
      </c>
      <c r="L4" s="139" t="s">
        <v>5</v>
      </c>
      <c r="M4" s="67"/>
      <c r="N4" s="63" t="s">
        <v>2</v>
      </c>
      <c r="O4" s="33" t="s">
        <v>3</v>
      </c>
      <c r="P4" s="33" t="s">
        <v>4</v>
      </c>
      <c r="Q4" s="33" t="s">
        <v>142</v>
      </c>
      <c r="R4" s="34" t="s">
        <v>141</v>
      </c>
      <c r="S4" s="277" t="s">
        <v>126</v>
      </c>
      <c r="T4" s="283" t="s">
        <v>143</v>
      </c>
      <c r="U4" s="141" t="s">
        <v>5</v>
      </c>
      <c r="V4" s="67"/>
      <c r="W4" s="68" t="s">
        <v>2</v>
      </c>
      <c r="X4" s="35" t="s">
        <v>3</v>
      </c>
      <c r="Y4" s="35" t="s">
        <v>4</v>
      </c>
      <c r="Z4" s="35" t="s">
        <v>142</v>
      </c>
      <c r="AA4" s="36" t="s">
        <v>141</v>
      </c>
      <c r="AB4" s="35" t="s">
        <v>126</v>
      </c>
      <c r="AC4" s="285" t="s">
        <v>143</v>
      </c>
      <c r="AD4" s="140" t="s">
        <v>5</v>
      </c>
      <c r="AF4" s="1"/>
      <c r="AG4" s="1"/>
    </row>
    <row r="5" spans="1:48" ht="15" hidden="1" customHeight="1" outlineLevel="1" thickTop="1" thickBot="1" x14ac:dyDescent="0.3">
      <c r="A5" s="7"/>
      <c r="B5" s="391" t="s">
        <v>6</v>
      </c>
      <c r="C5" s="391"/>
      <c r="D5" s="8" t="s">
        <v>7</v>
      </c>
      <c r="E5" s="116">
        <f>'Green Pivot'!C174</f>
        <v>3268</v>
      </c>
      <c r="F5" s="117">
        <f>'Green Pivot'!D174</f>
        <v>6670</v>
      </c>
      <c r="G5" s="117">
        <f>'Green Pivot'!E174</f>
        <v>10576</v>
      </c>
      <c r="H5" s="117">
        <f>'Green Pivot'!F174</f>
        <v>10732</v>
      </c>
      <c r="I5" s="118">
        <f>'Green Pivot'!G174</f>
        <v>3214</v>
      </c>
      <c r="J5" s="117">
        <f>'Green Pivot'!H174</f>
        <v>4202</v>
      </c>
      <c r="K5" s="258">
        <f>'Green Pivot'!I174</f>
        <v>38662</v>
      </c>
      <c r="L5" s="119">
        <f>SUM(E5:I5)</f>
        <v>34460</v>
      </c>
      <c r="M5" s="67"/>
      <c r="N5" s="149">
        <f>'Orange Pivot'!C174</f>
        <v>557331</v>
      </c>
      <c r="O5" s="150">
        <f>'Orange Pivot'!D174</f>
        <v>563533</v>
      </c>
      <c r="P5" s="150">
        <f>'Orange Pivot'!E174</f>
        <v>444403</v>
      </c>
      <c r="Q5" s="150">
        <f>'Orange Pivot'!F174</f>
        <v>491931</v>
      </c>
      <c r="R5" s="180">
        <f>'Orange Pivot'!G174</f>
        <v>171488</v>
      </c>
      <c r="S5" s="278">
        <f>'Orange Pivot'!H174</f>
        <v>188403</v>
      </c>
      <c r="T5" s="278">
        <f>'Orange Pivot'!I174</f>
        <v>2417089</v>
      </c>
      <c r="U5" s="146">
        <f>SUM(N5:R5)</f>
        <v>2228686</v>
      </c>
      <c r="V5" s="67"/>
      <c r="W5" s="116">
        <f>'Blue Pivot'!C174</f>
        <v>3984</v>
      </c>
      <c r="X5" s="117">
        <f>'Blue Pivot'!D174</f>
        <v>8141</v>
      </c>
      <c r="Y5" s="117">
        <f>'Blue Pivot'!E174</f>
        <v>8791</v>
      </c>
      <c r="Z5" s="117">
        <f>'Blue Pivot'!F174</f>
        <v>14898</v>
      </c>
      <c r="AA5" s="118">
        <f>'Blue Pivot'!G174</f>
        <v>5628</v>
      </c>
      <c r="AB5" s="117">
        <f>'Blue Pivot'!H174</f>
        <v>7308</v>
      </c>
      <c r="AC5" s="258">
        <f>'Blue Pivot'!I174</f>
        <v>48750</v>
      </c>
      <c r="AD5" s="146">
        <f>SUM(W5:AA5)</f>
        <v>41442</v>
      </c>
      <c r="AF5" s="1"/>
      <c r="AG5" s="28"/>
    </row>
    <row r="6" spans="1:48" ht="15" hidden="1" customHeight="1" outlineLevel="1" thickTop="1" thickBot="1" x14ac:dyDescent="0.3">
      <c r="A6" s="7"/>
      <c r="B6" s="391"/>
      <c r="C6" s="391"/>
      <c r="D6" s="3" t="s">
        <v>8</v>
      </c>
      <c r="E6" s="22">
        <f>'Green Pivot'!C175</f>
        <v>3363</v>
      </c>
      <c r="F6" s="12">
        <f>'Green Pivot'!D175</f>
        <v>6649</v>
      </c>
      <c r="G6" s="12">
        <f>'Green Pivot'!E175</f>
        <v>10739</v>
      </c>
      <c r="H6" s="12">
        <f>'Green Pivot'!F175</f>
        <v>10666</v>
      </c>
      <c r="I6" s="13">
        <f>'Green Pivot'!G175</f>
        <v>3256</v>
      </c>
      <c r="J6" s="12">
        <f>'Green Pivot'!H175</f>
        <v>2043</v>
      </c>
      <c r="K6" s="259">
        <f>'Green Pivot'!I175</f>
        <v>36716</v>
      </c>
      <c r="L6" s="62">
        <f t="shared" ref="L6:L8" si="0">SUM(E6:I6)</f>
        <v>34673</v>
      </c>
      <c r="M6" s="67"/>
      <c r="N6" s="152">
        <f>'Orange Pivot'!C175</f>
        <v>564395</v>
      </c>
      <c r="O6" s="153">
        <f>'Orange Pivot'!D175</f>
        <v>529557</v>
      </c>
      <c r="P6" s="153">
        <f>'Orange Pivot'!E175</f>
        <v>397760</v>
      </c>
      <c r="Q6" s="153">
        <f>'Orange Pivot'!F175</f>
        <v>453719</v>
      </c>
      <c r="R6" s="154">
        <f>'Orange Pivot'!G175</f>
        <v>164524</v>
      </c>
      <c r="S6" s="279">
        <f>'Orange Pivot'!H175</f>
        <v>90630</v>
      </c>
      <c r="T6" s="279">
        <f>'Orange Pivot'!I175</f>
        <v>2200585</v>
      </c>
      <c r="U6" s="181">
        <f t="shared" ref="U6:U8" si="1">SUM(N6:R6)</f>
        <v>2109955</v>
      </c>
      <c r="V6" s="67"/>
      <c r="W6" s="22">
        <f>'Blue Pivot'!C175</f>
        <v>3751</v>
      </c>
      <c r="X6" s="12">
        <f>'Blue Pivot'!D175</f>
        <v>7462</v>
      </c>
      <c r="Y6" s="12">
        <f>'Blue Pivot'!E175</f>
        <v>7880</v>
      </c>
      <c r="Z6" s="12">
        <f>'Blue Pivot'!F175</f>
        <v>13388</v>
      </c>
      <c r="AA6" s="13">
        <f>'Blue Pivot'!G175</f>
        <v>5125</v>
      </c>
      <c r="AB6" s="12">
        <f>'Blue Pivot'!H175</f>
        <v>1971</v>
      </c>
      <c r="AC6" s="259">
        <f>'Blue Pivot'!I175</f>
        <v>39577</v>
      </c>
      <c r="AD6" s="147">
        <f t="shared" ref="AD6:AD8" si="2">SUM(W6:AA6)</f>
        <v>37606</v>
      </c>
      <c r="AF6" s="1"/>
      <c r="AG6" s="28"/>
    </row>
    <row r="7" spans="1:48" s="1" customFormat="1" ht="15" hidden="1" customHeight="1" outlineLevel="1" thickTop="1" thickBot="1" x14ac:dyDescent="0.3">
      <c r="A7" s="7"/>
      <c r="B7" s="391"/>
      <c r="C7" s="391"/>
      <c r="D7" s="300" t="s">
        <v>9</v>
      </c>
      <c r="E7" s="200">
        <f>'Green Pivot'!C176</f>
        <v>3337</v>
      </c>
      <c r="F7" s="201">
        <f>'Green Pivot'!D176</f>
        <v>6610</v>
      </c>
      <c r="G7" s="201">
        <f>'Green Pivot'!E176</f>
        <v>10648</v>
      </c>
      <c r="H7" s="201">
        <f>'Green Pivot'!F176</f>
        <v>10511</v>
      </c>
      <c r="I7" s="202">
        <f>'Green Pivot'!G176</f>
        <v>3144</v>
      </c>
      <c r="J7" s="201">
        <f>'Green Pivot'!H176</f>
        <v>0</v>
      </c>
      <c r="K7" s="284">
        <f>'Green Pivot'!I176</f>
        <v>34250</v>
      </c>
      <c r="L7" s="287">
        <f t="shared" si="0"/>
        <v>34250</v>
      </c>
      <c r="M7" s="67"/>
      <c r="N7" s="288">
        <f>'Orange Pivot'!C176</f>
        <v>560522</v>
      </c>
      <c r="O7" s="289">
        <f>'Orange Pivot'!D176</f>
        <v>525050</v>
      </c>
      <c r="P7" s="289">
        <f>'Orange Pivot'!E176</f>
        <v>391816</v>
      </c>
      <c r="Q7" s="289">
        <f>'Orange Pivot'!F176</f>
        <v>445118</v>
      </c>
      <c r="R7" s="290">
        <f>'Orange Pivot'!G176</f>
        <v>159359</v>
      </c>
      <c r="S7" s="291">
        <f>'Orange Pivot'!H176</f>
        <v>5</v>
      </c>
      <c r="T7" s="291">
        <f>'Orange Pivot'!I176</f>
        <v>2081870</v>
      </c>
      <c r="U7" s="306">
        <f t="shared" si="1"/>
        <v>2081865</v>
      </c>
      <c r="V7" s="67"/>
      <c r="W7" s="200">
        <f>'Blue Pivot'!C176</f>
        <v>3685</v>
      </c>
      <c r="X7" s="201">
        <f>'Blue Pivot'!D176</f>
        <v>7350</v>
      </c>
      <c r="Y7" s="201">
        <f>'Blue Pivot'!E176</f>
        <v>7638</v>
      </c>
      <c r="Z7" s="201">
        <f>'Blue Pivot'!F176</f>
        <v>12755</v>
      </c>
      <c r="AA7" s="202">
        <f>'Blue Pivot'!G176</f>
        <v>4814</v>
      </c>
      <c r="AB7" s="201">
        <f>'Blue Pivot'!H176</f>
        <v>0</v>
      </c>
      <c r="AC7" s="284">
        <f>'Blue Pivot'!I176</f>
        <v>36242</v>
      </c>
      <c r="AD7" s="293">
        <f t="shared" si="2"/>
        <v>36242</v>
      </c>
      <c r="AE7" s="7"/>
      <c r="AG7" s="28"/>
    </row>
    <row r="8" spans="1:48" ht="15" hidden="1" customHeight="1" outlineLevel="1" thickTop="1" thickBot="1" x14ac:dyDescent="0.3">
      <c r="A8" s="7"/>
      <c r="B8" s="391"/>
      <c r="C8" s="391"/>
      <c r="D8" s="4" t="s">
        <v>144</v>
      </c>
      <c r="E8" s="120">
        <f>'Green Pivot'!C177</f>
        <v>2447</v>
      </c>
      <c r="F8" s="121">
        <f>'Green Pivot'!D177</f>
        <v>3936</v>
      </c>
      <c r="G8" s="121">
        <f>'Green Pivot'!E177</f>
        <v>4721</v>
      </c>
      <c r="H8" s="121">
        <f>'Green Pivot'!F177</f>
        <v>2773</v>
      </c>
      <c r="I8" s="122">
        <f>'Green Pivot'!G177</f>
        <v>0</v>
      </c>
      <c r="J8" s="121">
        <f>'Green Pivot'!H177</f>
        <v>0</v>
      </c>
      <c r="K8" s="260">
        <f>'Green Pivot'!I177</f>
        <v>13877</v>
      </c>
      <c r="L8" s="123">
        <f t="shared" si="0"/>
        <v>13877</v>
      </c>
      <c r="M8" s="67"/>
      <c r="N8" s="155">
        <f>'Orange Pivot'!C177</f>
        <v>443850</v>
      </c>
      <c r="O8" s="156">
        <f>'Orange Pivot'!D177</f>
        <v>301037</v>
      </c>
      <c r="P8" s="156">
        <f>'Orange Pivot'!E177</f>
        <v>135594</v>
      </c>
      <c r="Q8" s="156">
        <f>'Orange Pivot'!F177</f>
        <v>95933</v>
      </c>
      <c r="R8" s="157">
        <f>'Orange Pivot'!G177</f>
        <v>52</v>
      </c>
      <c r="S8" s="280">
        <f>'Orange Pivot'!H177</f>
        <v>0</v>
      </c>
      <c r="T8" s="280">
        <f>'Orange Pivot'!I177</f>
        <v>976466</v>
      </c>
      <c r="U8" s="182">
        <f t="shared" si="1"/>
        <v>976466</v>
      </c>
      <c r="V8" s="67"/>
      <c r="W8" s="120">
        <f>'Blue Pivot'!C177</f>
        <v>2455</v>
      </c>
      <c r="X8" s="121">
        <f>'Blue Pivot'!D177</f>
        <v>3809</v>
      </c>
      <c r="Y8" s="121">
        <f>'Blue Pivot'!E177</f>
        <v>2295</v>
      </c>
      <c r="Z8" s="121">
        <f>'Blue Pivot'!F177</f>
        <v>1615</v>
      </c>
      <c r="AA8" s="122">
        <f>'Blue Pivot'!G177</f>
        <v>0</v>
      </c>
      <c r="AB8" s="121">
        <f>'Blue Pivot'!H177</f>
        <v>0</v>
      </c>
      <c r="AC8" s="260">
        <f>'Blue Pivot'!I177</f>
        <v>10174</v>
      </c>
      <c r="AD8" s="148">
        <f t="shared" si="2"/>
        <v>10174</v>
      </c>
      <c r="AF8" s="1"/>
      <c r="AG8" s="28"/>
    </row>
    <row r="9" spans="1:48" ht="15" hidden="1" customHeight="1" outlineLevel="1" thickTop="1" thickBot="1" x14ac:dyDescent="0.3">
      <c r="A9" s="7"/>
      <c r="B9" s="391"/>
      <c r="C9" s="391"/>
      <c r="D9" s="5" t="s">
        <v>10</v>
      </c>
      <c r="E9" s="23">
        <f>'Green Pivot'!C178</f>
        <v>102.90697674418605</v>
      </c>
      <c r="F9" s="15">
        <f>'Green Pivot'!D178</f>
        <v>99.685157421289347</v>
      </c>
      <c r="G9" s="15">
        <f>'Green Pivot'!E178</f>
        <v>101.54122541603631</v>
      </c>
      <c r="H9" s="15">
        <f>'Green Pivot'!F178</f>
        <v>99.38501677226985</v>
      </c>
      <c r="I9" s="16">
        <f>'Green Pivot'!G178</f>
        <v>101.30678282514</v>
      </c>
      <c r="J9" s="15">
        <f>'Green Pivot'!H178</f>
        <v>48.619704902427415</v>
      </c>
      <c r="K9" s="261">
        <f>'Green Pivot'!I178</f>
        <v>94.966633904091864</v>
      </c>
      <c r="L9" s="84">
        <f>L6/L5*100</f>
        <v>100.61810795124782</v>
      </c>
      <c r="M9" s="67"/>
      <c r="N9" s="23">
        <f>'Orange Pivot'!C178</f>
        <v>101.26746942122364</v>
      </c>
      <c r="O9" s="15">
        <f>'Orange Pivot'!D178</f>
        <v>93.970894339816837</v>
      </c>
      <c r="P9" s="15">
        <f>'Orange Pivot'!E178</f>
        <v>89.504346280290633</v>
      </c>
      <c r="Q9" s="15">
        <f>'Orange Pivot'!F178</f>
        <v>92.2322439529121</v>
      </c>
      <c r="R9" s="16">
        <f>'Orange Pivot'!G178</f>
        <v>95.93907445418921</v>
      </c>
      <c r="S9" s="261">
        <f>'Orange Pivot'!H178</f>
        <v>48.10432954889253</v>
      </c>
      <c r="T9" s="261">
        <f>'Orange Pivot'!I178</f>
        <v>91.042779144665346</v>
      </c>
      <c r="U9" s="84">
        <f>U6/U5*100</f>
        <v>94.67260080603549</v>
      </c>
      <c r="V9" s="67"/>
      <c r="W9" s="23">
        <f>'Blue Pivot'!C178</f>
        <v>94.151606425702823</v>
      </c>
      <c r="X9" s="15">
        <f>'Blue Pivot'!D178</f>
        <v>91.659501289767846</v>
      </c>
      <c r="Y9" s="15">
        <f>'Blue Pivot'!E178</f>
        <v>89.637128881810952</v>
      </c>
      <c r="Z9" s="15">
        <f>'Blue Pivot'!F178</f>
        <v>89.864411330379909</v>
      </c>
      <c r="AA9" s="16">
        <f>'Blue Pivot'!G178</f>
        <v>91.062544420753383</v>
      </c>
      <c r="AB9" s="15">
        <f>'Blue Pivot'!H178</f>
        <v>26.970443349753694</v>
      </c>
      <c r="AC9" s="261">
        <f>'Blue Pivot'!I178</f>
        <v>81.183589743589749</v>
      </c>
      <c r="AD9" s="17">
        <f>AD6/AD5*100</f>
        <v>90.743689976352499</v>
      </c>
      <c r="AF9" s="1"/>
      <c r="AG9" s="1"/>
    </row>
    <row r="10" spans="1:48" s="1" customFormat="1" ht="15" hidden="1" customHeight="1" outlineLevel="1" thickTop="1" thickBot="1" x14ac:dyDescent="0.3">
      <c r="A10" s="7"/>
      <c r="B10" s="391"/>
      <c r="C10" s="391"/>
      <c r="D10" s="301" t="s">
        <v>11</v>
      </c>
      <c r="E10" s="347">
        <f>'Green Pivot'!C179</f>
        <v>102.11138310893513</v>
      </c>
      <c r="F10" s="43">
        <f>'Green Pivot'!D179</f>
        <v>99.100449775112438</v>
      </c>
      <c r="G10" s="43">
        <f>'Green Pivot'!E179</f>
        <v>100.68078668683813</v>
      </c>
      <c r="H10" s="43">
        <f>'Green Pivot'!F179</f>
        <v>97.940737979873276</v>
      </c>
      <c r="I10" s="44">
        <f>'Green Pivot'!G179</f>
        <v>97.822028624766645</v>
      </c>
      <c r="J10" s="43">
        <f>'Green Pivot'!H179</f>
        <v>0</v>
      </c>
      <c r="K10" s="271">
        <f>'Green Pivot'!I179</f>
        <v>88.588277895608087</v>
      </c>
      <c r="L10" s="45">
        <f>L7/L5*100</f>
        <v>99.390597794544405</v>
      </c>
      <c r="M10" s="67"/>
      <c r="N10" s="295">
        <f>'Orange Pivot'!C179</f>
        <v>100.57255024393044</v>
      </c>
      <c r="O10" s="296">
        <f>'Orange Pivot'!D179</f>
        <v>93.171118639014921</v>
      </c>
      <c r="P10" s="296">
        <f>'Orange Pivot'!E179</f>
        <v>88.166821556110108</v>
      </c>
      <c r="Q10" s="296">
        <f>'Orange Pivot'!F179</f>
        <v>90.483828016530779</v>
      </c>
      <c r="R10" s="297">
        <f>'Orange Pivot'!G179</f>
        <v>92.927201903340176</v>
      </c>
      <c r="S10" s="267">
        <f>'Orange Pivot'!H179</f>
        <v>2.6538855538393762E-3</v>
      </c>
      <c r="T10" s="267">
        <f>'Orange Pivot'!I179</f>
        <v>86.131292641685931</v>
      </c>
      <c r="U10" s="298">
        <f>U7/U5*100</f>
        <v>93.412216884747338</v>
      </c>
      <c r="V10" s="67"/>
      <c r="W10" s="347">
        <f>'Blue Pivot'!C179</f>
        <v>92.494979919678713</v>
      </c>
      <c r="X10" s="43">
        <f>'Blue Pivot'!D179</f>
        <v>90.283748925193464</v>
      </c>
      <c r="Y10" s="43">
        <f>'Blue Pivot'!E179</f>
        <v>86.884313502445693</v>
      </c>
      <c r="Z10" s="43">
        <f>'Blue Pivot'!F179</f>
        <v>85.61551886159215</v>
      </c>
      <c r="AA10" s="44">
        <f>'Blue Pivot'!G179</f>
        <v>85.536602700781799</v>
      </c>
      <c r="AB10" s="43">
        <f>'Blue Pivot'!H179</f>
        <v>0</v>
      </c>
      <c r="AC10" s="271">
        <f>'Blue Pivot'!I179</f>
        <v>74.342564102564097</v>
      </c>
      <c r="AD10" s="45">
        <f>AD7/AD5*100</f>
        <v>87.452343033637376</v>
      </c>
      <c r="AE10" s="7"/>
    </row>
    <row r="11" spans="1:48" s="1" customFormat="1" ht="15" hidden="1" customHeight="1" outlineLevel="1" thickTop="1" thickBot="1" x14ac:dyDescent="0.3">
      <c r="A11" s="7"/>
      <c r="B11" s="391"/>
      <c r="C11" s="391"/>
      <c r="D11" s="301" t="s">
        <v>145</v>
      </c>
      <c r="E11" s="295">
        <f>'Green Pivot'!C180</f>
        <v>76.492653954360733</v>
      </c>
      <c r="F11" s="296">
        <f>'Green Pivot'!D180</f>
        <v>63.279742765273319</v>
      </c>
      <c r="G11" s="296">
        <f>'Green Pivot'!E180</f>
        <v>48.836247025964624</v>
      </c>
      <c r="H11" s="296">
        <f>'Green Pivot'!F180</f>
        <v>32.719764011799413</v>
      </c>
      <c r="I11" s="297"/>
      <c r="J11" s="296"/>
      <c r="K11" s="267"/>
      <c r="L11" s="298"/>
      <c r="M11" s="67"/>
      <c r="N11" s="295">
        <f>'Orange Pivot'!C180</f>
        <v>83.341626499576577</v>
      </c>
      <c r="O11" s="296">
        <f>'Orange Pivot'!D180</f>
        <v>62.567053869639587</v>
      </c>
      <c r="P11" s="296">
        <f>'Orange Pivot'!E180</f>
        <v>40.991704556447708</v>
      </c>
      <c r="Q11" s="296">
        <f>'Orange Pivot'!F180</f>
        <v>29.064881159771559</v>
      </c>
      <c r="R11" s="297"/>
      <c r="S11" s="267"/>
      <c r="T11" s="267"/>
      <c r="U11" s="298"/>
      <c r="V11" s="67"/>
      <c r="W11" s="295">
        <f>'Blue Pivot'!C180</f>
        <v>71.867681498829043</v>
      </c>
      <c r="X11" s="296">
        <f>'Blue Pivot'!D180</f>
        <v>58.438171218165081</v>
      </c>
      <c r="Y11" s="296">
        <f>'Blue Pivot'!E180</f>
        <v>39.324880054832079</v>
      </c>
      <c r="Z11" s="296">
        <f>'Blue Pivot'!F180</f>
        <v>21.32013201320132</v>
      </c>
      <c r="AA11" s="297"/>
      <c r="AB11" s="296"/>
      <c r="AC11" s="267"/>
      <c r="AD11" s="299"/>
      <c r="AE11" s="7"/>
    </row>
    <row r="12" spans="1:48" ht="15" hidden="1" customHeight="1" outlineLevel="1" thickTop="1" thickBot="1" x14ac:dyDescent="0.3">
      <c r="A12" s="7"/>
      <c r="B12" s="391"/>
      <c r="C12" s="391"/>
      <c r="D12" s="6" t="s">
        <v>146</v>
      </c>
      <c r="E12" s="24">
        <f>'Green Pivot'!C181</f>
        <v>74.877600979192167</v>
      </c>
      <c r="F12" s="18">
        <f>'Green Pivot'!D181</f>
        <v>59.010494752623686</v>
      </c>
      <c r="G12" s="18">
        <f>'Green Pivot'!E181</f>
        <v>44.638804841149771</v>
      </c>
      <c r="H12" s="18">
        <f>'Green Pivot'!F181</f>
        <v>25.838613492359297</v>
      </c>
      <c r="I12" s="19"/>
      <c r="J12" s="18"/>
      <c r="K12" s="262"/>
      <c r="L12" s="85"/>
      <c r="M12" s="67"/>
      <c r="N12" s="24">
        <f>'Orange Pivot'!C181</f>
        <v>79.638491309473181</v>
      </c>
      <c r="O12" s="18">
        <f>'Orange Pivot'!D181</f>
        <v>53.419586785512116</v>
      </c>
      <c r="P12" s="18">
        <f>'Orange Pivot'!E181</f>
        <v>30.511495196927115</v>
      </c>
      <c r="Q12" s="18">
        <f>'Orange Pivot'!F181</f>
        <v>19.501312175894586</v>
      </c>
      <c r="R12" s="19"/>
      <c r="S12" s="262"/>
      <c r="T12" s="262"/>
      <c r="U12" s="85"/>
      <c r="V12" s="67"/>
      <c r="W12" s="24">
        <f>'Blue Pivot'!C181</f>
        <v>61.621485943775099</v>
      </c>
      <c r="X12" s="18">
        <f>'Blue Pivot'!D181</f>
        <v>46.787863898783932</v>
      </c>
      <c r="Y12" s="18">
        <f>'Blue Pivot'!E181</f>
        <v>26.106245023319303</v>
      </c>
      <c r="Z12" s="18">
        <f>'Blue Pivot'!F181</f>
        <v>10.840381259229428</v>
      </c>
      <c r="AA12" s="19"/>
      <c r="AB12" s="18"/>
      <c r="AC12" s="262"/>
      <c r="AD12" s="20"/>
      <c r="AF12" s="1"/>
      <c r="AG12" s="1"/>
    </row>
    <row r="13" spans="1:48" ht="15.75" customHeight="1" collapsed="1" thickTop="1" thickBot="1" x14ac:dyDescent="0.3">
      <c r="A13" s="7"/>
      <c r="B13" s="391"/>
      <c r="C13" s="391"/>
      <c r="D13" s="102" t="s">
        <v>76</v>
      </c>
      <c r="E13" s="101">
        <f>E9/N9</f>
        <v>1.0161898715582875</v>
      </c>
      <c r="F13" s="47">
        <f t="shared" ref="F13:K13" si="3">F9/O9</f>
        <v>1.0608088613141069</v>
      </c>
      <c r="G13" s="47">
        <f t="shared" si="3"/>
        <v>1.1344837389019204</v>
      </c>
      <c r="H13" s="47">
        <f t="shared" si="3"/>
        <v>1.0775517596970696</v>
      </c>
      <c r="I13" s="48">
        <f t="shared" si="3"/>
        <v>1.055949136485717</v>
      </c>
      <c r="J13" s="47">
        <f t="shared" si="3"/>
        <v>1.0107136999593991</v>
      </c>
      <c r="K13" s="312">
        <f t="shared" si="3"/>
        <v>1.043099022199131</v>
      </c>
      <c r="L13" s="59">
        <f>L9/U9</f>
        <v>1.0628007163064364</v>
      </c>
      <c r="M13" s="67"/>
      <c r="N13" s="417"/>
      <c r="O13" s="418"/>
      <c r="P13" s="418"/>
      <c r="Q13" s="418"/>
      <c r="R13" s="418"/>
      <c r="S13" s="418"/>
      <c r="T13" s="418"/>
      <c r="U13" s="419"/>
      <c r="V13" s="67"/>
      <c r="W13" s="82">
        <f>W9/N9</f>
        <v>0.92973199551454899</v>
      </c>
      <c r="X13" s="80">
        <f t="shared" ref="X13:AD13" si="4">X9/O9</f>
        <v>0.97540309617900889</v>
      </c>
      <c r="Y13" s="80">
        <f t="shared" si="4"/>
        <v>1.0014835324432683</v>
      </c>
      <c r="Z13" s="80">
        <f t="shared" si="4"/>
        <v>0.97432749631743698</v>
      </c>
      <c r="AA13" s="81">
        <f t="shared" si="4"/>
        <v>0.94917055369588366</v>
      </c>
      <c r="AB13" s="80">
        <f t="shared" si="4"/>
        <v>0.56066561165438</v>
      </c>
      <c r="AC13" s="317">
        <f t="shared" si="4"/>
        <v>0.89170816737251046</v>
      </c>
      <c r="AD13" s="83">
        <f t="shared" si="4"/>
        <v>0.95850002222150299</v>
      </c>
      <c r="AF13" s="1"/>
      <c r="AG13" s="1"/>
      <c r="AP13" s="1" t="s">
        <v>112</v>
      </c>
      <c r="AQ13" s="1"/>
      <c r="AR13" s="1"/>
      <c r="AS13" s="1"/>
      <c r="AT13" s="1"/>
      <c r="AU13" s="1"/>
      <c r="AV13" s="1"/>
    </row>
    <row r="14" spans="1:48" s="1" customFormat="1" ht="15.75" customHeight="1" thickTop="1" thickBot="1" x14ac:dyDescent="0.3">
      <c r="A14" s="7"/>
      <c r="B14" s="391"/>
      <c r="C14" s="391"/>
      <c r="D14" s="307" t="s">
        <v>77</v>
      </c>
      <c r="E14" s="70">
        <f t="shared" ref="E14:L14" si="5">E10/N10</f>
        <v>1.0153007243156544</v>
      </c>
      <c r="F14" s="53">
        <f t="shared" si="5"/>
        <v>1.0636391536638119</v>
      </c>
      <c r="G14" s="53">
        <f t="shared" si="5"/>
        <v>1.141935082946866</v>
      </c>
      <c r="H14" s="53">
        <f t="shared" si="5"/>
        <v>1.0824115217802255</v>
      </c>
      <c r="I14" s="54">
        <f t="shared" si="5"/>
        <v>1.0526737771198353</v>
      </c>
      <c r="J14" s="53"/>
      <c r="K14" s="313">
        <f t="shared" si="5"/>
        <v>1.028526046441024</v>
      </c>
      <c r="L14" s="61">
        <f t="shared" si="5"/>
        <v>1.0639999896070687</v>
      </c>
      <c r="M14" s="67"/>
      <c r="N14" s="420"/>
      <c r="O14" s="421"/>
      <c r="P14" s="421"/>
      <c r="Q14" s="421"/>
      <c r="R14" s="421"/>
      <c r="S14" s="421"/>
      <c r="T14" s="421"/>
      <c r="U14" s="422"/>
      <c r="V14" s="67"/>
      <c r="W14" s="308">
        <f t="shared" ref="W14:AD14" si="6">W10/N10</f>
        <v>0.91968414537902998</v>
      </c>
      <c r="X14" s="309">
        <f t="shared" si="6"/>
        <v>0.96901003491212367</v>
      </c>
      <c r="Y14" s="309">
        <f t="shared" si="6"/>
        <v>0.98545362040925777</v>
      </c>
      <c r="Z14" s="309">
        <f t="shared" si="6"/>
        <v>0.94619691428119923</v>
      </c>
      <c r="AA14" s="310">
        <f t="shared" si="6"/>
        <v>0.92046893642352612</v>
      </c>
      <c r="AB14" s="309"/>
      <c r="AC14" s="318">
        <f t="shared" si="6"/>
        <v>0.86313071384909978</v>
      </c>
      <c r="AD14" s="311">
        <f t="shared" si="6"/>
        <v>0.93619813285811104</v>
      </c>
      <c r="AE14" s="7"/>
    </row>
    <row r="15" spans="1:48" s="1" customFormat="1" ht="15.75" customHeight="1" thickTop="1" thickBot="1" x14ac:dyDescent="0.3">
      <c r="A15" s="7"/>
      <c r="B15" s="391"/>
      <c r="C15" s="391"/>
      <c r="D15" s="307" t="s">
        <v>147</v>
      </c>
      <c r="E15" s="70">
        <f t="shared" ref="E15:H15" si="7">E11/N11</f>
        <v>0.91782050779569746</v>
      </c>
      <c r="F15" s="53">
        <f t="shared" si="7"/>
        <v>1.0113908015729596</v>
      </c>
      <c r="G15" s="53">
        <f t="shared" si="7"/>
        <v>1.1913690234255707</v>
      </c>
      <c r="H15" s="53">
        <f t="shared" si="7"/>
        <v>1.1257491070387222</v>
      </c>
      <c r="I15" s="54"/>
      <c r="J15" s="53"/>
      <c r="K15" s="313"/>
      <c r="L15" s="61"/>
      <c r="M15" s="67"/>
      <c r="N15" s="420"/>
      <c r="O15" s="421"/>
      <c r="P15" s="421"/>
      <c r="Q15" s="421"/>
      <c r="R15" s="421"/>
      <c r="S15" s="421"/>
      <c r="T15" s="421"/>
      <c r="U15" s="422"/>
      <c r="V15" s="67"/>
      <c r="W15" s="308">
        <f t="shared" ref="W15:Z15" si="8">W11/N11</f>
        <v>0.8623263609955365</v>
      </c>
      <c r="X15" s="309">
        <f t="shared" si="8"/>
        <v>0.93400867715336</v>
      </c>
      <c r="Y15" s="309">
        <f t="shared" si="8"/>
        <v>0.95933751670852518</v>
      </c>
      <c r="Z15" s="309">
        <f t="shared" si="8"/>
        <v>0.73353583990256677</v>
      </c>
      <c r="AA15" s="310"/>
      <c r="AB15" s="309"/>
      <c r="AC15" s="318"/>
      <c r="AD15" s="311"/>
      <c r="AE15" s="7"/>
    </row>
    <row r="16" spans="1:48" ht="13.5" customHeight="1" thickTop="1" thickBot="1" x14ac:dyDescent="0.3">
      <c r="A16" s="71"/>
      <c r="B16" s="391"/>
      <c r="C16" s="391"/>
      <c r="D16" s="103" t="s">
        <v>148</v>
      </c>
      <c r="E16" s="70">
        <f t="shared" ref="E16:H16" si="9">E12/N12</f>
        <v>0.94021872775338855</v>
      </c>
      <c r="F16" s="53">
        <f t="shared" si="9"/>
        <v>1.1046602623408512</v>
      </c>
      <c r="G16" s="53">
        <f t="shared" si="9"/>
        <v>1.4630159732599879</v>
      </c>
      <c r="H16" s="53">
        <f t="shared" si="9"/>
        <v>1.3249679436596167</v>
      </c>
      <c r="I16" s="54"/>
      <c r="J16" s="53"/>
      <c r="K16" s="313"/>
      <c r="L16" s="61"/>
      <c r="M16" s="67"/>
      <c r="N16" s="423"/>
      <c r="O16" s="424"/>
      <c r="P16" s="424"/>
      <c r="Q16" s="424"/>
      <c r="R16" s="424"/>
      <c r="S16" s="424"/>
      <c r="T16" s="424"/>
      <c r="U16" s="425"/>
      <c r="V16" s="67"/>
      <c r="W16" s="78">
        <f t="shared" ref="W16:Z16" si="10">W12/N12</f>
        <v>0.77376510944080479</v>
      </c>
      <c r="X16" s="76">
        <f t="shared" si="10"/>
        <v>0.87585596808609589</v>
      </c>
      <c r="Y16" s="76">
        <f t="shared" si="10"/>
        <v>0.85561998370858361</v>
      </c>
      <c r="Z16" s="76">
        <f t="shared" si="10"/>
        <v>0.55587958192008924</v>
      </c>
      <c r="AA16" s="77"/>
      <c r="AB16" s="76"/>
      <c r="AC16" s="319"/>
      <c r="AD16" s="79"/>
      <c r="AF16" s="1"/>
      <c r="AG16" s="1"/>
      <c r="AP16" s="1"/>
      <c r="AQ16" s="1"/>
      <c r="AR16" s="1"/>
      <c r="AS16" s="1"/>
      <c r="AT16" s="1"/>
      <c r="AU16" s="1"/>
      <c r="AV16" s="1"/>
    </row>
    <row r="17" spans="1:48" s="1" customFormat="1" ht="6" customHeight="1" thickTop="1" thickBot="1" x14ac:dyDescent="0.3">
      <c r="B17" s="55"/>
      <c r="C17" s="55"/>
      <c r="D17" s="55"/>
      <c r="E17" s="55"/>
      <c r="F17" s="55"/>
      <c r="G17" s="55"/>
      <c r="H17" s="55"/>
      <c r="I17" s="55"/>
      <c r="J17" s="367"/>
      <c r="K17" s="55"/>
      <c r="L17" s="55"/>
      <c r="M17" s="7"/>
      <c r="N17" s="198"/>
      <c r="O17" s="198"/>
      <c r="P17" s="198"/>
      <c r="Q17" s="198"/>
      <c r="R17" s="198"/>
      <c r="S17" s="198"/>
      <c r="T17" s="198"/>
      <c r="U17" s="198"/>
      <c r="V17" s="7"/>
      <c r="W17" s="55"/>
      <c r="X17" s="55"/>
      <c r="Y17" s="55"/>
      <c r="Z17" s="55"/>
      <c r="AA17" s="55"/>
      <c r="AB17" s="367"/>
      <c r="AC17" s="55"/>
      <c r="AD17" s="55"/>
      <c r="AE17" s="7"/>
    </row>
    <row r="18" spans="1:48" ht="14.25" hidden="1" customHeight="1" outlineLevel="1" thickTop="1" thickBot="1" x14ac:dyDescent="0.3">
      <c r="A18" s="1"/>
      <c r="B18" s="395" t="s">
        <v>12</v>
      </c>
      <c r="C18" s="393" t="s">
        <v>13</v>
      </c>
      <c r="D18" s="8" t="s">
        <v>7</v>
      </c>
      <c r="E18" s="74">
        <f>'Green Pivot'!C6</f>
        <v>54</v>
      </c>
      <c r="F18" s="72">
        <f>'Green Pivot'!D6</f>
        <v>86</v>
      </c>
      <c r="G18" s="72">
        <f>'Green Pivot'!E6</f>
        <v>158</v>
      </c>
      <c r="H18" s="72">
        <f>'Green Pivot'!F6</f>
        <v>168</v>
      </c>
      <c r="I18" s="73">
        <f>'Green Pivot'!G6</f>
        <v>66</v>
      </c>
      <c r="J18" s="72">
        <f>'Green Pivot'!H6</f>
        <v>81</v>
      </c>
      <c r="K18" s="272">
        <f>'Green Pivot'!I6</f>
        <v>613</v>
      </c>
      <c r="L18" s="75">
        <f>SUM(E18:I18)</f>
        <v>532</v>
      </c>
      <c r="M18" s="67"/>
      <c r="N18" s="89">
        <f>'Orange Pivot'!C6</f>
        <v>27329</v>
      </c>
      <c r="O18" s="86">
        <f>'Orange Pivot'!D6</f>
        <v>23649</v>
      </c>
      <c r="P18" s="86">
        <f>'Orange Pivot'!E6</f>
        <v>14722</v>
      </c>
      <c r="Q18" s="86">
        <f>'Orange Pivot'!F6</f>
        <v>13820</v>
      </c>
      <c r="R18" s="87">
        <f>'Orange Pivot'!G6</f>
        <v>6143</v>
      </c>
      <c r="S18" s="263">
        <f>'Orange Pivot'!H6</f>
        <v>6550</v>
      </c>
      <c r="T18" s="263">
        <f>'Orange Pivot'!I6</f>
        <v>92213</v>
      </c>
      <c r="U18" s="88">
        <f>SUM(N18:R18)</f>
        <v>85663</v>
      </c>
      <c r="V18" s="67"/>
      <c r="W18" s="89">
        <f>'Blue Pivot'!C6</f>
        <v>51</v>
      </c>
      <c r="X18" s="86">
        <f>'Blue Pivot'!D6</f>
        <v>137</v>
      </c>
      <c r="Y18" s="86">
        <f>'Blue Pivot'!E6</f>
        <v>142</v>
      </c>
      <c r="Z18" s="86">
        <f>'Blue Pivot'!F6</f>
        <v>223</v>
      </c>
      <c r="AA18" s="87">
        <f>'Blue Pivot'!G6</f>
        <v>113</v>
      </c>
      <c r="AB18" s="86">
        <f>'Blue Pivot'!H6</f>
        <v>166</v>
      </c>
      <c r="AC18" s="263">
        <f>'Blue Pivot'!I6</f>
        <v>832</v>
      </c>
      <c r="AD18" s="90">
        <f>SUM(W18:AA18)</f>
        <v>666</v>
      </c>
      <c r="AF18" s="1"/>
      <c r="AG18" s="1"/>
      <c r="AP18" s="1"/>
      <c r="AQ18" s="1"/>
      <c r="AR18" s="1"/>
      <c r="AS18" s="1"/>
      <c r="AT18" s="1"/>
      <c r="AU18" s="1"/>
      <c r="AV18" s="1"/>
    </row>
    <row r="19" spans="1:48" ht="15" hidden="1" customHeight="1" outlineLevel="1" thickTop="1" thickBot="1" x14ac:dyDescent="0.3">
      <c r="A19" s="1"/>
      <c r="B19" s="395"/>
      <c r="C19" s="393"/>
      <c r="D19" s="104" t="s">
        <v>8</v>
      </c>
      <c r="E19" s="94">
        <f>'Green Pivot'!C7</f>
        <v>57</v>
      </c>
      <c r="F19" s="91">
        <f>'Green Pivot'!D7</f>
        <v>78</v>
      </c>
      <c r="G19" s="91">
        <f>'Green Pivot'!E7</f>
        <v>145</v>
      </c>
      <c r="H19" s="91">
        <f>'Green Pivot'!F7</f>
        <v>169</v>
      </c>
      <c r="I19" s="92">
        <f>'Green Pivot'!G7</f>
        <v>60</v>
      </c>
      <c r="J19" s="91">
        <f>'Green Pivot'!H7</f>
        <v>29</v>
      </c>
      <c r="K19" s="264">
        <f>'Green Pivot'!I7</f>
        <v>538</v>
      </c>
      <c r="L19" s="95">
        <f t="shared" ref="L19:L21" si="11">SUM(E19:I19)</f>
        <v>509</v>
      </c>
      <c r="M19" s="67"/>
      <c r="N19" s="94">
        <f>'Orange Pivot'!C7</f>
        <v>27153</v>
      </c>
      <c r="O19" s="91">
        <f>'Orange Pivot'!D7</f>
        <v>20694</v>
      </c>
      <c r="P19" s="91">
        <f>'Orange Pivot'!E7</f>
        <v>12331</v>
      </c>
      <c r="Q19" s="91">
        <f>'Orange Pivot'!F7</f>
        <v>11719</v>
      </c>
      <c r="R19" s="92">
        <f>'Orange Pivot'!G7</f>
        <v>5383</v>
      </c>
      <c r="S19" s="264">
        <f>'Orange Pivot'!H7</f>
        <v>2084</v>
      </c>
      <c r="T19" s="264">
        <f>'Orange Pivot'!I7</f>
        <v>79364</v>
      </c>
      <c r="U19" s="93">
        <f t="shared" ref="U19:U21" si="12">SUM(N19:R19)</f>
        <v>77280</v>
      </c>
      <c r="V19" s="67"/>
      <c r="W19" s="94">
        <f>'Blue Pivot'!C7</f>
        <v>51</v>
      </c>
      <c r="X19" s="91">
        <f>'Blue Pivot'!D7</f>
        <v>122</v>
      </c>
      <c r="Y19" s="91">
        <f>'Blue Pivot'!E7</f>
        <v>129</v>
      </c>
      <c r="Z19" s="91">
        <f>'Blue Pivot'!F7</f>
        <v>193</v>
      </c>
      <c r="AA19" s="92">
        <f>'Blue Pivot'!G7</f>
        <v>95</v>
      </c>
      <c r="AB19" s="91">
        <f>'Blue Pivot'!H7</f>
        <v>25</v>
      </c>
      <c r="AC19" s="264">
        <f>'Blue Pivot'!I7</f>
        <v>615</v>
      </c>
      <c r="AD19" s="95">
        <f t="shared" ref="AD19:AD21" si="13">SUM(W19:AA19)</f>
        <v>590</v>
      </c>
      <c r="AF19" s="28"/>
      <c r="AG19" s="1"/>
      <c r="AP19" s="1"/>
      <c r="AQ19" s="1"/>
      <c r="AR19" s="1"/>
      <c r="AS19" s="1"/>
      <c r="AT19" s="1"/>
      <c r="AU19" s="1"/>
      <c r="AV19" s="1"/>
    </row>
    <row r="20" spans="1:48" ht="15" hidden="1" customHeight="1" outlineLevel="1" thickTop="1" thickBot="1" x14ac:dyDescent="0.3">
      <c r="A20" s="1"/>
      <c r="B20" s="395"/>
      <c r="C20" s="393"/>
      <c r="D20" s="105" t="s">
        <v>9</v>
      </c>
      <c r="E20" s="99">
        <f>'Green Pivot'!C8</f>
        <v>56</v>
      </c>
      <c r="F20" s="96">
        <f>'Green Pivot'!D8</f>
        <v>75</v>
      </c>
      <c r="G20" s="96">
        <f>'Green Pivot'!E8</f>
        <v>143</v>
      </c>
      <c r="H20" s="96">
        <f>'Green Pivot'!F8</f>
        <v>164</v>
      </c>
      <c r="I20" s="97">
        <f>'Green Pivot'!G8</f>
        <v>56</v>
      </c>
      <c r="J20" s="96">
        <f>'Green Pivot'!H8</f>
        <v>0</v>
      </c>
      <c r="K20" s="265">
        <f>'Green Pivot'!I8</f>
        <v>494</v>
      </c>
      <c r="L20" s="100">
        <f t="shared" si="11"/>
        <v>494</v>
      </c>
      <c r="M20" s="67"/>
      <c r="N20" s="99">
        <f>'Orange Pivot'!C8</f>
        <v>26921</v>
      </c>
      <c r="O20" s="96">
        <f>'Orange Pivot'!D8</f>
        <v>20427</v>
      </c>
      <c r="P20" s="96">
        <f>'Orange Pivot'!E8</f>
        <v>12013</v>
      </c>
      <c r="Q20" s="96">
        <f>'Orange Pivot'!F8</f>
        <v>11299</v>
      </c>
      <c r="R20" s="97">
        <f>'Orange Pivot'!G8</f>
        <v>5156</v>
      </c>
      <c r="S20" s="265">
        <f>'Orange Pivot'!H8</f>
        <v>0</v>
      </c>
      <c r="T20" s="265">
        <f>'Orange Pivot'!I8</f>
        <v>75816</v>
      </c>
      <c r="U20" s="98">
        <f t="shared" si="12"/>
        <v>75816</v>
      </c>
      <c r="V20" s="67"/>
      <c r="W20" s="99">
        <f>'Blue Pivot'!C8</f>
        <v>51</v>
      </c>
      <c r="X20" s="96">
        <f>'Blue Pivot'!D8</f>
        <v>119</v>
      </c>
      <c r="Y20" s="96">
        <f>'Blue Pivot'!E8</f>
        <v>121</v>
      </c>
      <c r="Z20" s="96">
        <f>'Blue Pivot'!F8</f>
        <v>180</v>
      </c>
      <c r="AA20" s="97">
        <f>'Blue Pivot'!G8</f>
        <v>84</v>
      </c>
      <c r="AB20" s="96">
        <f>'Blue Pivot'!H8</f>
        <v>0</v>
      </c>
      <c r="AC20" s="265">
        <f>'Blue Pivot'!I8</f>
        <v>555</v>
      </c>
      <c r="AD20" s="100">
        <f t="shared" si="13"/>
        <v>555</v>
      </c>
      <c r="AF20" s="1"/>
      <c r="AG20" s="1"/>
      <c r="AP20" s="1"/>
      <c r="AQ20" s="1"/>
      <c r="AR20" s="1"/>
      <c r="AS20" s="1"/>
      <c r="AT20" s="1"/>
      <c r="AU20" s="1"/>
      <c r="AV20" s="1"/>
    </row>
    <row r="21" spans="1:48" s="1" customFormat="1" ht="15" hidden="1" customHeight="1" outlineLevel="1" thickTop="1" thickBot="1" x14ac:dyDescent="0.3">
      <c r="B21" s="395"/>
      <c r="C21" s="393"/>
      <c r="D21" s="300" t="s">
        <v>144</v>
      </c>
      <c r="E21" s="200">
        <f>'Green Pivot'!C9</f>
        <v>35</v>
      </c>
      <c r="F21" s="201">
        <f>'Green Pivot'!D9</f>
        <v>36</v>
      </c>
      <c r="G21" s="201">
        <f>'Green Pivot'!E9</f>
        <v>47</v>
      </c>
      <c r="H21" s="201">
        <f>'Green Pivot'!F9</f>
        <v>18</v>
      </c>
      <c r="I21" s="202">
        <f>'Green Pivot'!G9</f>
        <v>0</v>
      </c>
      <c r="J21" s="201">
        <f>'Green Pivot'!H9</f>
        <v>0</v>
      </c>
      <c r="K21" s="284">
        <f>'Green Pivot'!I9</f>
        <v>136</v>
      </c>
      <c r="L21" s="203">
        <f t="shared" si="11"/>
        <v>136</v>
      </c>
      <c r="M21" s="67"/>
      <c r="N21" s="200">
        <f>'Orange Pivot'!C9</f>
        <v>20333</v>
      </c>
      <c r="O21" s="201">
        <f>'Orange Pivot'!D9</f>
        <v>10956</v>
      </c>
      <c r="P21" s="201">
        <f>'Orange Pivot'!E9</f>
        <v>3086</v>
      </c>
      <c r="Q21" s="201">
        <f>'Orange Pivot'!F9</f>
        <v>1641</v>
      </c>
      <c r="R21" s="202">
        <f>'Orange Pivot'!G9</f>
        <v>0</v>
      </c>
      <c r="S21" s="284">
        <f>'Orange Pivot'!H9</f>
        <v>0</v>
      </c>
      <c r="T21" s="284">
        <f>'Orange Pivot'!I9</f>
        <v>36016</v>
      </c>
      <c r="U21" s="287">
        <f t="shared" si="12"/>
        <v>36016</v>
      </c>
      <c r="V21" s="67"/>
      <c r="W21" s="200">
        <f>'Blue Pivot'!C9</f>
        <v>33</v>
      </c>
      <c r="X21" s="201">
        <f>'Blue Pivot'!D9</f>
        <v>47</v>
      </c>
      <c r="Y21" s="201">
        <f>'Blue Pivot'!E9</f>
        <v>25</v>
      </c>
      <c r="Z21" s="201">
        <f>'Blue Pivot'!F9</f>
        <v>12</v>
      </c>
      <c r="AA21" s="202">
        <f>'Blue Pivot'!G9</f>
        <v>0</v>
      </c>
      <c r="AB21" s="201">
        <f>'Blue Pivot'!H9</f>
        <v>0</v>
      </c>
      <c r="AC21" s="284">
        <f>'Blue Pivot'!I9</f>
        <v>117</v>
      </c>
      <c r="AD21" s="203">
        <f t="shared" si="13"/>
        <v>117</v>
      </c>
      <c r="AE21" s="7"/>
    </row>
    <row r="22" spans="1:48" ht="15" hidden="1" customHeight="1" outlineLevel="1" thickTop="1" thickBot="1" x14ac:dyDescent="0.3">
      <c r="A22" s="1"/>
      <c r="B22" s="395"/>
      <c r="C22" s="393"/>
      <c r="D22" s="5" t="s">
        <v>10</v>
      </c>
      <c r="E22" s="23">
        <f>'Green Pivot'!C10</f>
        <v>105.55555555555556</v>
      </c>
      <c r="F22" s="15">
        <f>'Green Pivot'!D10</f>
        <v>90.697674418604649</v>
      </c>
      <c r="G22" s="15">
        <f>'Green Pivot'!E10</f>
        <v>91.77215189873418</v>
      </c>
      <c r="H22" s="15">
        <f>'Green Pivot'!F10</f>
        <v>100.59523809523809</v>
      </c>
      <c r="I22" s="16">
        <f>'Green Pivot'!G10</f>
        <v>90.909090909090907</v>
      </c>
      <c r="J22" s="15">
        <f>'Green Pivot'!H10</f>
        <v>35.802469135802468</v>
      </c>
      <c r="K22" s="261">
        <f>'Green Pivot'!I10</f>
        <v>87.76508972267537</v>
      </c>
      <c r="L22" s="17">
        <f>L19/L18*100</f>
        <v>95.676691729323309</v>
      </c>
      <c r="M22" s="67"/>
      <c r="N22" s="23">
        <f>'Orange Pivot'!C10</f>
        <v>99.355995462695304</v>
      </c>
      <c r="O22" s="15">
        <f>'Orange Pivot'!D10</f>
        <v>87.504757072180638</v>
      </c>
      <c r="P22" s="15">
        <f>'Orange Pivot'!E10</f>
        <v>83.759000135851096</v>
      </c>
      <c r="Q22" s="15">
        <f>'Orange Pivot'!F10</f>
        <v>84.797395079594793</v>
      </c>
      <c r="R22" s="16">
        <f>'Orange Pivot'!G10</f>
        <v>87.628194693146668</v>
      </c>
      <c r="S22" s="261">
        <f>'Orange Pivot'!H10</f>
        <v>31.81679389312977</v>
      </c>
      <c r="T22" s="261">
        <f>'Orange Pivot'!I10</f>
        <v>86.065955993189675</v>
      </c>
      <c r="U22" s="84">
        <f>U19/U18*100</f>
        <v>90.213978030188059</v>
      </c>
      <c r="V22" s="67"/>
      <c r="W22" s="23">
        <f>'Blue Pivot'!C10</f>
        <v>100</v>
      </c>
      <c r="X22" s="15">
        <f>'Blue Pivot'!D10</f>
        <v>89.051094890510953</v>
      </c>
      <c r="Y22" s="15">
        <f>'Blue Pivot'!E10</f>
        <v>90.845070422535215</v>
      </c>
      <c r="Z22" s="15">
        <f>'Blue Pivot'!F10</f>
        <v>86.54708520179372</v>
      </c>
      <c r="AA22" s="16">
        <f>'Blue Pivot'!G10</f>
        <v>84.070796460176993</v>
      </c>
      <c r="AB22" s="15">
        <f>'Blue Pivot'!H10</f>
        <v>15.060240963855422</v>
      </c>
      <c r="AC22" s="261">
        <f>'Blue Pivot'!I10</f>
        <v>73.918269230769226</v>
      </c>
      <c r="AD22" s="17">
        <f>AD19/AD18*100</f>
        <v>88.588588588588593</v>
      </c>
      <c r="AF22" s="1"/>
      <c r="AG22" s="1"/>
      <c r="AP22" s="1"/>
      <c r="AQ22" s="1"/>
      <c r="AR22" s="1"/>
      <c r="AS22" s="1"/>
      <c r="AT22" s="1"/>
      <c r="AU22" s="1"/>
      <c r="AV22" s="1"/>
    </row>
    <row r="23" spans="1:48" s="1" customFormat="1" ht="15" hidden="1" customHeight="1" outlineLevel="1" thickTop="1" thickBot="1" x14ac:dyDescent="0.3">
      <c r="B23" s="395"/>
      <c r="C23" s="393"/>
      <c r="D23" s="301" t="s">
        <v>11</v>
      </c>
      <c r="E23" s="347">
        <f>'Green Pivot'!C11</f>
        <v>103.7037037037037</v>
      </c>
      <c r="F23" s="43">
        <f>'Green Pivot'!D11</f>
        <v>87.20930232558139</v>
      </c>
      <c r="G23" s="43">
        <f>'Green Pivot'!E11</f>
        <v>90.506329113924053</v>
      </c>
      <c r="H23" s="43">
        <f>'Green Pivot'!F11</f>
        <v>97.61904761904762</v>
      </c>
      <c r="I23" s="44">
        <f>'Green Pivot'!G11</f>
        <v>84.848484848484844</v>
      </c>
      <c r="J23" s="43">
        <f>'Green Pivot'!H11</f>
        <v>0</v>
      </c>
      <c r="K23" s="271">
        <f>'Green Pivot'!I11</f>
        <v>80.587275693311582</v>
      </c>
      <c r="L23" s="45">
        <f>L20/L18*100</f>
        <v>92.857142857142861</v>
      </c>
      <c r="M23" s="67"/>
      <c r="N23" s="295">
        <f>'Orange Pivot'!C11</f>
        <v>98.507080390793661</v>
      </c>
      <c r="O23" s="296">
        <f>'Orange Pivot'!D11</f>
        <v>86.375745274641631</v>
      </c>
      <c r="P23" s="296">
        <f>'Orange Pivot'!E11</f>
        <v>81.598967531585387</v>
      </c>
      <c r="Q23" s="296">
        <f>'Orange Pivot'!F11</f>
        <v>81.758321273516643</v>
      </c>
      <c r="R23" s="297">
        <f>'Orange Pivot'!G11</f>
        <v>83.93293179228391</v>
      </c>
      <c r="S23" s="267">
        <f>'Orange Pivot'!H11</f>
        <v>0</v>
      </c>
      <c r="T23" s="267">
        <f>'Orange Pivot'!I11</f>
        <v>82.218342316159337</v>
      </c>
      <c r="U23" s="298">
        <f>U20/U18*100</f>
        <v>88.504955465019904</v>
      </c>
      <c r="V23" s="67"/>
      <c r="W23" s="347">
        <f>'Blue Pivot'!C11</f>
        <v>100</v>
      </c>
      <c r="X23" s="43">
        <f>'Blue Pivot'!D11</f>
        <v>86.861313868613138</v>
      </c>
      <c r="Y23" s="43">
        <f>'Blue Pivot'!E11</f>
        <v>85.211267605633793</v>
      </c>
      <c r="Z23" s="43">
        <f>'Blue Pivot'!F11</f>
        <v>80.717488789237663</v>
      </c>
      <c r="AA23" s="44">
        <f>'Blue Pivot'!G11</f>
        <v>74.336283185840713</v>
      </c>
      <c r="AB23" s="43">
        <f>'Blue Pivot'!H11</f>
        <v>0</v>
      </c>
      <c r="AC23" s="271">
        <f>'Blue Pivot'!I11</f>
        <v>66.706730769230774</v>
      </c>
      <c r="AD23" s="45">
        <f>AD20/AD18*100</f>
        <v>83.333333333333343</v>
      </c>
      <c r="AE23" s="7"/>
    </row>
    <row r="24" spans="1:48" s="1" customFormat="1" ht="15" hidden="1" customHeight="1" outlineLevel="1" thickTop="1" thickBot="1" x14ac:dyDescent="0.3">
      <c r="B24" s="395"/>
      <c r="C24" s="393"/>
      <c r="D24" s="301" t="s">
        <v>145</v>
      </c>
      <c r="E24" s="295">
        <f>'Green Pivot'!C12</f>
        <v>68.627450980392155</v>
      </c>
      <c r="F24" s="296">
        <f>'Green Pivot'!D12</f>
        <v>59.016393442622949</v>
      </c>
      <c r="G24" s="296">
        <f>'Green Pivot'!E12</f>
        <v>39.166666666666664</v>
      </c>
      <c r="H24" s="296">
        <f>'Green Pivot'!F12</f>
        <v>18.75</v>
      </c>
      <c r="I24" s="297"/>
      <c r="J24" s="296"/>
      <c r="K24" s="267"/>
      <c r="L24" s="299"/>
      <c r="M24" s="67"/>
      <c r="N24" s="295">
        <f>'Orange Pivot'!C12</f>
        <v>80.307279118448591</v>
      </c>
      <c r="O24" s="296">
        <f>'Orange Pivot'!D12</f>
        <v>60.069082734799061</v>
      </c>
      <c r="P24" s="296">
        <f>'Orange Pivot'!E12</f>
        <v>32.303988275934259</v>
      </c>
      <c r="Q24" s="296">
        <f>'Orange Pivot'!F12</f>
        <v>21.997319034852548</v>
      </c>
      <c r="R24" s="297"/>
      <c r="S24" s="267"/>
      <c r="T24" s="267"/>
      <c r="U24" s="298"/>
      <c r="V24" s="67"/>
      <c r="W24" s="295">
        <f>'Blue Pivot'!C12</f>
        <v>71.739130434782609</v>
      </c>
      <c r="X24" s="296">
        <f>'Blue Pivot'!D12</f>
        <v>48.958333333333329</v>
      </c>
      <c r="Y24" s="296">
        <f>'Blue Pivot'!E12</f>
        <v>28.735632183908045</v>
      </c>
      <c r="Z24" s="296">
        <f>'Blue Pivot'!F12</f>
        <v>12.5</v>
      </c>
      <c r="AA24" s="297"/>
      <c r="AB24" s="296"/>
      <c r="AC24" s="267"/>
      <c r="AD24" s="299"/>
      <c r="AE24" s="7"/>
    </row>
    <row r="25" spans="1:48" ht="15" hidden="1" customHeight="1" outlineLevel="1" thickTop="1" thickBot="1" x14ac:dyDescent="0.3">
      <c r="A25" s="1"/>
      <c r="B25" s="395"/>
      <c r="C25" s="393"/>
      <c r="D25" s="6" t="s">
        <v>146</v>
      </c>
      <c r="E25" s="24">
        <f>'Green Pivot'!C13</f>
        <v>64.81481481481481</v>
      </c>
      <c r="F25" s="18">
        <f>'Green Pivot'!D13</f>
        <v>41.860465116279073</v>
      </c>
      <c r="G25" s="18">
        <f>'Green Pivot'!E13</f>
        <v>29.746835443037973</v>
      </c>
      <c r="H25" s="18">
        <f>'Green Pivot'!F13</f>
        <v>10.714285714285714</v>
      </c>
      <c r="I25" s="19"/>
      <c r="J25" s="18"/>
      <c r="K25" s="262"/>
      <c r="L25" s="20"/>
      <c r="M25" s="67"/>
      <c r="N25" s="24">
        <f>'Orange Pivot'!C13</f>
        <v>74.400819642138387</v>
      </c>
      <c r="O25" s="18">
        <f>'Orange Pivot'!D13</f>
        <v>46.327540276544468</v>
      </c>
      <c r="P25" s="18">
        <f>'Orange Pivot'!E13</f>
        <v>20.961825838880589</v>
      </c>
      <c r="Q25" s="18">
        <f>'Orange Pivot'!F13</f>
        <v>11.874095513748191</v>
      </c>
      <c r="R25" s="19"/>
      <c r="S25" s="262"/>
      <c r="T25" s="262"/>
      <c r="U25" s="85"/>
      <c r="V25" s="67"/>
      <c r="W25" s="24">
        <f>'Blue Pivot'!C13</f>
        <v>64.705882352941174</v>
      </c>
      <c r="X25" s="18">
        <f>'Blue Pivot'!D13</f>
        <v>34.306569343065696</v>
      </c>
      <c r="Y25" s="18">
        <f>'Blue Pivot'!E13</f>
        <v>17.6056338028169</v>
      </c>
      <c r="Z25" s="18">
        <f>'Blue Pivot'!F13</f>
        <v>5.3811659192825116</v>
      </c>
      <c r="AA25" s="19"/>
      <c r="AB25" s="18"/>
      <c r="AC25" s="262"/>
      <c r="AD25" s="20"/>
      <c r="AF25" s="1"/>
      <c r="AG25" s="1"/>
      <c r="AP25" s="1"/>
      <c r="AQ25" s="1"/>
      <c r="AR25" s="1"/>
      <c r="AS25" s="1"/>
      <c r="AT25" s="1"/>
      <c r="AU25" s="1"/>
      <c r="AV25" s="1"/>
    </row>
    <row r="26" spans="1:48" ht="15" customHeight="1" collapsed="1" thickTop="1" thickBot="1" x14ac:dyDescent="0.3">
      <c r="A26" s="1"/>
      <c r="B26" s="395"/>
      <c r="C26" s="393"/>
      <c r="D26" s="107" t="s">
        <v>76</v>
      </c>
      <c r="E26" s="101">
        <f>E22/N22</f>
        <v>1.0623974432945817</v>
      </c>
      <c r="F26" s="47">
        <f t="shared" ref="F26:F29" si="14">F22/O22</f>
        <v>1.0364885002056545</v>
      </c>
      <c r="G26" s="47">
        <f t="shared" ref="G26:G29" si="15">G22/P22</f>
        <v>1.0956691430161096</v>
      </c>
      <c r="H26" s="47">
        <f t="shared" ref="H26:H29" si="16">H22/Q22</f>
        <v>1.1863010414507982</v>
      </c>
      <c r="I26" s="48">
        <f t="shared" ref="I26:I27" si="17">I22/R22</f>
        <v>1.0374411024606083</v>
      </c>
      <c r="J26" s="47">
        <f t="shared" ref="J26" si="18">J22/S22</f>
        <v>1.1252695433757494</v>
      </c>
      <c r="K26" s="312">
        <f t="shared" ref="K26:L27" si="19">K22/T22</f>
        <v>1.0197422280375315</v>
      </c>
      <c r="L26" s="138">
        <f>L22/U22</f>
        <v>1.0605528524338799</v>
      </c>
      <c r="M26" s="67"/>
      <c r="N26" s="29"/>
      <c r="O26" s="29"/>
      <c r="P26" s="29"/>
      <c r="Q26" s="29"/>
      <c r="R26" s="29"/>
      <c r="S26" s="29"/>
      <c r="T26" s="29"/>
      <c r="U26" s="29"/>
      <c r="V26" s="67"/>
      <c r="W26" s="101">
        <f>W22/N22</f>
        <v>1.0064817883843407</v>
      </c>
      <c r="X26" s="47">
        <f t="shared" ref="X26:AD26" si="20">X22/O22</f>
        <v>1.0176714714727426</v>
      </c>
      <c r="Y26" s="47">
        <f t="shared" si="20"/>
        <v>1.0846007029118188</v>
      </c>
      <c r="Z26" s="47">
        <f t="shared" si="20"/>
        <v>1.0206337720699625</v>
      </c>
      <c r="AA26" s="48">
        <f t="shared" si="20"/>
        <v>0.9594034974082617</v>
      </c>
      <c r="AB26" s="368">
        <f t="shared" si="20"/>
        <v>0.47334250630159797</v>
      </c>
      <c r="AC26" s="320">
        <f t="shared" si="20"/>
        <v>0.8588560758753242</v>
      </c>
      <c r="AD26" s="83">
        <f t="shared" si="20"/>
        <v>0.98198295345034481</v>
      </c>
      <c r="AF26" s="1"/>
      <c r="AG26" s="1"/>
      <c r="AP26" s="1"/>
      <c r="AQ26" s="1"/>
      <c r="AR26" s="1"/>
      <c r="AS26" s="1"/>
      <c r="AT26" s="1"/>
      <c r="AU26" s="1"/>
      <c r="AV26" s="1"/>
    </row>
    <row r="27" spans="1:48" s="1" customFormat="1" ht="15" customHeight="1" thickTop="1" thickBot="1" x14ac:dyDescent="0.3">
      <c r="B27" s="395"/>
      <c r="C27" s="393"/>
      <c r="D27" s="307" t="s">
        <v>77</v>
      </c>
      <c r="E27" s="70">
        <f t="shared" ref="E27:E29" si="21">E23/N23</f>
        <v>1.0527538050289804</v>
      </c>
      <c r="F27" s="53">
        <f t="shared" si="14"/>
        <v>1.0096503601594333</v>
      </c>
      <c r="G27" s="53">
        <f t="shared" si="15"/>
        <v>1.109160224103213</v>
      </c>
      <c r="H27" s="53">
        <f t="shared" si="16"/>
        <v>1.1939952545315853</v>
      </c>
      <c r="I27" s="54">
        <f t="shared" si="17"/>
        <v>1.0109081505512847</v>
      </c>
      <c r="J27" s="53"/>
      <c r="K27" s="313">
        <f t="shared" si="19"/>
        <v>0.98016176710817504</v>
      </c>
      <c r="L27" s="336">
        <f t="shared" si="19"/>
        <v>1.0491745051930237</v>
      </c>
      <c r="M27" s="67"/>
      <c r="N27" s="46"/>
      <c r="O27" s="46"/>
      <c r="P27" s="46"/>
      <c r="Q27" s="46"/>
      <c r="R27" s="46"/>
      <c r="S27" s="46"/>
      <c r="T27" s="46"/>
      <c r="U27" s="46"/>
      <c r="V27" s="67"/>
      <c r="W27" s="70">
        <f t="shared" ref="W27:AD27" si="22">W23/N23</f>
        <v>1.0151554548493742</v>
      </c>
      <c r="X27" s="53">
        <f t="shared" si="22"/>
        <v>1.005621584999673</v>
      </c>
      <c r="Y27" s="53">
        <f t="shared" si="22"/>
        <v>1.0442689433864485</v>
      </c>
      <c r="Z27" s="53">
        <f t="shared" si="22"/>
        <v>0.98726940000642938</v>
      </c>
      <c r="AA27" s="54">
        <f t="shared" si="22"/>
        <v>0.88566289296086009</v>
      </c>
      <c r="AB27" s="309"/>
      <c r="AC27" s="318">
        <f t="shared" si="22"/>
        <v>0.8113363623012394</v>
      </c>
      <c r="AD27" s="311">
        <f t="shared" si="22"/>
        <v>0.94156686363476494</v>
      </c>
      <c r="AE27" s="7"/>
    </row>
    <row r="28" spans="1:48" s="1" customFormat="1" ht="15" customHeight="1" thickTop="1" thickBot="1" x14ac:dyDescent="0.3">
      <c r="B28" s="395"/>
      <c r="C28" s="393"/>
      <c r="D28" s="307" t="s">
        <v>147</v>
      </c>
      <c r="E28" s="70">
        <f t="shared" si="21"/>
        <v>0.8545607787205769</v>
      </c>
      <c r="F28" s="53">
        <f t="shared" si="14"/>
        <v>0.98247535596933178</v>
      </c>
      <c r="G28" s="53">
        <f t="shared" si="15"/>
        <v>1.2124405919205012</v>
      </c>
      <c r="H28" s="53">
        <f t="shared" si="16"/>
        <v>0.85237659963436918</v>
      </c>
      <c r="I28" s="54"/>
      <c r="J28" s="53"/>
      <c r="K28" s="313"/>
      <c r="L28" s="336"/>
      <c r="M28" s="67"/>
      <c r="N28" s="46"/>
      <c r="O28" s="46"/>
      <c r="P28" s="46"/>
      <c r="Q28" s="46"/>
      <c r="R28" s="46"/>
      <c r="S28" s="46"/>
      <c r="T28" s="46"/>
      <c r="U28" s="46"/>
      <c r="V28" s="67"/>
      <c r="W28" s="70">
        <f t="shared" ref="W28:Z28" si="23">W24/N24</f>
        <v>0.89330794446380812</v>
      </c>
      <c r="X28" s="53">
        <f t="shared" si="23"/>
        <v>0.81503380948034554</v>
      </c>
      <c r="Y28" s="53">
        <f t="shared" si="23"/>
        <v>0.88953821857703685</v>
      </c>
      <c r="Z28" s="53">
        <f t="shared" si="23"/>
        <v>0.56825106642291279</v>
      </c>
      <c r="AA28" s="54"/>
      <c r="AB28" s="309"/>
      <c r="AC28" s="318"/>
      <c r="AD28" s="311"/>
      <c r="AE28" s="7"/>
    </row>
    <row r="29" spans="1:48" ht="15.75" customHeight="1" thickTop="1" thickBot="1" x14ac:dyDescent="0.3">
      <c r="A29" s="1"/>
      <c r="B29" s="395"/>
      <c r="C29" s="393"/>
      <c r="D29" s="108" t="s">
        <v>148</v>
      </c>
      <c r="E29" s="69">
        <f t="shared" si="21"/>
        <v>0.87115726851624153</v>
      </c>
      <c r="F29" s="49">
        <f t="shared" si="14"/>
        <v>0.90357625003183983</v>
      </c>
      <c r="G29" s="49">
        <f t="shared" si="15"/>
        <v>1.419095629917061</v>
      </c>
      <c r="H29" s="49">
        <f t="shared" si="16"/>
        <v>0.90232436667537208</v>
      </c>
      <c r="I29" s="50"/>
      <c r="J29" s="49"/>
      <c r="K29" s="314"/>
      <c r="L29" s="51"/>
      <c r="M29" s="67"/>
      <c r="N29" s="52"/>
      <c r="O29" s="52"/>
      <c r="P29" s="52"/>
      <c r="Q29" s="52"/>
      <c r="R29" s="52"/>
      <c r="S29" s="52"/>
      <c r="T29" s="52"/>
      <c r="U29" s="52"/>
      <c r="V29" s="67"/>
      <c r="W29" s="69">
        <f t="shared" ref="W29:Z29" si="24">W25/N25</f>
        <v>0.86969313865318909</v>
      </c>
      <c r="X29" s="49">
        <f t="shared" si="24"/>
        <v>0.74052214165220931</v>
      </c>
      <c r="Y29" s="49">
        <f t="shared" si="24"/>
        <v>0.83989028141630062</v>
      </c>
      <c r="Z29" s="49">
        <f t="shared" si="24"/>
        <v>0.453185332141891</v>
      </c>
      <c r="AA29" s="50"/>
      <c r="AB29" s="49"/>
      <c r="AC29" s="314"/>
      <c r="AD29" s="51"/>
      <c r="AF29" s="1"/>
      <c r="AG29" s="1"/>
      <c r="AP29" s="1"/>
      <c r="AQ29" s="1"/>
      <c r="AR29" s="1"/>
      <c r="AS29" s="1"/>
      <c r="AT29" s="1"/>
      <c r="AU29" s="1"/>
      <c r="AV29" s="1"/>
    </row>
    <row r="30" spans="1:48" ht="15" hidden="1" customHeight="1" outlineLevel="1" thickTop="1" thickBot="1" x14ac:dyDescent="0.3">
      <c r="A30" s="1"/>
      <c r="B30" s="395"/>
      <c r="C30" s="394" t="s">
        <v>14</v>
      </c>
      <c r="D30" s="106" t="s">
        <v>7</v>
      </c>
      <c r="E30" s="22">
        <f>'Green Pivot'!C14</f>
        <v>508</v>
      </c>
      <c r="F30" s="12">
        <f>'Green Pivot'!D14</f>
        <v>825</v>
      </c>
      <c r="G30" s="12">
        <f>'Green Pivot'!E14</f>
        <v>1209</v>
      </c>
      <c r="H30" s="12">
        <f>'Green Pivot'!F14</f>
        <v>1304</v>
      </c>
      <c r="I30" s="13">
        <f>'Green Pivot'!G14</f>
        <v>340</v>
      </c>
      <c r="J30" s="12">
        <f>'Green Pivot'!H14</f>
        <v>427</v>
      </c>
      <c r="K30" s="259">
        <f>'Green Pivot'!I14</f>
        <v>4613</v>
      </c>
      <c r="L30" s="62">
        <f>SUM(E30:I30)</f>
        <v>4186</v>
      </c>
      <c r="M30" s="67"/>
      <c r="N30" s="22">
        <f>'Orange Pivot'!C14</f>
        <v>32873</v>
      </c>
      <c r="O30" s="12">
        <f>'Orange Pivot'!D14</f>
        <v>38236</v>
      </c>
      <c r="P30" s="12">
        <f>'Orange Pivot'!E14</f>
        <v>33146</v>
      </c>
      <c r="Q30" s="12">
        <f>'Orange Pivot'!F14</f>
        <v>43220</v>
      </c>
      <c r="R30" s="13">
        <f>'Orange Pivot'!G14</f>
        <v>11555</v>
      </c>
      <c r="S30" s="259">
        <f>'Orange Pivot'!H14</f>
        <v>11529</v>
      </c>
      <c r="T30" s="259">
        <f>'Orange Pivot'!I14</f>
        <v>170559</v>
      </c>
      <c r="U30" s="62">
        <f>SUM(N30:R30)</f>
        <v>159030</v>
      </c>
      <c r="V30" s="67"/>
      <c r="W30" s="200">
        <f>'Blue Pivot'!C14</f>
        <v>684</v>
      </c>
      <c r="X30" s="201">
        <f>'Blue Pivot'!D14</f>
        <v>1297</v>
      </c>
      <c r="Y30" s="201">
        <f>'Blue Pivot'!E14</f>
        <v>1280</v>
      </c>
      <c r="Z30" s="201">
        <f>'Blue Pivot'!F14</f>
        <v>2170</v>
      </c>
      <c r="AA30" s="202">
        <f>'Blue Pivot'!G14</f>
        <v>729</v>
      </c>
      <c r="AB30" s="201">
        <f>'Blue Pivot'!H14</f>
        <v>867</v>
      </c>
      <c r="AC30" s="284">
        <f>'Blue Pivot'!I14</f>
        <v>7027</v>
      </c>
      <c r="AD30" s="203">
        <f>SUM(W30:AA30)</f>
        <v>6160</v>
      </c>
      <c r="AF30" s="1"/>
      <c r="AG30" s="1"/>
      <c r="AP30" s="7"/>
      <c r="AQ30" s="7"/>
      <c r="AR30" s="7"/>
      <c r="AS30" s="7"/>
      <c r="AT30" s="7"/>
      <c r="AU30" s="7"/>
      <c r="AV30" s="7"/>
    </row>
    <row r="31" spans="1:48" ht="15" hidden="1" customHeight="1" outlineLevel="1" thickTop="1" thickBot="1" x14ac:dyDescent="0.3">
      <c r="A31" s="1"/>
      <c r="B31" s="395"/>
      <c r="C31" s="394"/>
      <c r="D31" s="3" t="s">
        <v>8</v>
      </c>
      <c r="E31" s="94">
        <f>'Green Pivot'!C15</f>
        <v>496</v>
      </c>
      <c r="F31" s="91">
        <f>'Green Pivot'!D15</f>
        <v>788</v>
      </c>
      <c r="G31" s="91">
        <f>'Green Pivot'!E15</f>
        <v>1145</v>
      </c>
      <c r="H31" s="91">
        <f>'Green Pivot'!F15</f>
        <v>1240</v>
      </c>
      <c r="I31" s="92">
        <f>'Green Pivot'!G15</f>
        <v>337</v>
      </c>
      <c r="J31" s="91">
        <f>'Green Pivot'!H15</f>
        <v>203</v>
      </c>
      <c r="K31" s="264">
        <f>'Green Pivot'!I15</f>
        <v>4209</v>
      </c>
      <c r="L31" s="95">
        <f t="shared" ref="L31:L33" si="25">SUM(E31:I31)</f>
        <v>4006</v>
      </c>
      <c r="M31" s="67"/>
      <c r="N31" s="94">
        <f>'Orange Pivot'!C15</f>
        <v>33369</v>
      </c>
      <c r="O31" s="91">
        <f>'Orange Pivot'!D15</f>
        <v>36721</v>
      </c>
      <c r="P31" s="91">
        <f>'Orange Pivot'!E15</f>
        <v>29898</v>
      </c>
      <c r="Q31" s="91">
        <f>'Orange Pivot'!F15</f>
        <v>40707</v>
      </c>
      <c r="R31" s="92">
        <f>'Orange Pivot'!G15</f>
        <v>11418</v>
      </c>
      <c r="S31" s="264">
        <f>'Orange Pivot'!H15</f>
        <v>8023</v>
      </c>
      <c r="T31" s="264">
        <f>'Orange Pivot'!I15</f>
        <v>160136</v>
      </c>
      <c r="U31" s="93">
        <f t="shared" ref="U31:U33" si="26">SUM(N31:R31)</f>
        <v>152113</v>
      </c>
      <c r="V31" s="67"/>
      <c r="W31" s="187">
        <f>'Blue Pivot'!C15</f>
        <v>622</v>
      </c>
      <c r="X31" s="91">
        <f>'Blue Pivot'!D15</f>
        <v>1183</v>
      </c>
      <c r="Y31" s="91">
        <f>'Blue Pivot'!E15</f>
        <v>1144</v>
      </c>
      <c r="Z31" s="91">
        <f>'Blue Pivot'!F15</f>
        <v>1959</v>
      </c>
      <c r="AA31" s="92">
        <f>'Blue Pivot'!G15</f>
        <v>665</v>
      </c>
      <c r="AB31" s="91">
        <f>'Blue Pivot'!H15</f>
        <v>269</v>
      </c>
      <c r="AC31" s="264">
        <f>'Blue Pivot'!I15</f>
        <v>5842</v>
      </c>
      <c r="AD31" s="95">
        <f t="shared" ref="AD31:AD33" si="27">SUM(W31:AA31)</f>
        <v>5573</v>
      </c>
      <c r="AF31" s="1"/>
      <c r="AG31" s="1"/>
      <c r="AP31" s="7"/>
      <c r="AQ31" s="7"/>
      <c r="AR31" s="7"/>
      <c r="AS31" s="7"/>
      <c r="AT31" s="7"/>
      <c r="AU31" s="7"/>
      <c r="AV31" s="7"/>
    </row>
    <row r="32" spans="1:48" ht="15" hidden="1" customHeight="1" outlineLevel="1" thickTop="1" thickBot="1" x14ac:dyDescent="0.3">
      <c r="A32" s="1"/>
      <c r="B32" s="395"/>
      <c r="C32" s="394"/>
      <c r="D32" s="4" t="s">
        <v>9</v>
      </c>
      <c r="E32" s="99">
        <f>'Green Pivot'!C16</f>
        <v>491</v>
      </c>
      <c r="F32" s="96">
        <f>'Green Pivot'!D16</f>
        <v>783</v>
      </c>
      <c r="G32" s="96">
        <f>'Green Pivot'!E16</f>
        <v>1135</v>
      </c>
      <c r="H32" s="96">
        <f>'Green Pivot'!F16</f>
        <v>1227</v>
      </c>
      <c r="I32" s="97">
        <f>'Green Pivot'!G16</f>
        <v>325</v>
      </c>
      <c r="J32" s="96">
        <f>'Green Pivot'!H16</f>
        <v>0</v>
      </c>
      <c r="K32" s="265">
        <f>'Green Pivot'!I16</f>
        <v>3961</v>
      </c>
      <c r="L32" s="100">
        <f t="shared" si="25"/>
        <v>3961</v>
      </c>
      <c r="M32" s="67"/>
      <c r="N32" s="99">
        <f>'Orange Pivot'!C16</f>
        <v>33159</v>
      </c>
      <c r="O32" s="96">
        <f>'Orange Pivot'!D16</f>
        <v>36537</v>
      </c>
      <c r="P32" s="96">
        <f>'Orange Pivot'!E16</f>
        <v>29675</v>
      </c>
      <c r="Q32" s="96">
        <f>'Orange Pivot'!F16</f>
        <v>40427</v>
      </c>
      <c r="R32" s="97">
        <f>'Orange Pivot'!G16</f>
        <v>11235</v>
      </c>
      <c r="S32" s="265">
        <f>'Orange Pivot'!H16</f>
        <v>0</v>
      </c>
      <c r="T32" s="265">
        <f>'Orange Pivot'!I16</f>
        <v>151033</v>
      </c>
      <c r="U32" s="98">
        <f t="shared" si="26"/>
        <v>151033</v>
      </c>
      <c r="V32" s="67"/>
      <c r="W32" s="208">
        <f>'Blue Pivot'!C16</f>
        <v>610</v>
      </c>
      <c r="X32" s="96">
        <f>'Blue Pivot'!D16</f>
        <v>1170</v>
      </c>
      <c r="Y32" s="96">
        <f>'Blue Pivot'!E16</f>
        <v>1115</v>
      </c>
      <c r="Z32" s="96">
        <f>'Blue Pivot'!F16</f>
        <v>1874</v>
      </c>
      <c r="AA32" s="97">
        <f>'Blue Pivot'!G16</f>
        <v>628</v>
      </c>
      <c r="AB32" s="96">
        <f>'Blue Pivot'!H16</f>
        <v>0</v>
      </c>
      <c r="AC32" s="265">
        <f>'Blue Pivot'!I16</f>
        <v>5397</v>
      </c>
      <c r="AD32" s="100">
        <f t="shared" si="27"/>
        <v>5397</v>
      </c>
      <c r="AF32" s="1"/>
      <c r="AG32" s="1"/>
      <c r="AP32" s="7"/>
      <c r="AQ32" s="7"/>
      <c r="AR32" s="7"/>
      <c r="AS32" s="7"/>
      <c r="AT32" s="7"/>
      <c r="AU32" s="7"/>
      <c r="AV32" s="7"/>
    </row>
    <row r="33" spans="1:48" s="1" customFormat="1" ht="15" hidden="1" customHeight="1" outlineLevel="1" thickTop="1" thickBot="1" x14ac:dyDescent="0.3">
      <c r="B33" s="395"/>
      <c r="C33" s="394"/>
      <c r="D33" s="300" t="s">
        <v>144</v>
      </c>
      <c r="E33" s="200">
        <f>'Green Pivot'!C17</f>
        <v>343</v>
      </c>
      <c r="F33" s="201">
        <f>'Green Pivot'!D17</f>
        <v>467</v>
      </c>
      <c r="G33" s="201">
        <f>'Green Pivot'!E17</f>
        <v>495</v>
      </c>
      <c r="H33" s="201">
        <f>'Green Pivot'!F17</f>
        <v>349</v>
      </c>
      <c r="I33" s="202">
        <f>'Green Pivot'!G17</f>
        <v>0</v>
      </c>
      <c r="J33" s="201">
        <f>'Green Pivot'!H17</f>
        <v>0</v>
      </c>
      <c r="K33" s="284">
        <f>'Green Pivot'!I17</f>
        <v>1654</v>
      </c>
      <c r="L33" s="203">
        <f t="shared" si="25"/>
        <v>1654</v>
      </c>
      <c r="M33" s="67"/>
      <c r="N33" s="200">
        <f>'Orange Pivot'!C17</f>
        <v>27364</v>
      </c>
      <c r="O33" s="201">
        <f>'Orange Pivot'!D17</f>
        <v>24523</v>
      </c>
      <c r="P33" s="201">
        <f>'Orange Pivot'!E17</f>
        <v>14295</v>
      </c>
      <c r="Q33" s="201">
        <f>'Orange Pivot'!F17</f>
        <v>13185</v>
      </c>
      <c r="R33" s="202">
        <f>'Orange Pivot'!G17</f>
        <v>10</v>
      </c>
      <c r="S33" s="284">
        <f>'Orange Pivot'!H17</f>
        <v>0</v>
      </c>
      <c r="T33" s="284">
        <f>'Orange Pivot'!I17</f>
        <v>79377</v>
      </c>
      <c r="U33" s="287">
        <f t="shared" si="26"/>
        <v>79377</v>
      </c>
      <c r="V33" s="67"/>
      <c r="W33" s="200">
        <f>'Blue Pivot'!C17</f>
        <v>392</v>
      </c>
      <c r="X33" s="201">
        <f>'Blue Pivot'!D17</f>
        <v>659</v>
      </c>
      <c r="Y33" s="201">
        <f>'Blue Pivot'!E17</f>
        <v>363</v>
      </c>
      <c r="Z33" s="201">
        <f>'Blue Pivot'!F17</f>
        <v>303</v>
      </c>
      <c r="AA33" s="202">
        <f>'Blue Pivot'!G17</f>
        <v>0</v>
      </c>
      <c r="AB33" s="201">
        <f>'Blue Pivot'!H17</f>
        <v>0</v>
      </c>
      <c r="AC33" s="284">
        <f>'Blue Pivot'!I17</f>
        <v>1717</v>
      </c>
      <c r="AD33" s="203">
        <f t="shared" si="27"/>
        <v>1717</v>
      </c>
      <c r="AE33" s="7"/>
      <c r="AP33" s="7"/>
      <c r="AQ33" s="7"/>
      <c r="AR33" s="7"/>
      <c r="AS33" s="7"/>
      <c r="AT33" s="7"/>
      <c r="AU33" s="7"/>
      <c r="AV33" s="7"/>
    </row>
    <row r="34" spans="1:48" ht="15" hidden="1" customHeight="1" outlineLevel="1" thickTop="1" thickBot="1" x14ac:dyDescent="0.3">
      <c r="A34" s="1"/>
      <c r="B34" s="395"/>
      <c r="C34" s="394"/>
      <c r="D34" s="5" t="s">
        <v>10</v>
      </c>
      <c r="E34" s="23">
        <f>'Green Pivot'!C18</f>
        <v>97.637795275590548</v>
      </c>
      <c r="F34" s="15">
        <f>'Green Pivot'!D18</f>
        <v>95.515151515151516</v>
      </c>
      <c r="G34" s="15">
        <f>'Green Pivot'!E18</f>
        <v>94.70636889991728</v>
      </c>
      <c r="H34" s="15">
        <f>'Green Pivot'!F18</f>
        <v>95.092024539877301</v>
      </c>
      <c r="I34" s="16">
        <f>'Green Pivot'!G18</f>
        <v>99.117647058823536</v>
      </c>
      <c r="J34" s="15">
        <f>'Green Pivot'!H18</f>
        <v>47.540983606557376</v>
      </c>
      <c r="K34" s="261">
        <f>'Green Pivot'!I18</f>
        <v>91.242141773249514</v>
      </c>
      <c r="L34" s="17">
        <f>L31/L30*100</f>
        <v>95.699952221691348</v>
      </c>
      <c r="M34" s="67"/>
      <c r="N34" s="23">
        <f>'Orange Pivot'!C18</f>
        <v>101.50883703951573</v>
      </c>
      <c r="O34" s="15">
        <f>'Orange Pivot'!D18</f>
        <v>96.037765456637729</v>
      </c>
      <c r="P34" s="15">
        <f>'Orange Pivot'!E18</f>
        <v>90.200929222228936</v>
      </c>
      <c r="Q34" s="15">
        <f>'Orange Pivot'!F18</f>
        <v>94.185562239703842</v>
      </c>
      <c r="R34" s="16">
        <f>'Orange Pivot'!G18</f>
        <v>98.814366075292085</v>
      </c>
      <c r="S34" s="261">
        <f>'Orange Pivot'!H18</f>
        <v>69.589730245467948</v>
      </c>
      <c r="T34" s="261">
        <f>'Orange Pivot'!I18</f>
        <v>93.888918204257763</v>
      </c>
      <c r="U34" s="84">
        <f>U31/U30*100</f>
        <v>95.650506193799913</v>
      </c>
      <c r="V34" s="67"/>
      <c r="W34" s="204">
        <f>'Blue Pivot'!C18</f>
        <v>90.935672514619881</v>
      </c>
      <c r="X34" s="205">
        <f>'Blue Pivot'!D18</f>
        <v>91.210485736314567</v>
      </c>
      <c r="Y34" s="205">
        <f>'Blue Pivot'!E18</f>
        <v>89.375</v>
      </c>
      <c r="Z34" s="205">
        <f>'Blue Pivot'!F18</f>
        <v>90.276497695852527</v>
      </c>
      <c r="AA34" s="206">
        <f>'Blue Pivot'!G18</f>
        <v>91.220850480109732</v>
      </c>
      <c r="AB34" s="205">
        <f>'Blue Pivot'!H18</f>
        <v>31.02652825836217</v>
      </c>
      <c r="AC34" s="304">
        <f>'Blue Pivot'!I18</f>
        <v>83.13647360182155</v>
      </c>
      <c r="AD34" s="207">
        <f>AD31/AD30*100</f>
        <v>90.470779220779221</v>
      </c>
      <c r="AF34" s="1"/>
      <c r="AG34" s="1"/>
      <c r="AP34" s="7"/>
      <c r="AQ34" s="7"/>
      <c r="AR34" s="7"/>
      <c r="AS34" s="7"/>
      <c r="AT34" s="7"/>
      <c r="AU34" s="7"/>
      <c r="AV34" s="7"/>
    </row>
    <row r="35" spans="1:48" ht="15" hidden="1" customHeight="1" outlineLevel="1" thickTop="1" thickBot="1" x14ac:dyDescent="0.3">
      <c r="A35" s="1"/>
      <c r="B35" s="395"/>
      <c r="C35" s="394"/>
      <c r="D35" s="6" t="s">
        <v>11</v>
      </c>
      <c r="E35" s="24">
        <f>'Green Pivot'!C19</f>
        <v>96.653543307086608</v>
      </c>
      <c r="F35" s="18">
        <f>'Green Pivot'!D19</f>
        <v>94.909090909090907</v>
      </c>
      <c r="G35" s="18">
        <f>'Green Pivot'!E19</f>
        <v>93.879239040529356</v>
      </c>
      <c r="H35" s="18">
        <f>'Green Pivot'!F19</f>
        <v>94.095092024539866</v>
      </c>
      <c r="I35" s="19">
        <f>'Green Pivot'!G19</f>
        <v>95.588235294117652</v>
      </c>
      <c r="J35" s="18">
        <f>'Green Pivot'!H19</f>
        <v>0</v>
      </c>
      <c r="K35" s="262">
        <f>'Green Pivot'!I19</f>
        <v>85.866030782570988</v>
      </c>
      <c r="L35" s="20">
        <f>L32/L30*100</f>
        <v>94.624940277114192</v>
      </c>
      <c r="M35" s="67"/>
      <c r="N35" s="24">
        <f>'Orange Pivot'!C19</f>
        <v>100.87001490584979</v>
      </c>
      <c r="O35" s="18">
        <f>'Orange Pivot'!D19</f>
        <v>95.556543571503298</v>
      </c>
      <c r="P35" s="18">
        <f>'Orange Pivot'!E19</f>
        <v>89.528148192843787</v>
      </c>
      <c r="Q35" s="18">
        <f>'Orange Pivot'!F19</f>
        <v>93.537714021286448</v>
      </c>
      <c r="R35" s="19">
        <f>'Orange Pivot'!G19</f>
        <v>97.230636088273471</v>
      </c>
      <c r="S35" s="262">
        <f>'Orange Pivot'!H19</f>
        <v>0</v>
      </c>
      <c r="T35" s="262">
        <f>'Orange Pivot'!I19</f>
        <v>88.551762146823094</v>
      </c>
      <c r="U35" s="85">
        <f>U32/U30*100</f>
        <v>94.971389046091943</v>
      </c>
      <c r="V35" s="67"/>
      <c r="W35" s="66">
        <f>'Blue Pivot'!C19</f>
        <v>89.181286549707607</v>
      </c>
      <c r="X35" s="43">
        <f>'Blue Pivot'!D19</f>
        <v>90.208172706245179</v>
      </c>
      <c r="Y35" s="43">
        <f>'Blue Pivot'!E19</f>
        <v>87.109375</v>
      </c>
      <c r="Z35" s="43">
        <f>'Blue Pivot'!F19</f>
        <v>86.359447004608285</v>
      </c>
      <c r="AA35" s="44">
        <f>'Blue Pivot'!G19</f>
        <v>86.145404663923188</v>
      </c>
      <c r="AB35" s="43">
        <f>'Blue Pivot'!H19</f>
        <v>0</v>
      </c>
      <c r="AC35" s="271">
        <f>'Blue Pivot'!I19</f>
        <v>76.803756937526686</v>
      </c>
      <c r="AD35" s="45">
        <f>AD32/AD30*100</f>
        <v>87.61363636363636</v>
      </c>
      <c r="AF35" s="1"/>
      <c r="AG35" s="1"/>
      <c r="AP35" s="7"/>
      <c r="AQ35" s="7"/>
      <c r="AR35" s="7"/>
      <c r="AS35" s="7"/>
      <c r="AT35" s="7"/>
      <c r="AU35" s="7"/>
      <c r="AV35" s="7"/>
    </row>
    <row r="36" spans="1:48" s="1" customFormat="1" ht="15" hidden="1" customHeight="1" outlineLevel="1" thickTop="1" thickBot="1" x14ac:dyDescent="0.3">
      <c r="B36" s="395"/>
      <c r="C36" s="394"/>
      <c r="D36" s="301" t="s">
        <v>145</v>
      </c>
      <c r="E36" s="130">
        <f>'Green Pivot'!C20</f>
        <v>74.403470715835141</v>
      </c>
      <c r="F36" s="131">
        <f>'Green Pivot'!D20</f>
        <v>63.710777626193725</v>
      </c>
      <c r="G36" s="131">
        <f>'Green Pivot'!E20</f>
        <v>47.872340425531917</v>
      </c>
      <c r="H36" s="131">
        <f>'Green Pivot'!F20</f>
        <v>33.654773384763743</v>
      </c>
      <c r="I36" s="132"/>
      <c r="J36" s="131"/>
      <c r="K36" s="266"/>
      <c r="L36" s="135"/>
      <c r="M36" s="67"/>
      <c r="N36" s="267">
        <f>'Orange Pivot'!C20</f>
        <v>85.83168658448605</v>
      </c>
      <c r="O36" s="267">
        <f>'Orange Pivot'!D20</f>
        <v>70.061710759385178</v>
      </c>
      <c r="P36" s="267">
        <f>'Orange Pivot'!E20</f>
        <v>51.247580124758009</v>
      </c>
      <c r="Q36" s="267">
        <f>'Orange Pivot'!F20</f>
        <v>35.817124850592194</v>
      </c>
      <c r="R36" s="267"/>
      <c r="S36" s="267"/>
      <c r="T36" s="267"/>
      <c r="U36" s="303"/>
      <c r="V36" s="67"/>
      <c r="W36" s="66">
        <f>'Blue Pivot'!C20</f>
        <v>69.626998223801067</v>
      </c>
      <c r="X36" s="43">
        <f>'Blue Pivot'!D20</f>
        <v>61.704119850187269</v>
      </c>
      <c r="Y36" s="43">
        <f>'Blue Pivot'!E20</f>
        <v>40.066225165562912</v>
      </c>
      <c r="Z36" s="43">
        <f>'Blue Pivot'!F20</f>
        <v>23.783359497645211</v>
      </c>
      <c r="AA36" s="44"/>
      <c r="AB36" s="43"/>
      <c r="AC36" s="271"/>
      <c r="AD36" s="45"/>
      <c r="AE36" s="7"/>
      <c r="AP36" s="7"/>
      <c r="AQ36" s="7"/>
      <c r="AR36" s="7"/>
      <c r="AS36" s="7"/>
      <c r="AT36" s="7"/>
      <c r="AU36" s="7"/>
      <c r="AV36" s="7"/>
    </row>
    <row r="37" spans="1:48" s="1" customFormat="1" ht="15" hidden="1" customHeight="1" outlineLevel="1" thickTop="1" thickBot="1" x14ac:dyDescent="0.3">
      <c r="B37" s="395"/>
      <c r="C37" s="394"/>
      <c r="D37" s="301" t="s">
        <v>146</v>
      </c>
      <c r="E37" s="130">
        <f>'Green Pivot'!C21</f>
        <v>67.519685039370074</v>
      </c>
      <c r="F37" s="131">
        <f>'Green Pivot'!D21</f>
        <v>56.606060606060602</v>
      </c>
      <c r="G37" s="131">
        <f>'Green Pivot'!E21</f>
        <v>40.942928039702231</v>
      </c>
      <c r="H37" s="131">
        <f>'Green Pivot'!F21</f>
        <v>26.763803680981596</v>
      </c>
      <c r="I37" s="132"/>
      <c r="J37" s="131"/>
      <c r="K37" s="266"/>
      <c r="L37" s="135"/>
      <c r="M37" s="67"/>
      <c r="N37" s="267">
        <f>'Orange Pivot'!C21</f>
        <v>83.241566026830526</v>
      </c>
      <c r="O37" s="267">
        <f>'Orange Pivot'!D21</f>
        <v>64.135892875823828</v>
      </c>
      <c r="P37" s="267">
        <f>'Orange Pivot'!E21</f>
        <v>43.127375852289866</v>
      </c>
      <c r="Q37" s="267">
        <f>'Orange Pivot'!F21</f>
        <v>30.506709856547893</v>
      </c>
      <c r="R37" s="267"/>
      <c r="S37" s="267"/>
      <c r="T37" s="267"/>
      <c r="U37" s="303"/>
      <c r="V37" s="67"/>
      <c r="W37" s="66">
        <f>'Blue Pivot'!C21</f>
        <v>57.309941520467831</v>
      </c>
      <c r="X37" s="43">
        <f>'Blue Pivot'!D21</f>
        <v>50.809560524286809</v>
      </c>
      <c r="Y37" s="43">
        <f>'Blue Pivot'!E21</f>
        <v>28.359374999999996</v>
      </c>
      <c r="Z37" s="43">
        <f>'Blue Pivot'!F21</f>
        <v>13.963133640552996</v>
      </c>
      <c r="AA37" s="44"/>
      <c r="AB37" s="43"/>
      <c r="AC37" s="271"/>
      <c r="AD37" s="45"/>
      <c r="AE37" s="7"/>
      <c r="AP37" s="7"/>
      <c r="AQ37" s="7"/>
      <c r="AR37" s="7"/>
      <c r="AS37" s="7"/>
      <c r="AT37" s="7"/>
      <c r="AU37" s="7"/>
      <c r="AV37" s="7"/>
    </row>
    <row r="38" spans="1:48" ht="15" customHeight="1" collapsed="1" thickTop="1" thickBot="1" x14ac:dyDescent="0.3">
      <c r="A38" s="1"/>
      <c r="B38" s="395"/>
      <c r="C38" s="394"/>
      <c r="D38" s="107" t="s">
        <v>76</v>
      </c>
      <c r="E38" s="101">
        <f>E34/N34</f>
        <v>0.96186497770220492</v>
      </c>
      <c r="F38" s="47">
        <f t="shared" ref="F38:F41" si="28">F34/O34</f>
        <v>0.99455824550892769</v>
      </c>
      <c r="G38" s="47">
        <f t="shared" ref="G38:G41" si="29">G34/P34</f>
        <v>1.0499489275391858</v>
      </c>
      <c r="H38" s="47">
        <f t="shared" ref="H38:H41" si="30">H34/Q34</f>
        <v>1.0096242171158516</v>
      </c>
      <c r="I38" s="48">
        <f t="shared" ref="I38:I39" si="31">I34/R34</f>
        <v>1.0030691993034735</v>
      </c>
      <c r="J38" s="47">
        <f t="shared" ref="J38" si="32">J34/S34</f>
        <v>0.68316091237691634</v>
      </c>
      <c r="K38" s="312">
        <f t="shared" ref="K38:L39" si="33">K34/T34</f>
        <v>0.97180949060196731</v>
      </c>
      <c r="L38" s="59">
        <f>L34/U34</f>
        <v>1.0005169447591971</v>
      </c>
      <c r="M38" s="67"/>
      <c r="N38" s="29"/>
      <c r="O38" s="29"/>
      <c r="P38" s="29"/>
      <c r="Q38" s="29"/>
      <c r="R38" s="29"/>
      <c r="S38" s="29"/>
      <c r="T38" s="29"/>
      <c r="U38" s="29"/>
      <c r="V38" s="67"/>
      <c r="W38" s="101">
        <f>W34/N34</f>
        <v>0.89583996001471389</v>
      </c>
      <c r="X38" s="47">
        <f t="shared" ref="X38:X41" si="34">X34/O34</f>
        <v>0.9497356097638201</v>
      </c>
      <c r="Y38" s="47">
        <f t="shared" ref="Y38:Y41" si="35">Y34/P34</f>
        <v>0.99084345106696092</v>
      </c>
      <c r="Z38" s="47">
        <f t="shared" ref="Z38:Z41" si="36">Z34/Q34</f>
        <v>0.95849613835820524</v>
      </c>
      <c r="AA38" s="48">
        <f t="shared" ref="AA38:AA39" si="37">AA34/R34</f>
        <v>0.92315372858440004</v>
      </c>
      <c r="AB38" s="47">
        <f t="shared" ref="AB38" si="38">AB34/S34</f>
        <v>0.44584923880176675</v>
      </c>
      <c r="AC38" s="312">
        <f t="shared" ref="AC38:AC39" si="39">AC34/T34</f>
        <v>0.88547695715223818</v>
      </c>
      <c r="AD38" s="138">
        <f t="shared" ref="AD38:AD39" si="40">AD34/U34</f>
        <v>0.94584736475386844</v>
      </c>
      <c r="AF38" s="1"/>
      <c r="AG38" s="1"/>
      <c r="AP38" s="7"/>
      <c r="AQ38" s="7"/>
      <c r="AR38" s="7"/>
      <c r="AS38" s="7"/>
      <c r="AT38" s="7"/>
      <c r="AU38" s="7"/>
      <c r="AV38" s="7"/>
    </row>
    <row r="39" spans="1:48" s="1" customFormat="1" ht="15" customHeight="1" thickTop="1" thickBot="1" x14ac:dyDescent="0.3">
      <c r="B39" s="395"/>
      <c r="C39" s="394"/>
      <c r="D39" s="307" t="s">
        <v>77</v>
      </c>
      <c r="E39" s="70">
        <f t="shared" ref="E39:E41" si="41">E35/N35</f>
        <v>0.95819895929728216</v>
      </c>
      <c r="F39" s="53">
        <f t="shared" si="28"/>
        <v>0.99322440266031686</v>
      </c>
      <c r="G39" s="53">
        <f t="shared" si="29"/>
        <v>1.048600255176878</v>
      </c>
      <c r="H39" s="53">
        <f t="shared" si="30"/>
        <v>1.005958858510553</v>
      </c>
      <c r="I39" s="54">
        <f t="shared" si="31"/>
        <v>0.98310819654964798</v>
      </c>
      <c r="J39" s="53"/>
      <c r="K39" s="313">
        <f t="shared" si="33"/>
        <v>0.96967049216029111</v>
      </c>
      <c r="L39" s="61">
        <f t="shared" si="33"/>
        <v>0.99635207221398425</v>
      </c>
      <c r="M39" s="67"/>
      <c r="N39" s="46"/>
      <c r="O39" s="46"/>
      <c r="P39" s="46"/>
      <c r="Q39" s="46"/>
      <c r="R39" s="46"/>
      <c r="S39" s="46"/>
      <c r="T39" s="46"/>
      <c r="U39" s="46"/>
      <c r="V39" s="67"/>
      <c r="W39" s="70">
        <f t="shared" ref="W39:W41" si="42">W35/N35</f>
        <v>0.88412088203761818</v>
      </c>
      <c r="X39" s="53">
        <f t="shared" si="34"/>
        <v>0.94402925571228902</v>
      </c>
      <c r="Y39" s="53">
        <f t="shared" si="35"/>
        <v>0.97298309814658801</v>
      </c>
      <c r="Z39" s="53">
        <f t="shared" si="36"/>
        <v>0.92325804525173027</v>
      </c>
      <c r="AA39" s="54">
        <f t="shared" si="37"/>
        <v>0.88599034347274808</v>
      </c>
      <c r="AB39" s="53"/>
      <c r="AC39" s="313">
        <f t="shared" si="39"/>
        <v>0.86733177381814663</v>
      </c>
      <c r="AD39" s="336">
        <f t="shared" si="40"/>
        <v>0.92252663927148959</v>
      </c>
      <c r="AE39" s="7"/>
      <c r="AP39" s="7"/>
      <c r="AQ39" s="7"/>
      <c r="AR39" s="7"/>
      <c r="AS39" s="7"/>
      <c r="AT39" s="7"/>
      <c r="AU39" s="7"/>
      <c r="AV39" s="7"/>
    </row>
    <row r="40" spans="1:48" s="1" customFormat="1" ht="15" customHeight="1" thickTop="1" thickBot="1" x14ac:dyDescent="0.3">
      <c r="B40" s="395"/>
      <c r="C40" s="394"/>
      <c r="D40" s="307" t="s">
        <v>147</v>
      </c>
      <c r="E40" s="70">
        <f t="shared" si="41"/>
        <v>0.86685318297454328</v>
      </c>
      <c r="F40" s="53">
        <f t="shared" si="28"/>
        <v>0.90935229721976618</v>
      </c>
      <c r="G40" s="53">
        <f t="shared" si="29"/>
        <v>0.93413855462034789</v>
      </c>
      <c r="H40" s="53">
        <f t="shared" si="30"/>
        <v>0.93962799987859158</v>
      </c>
      <c r="I40" s="54"/>
      <c r="J40" s="53"/>
      <c r="K40" s="313"/>
      <c r="L40" s="61"/>
      <c r="M40" s="67"/>
      <c r="N40" s="46"/>
      <c r="O40" s="46"/>
      <c r="P40" s="46"/>
      <c r="Q40" s="46"/>
      <c r="R40" s="46"/>
      <c r="S40" s="46"/>
      <c r="T40" s="46"/>
      <c r="U40" s="46"/>
      <c r="V40" s="67"/>
      <c r="W40" s="70">
        <f t="shared" si="42"/>
        <v>0.81120389211116872</v>
      </c>
      <c r="X40" s="53">
        <f t="shared" si="34"/>
        <v>0.88071100721618678</v>
      </c>
      <c r="Y40" s="53">
        <f t="shared" si="35"/>
        <v>0.78181691834082678</v>
      </c>
      <c r="Z40" s="53">
        <f t="shared" si="36"/>
        <v>0.66402201731309485</v>
      </c>
      <c r="AA40" s="54"/>
      <c r="AB40" s="53"/>
      <c r="AC40" s="313"/>
      <c r="AD40" s="336"/>
      <c r="AE40" s="7"/>
      <c r="AP40" s="7"/>
      <c r="AQ40" s="7"/>
      <c r="AR40" s="7"/>
      <c r="AS40" s="7"/>
      <c r="AT40" s="7"/>
      <c r="AU40" s="7"/>
      <c r="AV40" s="7"/>
    </row>
    <row r="41" spans="1:48" ht="17.25" thickTop="1" thickBot="1" x14ac:dyDescent="0.3">
      <c r="A41" s="1"/>
      <c r="B41" s="395"/>
      <c r="C41" s="394"/>
      <c r="D41" s="108" t="s">
        <v>148</v>
      </c>
      <c r="E41" s="69">
        <f t="shared" si="41"/>
        <v>0.81112944244233753</v>
      </c>
      <c r="F41" s="49">
        <f t="shared" si="28"/>
        <v>0.88259565849746491</v>
      </c>
      <c r="G41" s="49">
        <f t="shared" si="29"/>
        <v>0.94934892815947547</v>
      </c>
      <c r="H41" s="49">
        <f t="shared" si="30"/>
        <v>0.87730875623210058</v>
      </c>
      <c r="I41" s="50"/>
      <c r="J41" s="49"/>
      <c r="K41" s="314"/>
      <c r="L41" s="60"/>
      <c r="M41" s="67"/>
      <c r="N41" s="46"/>
      <c r="O41" s="46"/>
      <c r="P41" s="46"/>
      <c r="Q41" s="46"/>
      <c r="R41" s="46"/>
      <c r="S41" s="46"/>
      <c r="T41" s="46"/>
      <c r="U41" s="46"/>
      <c r="V41" s="67"/>
      <c r="W41" s="69">
        <f t="shared" si="42"/>
        <v>0.68847745490510859</v>
      </c>
      <c r="X41" s="49">
        <f t="shared" si="34"/>
        <v>0.79221724756621559</v>
      </c>
      <c r="Y41" s="49">
        <f t="shared" si="35"/>
        <v>0.65757246852046169</v>
      </c>
      <c r="Z41" s="49">
        <f t="shared" si="36"/>
        <v>0.45770696696602242</v>
      </c>
      <c r="AA41" s="50"/>
      <c r="AB41" s="49"/>
      <c r="AC41" s="314"/>
      <c r="AD41" s="51"/>
      <c r="AF41" s="1"/>
      <c r="AG41" s="1"/>
      <c r="AP41" s="7"/>
      <c r="AQ41" s="7"/>
      <c r="AR41" s="7"/>
      <c r="AS41" s="7"/>
      <c r="AT41" s="7"/>
      <c r="AU41" s="7"/>
      <c r="AV41" s="7"/>
    </row>
    <row r="42" spans="1:48" ht="15" hidden="1" customHeight="1" outlineLevel="1" thickTop="1" thickBot="1" x14ac:dyDescent="0.3">
      <c r="A42" s="1"/>
      <c r="B42" s="395"/>
      <c r="C42" s="394" t="s">
        <v>15</v>
      </c>
      <c r="D42" s="109" t="s">
        <v>7</v>
      </c>
      <c r="E42" s="22">
        <f>'Green Pivot'!C22</f>
        <v>1472</v>
      </c>
      <c r="F42" s="12">
        <f>'Green Pivot'!D22</f>
        <v>3194</v>
      </c>
      <c r="G42" s="12">
        <f>'Green Pivot'!E22</f>
        <v>4542</v>
      </c>
      <c r="H42" s="12">
        <f>'Green Pivot'!F22</f>
        <v>4208</v>
      </c>
      <c r="I42" s="13">
        <f>'Green Pivot'!G22</f>
        <v>1235</v>
      </c>
      <c r="J42" s="12">
        <f>'Green Pivot'!H22</f>
        <v>1577</v>
      </c>
      <c r="K42" s="259">
        <f>'Green Pivot'!I22</f>
        <v>16228</v>
      </c>
      <c r="L42" s="62">
        <f>SUM(E42:I42)</f>
        <v>14651</v>
      </c>
      <c r="M42" s="67"/>
      <c r="N42" s="22">
        <f>'Orange Pivot'!C22</f>
        <v>30953</v>
      </c>
      <c r="O42" s="12">
        <f>'Orange Pivot'!D22</f>
        <v>33204</v>
      </c>
      <c r="P42" s="12">
        <f>'Orange Pivot'!E22</f>
        <v>25904</v>
      </c>
      <c r="Q42" s="12">
        <f>'Orange Pivot'!F22</f>
        <v>27311</v>
      </c>
      <c r="R42" s="13">
        <f>'Orange Pivot'!G22</f>
        <v>10266</v>
      </c>
      <c r="S42" s="259">
        <f>'Orange Pivot'!H22</f>
        <v>10855</v>
      </c>
      <c r="T42" s="259">
        <f>'Orange Pivot'!I22</f>
        <v>138493</v>
      </c>
      <c r="U42" s="62">
        <f>SUM(N42:R42)</f>
        <v>127638</v>
      </c>
      <c r="V42" s="67"/>
      <c r="W42" s="200">
        <f>'Blue Pivot'!C22</f>
        <v>1647</v>
      </c>
      <c r="X42" s="201">
        <f>'Blue Pivot'!D22</f>
        <v>3249</v>
      </c>
      <c r="Y42" s="201">
        <f>'Blue Pivot'!E22</f>
        <v>3724</v>
      </c>
      <c r="Z42" s="201">
        <f>'Blue Pivot'!F22</f>
        <v>6394</v>
      </c>
      <c r="AA42" s="202">
        <f>'Blue Pivot'!G22</f>
        <v>2524</v>
      </c>
      <c r="AB42" s="201">
        <f>'Blue Pivot'!H22</f>
        <v>3254</v>
      </c>
      <c r="AC42" s="284">
        <f>'Blue Pivot'!I22</f>
        <v>20792</v>
      </c>
      <c r="AD42" s="203">
        <f>SUM(W42:AA42)</f>
        <v>17538</v>
      </c>
      <c r="AF42" s="1"/>
      <c r="AG42" s="1"/>
      <c r="AP42" s="7"/>
      <c r="AQ42" s="7"/>
      <c r="AR42" s="7"/>
      <c r="AS42" s="7"/>
      <c r="AT42" s="7"/>
      <c r="AU42" s="7"/>
      <c r="AV42" s="7"/>
    </row>
    <row r="43" spans="1:48" ht="15" hidden="1" customHeight="1" outlineLevel="1" thickTop="1" thickBot="1" x14ac:dyDescent="0.3">
      <c r="A43" s="1"/>
      <c r="B43" s="395"/>
      <c r="C43" s="394"/>
      <c r="D43" s="3" t="s">
        <v>8</v>
      </c>
      <c r="E43" s="94">
        <f>'Green Pivot'!C23</f>
        <v>1590</v>
      </c>
      <c r="F43" s="91">
        <f>'Green Pivot'!D23</f>
        <v>3277</v>
      </c>
      <c r="G43" s="91">
        <f>'Green Pivot'!E23</f>
        <v>4595</v>
      </c>
      <c r="H43" s="91">
        <f>'Green Pivot'!F23</f>
        <v>4037</v>
      </c>
      <c r="I43" s="92">
        <f>'Green Pivot'!G23</f>
        <v>1304</v>
      </c>
      <c r="J43" s="91">
        <f>'Green Pivot'!H23</f>
        <v>935</v>
      </c>
      <c r="K43" s="264">
        <f>'Green Pivot'!I23</f>
        <v>15738</v>
      </c>
      <c r="L43" s="95">
        <f t="shared" ref="L43:L45" si="43">SUM(E43:I43)</f>
        <v>14803</v>
      </c>
      <c r="M43" s="67"/>
      <c r="N43" s="94">
        <f>'Orange Pivot'!C23</f>
        <v>30792</v>
      </c>
      <c r="O43" s="91">
        <f>'Orange Pivot'!D23</f>
        <v>31118</v>
      </c>
      <c r="P43" s="91">
        <f>'Orange Pivot'!E23</f>
        <v>22887</v>
      </c>
      <c r="Q43" s="91">
        <f>'Orange Pivot'!F23</f>
        <v>25168</v>
      </c>
      <c r="R43" s="92">
        <f>'Orange Pivot'!G23</f>
        <v>9770</v>
      </c>
      <c r="S43" s="264">
        <f>'Orange Pivot'!H23</f>
        <v>5599</v>
      </c>
      <c r="T43" s="264">
        <f>'Orange Pivot'!I23</f>
        <v>125334</v>
      </c>
      <c r="U43" s="93">
        <f t="shared" ref="U43:U45" si="44">SUM(N43:R43)</f>
        <v>119735</v>
      </c>
      <c r="V43" s="67"/>
      <c r="W43" s="187">
        <f>'Blue Pivot'!C23</f>
        <v>1475</v>
      </c>
      <c r="X43" s="91">
        <f>'Blue Pivot'!D23</f>
        <v>2853</v>
      </c>
      <c r="Y43" s="91">
        <f>'Blue Pivot'!E23</f>
        <v>3216</v>
      </c>
      <c r="Z43" s="91">
        <f>'Blue Pivot'!F23</f>
        <v>5506</v>
      </c>
      <c r="AA43" s="92">
        <f>'Blue Pivot'!G23</f>
        <v>2254</v>
      </c>
      <c r="AB43" s="91">
        <f>'Blue Pivot'!H23</f>
        <v>827</v>
      </c>
      <c r="AC43" s="264">
        <f>'Blue Pivot'!I23</f>
        <v>16131</v>
      </c>
      <c r="AD43" s="95">
        <f t="shared" ref="AD43:AD45" si="45">SUM(W43:AA43)</f>
        <v>15304</v>
      </c>
      <c r="AF43" s="1"/>
      <c r="AG43" s="1"/>
      <c r="AP43" s="7"/>
      <c r="AQ43" s="7"/>
      <c r="AR43" s="7"/>
      <c r="AS43" s="7"/>
      <c r="AT43" s="7"/>
      <c r="AU43" s="7"/>
      <c r="AV43" s="7"/>
    </row>
    <row r="44" spans="1:48" ht="15" hidden="1" customHeight="1" outlineLevel="1" thickTop="1" thickBot="1" x14ac:dyDescent="0.3">
      <c r="A44" s="1"/>
      <c r="B44" s="395"/>
      <c r="C44" s="394"/>
      <c r="D44" s="4" t="s">
        <v>9</v>
      </c>
      <c r="E44" s="99">
        <f>'Green Pivot'!C24</f>
        <v>1582</v>
      </c>
      <c r="F44" s="96">
        <f>'Green Pivot'!D24</f>
        <v>3267</v>
      </c>
      <c r="G44" s="96">
        <f>'Green Pivot'!E24</f>
        <v>4570</v>
      </c>
      <c r="H44" s="96">
        <f>'Green Pivot'!F24</f>
        <v>3999</v>
      </c>
      <c r="I44" s="97">
        <f>'Green Pivot'!G24</f>
        <v>1264</v>
      </c>
      <c r="J44" s="96">
        <f>'Green Pivot'!H24</f>
        <v>0</v>
      </c>
      <c r="K44" s="265">
        <f>'Green Pivot'!I24</f>
        <v>14682</v>
      </c>
      <c r="L44" s="100">
        <f t="shared" si="43"/>
        <v>14682</v>
      </c>
      <c r="M44" s="67"/>
      <c r="N44" s="99">
        <f>'Orange Pivot'!C24</f>
        <v>30580</v>
      </c>
      <c r="O44" s="96">
        <f>'Orange Pivot'!D24</f>
        <v>30855</v>
      </c>
      <c r="P44" s="96">
        <f>'Orange Pivot'!E24</f>
        <v>22627</v>
      </c>
      <c r="Q44" s="96">
        <f>'Orange Pivot'!F24</f>
        <v>24835</v>
      </c>
      <c r="R44" s="97">
        <f>'Orange Pivot'!G24</f>
        <v>9530</v>
      </c>
      <c r="S44" s="265">
        <f>'Orange Pivot'!H24</f>
        <v>0</v>
      </c>
      <c r="T44" s="265">
        <f>'Orange Pivot'!I24</f>
        <v>118427</v>
      </c>
      <c r="U44" s="98">
        <f t="shared" si="44"/>
        <v>118427</v>
      </c>
      <c r="V44" s="67"/>
      <c r="W44" s="208">
        <f>'Blue Pivot'!C24</f>
        <v>1446</v>
      </c>
      <c r="X44" s="96">
        <f>'Blue Pivot'!D24</f>
        <v>2805</v>
      </c>
      <c r="Y44" s="96">
        <f>'Blue Pivot'!E24</f>
        <v>3112</v>
      </c>
      <c r="Z44" s="96">
        <f>'Blue Pivot'!F24</f>
        <v>5238</v>
      </c>
      <c r="AA44" s="97">
        <f>'Blue Pivot'!G24</f>
        <v>2123</v>
      </c>
      <c r="AB44" s="96">
        <f>'Blue Pivot'!H24</f>
        <v>0</v>
      </c>
      <c r="AC44" s="265">
        <f>'Blue Pivot'!I24</f>
        <v>14724</v>
      </c>
      <c r="AD44" s="100">
        <f t="shared" si="45"/>
        <v>14724</v>
      </c>
      <c r="AF44" s="1"/>
      <c r="AG44" s="1"/>
      <c r="AP44" s="7"/>
      <c r="AQ44" s="7"/>
      <c r="AR44" s="7"/>
      <c r="AS44" s="7"/>
      <c r="AT44" s="7"/>
      <c r="AU44" s="7"/>
      <c r="AV44" s="7"/>
    </row>
    <row r="45" spans="1:48" s="1" customFormat="1" ht="15" hidden="1" customHeight="1" outlineLevel="1" thickTop="1" thickBot="1" x14ac:dyDescent="0.3">
      <c r="B45" s="395"/>
      <c r="C45" s="394"/>
      <c r="D45" s="300" t="s">
        <v>144</v>
      </c>
      <c r="E45" s="200">
        <f>'Green Pivot'!C25</f>
        <v>1204</v>
      </c>
      <c r="F45" s="201">
        <f>'Green Pivot'!D25</f>
        <v>2103</v>
      </c>
      <c r="G45" s="201">
        <f>'Green Pivot'!E25</f>
        <v>2302</v>
      </c>
      <c r="H45" s="201">
        <f>'Green Pivot'!F25</f>
        <v>1259</v>
      </c>
      <c r="I45" s="202">
        <f>'Green Pivot'!G25</f>
        <v>0</v>
      </c>
      <c r="J45" s="201">
        <f>'Green Pivot'!H25</f>
        <v>0</v>
      </c>
      <c r="K45" s="284">
        <f>'Green Pivot'!I25</f>
        <v>6868</v>
      </c>
      <c r="L45" s="203">
        <f t="shared" si="43"/>
        <v>6868</v>
      </c>
      <c r="M45" s="67"/>
      <c r="N45" s="200">
        <f>'Orange Pivot'!C25</f>
        <v>25296</v>
      </c>
      <c r="O45" s="201">
        <f>'Orange Pivot'!D25</f>
        <v>19374</v>
      </c>
      <c r="P45" s="201">
        <f>'Orange Pivot'!E25</f>
        <v>9458</v>
      </c>
      <c r="Q45" s="201">
        <f>'Orange Pivot'!F25</f>
        <v>6314</v>
      </c>
      <c r="R45" s="202">
        <f>'Orange Pivot'!G25</f>
        <v>5</v>
      </c>
      <c r="S45" s="284">
        <f>'Orange Pivot'!H25</f>
        <v>0</v>
      </c>
      <c r="T45" s="284">
        <f>'Orange Pivot'!I25</f>
        <v>60447</v>
      </c>
      <c r="U45" s="287">
        <f t="shared" si="44"/>
        <v>60447</v>
      </c>
      <c r="V45" s="67"/>
      <c r="W45" s="200">
        <f>'Blue Pivot'!C25</f>
        <v>905</v>
      </c>
      <c r="X45" s="201">
        <f>'Blue Pivot'!D25</f>
        <v>1404</v>
      </c>
      <c r="Y45" s="201">
        <f>'Blue Pivot'!E25</f>
        <v>969</v>
      </c>
      <c r="Z45" s="201">
        <f>'Blue Pivot'!F25</f>
        <v>620</v>
      </c>
      <c r="AA45" s="202">
        <f>'Blue Pivot'!G25</f>
        <v>0</v>
      </c>
      <c r="AB45" s="201">
        <f>'Blue Pivot'!H25</f>
        <v>0</v>
      </c>
      <c r="AC45" s="284">
        <f>'Blue Pivot'!I25</f>
        <v>3898</v>
      </c>
      <c r="AD45" s="203">
        <f t="shared" si="45"/>
        <v>3898</v>
      </c>
      <c r="AE45" s="7"/>
      <c r="AP45" s="7"/>
      <c r="AQ45" s="7"/>
      <c r="AR45" s="7"/>
      <c r="AS45" s="7"/>
      <c r="AT45" s="7"/>
      <c r="AU45" s="7"/>
      <c r="AV45" s="7"/>
    </row>
    <row r="46" spans="1:48" ht="15" hidden="1" customHeight="1" outlineLevel="1" thickTop="1" thickBot="1" x14ac:dyDescent="0.3">
      <c r="A46" s="1"/>
      <c r="B46" s="395"/>
      <c r="C46" s="394"/>
      <c r="D46" s="5" t="s">
        <v>10</v>
      </c>
      <c r="E46" s="23">
        <f>'Green Pivot'!C26</f>
        <v>108.01630434782609</v>
      </c>
      <c r="F46" s="15">
        <f>'Green Pivot'!D26</f>
        <v>102.59862241703192</v>
      </c>
      <c r="G46" s="15">
        <f>'Green Pivot'!E26</f>
        <v>101.16688683399384</v>
      </c>
      <c r="H46" s="15">
        <f>'Green Pivot'!F26</f>
        <v>95.936311787072242</v>
      </c>
      <c r="I46" s="16">
        <f>'Green Pivot'!G26</f>
        <v>105.58704453441297</v>
      </c>
      <c r="J46" s="15">
        <f>'Green Pivot'!H26</f>
        <v>59.289790741915027</v>
      </c>
      <c r="K46" s="261">
        <f>'Green Pivot'!I26</f>
        <v>96.980527483362096</v>
      </c>
      <c r="L46" s="17">
        <f>L43/L42*100</f>
        <v>101.03747184492526</v>
      </c>
      <c r="M46" s="67"/>
      <c r="N46" s="23">
        <f>'Orange Pivot'!C26</f>
        <v>99.479856556715021</v>
      </c>
      <c r="O46" s="15">
        <f>'Orange Pivot'!D26</f>
        <v>93.717624382604498</v>
      </c>
      <c r="P46" s="15">
        <f>'Orange Pivot'!E26</f>
        <v>88.353150092649784</v>
      </c>
      <c r="Q46" s="15">
        <f>'Orange Pivot'!F26</f>
        <v>92.153344806122078</v>
      </c>
      <c r="R46" s="16">
        <f>'Orange Pivot'!G26</f>
        <v>95.168517436197149</v>
      </c>
      <c r="S46" s="261">
        <f>'Orange Pivot'!H26</f>
        <v>51.57991708889913</v>
      </c>
      <c r="T46" s="261">
        <f>'Orange Pivot'!I26</f>
        <v>90.498436744095372</v>
      </c>
      <c r="U46" s="84">
        <f>U43/U42*100</f>
        <v>93.808270264341346</v>
      </c>
      <c r="V46" s="67"/>
      <c r="W46" s="204">
        <f>'Blue Pivot'!C26</f>
        <v>89.556769884638726</v>
      </c>
      <c r="X46" s="205">
        <f>'Blue Pivot'!D26</f>
        <v>87.81163434903047</v>
      </c>
      <c r="Y46" s="205">
        <f>'Blue Pivot'!E26</f>
        <v>86.358754027926963</v>
      </c>
      <c r="Z46" s="205">
        <f>'Blue Pivot'!F26</f>
        <v>86.111979981232395</v>
      </c>
      <c r="AA46" s="206">
        <f>'Blue Pivot'!G26</f>
        <v>89.302694136291606</v>
      </c>
      <c r="AB46" s="205">
        <f>'Blue Pivot'!H26</f>
        <v>25.414874001229254</v>
      </c>
      <c r="AC46" s="304">
        <f>'Blue Pivot'!I26</f>
        <v>77.582724124663329</v>
      </c>
      <c r="AD46" s="207">
        <f>AD43/AD42*100</f>
        <v>87.26194548979359</v>
      </c>
      <c r="AF46" s="1"/>
      <c r="AG46" s="1"/>
      <c r="AP46" s="7"/>
      <c r="AQ46" s="7"/>
      <c r="AR46" s="7"/>
      <c r="AS46" s="7"/>
      <c r="AT46" s="7"/>
      <c r="AU46" s="7"/>
      <c r="AV46" s="7"/>
    </row>
    <row r="47" spans="1:48" s="1" customFormat="1" ht="15" hidden="1" customHeight="1" outlineLevel="1" thickTop="1" thickBot="1" x14ac:dyDescent="0.3">
      <c r="B47" s="395"/>
      <c r="C47" s="394"/>
      <c r="D47" s="301" t="s">
        <v>11</v>
      </c>
      <c r="E47" s="347">
        <f>'Green Pivot'!C27</f>
        <v>107.47282608695652</v>
      </c>
      <c r="F47" s="43">
        <f>'Green Pivot'!D27</f>
        <v>102.28553537883531</v>
      </c>
      <c r="G47" s="43">
        <f>'Green Pivot'!E27</f>
        <v>100.61646851607222</v>
      </c>
      <c r="H47" s="43">
        <f>'Green Pivot'!F27</f>
        <v>95.033269961977183</v>
      </c>
      <c r="I47" s="44">
        <f>'Green Pivot'!G27</f>
        <v>102.34817813765183</v>
      </c>
      <c r="J47" s="43">
        <f>'Green Pivot'!H27</f>
        <v>0</v>
      </c>
      <c r="K47" s="271">
        <f>'Green Pivot'!I27</f>
        <v>90.473256100566928</v>
      </c>
      <c r="L47" s="45">
        <f>L44/L42*100</f>
        <v>100.21158965258343</v>
      </c>
      <c r="M47" s="67"/>
      <c r="N47" s="295">
        <f>'Orange Pivot'!C27</f>
        <v>98.794947177979523</v>
      </c>
      <c r="O47" s="296">
        <f>'Orange Pivot'!D27</f>
        <v>92.925551138417063</v>
      </c>
      <c r="P47" s="296">
        <f>'Orange Pivot'!E27</f>
        <v>87.349444101297109</v>
      </c>
      <c r="Q47" s="296">
        <f>'Orange Pivot'!F27</f>
        <v>90.934055874922194</v>
      </c>
      <c r="R47" s="297">
        <f>'Orange Pivot'!G27</f>
        <v>92.830703292421589</v>
      </c>
      <c r="S47" s="267">
        <f>'Orange Pivot'!H27</f>
        <v>0</v>
      </c>
      <c r="T47" s="267">
        <f>'Orange Pivot'!I27</f>
        <v>85.511181070523421</v>
      </c>
      <c r="U47" s="298">
        <f>U44/U42*100</f>
        <v>92.783497077672791</v>
      </c>
      <c r="V47" s="67"/>
      <c r="W47" s="204">
        <f>'Blue Pivot'!C27</f>
        <v>87.795992714025502</v>
      </c>
      <c r="X47" s="205">
        <f>'Blue Pivot'!D27</f>
        <v>86.334256694367497</v>
      </c>
      <c r="Y47" s="205">
        <f>'Blue Pivot'!E27</f>
        <v>83.566058002148225</v>
      </c>
      <c r="Z47" s="205">
        <f>'Blue Pivot'!F27</f>
        <v>81.920550516108847</v>
      </c>
      <c r="AA47" s="206">
        <f>'Blue Pivot'!G27</f>
        <v>84.11251980982567</v>
      </c>
      <c r="AB47" s="205">
        <f>'Blue Pivot'!H27</f>
        <v>0</v>
      </c>
      <c r="AC47" s="304">
        <f>'Blue Pivot'!I27</f>
        <v>70.815698345517504</v>
      </c>
      <c r="AD47" s="207">
        <f>AD44/AD42*100</f>
        <v>83.954840916866232</v>
      </c>
      <c r="AE47" s="7"/>
      <c r="AP47" s="7"/>
      <c r="AQ47" s="7"/>
      <c r="AR47" s="7"/>
      <c r="AS47" s="7"/>
      <c r="AT47" s="7"/>
      <c r="AU47" s="7"/>
      <c r="AV47" s="7"/>
    </row>
    <row r="48" spans="1:48" s="1" customFormat="1" ht="15" hidden="1" customHeight="1" outlineLevel="1" thickTop="1" thickBot="1" x14ac:dyDescent="0.3">
      <c r="B48" s="395"/>
      <c r="C48" s="394"/>
      <c r="D48" s="301" t="s">
        <v>145</v>
      </c>
      <c r="E48" s="295">
        <f>'Green Pivot'!C28</f>
        <v>78.641410842586552</v>
      </c>
      <c r="F48" s="296">
        <f>'Green Pivot'!D28</f>
        <v>66.953199617956059</v>
      </c>
      <c r="G48" s="296">
        <f>'Green Pivot'!E28</f>
        <v>53.423067997215135</v>
      </c>
      <c r="H48" s="296">
        <f>'Green Pivot'!F28</f>
        <v>36.769859813084111</v>
      </c>
      <c r="I48" s="297"/>
      <c r="J48" s="296"/>
      <c r="K48" s="267"/>
      <c r="L48" s="299"/>
      <c r="M48" s="67"/>
      <c r="N48" s="295">
        <f>'Orange Pivot'!C28</f>
        <v>86.260869565217391</v>
      </c>
      <c r="O48" s="296">
        <f>'Orange Pivot'!D28</f>
        <v>66.818416968442847</v>
      </c>
      <c r="P48" s="296">
        <f>'Orange Pivot'!E28</f>
        <v>46.371837615218666</v>
      </c>
      <c r="Q48" s="296">
        <f>'Orange Pivot'!F28</f>
        <v>30.686236391912907</v>
      </c>
      <c r="R48" s="297"/>
      <c r="S48" s="267"/>
      <c r="T48" s="267"/>
      <c r="U48" s="298"/>
      <c r="V48" s="67"/>
      <c r="W48" s="204">
        <f>'Blue Pivot'!C28</f>
        <v>67.73952095808383</v>
      </c>
      <c r="X48" s="205">
        <f>'Blue Pivot'!D28</f>
        <v>56.025538707102953</v>
      </c>
      <c r="Y48" s="205">
        <f>'Blue Pivot'!E28</f>
        <v>39.942291838417148</v>
      </c>
      <c r="Z48" s="205">
        <f>'Blue Pivot'!F28</f>
        <v>19.827310521266391</v>
      </c>
      <c r="AA48" s="206"/>
      <c r="AB48" s="205"/>
      <c r="AC48" s="304"/>
      <c r="AD48" s="207"/>
      <c r="AE48" s="7"/>
      <c r="AP48" s="7"/>
      <c r="AQ48" s="7"/>
      <c r="AR48" s="7"/>
      <c r="AS48" s="7"/>
      <c r="AT48" s="7"/>
      <c r="AU48" s="7"/>
      <c r="AV48" s="7"/>
    </row>
    <row r="49" spans="1:48" ht="15" hidden="1" customHeight="1" outlineLevel="1" thickTop="1" thickBot="1" x14ac:dyDescent="0.3">
      <c r="A49" s="1"/>
      <c r="B49" s="395"/>
      <c r="C49" s="394"/>
      <c r="D49" s="6" t="s">
        <v>146</v>
      </c>
      <c r="E49" s="24">
        <f>'Green Pivot'!C29</f>
        <v>81.793478260869563</v>
      </c>
      <c r="F49" s="18">
        <f>'Green Pivot'!D29</f>
        <v>65.842204132748904</v>
      </c>
      <c r="G49" s="18">
        <f>'Green Pivot'!E29</f>
        <v>50.682518714222816</v>
      </c>
      <c r="H49" s="18">
        <f>'Green Pivot'!F29</f>
        <v>29.919201520912548</v>
      </c>
      <c r="I49" s="19"/>
      <c r="J49" s="18"/>
      <c r="K49" s="262"/>
      <c r="L49" s="20"/>
      <c r="M49" s="67"/>
      <c r="N49" s="24">
        <f>'Orange Pivot'!C29</f>
        <v>81.723903983458797</v>
      </c>
      <c r="O49" s="18">
        <f>'Orange Pivot'!D29</f>
        <v>58.348391760028917</v>
      </c>
      <c r="P49" s="18">
        <f>'Orange Pivot'!E29</f>
        <v>36.511735639283508</v>
      </c>
      <c r="Q49" s="18">
        <f>'Orange Pivot'!F29</f>
        <v>23.118889824612793</v>
      </c>
      <c r="R49" s="19"/>
      <c r="S49" s="262"/>
      <c r="T49" s="262"/>
      <c r="U49" s="85"/>
      <c r="V49" s="67"/>
      <c r="W49" s="66">
        <f>'Blue Pivot'!C29</f>
        <v>54.94839101396478</v>
      </c>
      <c r="X49" s="43">
        <f>'Blue Pivot'!D29</f>
        <v>43.213296398891963</v>
      </c>
      <c r="Y49" s="43">
        <f>'Blue Pivot'!E29</f>
        <v>26.020408163265309</v>
      </c>
      <c r="Z49" s="43">
        <f>'Blue Pivot'!F29</f>
        <v>9.6965905536440413</v>
      </c>
      <c r="AA49" s="44"/>
      <c r="AB49" s="43"/>
      <c r="AC49" s="271"/>
      <c r="AD49" s="45"/>
      <c r="AF49" s="1"/>
      <c r="AG49" s="1"/>
      <c r="AP49" s="1"/>
      <c r="AQ49" s="1"/>
      <c r="AR49" s="1"/>
      <c r="AS49" s="1"/>
      <c r="AT49" s="1"/>
      <c r="AU49" s="1"/>
      <c r="AV49" s="1"/>
    </row>
    <row r="50" spans="1:48" ht="15" customHeight="1" collapsed="1" thickTop="1" thickBot="1" x14ac:dyDescent="0.3">
      <c r="A50" s="1"/>
      <c r="B50" s="395"/>
      <c r="C50" s="394"/>
      <c r="D50" s="107" t="s">
        <v>76</v>
      </c>
      <c r="E50" s="101">
        <f>E46/N46</f>
        <v>1.0858108172506693</v>
      </c>
      <c r="F50" s="47">
        <f t="shared" ref="F50:F53" si="46">F46/O46</f>
        <v>1.0947633712755087</v>
      </c>
      <c r="G50" s="47">
        <f t="shared" ref="G50:G53" si="47">G46/P46</f>
        <v>1.1450286348353984</v>
      </c>
      <c r="H50" s="47">
        <f t="shared" ref="H50:H53" si="48">H46/Q46</f>
        <v>1.0410507832234306</v>
      </c>
      <c r="I50" s="48">
        <f t="shared" ref="I50:I51" si="49">I46/R46</f>
        <v>1.1094745129890313</v>
      </c>
      <c r="J50" s="47">
        <f t="shared" ref="J50" si="50">J46/S46</f>
        <v>1.1494743320298044</v>
      </c>
      <c r="K50" s="312">
        <f t="shared" ref="K50:L51" si="51">K46/T46</f>
        <v>1.0716265492805837</v>
      </c>
      <c r="L50" s="59">
        <f>L46/U46</f>
        <v>1.0770635846947485</v>
      </c>
      <c r="M50" s="67"/>
      <c r="N50" s="29"/>
      <c r="O50" s="29"/>
      <c r="P50" s="29"/>
      <c r="Q50" s="29"/>
      <c r="R50" s="29"/>
      <c r="S50" s="29"/>
      <c r="T50" s="29"/>
      <c r="U50" s="29"/>
      <c r="V50" s="67"/>
      <c r="W50" s="101">
        <f>W46/N46</f>
        <v>0.90025029171188053</v>
      </c>
      <c r="X50" s="47">
        <f t="shared" ref="X50:X53" si="52">X46/O46</f>
        <v>0.93698101000231637</v>
      </c>
      <c r="Y50" s="47">
        <f t="shared" ref="Y50:Y53" si="53">Y46/P46</f>
        <v>0.9774269953857736</v>
      </c>
      <c r="Z50" s="47">
        <f t="shared" ref="Z50:Z53" si="54">Z46/Q46</f>
        <v>0.93444226210562531</v>
      </c>
      <c r="AA50" s="48">
        <f t="shared" ref="AA50:AA51" si="55">AA46/R46</f>
        <v>0.93836382600119728</v>
      </c>
      <c r="AB50" s="47">
        <f t="shared" ref="AB50" si="56">AB46/S46</f>
        <v>0.49272808945051533</v>
      </c>
      <c r="AC50" s="312">
        <f t="shared" ref="AC50:AC51" si="57">AC46/T46</f>
        <v>0.85728247819402537</v>
      </c>
      <c r="AD50" s="138">
        <f t="shared" ref="AD50:AD51" si="58">AD46/U46</f>
        <v>0.93021591000344706</v>
      </c>
      <c r="AF50" s="1"/>
      <c r="AG50" s="1"/>
      <c r="AP50" s="1"/>
      <c r="AQ50" s="1"/>
      <c r="AR50" s="1"/>
      <c r="AS50" s="1"/>
      <c r="AT50" s="1"/>
      <c r="AU50" s="1"/>
      <c r="AV50" s="1"/>
    </row>
    <row r="51" spans="1:48" s="1" customFormat="1" ht="15" customHeight="1" thickTop="1" thickBot="1" x14ac:dyDescent="0.3">
      <c r="B51" s="395"/>
      <c r="C51" s="394"/>
      <c r="D51" s="307" t="s">
        <v>77</v>
      </c>
      <c r="E51" s="70">
        <f t="shared" ref="E51:E53" si="59">E47/N47</f>
        <v>1.0878372746466858</v>
      </c>
      <c r="F51" s="53">
        <f t="shared" si="46"/>
        <v>1.100725625253232</v>
      </c>
      <c r="G51" s="53">
        <f t="shared" si="47"/>
        <v>1.1518844744952199</v>
      </c>
      <c r="H51" s="53">
        <f t="shared" si="48"/>
        <v>1.0450789756116605</v>
      </c>
      <c r="I51" s="54">
        <f t="shared" si="49"/>
        <v>1.1025250753002451</v>
      </c>
      <c r="J51" s="53"/>
      <c r="K51" s="313">
        <f t="shared" si="51"/>
        <v>1.058028376732993</v>
      </c>
      <c r="L51" s="61">
        <f t="shared" si="51"/>
        <v>1.0800583380543662</v>
      </c>
      <c r="M51" s="67"/>
      <c r="N51" s="46"/>
      <c r="O51" s="46"/>
      <c r="P51" s="46"/>
      <c r="Q51" s="46"/>
      <c r="R51" s="46"/>
      <c r="S51" s="46"/>
      <c r="T51" s="46"/>
      <c r="U51" s="46"/>
      <c r="V51" s="67"/>
      <c r="W51" s="70">
        <f t="shared" ref="W51:W53" si="60">W47/N47</f>
        <v>0.88866885627116787</v>
      </c>
      <c r="X51" s="53">
        <f t="shared" si="52"/>
        <v>0.9290690841937379</v>
      </c>
      <c r="Y51" s="53">
        <f t="shared" si="53"/>
        <v>0.95668677530722024</v>
      </c>
      <c r="Z51" s="53">
        <f t="shared" si="54"/>
        <v>0.90087866122224625</v>
      </c>
      <c r="AA51" s="54">
        <f t="shared" si="55"/>
        <v>0.90608512945191011</v>
      </c>
      <c r="AB51" s="53"/>
      <c r="AC51" s="313">
        <f t="shared" si="57"/>
        <v>0.82814548295285328</v>
      </c>
      <c r="AD51" s="336">
        <f t="shared" si="58"/>
        <v>0.90484669753915681</v>
      </c>
      <c r="AE51" s="7"/>
    </row>
    <row r="52" spans="1:48" s="1" customFormat="1" ht="15" customHeight="1" thickTop="1" thickBot="1" x14ac:dyDescent="0.3">
      <c r="B52" s="395"/>
      <c r="C52" s="394"/>
      <c r="D52" s="307" t="s">
        <v>147</v>
      </c>
      <c r="E52" s="70">
        <f t="shared" si="59"/>
        <v>0.91166958134046916</v>
      </c>
      <c r="F52" s="53">
        <f t="shared" si="46"/>
        <v>1.0020171481999771</v>
      </c>
      <c r="G52" s="53">
        <f t="shared" si="47"/>
        <v>1.1520584635982236</v>
      </c>
      <c r="H52" s="53">
        <f t="shared" si="48"/>
        <v>1.198252511108677</v>
      </c>
      <c r="I52" s="54"/>
      <c r="J52" s="53"/>
      <c r="K52" s="313"/>
      <c r="L52" s="61"/>
      <c r="M52" s="67"/>
      <c r="N52" s="46"/>
      <c r="O52" s="46"/>
      <c r="P52" s="46"/>
      <c r="Q52" s="46"/>
      <c r="R52" s="46"/>
      <c r="S52" s="46"/>
      <c r="T52" s="46"/>
      <c r="U52" s="46"/>
      <c r="V52" s="67"/>
      <c r="W52" s="70">
        <f t="shared" si="60"/>
        <v>0.785286785300367</v>
      </c>
      <c r="X52" s="53">
        <f t="shared" si="52"/>
        <v>0.83847449923219253</v>
      </c>
      <c r="Y52" s="53">
        <f t="shared" si="53"/>
        <v>0.86134804856878433</v>
      </c>
      <c r="Z52" s="53">
        <f t="shared" si="54"/>
        <v>0.64613041065184873</v>
      </c>
      <c r="AA52" s="54"/>
      <c r="AB52" s="53"/>
      <c r="AC52" s="313"/>
      <c r="AD52" s="336"/>
      <c r="AE52" s="7"/>
    </row>
    <row r="53" spans="1:48" ht="17.25" thickTop="1" thickBot="1" x14ac:dyDescent="0.3">
      <c r="B53" s="395"/>
      <c r="C53" s="394"/>
      <c r="D53" s="108" t="s">
        <v>148</v>
      </c>
      <c r="E53" s="69">
        <f t="shared" si="59"/>
        <v>1.0008513332577069</v>
      </c>
      <c r="F53" s="49">
        <f t="shared" si="46"/>
        <v>1.1284322009000693</v>
      </c>
      <c r="G53" s="49">
        <f t="shared" si="47"/>
        <v>1.388115843490408</v>
      </c>
      <c r="H53" s="49">
        <f t="shared" si="48"/>
        <v>1.2941452529896145</v>
      </c>
      <c r="I53" s="50"/>
      <c r="J53" s="49"/>
      <c r="K53" s="314"/>
      <c r="L53" s="60"/>
      <c r="M53" s="67"/>
      <c r="N53" s="52"/>
      <c r="O53" s="52"/>
      <c r="P53" s="52"/>
      <c r="Q53" s="52"/>
      <c r="R53" s="52"/>
      <c r="S53" s="52"/>
      <c r="T53" s="52"/>
      <c r="U53" s="52"/>
      <c r="V53" s="67"/>
      <c r="W53" s="69">
        <f t="shared" si="60"/>
        <v>0.67236620297883132</v>
      </c>
      <c r="X53" s="49">
        <f t="shared" si="52"/>
        <v>0.74060818294044006</v>
      </c>
      <c r="Y53" s="49">
        <f t="shared" si="53"/>
        <v>0.71265875773020149</v>
      </c>
      <c r="Z53" s="49">
        <f t="shared" si="54"/>
        <v>0.41942284543961422</v>
      </c>
      <c r="AA53" s="50"/>
      <c r="AB53" s="49"/>
      <c r="AC53" s="314"/>
      <c r="AD53" s="51"/>
      <c r="AP53" s="1"/>
      <c r="AQ53" s="1"/>
      <c r="AR53" s="1"/>
      <c r="AS53" s="1"/>
      <c r="AT53" s="1"/>
      <c r="AU53" s="1"/>
      <c r="AV53" s="1"/>
    </row>
    <row r="54" spans="1:48" ht="15" hidden="1" customHeight="1" outlineLevel="1" thickTop="1" thickBot="1" x14ac:dyDescent="0.3">
      <c r="B54" s="395"/>
      <c r="C54" s="396" t="s">
        <v>16</v>
      </c>
      <c r="D54" s="106" t="s">
        <v>7</v>
      </c>
      <c r="E54" s="22">
        <f>'Green Pivot'!C30</f>
        <v>494</v>
      </c>
      <c r="F54" s="12">
        <f>'Green Pivot'!D30</f>
        <v>835</v>
      </c>
      <c r="G54" s="12">
        <f>'Green Pivot'!E30</f>
        <v>1410</v>
      </c>
      <c r="H54" s="12">
        <f>'Green Pivot'!F30</f>
        <v>1381</v>
      </c>
      <c r="I54" s="13">
        <f>'Green Pivot'!G30</f>
        <v>509</v>
      </c>
      <c r="J54" s="12">
        <f>'Green Pivot'!H30</f>
        <v>566</v>
      </c>
      <c r="K54" s="259">
        <f>'Green Pivot'!I30</f>
        <v>5195</v>
      </c>
      <c r="L54" s="62">
        <f>SUM(E54:I54)</f>
        <v>4629</v>
      </c>
      <c r="M54" s="67"/>
      <c r="N54" s="22">
        <f>'Orange Pivot'!C30</f>
        <v>54415</v>
      </c>
      <c r="O54" s="12">
        <f>'Orange Pivot'!D30</f>
        <v>58898</v>
      </c>
      <c r="P54" s="12">
        <f>'Orange Pivot'!E30</f>
        <v>50975</v>
      </c>
      <c r="Q54" s="12">
        <f>'Orange Pivot'!F30</f>
        <v>53481</v>
      </c>
      <c r="R54" s="13">
        <f>'Orange Pivot'!G30</f>
        <v>19402</v>
      </c>
      <c r="S54" s="259">
        <f>'Orange Pivot'!H30</f>
        <v>21528</v>
      </c>
      <c r="T54" s="259">
        <f>'Orange Pivot'!I30</f>
        <v>258699</v>
      </c>
      <c r="U54" s="62">
        <f>SUM(N54:R54)</f>
        <v>237171</v>
      </c>
      <c r="V54" s="67"/>
      <c r="W54" s="22">
        <f>'Blue Pivot'!C30</f>
        <v>344</v>
      </c>
      <c r="X54" s="12">
        <f>'Blue Pivot'!D30</f>
        <v>779</v>
      </c>
      <c r="Y54" s="12">
        <f>'Blue Pivot'!E30</f>
        <v>781</v>
      </c>
      <c r="Z54" s="12">
        <f>'Blue Pivot'!F30</f>
        <v>1360</v>
      </c>
      <c r="AA54" s="13">
        <f>'Blue Pivot'!G30</f>
        <v>526</v>
      </c>
      <c r="AB54" s="12">
        <f>'Blue Pivot'!H30</f>
        <v>683</v>
      </c>
      <c r="AC54" s="259">
        <f>'Blue Pivot'!I30</f>
        <v>4473</v>
      </c>
      <c r="AD54" s="14">
        <f>SUM(W54:AA54)</f>
        <v>3790</v>
      </c>
      <c r="AP54" s="1"/>
      <c r="AQ54" s="1"/>
      <c r="AR54" s="1"/>
      <c r="AS54" s="1"/>
      <c r="AT54" s="1"/>
      <c r="AU54" s="1"/>
      <c r="AV54" s="1"/>
    </row>
    <row r="55" spans="1:48" ht="15" hidden="1" customHeight="1" outlineLevel="1" thickTop="1" thickBot="1" x14ac:dyDescent="0.3">
      <c r="B55" s="395"/>
      <c r="C55" s="396"/>
      <c r="D55" s="104" t="s">
        <v>8</v>
      </c>
      <c r="E55" s="94">
        <f>'Green Pivot'!C31</f>
        <v>485</v>
      </c>
      <c r="F55" s="91">
        <f>'Green Pivot'!D31</f>
        <v>817</v>
      </c>
      <c r="G55" s="91">
        <f>'Green Pivot'!E31</f>
        <v>1376</v>
      </c>
      <c r="H55" s="91">
        <f>'Green Pivot'!F31</f>
        <v>1351</v>
      </c>
      <c r="I55" s="92">
        <f>'Green Pivot'!G31</f>
        <v>501</v>
      </c>
      <c r="J55" s="91">
        <f>'Green Pivot'!H31</f>
        <v>261</v>
      </c>
      <c r="K55" s="264">
        <f>'Green Pivot'!I31</f>
        <v>4791</v>
      </c>
      <c r="L55" s="93">
        <f t="shared" ref="L55:L57" si="61">SUM(E55:I55)</f>
        <v>4530</v>
      </c>
      <c r="M55" s="67"/>
      <c r="N55" s="94">
        <f>'Orange Pivot'!C31</f>
        <v>54537</v>
      </c>
      <c r="O55" s="91">
        <f>'Orange Pivot'!D31</f>
        <v>55580</v>
      </c>
      <c r="P55" s="91">
        <f>'Orange Pivot'!E31</f>
        <v>45345</v>
      </c>
      <c r="Q55" s="91">
        <f>'Orange Pivot'!F31</f>
        <v>49417</v>
      </c>
      <c r="R55" s="92">
        <f>'Orange Pivot'!G31</f>
        <v>18579</v>
      </c>
      <c r="S55" s="264">
        <f>'Orange Pivot'!H31</f>
        <v>11862</v>
      </c>
      <c r="T55" s="264">
        <f>'Orange Pivot'!I31</f>
        <v>235320</v>
      </c>
      <c r="U55" s="93">
        <f t="shared" ref="U55:U57" si="62">SUM(N55:R55)</f>
        <v>223458</v>
      </c>
      <c r="V55" s="67"/>
      <c r="W55" s="94">
        <f>'Blue Pivot'!C31</f>
        <v>311</v>
      </c>
      <c r="X55" s="91">
        <f>'Blue Pivot'!D31</f>
        <v>713</v>
      </c>
      <c r="Y55" s="91">
        <f>'Blue Pivot'!E31</f>
        <v>737</v>
      </c>
      <c r="Z55" s="91">
        <f>'Blue Pivot'!F31</f>
        <v>1267</v>
      </c>
      <c r="AA55" s="92">
        <f>'Blue Pivot'!G31</f>
        <v>486</v>
      </c>
      <c r="AB55" s="91">
        <f>'Blue Pivot'!H31</f>
        <v>234</v>
      </c>
      <c r="AC55" s="264">
        <f>'Blue Pivot'!I31</f>
        <v>3748</v>
      </c>
      <c r="AD55" s="95">
        <f t="shared" ref="AD55:AD57" si="63">SUM(W55:AA55)</f>
        <v>3514</v>
      </c>
      <c r="AP55" s="1"/>
      <c r="AQ55" s="1"/>
      <c r="AR55" s="1"/>
      <c r="AS55" s="1"/>
      <c r="AT55" s="1"/>
      <c r="AU55" s="1"/>
      <c r="AV55" s="1"/>
    </row>
    <row r="56" spans="1:48" ht="15" hidden="1" customHeight="1" outlineLevel="1" thickTop="1" thickBot="1" x14ac:dyDescent="0.3">
      <c r="B56" s="395"/>
      <c r="C56" s="396"/>
      <c r="D56" s="105" t="s">
        <v>9</v>
      </c>
      <c r="E56" s="99">
        <f>'Green Pivot'!C32</f>
        <v>479</v>
      </c>
      <c r="F56" s="96">
        <f>'Green Pivot'!D32</f>
        <v>809</v>
      </c>
      <c r="G56" s="96">
        <f>'Green Pivot'!E32</f>
        <v>1360</v>
      </c>
      <c r="H56" s="96">
        <f>'Green Pivot'!F32</f>
        <v>1334</v>
      </c>
      <c r="I56" s="97">
        <f>'Green Pivot'!G32</f>
        <v>489</v>
      </c>
      <c r="J56" s="96">
        <f>'Green Pivot'!H32</f>
        <v>0</v>
      </c>
      <c r="K56" s="265">
        <f>'Green Pivot'!I32</f>
        <v>4471</v>
      </c>
      <c r="L56" s="98">
        <f t="shared" si="61"/>
        <v>4471</v>
      </c>
      <c r="M56" s="67"/>
      <c r="N56" s="99">
        <f>'Orange Pivot'!C32</f>
        <v>54206</v>
      </c>
      <c r="O56" s="96">
        <f>'Orange Pivot'!D32</f>
        <v>55151</v>
      </c>
      <c r="P56" s="96">
        <f>'Orange Pivot'!E32</f>
        <v>44799</v>
      </c>
      <c r="Q56" s="96">
        <f>'Orange Pivot'!F32</f>
        <v>48753</v>
      </c>
      <c r="R56" s="97">
        <f>'Orange Pivot'!G32</f>
        <v>18112</v>
      </c>
      <c r="S56" s="265">
        <f>'Orange Pivot'!H32</f>
        <v>0</v>
      </c>
      <c r="T56" s="265">
        <f>'Orange Pivot'!I32</f>
        <v>221021</v>
      </c>
      <c r="U56" s="98">
        <f t="shared" si="62"/>
        <v>221021</v>
      </c>
      <c r="V56" s="67"/>
      <c r="W56" s="99">
        <f>'Blue Pivot'!C32</f>
        <v>303</v>
      </c>
      <c r="X56" s="96">
        <f>'Blue Pivot'!D32</f>
        <v>705</v>
      </c>
      <c r="Y56" s="96">
        <f>'Blue Pivot'!E32</f>
        <v>725</v>
      </c>
      <c r="Z56" s="96">
        <f>'Blue Pivot'!F32</f>
        <v>1225</v>
      </c>
      <c r="AA56" s="97">
        <f>'Blue Pivot'!G32</f>
        <v>462</v>
      </c>
      <c r="AB56" s="96">
        <f>'Blue Pivot'!H32</f>
        <v>0</v>
      </c>
      <c r="AC56" s="265">
        <f>'Blue Pivot'!I32</f>
        <v>3420</v>
      </c>
      <c r="AD56" s="100">
        <f t="shared" si="63"/>
        <v>3420</v>
      </c>
      <c r="AP56" s="1"/>
      <c r="AQ56" s="1"/>
      <c r="AR56" s="1"/>
      <c r="AS56" s="1"/>
      <c r="AT56" s="1"/>
      <c r="AU56" s="1"/>
      <c r="AV56" s="1"/>
    </row>
    <row r="57" spans="1:48" s="1" customFormat="1" ht="15" hidden="1" customHeight="1" outlineLevel="1" thickTop="1" thickBot="1" x14ac:dyDescent="0.3">
      <c r="B57" s="395"/>
      <c r="C57" s="396"/>
      <c r="D57" s="300" t="s">
        <v>144</v>
      </c>
      <c r="E57" s="200">
        <f>'Green Pivot'!C33</f>
        <v>341</v>
      </c>
      <c r="F57" s="201">
        <f>'Green Pivot'!D33</f>
        <v>462</v>
      </c>
      <c r="G57" s="201">
        <f>'Green Pivot'!E33</f>
        <v>605</v>
      </c>
      <c r="H57" s="201">
        <f>'Green Pivot'!F33</f>
        <v>345</v>
      </c>
      <c r="I57" s="202">
        <f>'Green Pivot'!G33</f>
        <v>0</v>
      </c>
      <c r="J57" s="201">
        <f>'Green Pivot'!H33</f>
        <v>0</v>
      </c>
      <c r="K57" s="284">
        <f>'Green Pivot'!I33</f>
        <v>1753</v>
      </c>
      <c r="L57" s="287">
        <f t="shared" si="61"/>
        <v>1753</v>
      </c>
      <c r="M57" s="67"/>
      <c r="N57" s="200">
        <f>'Orange Pivot'!C33</f>
        <v>42876</v>
      </c>
      <c r="O57" s="201">
        <f>'Orange Pivot'!D33</f>
        <v>30706</v>
      </c>
      <c r="P57" s="201">
        <f>'Orange Pivot'!E33</f>
        <v>16224</v>
      </c>
      <c r="Q57" s="201">
        <f>'Orange Pivot'!F33</f>
        <v>11441</v>
      </c>
      <c r="R57" s="202">
        <f>'Orange Pivot'!G33</f>
        <v>9</v>
      </c>
      <c r="S57" s="284">
        <f>'Orange Pivot'!H33</f>
        <v>0</v>
      </c>
      <c r="T57" s="284">
        <f>'Orange Pivot'!I33</f>
        <v>101256</v>
      </c>
      <c r="U57" s="287">
        <f t="shared" si="62"/>
        <v>101256</v>
      </c>
      <c r="V57" s="67"/>
      <c r="W57" s="200">
        <f>'Blue Pivot'!C33</f>
        <v>209</v>
      </c>
      <c r="X57" s="201">
        <f>'Blue Pivot'!D33</f>
        <v>384</v>
      </c>
      <c r="Y57" s="201">
        <f>'Blue Pivot'!E33</f>
        <v>246</v>
      </c>
      <c r="Z57" s="201">
        <f>'Blue Pivot'!F33</f>
        <v>177</v>
      </c>
      <c r="AA57" s="202">
        <f>'Blue Pivot'!G33</f>
        <v>0</v>
      </c>
      <c r="AB57" s="201">
        <f>'Blue Pivot'!H33</f>
        <v>0</v>
      </c>
      <c r="AC57" s="284">
        <f>'Blue Pivot'!I33</f>
        <v>1016</v>
      </c>
      <c r="AD57" s="203">
        <f t="shared" si="63"/>
        <v>1016</v>
      </c>
      <c r="AE57" s="7"/>
    </row>
    <row r="58" spans="1:48" ht="15" hidden="1" customHeight="1" outlineLevel="1" thickTop="1" thickBot="1" x14ac:dyDescent="0.3">
      <c r="B58" s="395"/>
      <c r="C58" s="396"/>
      <c r="D58" s="5" t="s">
        <v>10</v>
      </c>
      <c r="E58" s="23">
        <f>'Green Pivot'!C34</f>
        <v>98.178137651821856</v>
      </c>
      <c r="F58" s="15">
        <f>'Green Pivot'!D34</f>
        <v>97.844311377245504</v>
      </c>
      <c r="G58" s="15">
        <f>'Green Pivot'!E34</f>
        <v>97.588652482269495</v>
      </c>
      <c r="H58" s="15">
        <f>'Green Pivot'!F34</f>
        <v>97.827661115133964</v>
      </c>
      <c r="I58" s="16">
        <f>'Green Pivot'!G34</f>
        <v>98.428290766208249</v>
      </c>
      <c r="J58" s="15">
        <f>'Green Pivot'!H34</f>
        <v>46.113074204946997</v>
      </c>
      <c r="K58" s="261">
        <f>'Green Pivot'!I34</f>
        <v>92.223291626564006</v>
      </c>
      <c r="L58" s="84">
        <f>L55/L54*100</f>
        <v>97.86130913804277</v>
      </c>
      <c r="M58" s="67"/>
      <c r="N58" s="23">
        <f>'Orange Pivot'!C34</f>
        <v>100.22420288523386</v>
      </c>
      <c r="O58" s="15">
        <f>'Orange Pivot'!D34</f>
        <v>94.366531970525315</v>
      </c>
      <c r="P58" s="15">
        <f>'Orange Pivot'!E34</f>
        <v>88.955370279548802</v>
      </c>
      <c r="Q58" s="15">
        <f>'Orange Pivot'!F34</f>
        <v>92.401039621547838</v>
      </c>
      <c r="R58" s="16">
        <f>'Orange Pivot'!G34</f>
        <v>95.758169260900942</v>
      </c>
      <c r="S58" s="261">
        <f>'Orange Pivot'!H34</f>
        <v>55.100334448160538</v>
      </c>
      <c r="T58" s="261">
        <f>'Orange Pivot'!I34</f>
        <v>90.962856447067836</v>
      </c>
      <c r="U58" s="84">
        <f>U55/U54*100</f>
        <v>94.2180958042931</v>
      </c>
      <c r="V58" s="67"/>
      <c r="W58" s="23">
        <f>'Blue Pivot'!C34</f>
        <v>90.406976744186053</v>
      </c>
      <c r="X58" s="15">
        <f>'Blue Pivot'!D34</f>
        <v>91.527599486521183</v>
      </c>
      <c r="Y58" s="15">
        <f>'Blue Pivot'!E34</f>
        <v>94.366197183098592</v>
      </c>
      <c r="Z58" s="15">
        <f>'Blue Pivot'!F34</f>
        <v>93.161764705882348</v>
      </c>
      <c r="AA58" s="16">
        <f>'Blue Pivot'!G34</f>
        <v>92.395437262357419</v>
      </c>
      <c r="AB58" s="15">
        <f>'Blue Pivot'!H34</f>
        <v>34.260614934114201</v>
      </c>
      <c r="AC58" s="261">
        <f>'Blue Pivot'!I34</f>
        <v>83.791638721216188</v>
      </c>
      <c r="AD58" s="17">
        <f>AD55/AD54*100</f>
        <v>92.717678100263853</v>
      </c>
      <c r="AP58" s="1"/>
      <c r="AQ58" s="1"/>
      <c r="AR58" s="1"/>
      <c r="AS58" s="1"/>
      <c r="AT58" s="1"/>
      <c r="AU58" s="1"/>
      <c r="AV58" s="1"/>
    </row>
    <row r="59" spans="1:48" s="1" customFormat="1" ht="15" hidden="1" customHeight="1" outlineLevel="1" thickTop="1" thickBot="1" x14ac:dyDescent="0.3">
      <c r="B59" s="395"/>
      <c r="C59" s="396"/>
      <c r="D59" s="301" t="s">
        <v>11</v>
      </c>
      <c r="E59" s="347">
        <f>'Green Pivot'!C35</f>
        <v>96.963562753036442</v>
      </c>
      <c r="F59" s="43">
        <f>'Green Pivot'!D35</f>
        <v>96.88622754491017</v>
      </c>
      <c r="G59" s="43">
        <f>'Green Pivot'!E35</f>
        <v>96.453900709219852</v>
      </c>
      <c r="H59" s="43">
        <f>'Green Pivot'!F35</f>
        <v>96.596669080376543</v>
      </c>
      <c r="I59" s="44">
        <f>'Green Pivot'!G35</f>
        <v>96.070726915520638</v>
      </c>
      <c r="J59" s="43">
        <f>'Green Pivot'!H35</f>
        <v>0</v>
      </c>
      <c r="K59" s="271">
        <f>'Green Pivot'!I35</f>
        <v>86.063522617901839</v>
      </c>
      <c r="L59" s="45">
        <f>L56/L54*100</f>
        <v>96.586735796068268</v>
      </c>
      <c r="M59" s="67"/>
      <c r="N59" s="295">
        <f>'Orange Pivot'!C35</f>
        <v>99.615914729394476</v>
      </c>
      <c r="O59" s="296">
        <f>'Orange Pivot'!D35</f>
        <v>93.638154096913311</v>
      </c>
      <c r="P59" s="296">
        <f>'Orange Pivot'!E35</f>
        <v>87.884256988719955</v>
      </c>
      <c r="Q59" s="296">
        <f>'Orange Pivot'!F35</f>
        <v>91.159477197509403</v>
      </c>
      <c r="R59" s="297">
        <f>'Orange Pivot'!G35</f>
        <v>93.351200907122973</v>
      </c>
      <c r="S59" s="267">
        <f>'Orange Pivot'!H35</f>
        <v>0</v>
      </c>
      <c r="T59" s="267">
        <f>'Orange Pivot'!I35</f>
        <v>85.435583438668104</v>
      </c>
      <c r="U59" s="298">
        <f>U56/U54*100</f>
        <v>93.190567143537777</v>
      </c>
      <c r="V59" s="67"/>
      <c r="W59" s="347">
        <f>'Blue Pivot'!C35</f>
        <v>88.081395348837205</v>
      </c>
      <c r="X59" s="43">
        <f>'Blue Pivot'!D35</f>
        <v>90.500641848523742</v>
      </c>
      <c r="Y59" s="43">
        <f>'Blue Pivot'!E35</f>
        <v>92.829705505761837</v>
      </c>
      <c r="Z59" s="43">
        <f>'Blue Pivot'!F35</f>
        <v>90.07352941176471</v>
      </c>
      <c r="AA59" s="44">
        <f>'Blue Pivot'!G35</f>
        <v>87.832699619771859</v>
      </c>
      <c r="AB59" s="43">
        <f>'Blue Pivot'!H35</f>
        <v>0</v>
      </c>
      <c r="AC59" s="271">
        <f>'Blue Pivot'!I35</f>
        <v>76.458752515090538</v>
      </c>
      <c r="AD59" s="45">
        <f>AD56/AD54*100</f>
        <v>90.237467018469658</v>
      </c>
      <c r="AE59" s="7"/>
    </row>
    <row r="60" spans="1:48" s="1" customFormat="1" ht="15" hidden="1" customHeight="1" outlineLevel="1" thickTop="1" thickBot="1" x14ac:dyDescent="0.3">
      <c r="B60" s="395"/>
      <c r="C60" s="396"/>
      <c r="D60" s="301" t="s">
        <v>145</v>
      </c>
      <c r="E60" s="295">
        <f>'Green Pivot'!C36</f>
        <v>74.61706783369803</v>
      </c>
      <c r="F60" s="296">
        <f>'Green Pivot'!D36</f>
        <v>60.709592641261501</v>
      </c>
      <c r="G60" s="296">
        <f>'Green Pivot'!E36</f>
        <v>48.948220064724914</v>
      </c>
      <c r="H60" s="296">
        <f>'Green Pivot'!F36</f>
        <v>31.025179856115109</v>
      </c>
      <c r="I60" s="297"/>
      <c r="J60" s="296"/>
      <c r="K60" s="267"/>
      <c r="L60" s="298"/>
      <c r="M60" s="67"/>
      <c r="N60" s="295">
        <f>'Orange Pivot'!C36</f>
        <v>82.420560927317808</v>
      </c>
      <c r="O60" s="296">
        <f>'Orange Pivot'!D36</f>
        <v>59.422533575879555</v>
      </c>
      <c r="P60" s="296">
        <f>'Orange Pivot'!E36</f>
        <v>40.22013981853339</v>
      </c>
      <c r="Q60" s="296">
        <f>'Orange Pivot'!F36</f>
        <v>28.245895568448336</v>
      </c>
      <c r="R60" s="297"/>
      <c r="S60" s="267"/>
      <c r="T60" s="267"/>
      <c r="U60" s="298"/>
      <c r="V60" s="67"/>
      <c r="W60" s="295">
        <f>'Blue Pivot'!C36</f>
        <v>74.377224199288264</v>
      </c>
      <c r="X60" s="296">
        <f>'Blue Pivot'!D36</f>
        <v>60</v>
      </c>
      <c r="Y60" s="296">
        <f>'Blue Pivot'!E36</f>
        <v>40.931780366056572</v>
      </c>
      <c r="Z60" s="296">
        <f>'Blue Pivot'!F36</f>
        <v>22.721437740693197</v>
      </c>
      <c r="AA60" s="297"/>
      <c r="AB60" s="296"/>
      <c r="AC60" s="267"/>
      <c r="AD60" s="299"/>
      <c r="AE60" s="7"/>
    </row>
    <row r="61" spans="1:48" ht="15" hidden="1" customHeight="1" outlineLevel="1" thickTop="1" thickBot="1" x14ac:dyDescent="0.3">
      <c r="B61" s="395"/>
      <c r="C61" s="396"/>
      <c r="D61" s="6" t="s">
        <v>146</v>
      </c>
      <c r="E61" s="24">
        <f>'Green Pivot'!C37</f>
        <v>69.02834008097166</v>
      </c>
      <c r="F61" s="18">
        <f>'Green Pivot'!D37</f>
        <v>55.329341317365262</v>
      </c>
      <c r="G61" s="18">
        <f>'Green Pivot'!E37</f>
        <v>42.907801418439718</v>
      </c>
      <c r="H61" s="18">
        <f>'Green Pivot'!F37</f>
        <v>24.98189717595945</v>
      </c>
      <c r="I61" s="19"/>
      <c r="J61" s="18"/>
      <c r="K61" s="262"/>
      <c r="L61" s="85"/>
      <c r="M61" s="67"/>
      <c r="N61" s="24">
        <f>'Orange Pivot'!C37</f>
        <v>78.794450059726174</v>
      </c>
      <c r="O61" s="18">
        <f>'Orange Pivot'!D37</f>
        <v>52.134198105198813</v>
      </c>
      <c r="P61" s="18">
        <f>'Orange Pivot'!E37</f>
        <v>31.827366356056892</v>
      </c>
      <c r="Q61" s="18">
        <f>'Orange Pivot'!F37</f>
        <v>21.39264411660216</v>
      </c>
      <c r="R61" s="19"/>
      <c r="S61" s="262"/>
      <c r="T61" s="262"/>
      <c r="U61" s="85"/>
      <c r="V61" s="67"/>
      <c r="W61" s="24">
        <f>'Blue Pivot'!C37</f>
        <v>60.755813953488371</v>
      </c>
      <c r="X61" s="18">
        <f>'Blue Pivot'!D37</f>
        <v>49.29396662387677</v>
      </c>
      <c r="Y61" s="18">
        <f>'Blue Pivot'!E37</f>
        <v>31.498079385403326</v>
      </c>
      <c r="Z61" s="18">
        <f>'Blue Pivot'!F37</f>
        <v>13.014705882352942</v>
      </c>
      <c r="AA61" s="19"/>
      <c r="AB61" s="18"/>
      <c r="AC61" s="262"/>
      <c r="AD61" s="20"/>
      <c r="AP61" s="1"/>
      <c r="AQ61" s="1"/>
      <c r="AR61" s="1"/>
      <c r="AS61" s="1"/>
      <c r="AT61" s="1"/>
      <c r="AU61" s="1"/>
      <c r="AV61" s="1"/>
    </row>
    <row r="62" spans="1:48" s="1" customFormat="1" ht="15" hidden="1" customHeight="1" outlineLevel="1" thickTop="1" thickBot="1" x14ac:dyDescent="0.3">
      <c r="B62" s="395"/>
      <c r="C62" s="396"/>
      <c r="D62" s="301" t="s">
        <v>76</v>
      </c>
      <c r="E62" s="130">
        <f>E58/N58</f>
        <v>0.97958511841940066</v>
      </c>
      <c r="F62" s="131">
        <f t="shared" ref="F62:F65" si="64">F58/O58</f>
        <v>1.0368539495316671</v>
      </c>
      <c r="G62" s="131">
        <f t="shared" ref="G62:G65" si="65">G58/P58</f>
        <v>1.097051838192455</v>
      </c>
      <c r="H62" s="131">
        <f t="shared" ref="H62:H65" si="66">H58/Q58</f>
        <v>1.0587290090653985</v>
      </c>
      <c r="I62" s="132">
        <f t="shared" ref="I62:I63" si="67">I58/R58</f>
        <v>1.0278840074524853</v>
      </c>
      <c r="J62" s="131">
        <f t="shared" ref="J62:J63" si="68">J58/S58</f>
        <v>0.83689281865123832</v>
      </c>
      <c r="K62" s="266">
        <f t="shared" ref="K62:L63" si="69">K58/T58</f>
        <v>1.0138565918961617</v>
      </c>
      <c r="L62" s="135">
        <f>L58/U58</f>
        <v>1.0386678726910088</v>
      </c>
      <c r="M62" s="67"/>
      <c r="N62" s="267"/>
      <c r="O62" s="267"/>
      <c r="P62" s="267"/>
      <c r="Q62" s="267"/>
      <c r="R62" s="267"/>
      <c r="S62" s="267"/>
      <c r="T62" s="267"/>
      <c r="U62" s="303"/>
      <c r="V62" s="67"/>
      <c r="W62" s="130">
        <f>W58/N58</f>
        <v>0.90204735125417301</v>
      </c>
      <c r="X62" s="131">
        <f t="shared" ref="X62:X65" si="70">X58/O58</f>
        <v>0.96991589682567914</v>
      </c>
      <c r="Y62" s="131">
        <f t="shared" ref="Y62:Y65" si="71">Y58/P58</f>
        <v>1.0608263097162753</v>
      </c>
      <c r="Z62" s="131">
        <f t="shared" ref="Z62:Z65" si="72">Z58/Q58</f>
        <v>1.0082328628276289</v>
      </c>
      <c r="AA62" s="132">
        <f t="shared" ref="AA62:AA63" si="73">AA58/R58</f>
        <v>0.96488307969441767</v>
      </c>
      <c r="AB62" s="131">
        <f t="shared" ref="AB62:AB63" si="74">AB58/S58</f>
        <v>0.621785970579675</v>
      </c>
      <c r="AC62" s="266">
        <f t="shared" ref="AC62:AC63" si="75">AC58/T58</f>
        <v>0.92116323073006567</v>
      </c>
      <c r="AD62" s="134">
        <f t="shared" ref="AD62:AD63" si="76">AD58/U58</f>
        <v>0.98407505807434414</v>
      </c>
      <c r="AE62" s="7"/>
    </row>
    <row r="63" spans="1:48" s="1" customFormat="1" ht="15" hidden="1" customHeight="1" outlineLevel="1" thickTop="1" thickBot="1" x14ac:dyDescent="0.3">
      <c r="B63" s="395"/>
      <c r="C63" s="396"/>
      <c r="D63" s="301" t="s">
        <v>77</v>
      </c>
      <c r="E63" s="130">
        <f t="shared" ref="E63:E65" si="77">E59/N59</f>
        <v>0.97337421451619333</v>
      </c>
      <c r="F63" s="131">
        <f t="shared" si="64"/>
        <v>1.034687499762492</v>
      </c>
      <c r="G63" s="131">
        <f t="shared" si="65"/>
        <v>1.0975105668993688</v>
      </c>
      <c r="H63" s="131">
        <f t="shared" si="66"/>
        <v>1.0596448339769076</v>
      </c>
      <c r="I63" s="132">
        <f t="shared" si="67"/>
        <v>1.0291322016425195</v>
      </c>
      <c r="J63" s="131" t="e">
        <f t="shared" si="68"/>
        <v>#DIV/0!</v>
      </c>
      <c r="K63" s="266">
        <f t="shared" si="69"/>
        <v>1.0073498553408313</v>
      </c>
      <c r="L63" s="135">
        <f t="shared" si="69"/>
        <v>1.0364432662728569</v>
      </c>
      <c r="M63" s="67"/>
      <c r="N63" s="267"/>
      <c r="O63" s="267"/>
      <c r="P63" s="267"/>
      <c r="Q63" s="267"/>
      <c r="R63" s="267"/>
      <c r="S63" s="267"/>
      <c r="T63" s="267"/>
      <c r="U63" s="303"/>
      <c r="V63" s="67"/>
      <c r="W63" s="130">
        <f t="shared" ref="W63:W65" si="78">W59/N59</f>
        <v>0.88421007414437081</v>
      </c>
      <c r="X63" s="131">
        <f t="shared" si="70"/>
        <v>0.96649322833572393</v>
      </c>
      <c r="Y63" s="131">
        <f t="shared" si="71"/>
        <v>1.0562722913806581</v>
      </c>
      <c r="Z63" s="131">
        <f t="shared" si="72"/>
        <v>0.98808738466773083</v>
      </c>
      <c r="AA63" s="132">
        <f t="shared" si="73"/>
        <v>0.94088451745959234</v>
      </c>
      <c r="AB63" s="131" t="e">
        <f t="shared" si="74"/>
        <v>#DIV/0!</v>
      </c>
      <c r="AC63" s="266">
        <f t="shared" si="75"/>
        <v>0.8949286636519338</v>
      </c>
      <c r="AD63" s="134">
        <f t="shared" si="76"/>
        <v>0.968311169085176</v>
      </c>
      <c r="AE63" s="7"/>
    </row>
    <row r="64" spans="1:48" ht="15" customHeight="1" collapsed="1" thickTop="1" thickBot="1" x14ac:dyDescent="0.3">
      <c r="B64" s="395"/>
      <c r="C64" s="396"/>
      <c r="D64" s="107" t="s">
        <v>147</v>
      </c>
      <c r="E64" s="101">
        <f t="shared" si="77"/>
        <v>0.90532103875753467</v>
      </c>
      <c r="F64" s="47">
        <f t="shared" si="64"/>
        <v>1.0216594444553333</v>
      </c>
      <c r="G64" s="47">
        <f t="shared" si="65"/>
        <v>1.2170077052335266</v>
      </c>
      <c r="H64" s="47">
        <f t="shared" si="66"/>
        <v>1.0983960406187769</v>
      </c>
      <c r="I64" s="48"/>
      <c r="J64" s="47"/>
      <c r="K64" s="312"/>
      <c r="L64" s="59"/>
      <c r="M64" s="67"/>
      <c r="N64" s="29"/>
      <c r="O64" s="29"/>
      <c r="P64" s="29"/>
      <c r="Q64" s="29"/>
      <c r="R64" s="29"/>
      <c r="S64" s="29"/>
      <c r="T64" s="29"/>
      <c r="U64" s="29"/>
      <c r="V64" s="67"/>
      <c r="W64" s="101">
        <f t="shared" si="78"/>
        <v>0.9024110411584978</v>
      </c>
      <c r="X64" s="47">
        <f t="shared" si="70"/>
        <v>1.0097179704292321</v>
      </c>
      <c r="Y64" s="47">
        <f t="shared" si="71"/>
        <v>1.0176936368380116</v>
      </c>
      <c r="Z64" s="47">
        <f t="shared" si="72"/>
        <v>0.80441555431061806</v>
      </c>
      <c r="AA64" s="48"/>
      <c r="AB64" s="47"/>
      <c r="AC64" s="312"/>
      <c r="AD64" s="138"/>
      <c r="AP64" s="1"/>
      <c r="AQ64" s="1"/>
      <c r="AR64" s="1"/>
      <c r="AS64" s="1"/>
      <c r="AT64" s="1"/>
      <c r="AU64" s="1"/>
      <c r="AV64" s="1"/>
    </row>
    <row r="65" spans="2:48" ht="17.25" thickTop="1" thickBot="1" x14ac:dyDescent="0.3">
      <c r="B65" s="395"/>
      <c r="C65" s="396"/>
      <c r="D65" s="103" t="s">
        <v>148</v>
      </c>
      <c r="E65" s="70">
        <f t="shared" si="77"/>
        <v>0.87605586470428054</v>
      </c>
      <c r="F65" s="53">
        <f t="shared" si="64"/>
        <v>1.0612868966684621</v>
      </c>
      <c r="G65" s="53">
        <f t="shared" si="65"/>
        <v>1.3481417512974387</v>
      </c>
      <c r="H65" s="53">
        <f t="shared" si="66"/>
        <v>1.1677797770015621</v>
      </c>
      <c r="I65" s="54"/>
      <c r="J65" s="53"/>
      <c r="K65" s="313"/>
      <c r="L65" s="61"/>
      <c r="M65" s="67"/>
      <c r="N65" s="46"/>
      <c r="O65" s="46"/>
      <c r="P65" s="46"/>
      <c r="Q65" s="46"/>
      <c r="R65" s="46"/>
      <c r="S65" s="46"/>
      <c r="T65" s="46"/>
      <c r="U65" s="46"/>
      <c r="V65" s="67"/>
      <c r="W65" s="369">
        <f t="shared" si="78"/>
        <v>0.77106717424178328</v>
      </c>
      <c r="X65" s="112">
        <f t="shared" si="70"/>
        <v>0.9455207601814285</v>
      </c>
      <c r="Y65" s="112">
        <f t="shared" si="71"/>
        <v>0.98965396737606903</v>
      </c>
      <c r="Z65" s="112">
        <f t="shared" si="72"/>
        <v>0.60837294405569231</v>
      </c>
      <c r="AA65" s="113"/>
      <c r="AB65" s="112"/>
      <c r="AC65" s="370"/>
      <c r="AD65" s="115"/>
      <c r="AP65" s="7" t="s">
        <v>113</v>
      </c>
      <c r="AQ65" s="1"/>
      <c r="AR65" s="1"/>
      <c r="AS65" s="1"/>
      <c r="AT65" s="1"/>
      <c r="AU65" s="1"/>
      <c r="AV65" s="1"/>
    </row>
    <row r="66" spans="2:48" ht="15" hidden="1" customHeight="1" outlineLevel="1" thickTop="1" thickBot="1" x14ac:dyDescent="0.3">
      <c r="B66" s="395" t="s">
        <v>17</v>
      </c>
      <c r="C66" s="393" t="s">
        <v>18</v>
      </c>
      <c r="D66" s="8" t="s">
        <v>7</v>
      </c>
      <c r="E66" s="74">
        <f>'Green Pivot'!C38</f>
        <v>188</v>
      </c>
      <c r="F66" s="72">
        <f>'Green Pivot'!D38</f>
        <v>353</v>
      </c>
      <c r="G66" s="72">
        <f>'Green Pivot'!E38</f>
        <v>741</v>
      </c>
      <c r="H66" s="72">
        <f>'Green Pivot'!F38</f>
        <v>700</v>
      </c>
      <c r="I66" s="73">
        <f>'Green Pivot'!G38</f>
        <v>220</v>
      </c>
      <c r="J66" s="72">
        <f>'Green Pivot'!H38</f>
        <v>320</v>
      </c>
      <c r="K66" s="272">
        <f>'Green Pivot'!I38</f>
        <v>2522</v>
      </c>
      <c r="L66" s="75">
        <f>SUM(E66:I66)</f>
        <v>2202</v>
      </c>
      <c r="M66" s="67"/>
      <c r="N66" s="22">
        <f>'Orange Pivot'!C38</f>
        <v>50435</v>
      </c>
      <c r="O66" s="12">
        <f>'Orange Pivot'!D38</f>
        <v>48624</v>
      </c>
      <c r="P66" s="12">
        <f>'Orange Pivot'!E38</f>
        <v>38601</v>
      </c>
      <c r="Q66" s="12">
        <f>'Orange Pivot'!F38</f>
        <v>44529</v>
      </c>
      <c r="R66" s="13">
        <f>'Orange Pivot'!G38</f>
        <v>16239</v>
      </c>
      <c r="S66" s="259">
        <f>'Orange Pivot'!H38</f>
        <v>18367</v>
      </c>
      <c r="T66" s="259">
        <f>'Orange Pivot'!I38</f>
        <v>216795</v>
      </c>
      <c r="U66" s="62">
        <f>SUM(N66:R66)</f>
        <v>198428</v>
      </c>
      <c r="V66" s="67"/>
      <c r="W66" s="22">
        <f>'Blue Pivot'!C38</f>
        <v>255</v>
      </c>
      <c r="X66" s="12">
        <f>'Blue Pivot'!D38</f>
        <v>480</v>
      </c>
      <c r="Y66" s="12">
        <f>'Blue Pivot'!E38</f>
        <v>540</v>
      </c>
      <c r="Z66" s="12">
        <f>'Blue Pivot'!F38</f>
        <v>803</v>
      </c>
      <c r="AA66" s="13">
        <f>'Blue Pivot'!G38</f>
        <v>335</v>
      </c>
      <c r="AB66" s="12">
        <f>'Blue Pivot'!H38</f>
        <v>455</v>
      </c>
      <c r="AC66" s="259">
        <f>'Blue Pivot'!I38</f>
        <v>2868</v>
      </c>
      <c r="AD66" s="14">
        <f>SUM(W66:AA66)</f>
        <v>2413</v>
      </c>
      <c r="AP66" s="1"/>
      <c r="AQ66" s="1"/>
      <c r="AR66" s="1"/>
      <c r="AS66" s="1"/>
      <c r="AT66" s="1"/>
      <c r="AU66" s="1"/>
      <c r="AV66" s="1"/>
    </row>
    <row r="67" spans="2:48" ht="15" hidden="1" customHeight="1" outlineLevel="1" thickTop="1" thickBot="1" x14ac:dyDescent="0.3">
      <c r="B67" s="395"/>
      <c r="C67" s="393"/>
      <c r="D67" s="104" t="s">
        <v>8</v>
      </c>
      <c r="E67" s="94">
        <f>'Green Pivot'!C39</f>
        <v>188</v>
      </c>
      <c r="F67" s="91">
        <f>'Green Pivot'!D39</f>
        <v>354</v>
      </c>
      <c r="G67" s="91">
        <f>'Green Pivot'!E39</f>
        <v>753</v>
      </c>
      <c r="H67" s="91">
        <f>'Green Pivot'!F39</f>
        <v>705</v>
      </c>
      <c r="I67" s="92">
        <f>'Green Pivot'!G39</f>
        <v>226</v>
      </c>
      <c r="J67" s="91">
        <f>'Green Pivot'!H39</f>
        <v>140</v>
      </c>
      <c r="K67" s="264">
        <f>'Green Pivot'!I39</f>
        <v>2366</v>
      </c>
      <c r="L67" s="95">
        <f t="shared" ref="L67:L69" si="79">SUM(E67:I67)</f>
        <v>2226</v>
      </c>
      <c r="M67" s="67"/>
      <c r="N67" s="94">
        <f>'Orange Pivot'!C39</f>
        <v>51030</v>
      </c>
      <c r="O67" s="91">
        <f>'Orange Pivot'!D39</f>
        <v>45480</v>
      </c>
      <c r="P67" s="91">
        <f>'Orange Pivot'!E39</f>
        <v>34268</v>
      </c>
      <c r="Q67" s="91">
        <f>'Orange Pivot'!F39</f>
        <v>40240</v>
      </c>
      <c r="R67" s="92">
        <f>'Orange Pivot'!G39</f>
        <v>15520</v>
      </c>
      <c r="S67" s="264">
        <f>'Orange Pivot'!H39</f>
        <v>7599</v>
      </c>
      <c r="T67" s="264">
        <f>'Orange Pivot'!I39</f>
        <v>194137</v>
      </c>
      <c r="U67" s="93">
        <f t="shared" ref="U67:U69" si="80">SUM(N67:R67)</f>
        <v>186538</v>
      </c>
      <c r="V67" s="67"/>
      <c r="W67" s="94">
        <f>'Blue Pivot'!C39</f>
        <v>275</v>
      </c>
      <c r="X67" s="91">
        <f>'Blue Pivot'!D39</f>
        <v>462</v>
      </c>
      <c r="Y67" s="91">
        <f>'Blue Pivot'!E39</f>
        <v>500</v>
      </c>
      <c r="Z67" s="91">
        <f>'Blue Pivot'!F39</f>
        <v>759</v>
      </c>
      <c r="AA67" s="92">
        <f>'Blue Pivot'!G39</f>
        <v>294</v>
      </c>
      <c r="AB67" s="91">
        <f>'Blue Pivot'!H39</f>
        <v>104</v>
      </c>
      <c r="AC67" s="264">
        <f>'Blue Pivot'!I39</f>
        <v>2394</v>
      </c>
      <c r="AD67" s="95">
        <f t="shared" ref="AD67:AD69" si="81">SUM(W67:AA67)</f>
        <v>2290</v>
      </c>
      <c r="AP67" s="7"/>
      <c r="AQ67" s="7"/>
      <c r="AR67" s="7"/>
      <c r="AS67" s="7"/>
      <c r="AT67" s="7"/>
      <c r="AU67" s="7"/>
      <c r="AV67" s="7"/>
    </row>
    <row r="68" spans="2:48" ht="15" hidden="1" customHeight="1" outlineLevel="1" thickTop="1" thickBot="1" x14ac:dyDescent="0.3">
      <c r="B68" s="395"/>
      <c r="C68" s="393"/>
      <c r="D68" s="105" t="s">
        <v>9</v>
      </c>
      <c r="E68" s="99">
        <f>'Green Pivot'!C40</f>
        <v>186</v>
      </c>
      <c r="F68" s="96">
        <f>'Green Pivot'!D40</f>
        <v>352</v>
      </c>
      <c r="G68" s="96">
        <f>'Green Pivot'!E40</f>
        <v>745</v>
      </c>
      <c r="H68" s="96">
        <f>'Green Pivot'!F40</f>
        <v>694</v>
      </c>
      <c r="I68" s="97">
        <f>'Green Pivot'!G40</f>
        <v>215</v>
      </c>
      <c r="J68" s="96">
        <f>'Green Pivot'!H40</f>
        <v>0</v>
      </c>
      <c r="K68" s="265">
        <f>'Green Pivot'!I40</f>
        <v>2192</v>
      </c>
      <c r="L68" s="100">
        <f t="shared" si="79"/>
        <v>2192</v>
      </c>
      <c r="M68" s="67"/>
      <c r="N68" s="99">
        <f>'Orange Pivot'!C40</f>
        <v>50620</v>
      </c>
      <c r="O68" s="96">
        <f>'Orange Pivot'!D40</f>
        <v>45038</v>
      </c>
      <c r="P68" s="96">
        <f>'Orange Pivot'!E40</f>
        <v>33645</v>
      </c>
      <c r="Q68" s="96">
        <f>'Orange Pivot'!F40</f>
        <v>39198</v>
      </c>
      <c r="R68" s="97">
        <f>'Orange Pivot'!G40</f>
        <v>14967</v>
      </c>
      <c r="S68" s="265">
        <f>'Orange Pivot'!H40</f>
        <v>0</v>
      </c>
      <c r="T68" s="265">
        <f>'Orange Pivot'!I40</f>
        <v>183468</v>
      </c>
      <c r="U68" s="98">
        <f t="shared" si="80"/>
        <v>183468</v>
      </c>
      <c r="V68" s="67"/>
      <c r="W68" s="99">
        <f>'Blue Pivot'!C40</f>
        <v>271</v>
      </c>
      <c r="X68" s="96">
        <f>'Blue Pivot'!D40</f>
        <v>451</v>
      </c>
      <c r="Y68" s="96">
        <f>'Blue Pivot'!E40</f>
        <v>483</v>
      </c>
      <c r="Z68" s="96">
        <f>'Blue Pivot'!F40</f>
        <v>719</v>
      </c>
      <c r="AA68" s="97">
        <f>'Blue Pivot'!G40</f>
        <v>280</v>
      </c>
      <c r="AB68" s="96">
        <f>'Blue Pivot'!H40</f>
        <v>0</v>
      </c>
      <c r="AC68" s="265">
        <f>'Blue Pivot'!I40</f>
        <v>2204</v>
      </c>
      <c r="AD68" s="100">
        <f t="shared" si="81"/>
        <v>2204</v>
      </c>
      <c r="AP68" s="7"/>
      <c r="AQ68" s="7"/>
      <c r="AR68" s="7"/>
      <c r="AS68" s="7"/>
      <c r="AT68" s="7"/>
      <c r="AU68" s="7"/>
      <c r="AV68" s="7"/>
    </row>
    <row r="69" spans="2:48" s="1" customFormat="1" ht="15" hidden="1" customHeight="1" outlineLevel="1" thickTop="1" thickBot="1" x14ac:dyDescent="0.3">
      <c r="B69" s="395"/>
      <c r="C69" s="393"/>
      <c r="D69" s="300" t="s">
        <v>144</v>
      </c>
      <c r="E69" s="200">
        <f>'Green Pivot'!C41</f>
        <v>133</v>
      </c>
      <c r="F69" s="201">
        <f>'Green Pivot'!D41</f>
        <v>189</v>
      </c>
      <c r="G69" s="201">
        <f>'Green Pivot'!E41</f>
        <v>305</v>
      </c>
      <c r="H69" s="201">
        <f>'Green Pivot'!F41</f>
        <v>174</v>
      </c>
      <c r="I69" s="202">
        <f>'Green Pivot'!G41</f>
        <v>0</v>
      </c>
      <c r="J69" s="201">
        <f>'Green Pivot'!H41</f>
        <v>0</v>
      </c>
      <c r="K69" s="284">
        <f>'Green Pivot'!I41</f>
        <v>801</v>
      </c>
      <c r="L69" s="203">
        <f t="shared" si="79"/>
        <v>801</v>
      </c>
      <c r="M69" s="67"/>
      <c r="N69" s="200">
        <f>'Orange Pivot'!C41</f>
        <v>38109</v>
      </c>
      <c r="O69" s="201">
        <f>'Orange Pivot'!D41</f>
        <v>23844</v>
      </c>
      <c r="P69" s="201">
        <f>'Orange Pivot'!E41</f>
        <v>10465</v>
      </c>
      <c r="Q69" s="201">
        <f>'Orange Pivot'!F41</f>
        <v>7027</v>
      </c>
      <c r="R69" s="202">
        <f>'Orange Pivot'!G41</f>
        <v>5</v>
      </c>
      <c r="S69" s="284">
        <f>'Orange Pivot'!H41</f>
        <v>0</v>
      </c>
      <c r="T69" s="284">
        <f>'Orange Pivot'!I41</f>
        <v>79450</v>
      </c>
      <c r="U69" s="287">
        <f t="shared" si="80"/>
        <v>79450</v>
      </c>
      <c r="V69" s="67"/>
      <c r="W69" s="200">
        <f>'Blue Pivot'!C41</f>
        <v>194</v>
      </c>
      <c r="X69" s="201">
        <f>'Blue Pivot'!D41</f>
        <v>238</v>
      </c>
      <c r="Y69" s="201">
        <f>'Blue Pivot'!E41</f>
        <v>153</v>
      </c>
      <c r="Z69" s="201">
        <f>'Blue Pivot'!F41</f>
        <v>74</v>
      </c>
      <c r="AA69" s="202">
        <f>'Blue Pivot'!G41</f>
        <v>0</v>
      </c>
      <c r="AB69" s="201">
        <f>'Blue Pivot'!H41</f>
        <v>0</v>
      </c>
      <c r="AC69" s="284">
        <f>'Blue Pivot'!I41</f>
        <v>659</v>
      </c>
      <c r="AD69" s="203">
        <f t="shared" si="81"/>
        <v>659</v>
      </c>
      <c r="AE69" s="7"/>
      <c r="AP69" s="7"/>
      <c r="AQ69" s="7"/>
      <c r="AR69" s="7"/>
      <c r="AS69" s="7"/>
      <c r="AT69" s="7"/>
      <c r="AU69" s="7"/>
      <c r="AV69" s="7"/>
    </row>
    <row r="70" spans="2:48" ht="15" hidden="1" customHeight="1" outlineLevel="1" thickTop="1" thickBot="1" x14ac:dyDescent="0.3">
      <c r="B70" s="395"/>
      <c r="C70" s="393"/>
      <c r="D70" s="5" t="s">
        <v>10</v>
      </c>
      <c r="E70" s="23">
        <f>'Green Pivot'!C42</f>
        <v>100</v>
      </c>
      <c r="F70" s="15">
        <f>'Green Pivot'!D42</f>
        <v>100.28328611898016</v>
      </c>
      <c r="G70" s="15">
        <f>'Green Pivot'!E42</f>
        <v>101.61943319838056</v>
      </c>
      <c r="H70" s="15">
        <f>'Green Pivot'!F42</f>
        <v>100.71428571428571</v>
      </c>
      <c r="I70" s="16">
        <f>'Green Pivot'!G42</f>
        <v>102.72727272727273</v>
      </c>
      <c r="J70" s="15">
        <f>'Green Pivot'!H42</f>
        <v>43.75</v>
      </c>
      <c r="K70" s="261">
        <f>'Green Pivot'!I42</f>
        <v>93.814432989690715</v>
      </c>
      <c r="L70" s="17">
        <f>L67/L66*100</f>
        <v>101.08991825613079</v>
      </c>
      <c r="M70" s="67"/>
      <c r="N70" s="23">
        <f>'Orange Pivot'!C42</f>
        <v>101.17973629424012</v>
      </c>
      <c r="O70" s="15">
        <f>'Orange Pivot'!D42</f>
        <v>93.534057255676203</v>
      </c>
      <c r="P70" s="15">
        <f>'Orange Pivot'!E42</f>
        <v>88.774902204606093</v>
      </c>
      <c r="Q70" s="15">
        <f>'Orange Pivot'!F42</f>
        <v>90.368074737811313</v>
      </c>
      <c r="R70" s="16">
        <f>'Orange Pivot'!G42</f>
        <v>95.572387462282165</v>
      </c>
      <c r="S70" s="261">
        <f>'Orange Pivot'!H42</f>
        <v>41.373114825502263</v>
      </c>
      <c r="T70" s="261">
        <f>'Orange Pivot'!I42</f>
        <v>89.548651952305164</v>
      </c>
      <c r="U70" s="84">
        <f>U67/U66*100</f>
        <v>94.007902110589242</v>
      </c>
      <c r="V70" s="67"/>
      <c r="W70" s="23">
        <f>'Blue Pivot'!C42</f>
        <v>107.84313725490196</v>
      </c>
      <c r="X70" s="15">
        <f>'Blue Pivot'!D42</f>
        <v>96.25</v>
      </c>
      <c r="Y70" s="15">
        <f>'Blue Pivot'!E42</f>
        <v>92.592592592592595</v>
      </c>
      <c r="Z70" s="15">
        <f>'Blue Pivot'!F42</f>
        <v>94.520547945205479</v>
      </c>
      <c r="AA70" s="16">
        <f>'Blue Pivot'!G42</f>
        <v>87.761194029850742</v>
      </c>
      <c r="AB70" s="15">
        <f>'Blue Pivot'!H42</f>
        <v>22.857142857142858</v>
      </c>
      <c r="AC70" s="261">
        <f>'Blue Pivot'!I42</f>
        <v>83.472803347280333</v>
      </c>
      <c r="AD70" s="17">
        <f>AD67/AD66*100</f>
        <v>94.902610857853304</v>
      </c>
      <c r="AP70" s="7"/>
      <c r="AQ70" s="7"/>
      <c r="AR70" s="7"/>
      <c r="AS70" s="7"/>
      <c r="AT70" s="7"/>
      <c r="AU70" s="7"/>
      <c r="AV70" s="7"/>
    </row>
    <row r="71" spans="2:48" s="1" customFormat="1" ht="15" hidden="1" customHeight="1" outlineLevel="1" thickTop="1" thickBot="1" x14ac:dyDescent="0.3">
      <c r="B71" s="395"/>
      <c r="C71" s="393"/>
      <c r="D71" s="301" t="s">
        <v>11</v>
      </c>
      <c r="E71" s="347">
        <f>'Green Pivot'!C43</f>
        <v>98.936170212765958</v>
      </c>
      <c r="F71" s="43">
        <f>'Green Pivot'!D43</f>
        <v>99.716713881019828</v>
      </c>
      <c r="G71" s="43">
        <f>'Green Pivot'!E43</f>
        <v>100.53981106612686</v>
      </c>
      <c r="H71" s="43">
        <f>'Green Pivot'!F43</f>
        <v>99.142857142857139</v>
      </c>
      <c r="I71" s="44">
        <f>'Green Pivot'!G43</f>
        <v>97.727272727272734</v>
      </c>
      <c r="J71" s="43">
        <f>'Green Pivot'!H43</f>
        <v>0</v>
      </c>
      <c r="K71" s="271">
        <f>'Green Pivot'!I43</f>
        <v>86.915146708961146</v>
      </c>
      <c r="L71" s="45">
        <f>L68/L66*100</f>
        <v>99.54586739327884</v>
      </c>
      <c r="M71" s="67"/>
      <c r="N71" s="295">
        <f>'Orange Pivot'!C43</f>
        <v>100.36680876375532</v>
      </c>
      <c r="O71" s="296">
        <f>'Orange Pivot'!D43</f>
        <v>92.625041131951306</v>
      </c>
      <c r="P71" s="296">
        <f>'Orange Pivot'!E43</f>
        <v>87.160954379420218</v>
      </c>
      <c r="Q71" s="296">
        <f>'Orange Pivot'!F43</f>
        <v>88.028026679242743</v>
      </c>
      <c r="R71" s="297">
        <f>'Orange Pivot'!G43</f>
        <v>92.16700535747276</v>
      </c>
      <c r="S71" s="267">
        <f>'Orange Pivot'!H43</f>
        <v>0</v>
      </c>
      <c r="T71" s="267">
        <f>'Orange Pivot'!I43</f>
        <v>84.627412993842114</v>
      </c>
      <c r="U71" s="298">
        <f>U68/U66*100</f>
        <v>92.460741427621102</v>
      </c>
      <c r="V71" s="67"/>
      <c r="W71" s="347">
        <f>'Blue Pivot'!C43</f>
        <v>106.27450980392157</v>
      </c>
      <c r="X71" s="43">
        <f>'Blue Pivot'!D43</f>
        <v>93.958333333333329</v>
      </c>
      <c r="Y71" s="43">
        <f>'Blue Pivot'!E43</f>
        <v>89.444444444444443</v>
      </c>
      <c r="Z71" s="43">
        <f>'Blue Pivot'!F43</f>
        <v>89.539227895392287</v>
      </c>
      <c r="AA71" s="44">
        <f>'Blue Pivot'!G43</f>
        <v>83.582089552238799</v>
      </c>
      <c r="AB71" s="43">
        <f>'Blue Pivot'!H43</f>
        <v>0</v>
      </c>
      <c r="AC71" s="271">
        <f>'Blue Pivot'!I43</f>
        <v>76.847977684797769</v>
      </c>
      <c r="AD71" s="45">
        <f>AD68/AD66*100</f>
        <v>91.338582677165363</v>
      </c>
      <c r="AE71" s="7"/>
      <c r="AP71" s="7"/>
      <c r="AQ71" s="7"/>
      <c r="AR71" s="7"/>
      <c r="AS71" s="7"/>
      <c r="AT71" s="7"/>
      <c r="AU71" s="7"/>
      <c r="AV71" s="7"/>
    </row>
    <row r="72" spans="2:48" s="1" customFormat="1" ht="15" hidden="1" customHeight="1" outlineLevel="1" thickTop="1" thickBot="1" x14ac:dyDescent="0.3">
      <c r="B72" s="395"/>
      <c r="C72" s="393"/>
      <c r="D72" s="301" t="s">
        <v>145</v>
      </c>
      <c r="E72" s="295">
        <f>'Green Pivot'!C44</f>
        <v>75.141242937853107</v>
      </c>
      <c r="F72" s="296">
        <f>'Green Pivot'!D44</f>
        <v>56.756756756756758</v>
      </c>
      <c r="G72" s="296">
        <f>'Green Pivot'!E44</f>
        <v>45.05169867060561</v>
      </c>
      <c r="H72" s="296">
        <f>'Green Pivot'!F44</f>
        <v>30.796460176991154</v>
      </c>
      <c r="I72" s="297"/>
      <c r="J72" s="296"/>
      <c r="K72" s="267"/>
      <c r="L72" s="299"/>
      <c r="M72" s="67"/>
      <c r="N72" s="295">
        <f>'Orange Pivot'!C44</f>
        <v>79.655950838175656</v>
      </c>
      <c r="O72" s="296">
        <f>'Orange Pivot'!D44</f>
        <v>58.170285435472067</v>
      </c>
      <c r="P72" s="296">
        <f>'Orange Pivot'!E44</f>
        <v>37.245969320568037</v>
      </c>
      <c r="Q72" s="296">
        <f>'Orange Pivot'!F44</f>
        <v>24.718587308287603</v>
      </c>
      <c r="R72" s="297"/>
      <c r="S72" s="267"/>
      <c r="T72" s="267"/>
      <c r="U72" s="298"/>
      <c r="V72" s="67"/>
      <c r="W72" s="295">
        <f>'Blue Pivot'!C44</f>
        <v>78.542510121457482</v>
      </c>
      <c r="X72" s="296">
        <f>'Blue Pivot'!D44</f>
        <v>62.631578947368418</v>
      </c>
      <c r="Y72" s="296">
        <f>'Blue Pivot'!E44</f>
        <v>42.032967032967036</v>
      </c>
      <c r="Z72" s="296">
        <f>'Blue Pivot'!F44</f>
        <v>18.639798488664987</v>
      </c>
      <c r="AA72" s="297"/>
      <c r="AB72" s="296"/>
      <c r="AC72" s="267"/>
      <c r="AD72" s="299"/>
      <c r="AE72" s="7"/>
      <c r="AP72" s="7"/>
      <c r="AQ72" s="7"/>
      <c r="AR72" s="7"/>
      <c r="AS72" s="7"/>
      <c r="AT72" s="7"/>
      <c r="AU72" s="7"/>
      <c r="AV72" s="7"/>
    </row>
    <row r="73" spans="2:48" ht="15" hidden="1" customHeight="1" outlineLevel="1" thickTop="1" thickBot="1" x14ac:dyDescent="0.3">
      <c r="B73" s="395"/>
      <c r="C73" s="393"/>
      <c r="D73" s="6" t="s">
        <v>146</v>
      </c>
      <c r="E73" s="24">
        <f>'Green Pivot'!C45</f>
        <v>70.744680851063833</v>
      </c>
      <c r="F73" s="18">
        <f>'Green Pivot'!D45</f>
        <v>53.541076487252127</v>
      </c>
      <c r="G73" s="18">
        <f>'Green Pivot'!E45</f>
        <v>41.16059379217274</v>
      </c>
      <c r="H73" s="18">
        <f>'Green Pivot'!F45</f>
        <v>24.857142857142858</v>
      </c>
      <c r="I73" s="19"/>
      <c r="J73" s="18"/>
      <c r="K73" s="262"/>
      <c r="L73" s="20"/>
      <c r="M73" s="67"/>
      <c r="N73" s="24">
        <f>'Orange Pivot'!C45</f>
        <v>75.560622583523354</v>
      </c>
      <c r="O73" s="18">
        <f>'Orange Pivot'!D45</f>
        <v>49.03751233958539</v>
      </c>
      <c r="P73" s="18">
        <f>'Orange Pivot'!E45</f>
        <v>27.110696614077355</v>
      </c>
      <c r="Q73" s="18">
        <f>'Orange Pivot'!F45</f>
        <v>15.780727166565608</v>
      </c>
      <c r="R73" s="19"/>
      <c r="S73" s="262"/>
      <c r="T73" s="262"/>
      <c r="U73" s="85"/>
      <c r="V73" s="67"/>
      <c r="W73" s="24">
        <f>'Blue Pivot'!C45</f>
        <v>76.078431372549019</v>
      </c>
      <c r="X73" s="18">
        <f>'Blue Pivot'!D45</f>
        <v>49.583333333333336</v>
      </c>
      <c r="Y73" s="18">
        <f>'Blue Pivot'!E45</f>
        <v>28.333333333333332</v>
      </c>
      <c r="Z73" s="18">
        <f>'Blue Pivot'!F45</f>
        <v>9.2154420921544205</v>
      </c>
      <c r="AA73" s="19"/>
      <c r="AB73" s="18"/>
      <c r="AC73" s="262"/>
      <c r="AD73" s="20"/>
      <c r="AP73" s="7"/>
      <c r="AQ73" s="7"/>
      <c r="AR73" s="7"/>
      <c r="AS73" s="7"/>
      <c r="AT73" s="7"/>
      <c r="AU73" s="7"/>
      <c r="AV73" s="7"/>
    </row>
    <row r="74" spans="2:48" ht="15" customHeight="1" collapsed="1" thickTop="1" thickBot="1" x14ac:dyDescent="0.3">
      <c r="B74" s="395"/>
      <c r="C74" s="393"/>
      <c r="D74" s="107" t="s">
        <v>76</v>
      </c>
      <c r="E74" s="101">
        <f>E70/N70</f>
        <v>0.98834019204389567</v>
      </c>
      <c r="F74" s="47">
        <f t="shared" ref="F74:F77" si="82">F70/O70</f>
        <v>1.0721579824646639</v>
      </c>
      <c r="G74" s="47">
        <f t="shared" ref="G74:G77" si="83">G70/P70</f>
        <v>1.1446865124578873</v>
      </c>
      <c r="H74" s="47">
        <f t="shared" ref="H74:H77" si="84">H70/Q70</f>
        <v>1.1144896691280886</v>
      </c>
      <c r="I74" s="48">
        <f t="shared" ref="I74:I75" si="85">I70/R70</f>
        <v>1.074863519212746</v>
      </c>
      <c r="J74" s="47">
        <f t="shared" ref="J74" si="86">J70/S70</f>
        <v>1.0574499934201869</v>
      </c>
      <c r="K74" s="312">
        <f t="shared" ref="K74:L75" si="87">K70/T70</f>
        <v>1.0476364629102128</v>
      </c>
      <c r="L74" s="138">
        <f>L70/U70</f>
        <v>1.0753342643175932</v>
      </c>
      <c r="M74" s="67"/>
      <c r="N74" s="29"/>
      <c r="O74" s="29"/>
      <c r="P74" s="29"/>
      <c r="Q74" s="29"/>
      <c r="R74" s="29"/>
      <c r="S74" s="29"/>
      <c r="T74" s="29"/>
      <c r="U74" s="29"/>
      <c r="V74" s="67"/>
      <c r="W74" s="101">
        <f>W70/N70</f>
        <v>1.0658570698512602</v>
      </c>
      <c r="X74" s="47">
        <f t="shared" ref="X74:X77" si="88">X70/O70</f>
        <v>1.0290369393139842</v>
      </c>
      <c r="Y74" s="47">
        <f t="shared" ref="Y74:Y77" si="89">Y70/P70</f>
        <v>1.0430041632621301</v>
      </c>
      <c r="Z74" s="47">
        <f t="shared" ref="Z74:Z77" si="90">Z70/Q70</f>
        <v>1.0459506658678068</v>
      </c>
      <c r="AA74" s="48">
        <f t="shared" ref="AA74:AA75" si="91">AA70/R70</f>
        <v>0.9182693491306354</v>
      </c>
      <c r="AB74" s="47">
        <f t="shared" ref="AB74" si="92">AB70/S70</f>
        <v>0.5524636700317711</v>
      </c>
      <c r="AC74" s="312">
        <f t="shared" ref="AC74:AC75" si="93">AC70/T70</f>
        <v>0.93215030631325513</v>
      </c>
      <c r="AD74" s="138">
        <f t="shared" ref="AD74:AD75" si="94">AD70/U70</f>
        <v>1.0095173780839353</v>
      </c>
      <c r="AP74" s="7"/>
      <c r="AQ74" s="7"/>
      <c r="AR74" s="7"/>
      <c r="AS74" s="7"/>
      <c r="AT74" s="7"/>
      <c r="AU74" s="7"/>
      <c r="AV74" s="7"/>
    </row>
    <row r="75" spans="2:48" s="1" customFormat="1" ht="15" customHeight="1" thickTop="1" thickBot="1" x14ac:dyDescent="0.3">
      <c r="B75" s="395"/>
      <c r="C75" s="393"/>
      <c r="D75" s="307" t="s">
        <v>77</v>
      </c>
      <c r="E75" s="70">
        <f t="shared" ref="E75:E77" si="95">E71/N71</f>
        <v>0.9857458997789118</v>
      </c>
      <c r="F75" s="53">
        <f t="shared" si="82"/>
        <v>1.0765632345465401</v>
      </c>
      <c r="G75" s="53">
        <f t="shared" si="83"/>
        <v>1.1534959866142258</v>
      </c>
      <c r="H75" s="53">
        <f t="shared" si="84"/>
        <v>1.1262646782270231</v>
      </c>
      <c r="I75" s="54">
        <f t="shared" si="85"/>
        <v>1.0603281765338288</v>
      </c>
      <c r="J75" s="53"/>
      <c r="K75" s="313">
        <f t="shared" si="87"/>
        <v>1.0270330101581329</v>
      </c>
      <c r="L75" s="336">
        <f t="shared" si="87"/>
        <v>1.0766284788144818</v>
      </c>
      <c r="M75" s="67"/>
      <c r="N75" s="46"/>
      <c r="O75" s="46"/>
      <c r="P75" s="46"/>
      <c r="Q75" s="46"/>
      <c r="R75" s="46"/>
      <c r="S75" s="46"/>
      <c r="T75" s="46"/>
      <c r="U75" s="46"/>
      <c r="V75" s="67"/>
      <c r="W75" s="70">
        <f t="shared" ref="W75:W77" si="96">W71/N71</f>
        <v>1.0588611027184482</v>
      </c>
      <c r="X75" s="53">
        <f t="shared" si="88"/>
        <v>1.0143945113015675</v>
      </c>
      <c r="Y75" s="53">
        <f t="shared" si="89"/>
        <v>1.0261985436171794</v>
      </c>
      <c r="Z75" s="53">
        <f t="shared" si="90"/>
        <v>1.0171672735736321</v>
      </c>
      <c r="AA75" s="54">
        <f t="shared" si="91"/>
        <v>0.90685478201296565</v>
      </c>
      <c r="AB75" s="53"/>
      <c r="AC75" s="313">
        <f t="shared" si="93"/>
        <v>0.90807428664266965</v>
      </c>
      <c r="AD75" s="336">
        <f t="shared" si="94"/>
        <v>0.98786340307108422</v>
      </c>
      <c r="AE75" s="7"/>
      <c r="AP75" s="7"/>
      <c r="AQ75" s="7"/>
      <c r="AR75" s="7"/>
      <c r="AS75" s="7"/>
      <c r="AT75" s="7"/>
      <c r="AU75" s="7"/>
      <c r="AV75" s="7"/>
    </row>
    <row r="76" spans="2:48" s="1" customFormat="1" ht="15" customHeight="1" thickTop="1" thickBot="1" x14ac:dyDescent="0.3">
      <c r="B76" s="395"/>
      <c r="C76" s="393"/>
      <c r="D76" s="307" t="s">
        <v>147</v>
      </c>
      <c r="E76" s="70">
        <f t="shared" si="95"/>
        <v>0.94332240274810897</v>
      </c>
      <c r="F76" s="53">
        <f t="shared" si="82"/>
        <v>0.97570015914253461</v>
      </c>
      <c r="G76" s="53">
        <f t="shared" si="83"/>
        <v>1.2095724582398526</v>
      </c>
      <c r="H76" s="53">
        <f t="shared" si="84"/>
        <v>1.2458826951921227</v>
      </c>
      <c r="I76" s="54"/>
      <c r="J76" s="53"/>
      <c r="K76" s="313"/>
      <c r="L76" s="336"/>
      <c r="M76" s="67"/>
      <c r="N76" s="46"/>
      <c r="O76" s="46"/>
      <c r="P76" s="46"/>
      <c r="Q76" s="46"/>
      <c r="R76" s="46"/>
      <c r="S76" s="46"/>
      <c r="T76" s="46"/>
      <c r="U76" s="46"/>
      <c r="V76" s="67"/>
      <c r="W76" s="70">
        <f t="shared" si="96"/>
        <v>0.98602187652018403</v>
      </c>
      <c r="X76" s="53">
        <f t="shared" si="88"/>
        <v>1.0766936843871127</v>
      </c>
      <c r="Y76" s="53">
        <f t="shared" si="89"/>
        <v>1.1285239127809601</v>
      </c>
      <c r="Z76" s="53">
        <f t="shared" si="90"/>
        <v>0.75408024965955356</v>
      </c>
      <c r="AA76" s="54"/>
      <c r="AB76" s="53"/>
      <c r="AC76" s="313"/>
      <c r="AD76" s="336"/>
      <c r="AE76" s="7"/>
      <c r="AP76" s="7"/>
      <c r="AQ76" s="7"/>
      <c r="AR76" s="7"/>
      <c r="AS76" s="7"/>
      <c r="AT76" s="7"/>
      <c r="AU76" s="7"/>
      <c r="AV76" s="7"/>
    </row>
    <row r="77" spans="2:48" ht="17.25" thickTop="1" thickBot="1" x14ac:dyDescent="0.3">
      <c r="B77" s="395"/>
      <c r="C77" s="393"/>
      <c r="D77" s="108" t="s">
        <v>148</v>
      </c>
      <c r="E77" s="69">
        <f t="shared" si="95"/>
        <v>0.93626386909218406</v>
      </c>
      <c r="F77" s="49">
        <f t="shared" si="82"/>
        <v>1.0918391641990217</v>
      </c>
      <c r="G77" s="49">
        <f t="shared" si="83"/>
        <v>1.5182418356155374</v>
      </c>
      <c r="H77" s="49">
        <f t="shared" si="84"/>
        <v>1.5751582670922362</v>
      </c>
      <c r="I77" s="50"/>
      <c r="J77" s="49"/>
      <c r="K77" s="314"/>
      <c r="L77" s="51"/>
      <c r="M77" s="67"/>
      <c r="N77" s="52"/>
      <c r="O77" s="52"/>
      <c r="P77" s="52"/>
      <c r="Q77" s="52"/>
      <c r="R77" s="52"/>
      <c r="S77" s="52"/>
      <c r="T77" s="52"/>
      <c r="U77" s="52"/>
      <c r="V77" s="67"/>
      <c r="W77" s="69">
        <f t="shared" si="96"/>
        <v>1.0068528920398094</v>
      </c>
      <c r="X77" s="49">
        <f t="shared" si="88"/>
        <v>1.0111306827713471</v>
      </c>
      <c r="Y77" s="49">
        <f t="shared" si="89"/>
        <v>1.0450979455327281</v>
      </c>
      <c r="Z77" s="49">
        <f t="shared" si="90"/>
        <v>0.58396815272740032</v>
      </c>
      <c r="AA77" s="50"/>
      <c r="AB77" s="49"/>
      <c r="AC77" s="314"/>
      <c r="AD77" s="51"/>
      <c r="AP77" s="7"/>
      <c r="AQ77" s="7"/>
      <c r="AR77" s="7"/>
      <c r="AS77" s="7"/>
      <c r="AT77" s="7"/>
      <c r="AU77" s="7"/>
      <c r="AV77" s="7"/>
    </row>
    <row r="78" spans="2:48" ht="15" hidden="1" customHeight="1" outlineLevel="1" thickTop="1" thickBot="1" x14ac:dyDescent="0.3">
      <c r="B78" s="395"/>
      <c r="C78" s="394" t="s">
        <v>19</v>
      </c>
      <c r="D78" s="106" t="s">
        <v>7</v>
      </c>
      <c r="E78" s="22">
        <f>'Green Pivot'!C46</f>
        <v>47</v>
      </c>
      <c r="F78" s="12">
        <f>'Green Pivot'!D46</f>
        <v>70</v>
      </c>
      <c r="G78" s="12">
        <f>'Green Pivot'!E46</f>
        <v>132</v>
      </c>
      <c r="H78" s="12">
        <f>'Green Pivot'!F46</f>
        <v>149</v>
      </c>
      <c r="I78" s="13">
        <f>'Green Pivot'!G46</f>
        <v>46</v>
      </c>
      <c r="J78" s="12">
        <f>'Green Pivot'!H46</f>
        <v>55</v>
      </c>
      <c r="K78" s="259">
        <f>'Green Pivot'!I46</f>
        <v>499</v>
      </c>
      <c r="L78" s="62">
        <f>SUM(E78:I78)</f>
        <v>444</v>
      </c>
      <c r="M78" s="67"/>
      <c r="N78" s="22">
        <f>'Orange Pivot'!C46</f>
        <v>39679</v>
      </c>
      <c r="O78" s="12">
        <f>'Orange Pivot'!D46</f>
        <v>32292</v>
      </c>
      <c r="P78" s="12">
        <f>'Orange Pivot'!E46</f>
        <v>24236</v>
      </c>
      <c r="Q78" s="12">
        <f>'Orange Pivot'!F46</f>
        <v>23377</v>
      </c>
      <c r="R78" s="13">
        <f>'Orange Pivot'!G46</f>
        <v>9669</v>
      </c>
      <c r="S78" s="259">
        <f>'Orange Pivot'!H46</f>
        <v>10909</v>
      </c>
      <c r="T78" s="259">
        <f>'Orange Pivot'!I46</f>
        <v>140162</v>
      </c>
      <c r="U78" s="62">
        <f>SUM(N78:R78)</f>
        <v>129253</v>
      </c>
      <c r="V78" s="67"/>
      <c r="W78" s="200">
        <f>'Blue Pivot'!C46</f>
        <v>57</v>
      </c>
      <c r="X78" s="201">
        <f>'Blue Pivot'!D46</f>
        <v>145</v>
      </c>
      <c r="Y78" s="201">
        <f>'Blue Pivot'!E46</f>
        <v>142</v>
      </c>
      <c r="Z78" s="201">
        <f>'Blue Pivot'!F46</f>
        <v>256</v>
      </c>
      <c r="AA78" s="202">
        <f>'Blue Pivot'!G46</f>
        <v>106</v>
      </c>
      <c r="AB78" s="201">
        <f>'Blue Pivot'!H46</f>
        <v>116</v>
      </c>
      <c r="AC78" s="284">
        <f>'Blue Pivot'!I46</f>
        <v>822</v>
      </c>
      <c r="AD78" s="203">
        <f>SUM(W78:AA78)</f>
        <v>706</v>
      </c>
      <c r="AP78" s="7"/>
      <c r="AQ78" s="7"/>
      <c r="AR78" s="7"/>
      <c r="AS78" s="7"/>
      <c r="AT78" s="7"/>
      <c r="AU78" s="7"/>
      <c r="AV78" s="7"/>
    </row>
    <row r="79" spans="2:48" ht="15" hidden="1" customHeight="1" outlineLevel="1" thickTop="1" thickBot="1" x14ac:dyDescent="0.3">
      <c r="B79" s="395"/>
      <c r="C79" s="394"/>
      <c r="D79" s="3" t="s">
        <v>8</v>
      </c>
      <c r="E79" s="94">
        <f>'Green Pivot'!C47</f>
        <v>52</v>
      </c>
      <c r="F79" s="91">
        <f>'Green Pivot'!D47</f>
        <v>71</v>
      </c>
      <c r="G79" s="91">
        <f>'Green Pivot'!E47</f>
        <v>173</v>
      </c>
      <c r="H79" s="91">
        <f>'Green Pivot'!F47</f>
        <v>194</v>
      </c>
      <c r="I79" s="92">
        <f>'Green Pivot'!G47</f>
        <v>52</v>
      </c>
      <c r="J79" s="91">
        <f>'Green Pivot'!H47</f>
        <v>23</v>
      </c>
      <c r="K79" s="264">
        <f>'Green Pivot'!I47</f>
        <v>565</v>
      </c>
      <c r="L79" s="95">
        <f t="shared" ref="L79:L81" si="97">SUM(E79:I79)</f>
        <v>542</v>
      </c>
      <c r="M79" s="67"/>
      <c r="N79" s="94">
        <f>'Orange Pivot'!C47</f>
        <v>39598</v>
      </c>
      <c r="O79" s="91">
        <f>'Orange Pivot'!D47</f>
        <v>29426</v>
      </c>
      <c r="P79" s="91">
        <f>'Orange Pivot'!E47</f>
        <v>21356</v>
      </c>
      <c r="Q79" s="91">
        <f>'Orange Pivot'!F47</f>
        <v>20898</v>
      </c>
      <c r="R79" s="92">
        <f>'Orange Pivot'!G47</f>
        <v>8905</v>
      </c>
      <c r="S79" s="264">
        <f>'Orange Pivot'!H47</f>
        <v>4412</v>
      </c>
      <c r="T79" s="264">
        <f>'Orange Pivot'!I47</f>
        <v>124595</v>
      </c>
      <c r="U79" s="93">
        <f t="shared" ref="U79:U81" si="98">SUM(N79:R79)</f>
        <v>120183</v>
      </c>
      <c r="V79" s="67"/>
      <c r="W79" s="187">
        <f>'Blue Pivot'!C47</f>
        <v>52</v>
      </c>
      <c r="X79" s="91">
        <f>'Blue Pivot'!D47</f>
        <v>144</v>
      </c>
      <c r="Y79" s="91">
        <f>'Blue Pivot'!E47</f>
        <v>129</v>
      </c>
      <c r="Z79" s="91">
        <f>'Blue Pivot'!F47</f>
        <v>247</v>
      </c>
      <c r="AA79" s="92">
        <f>'Blue Pivot'!G47</f>
        <v>94</v>
      </c>
      <c r="AB79" s="91">
        <f>'Blue Pivot'!H47</f>
        <v>22</v>
      </c>
      <c r="AC79" s="264">
        <f>'Blue Pivot'!I47</f>
        <v>688</v>
      </c>
      <c r="AD79" s="95">
        <f t="shared" ref="AD79:AD81" si="99">SUM(W79:AA79)</f>
        <v>666</v>
      </c>
    </row>
    <row r="80" spans="2:48" ht="15" hidden="1" customHeight="1" outlineLevel="1" thickTop="1" thickBot="1" x14ac:dyDescent="0.3">
      <c r="B80" s="395"/>
      <c r="C80" s="394"/>
      <c r="D80" s="4" t="s">
        <v>9</v>
      </c>
      <c r="E80" s="99">
        <f>'Green Pivot'!C48</f>
        <v>52</v>
      </c>
      <c r="F80" s="96">
        <f>'Green Pivot'!D48</f>
        <v>71</v>
      </c>
      <c r="G80" s="96">
        <f>'Green Pivot'!E48</f>
        <v>172</v>
      </c>
      <c r="H80" s="96">
        <f>'Green Pivot'!F48</f>
        <v>188</v>
      </c>
      <c r="I80" s="97">
        <f>'Green Pivot'!G48</f>
        <v>48</v>
      </c>
      <c r="J80" s="96">
        <f>'Green Pivot'!H48</f>
        <v>0</v>
      </c>
      <c r="K80" s="265">
        <f>'Green Pivot'!I48</f>
        <v>531</v>
      </c>
      <c r="L80" s="100">
        <f t="shared" si="97"/>
        <v>531</v>
      </c>
      <c r="M80" s="67"/>
      <c r="N80" s="99">
        <f>'Orange Pivot'!C48</f>
        <v>39351</v>
      </c>
      <c r="O80" s="96">
        <f>'Orange Pivot'!D48</f>
        <v>29115</v>
      </c>
      <c r="P80" s="96">
        <f>'Orange Pivot'!E48</f>
        <v>20918</v>
      </c>
      <c r="Q80" s="96">
        <f>'Orange Pivot'!F48</f>
        <v>20327</v>
      </c>
      <c r="R80" s="97">
        <f>'Orange Pivot'!G48</f>
        <v>8543</v>
      </c>
      <c r="S80" s="265">
        <f>'Orange Pivot'!H48</f>
        <v>0</v>
      </c>
      <c r="T80" s="265">
        <f>'Orange Pivot'!I48</f>
        <v>118254</v>
      </c>
      <c r="U80" s="98">
        <f t="shared" si="98"/>
        <v>118254</v>
      </c>
      <c r="V80" s="67"/>
      <c r="W80" s="208">
        <f>'Blue Pivot'!C48</f>
        <v>52</v>
      </c>
      <c r="X80" s="96">
        <f>'Blue Pivot'!D48</f>
        <v>143</v>
      </c>
      <c r="Y80" s="96">
        <f>'Blue Pivot'!E48</f>
        <v>125</v>
      </c>
      <c r="Z80" s="96">
        <f>'Blue Pivot'!F48</f>
        <v>230</v>
      </c>
      <c r="AA80" s="97">
        <f>'Blue Pivot'!G48</f>
        <v>84</v>
      </c>
      <c r="AB80" s="96">
        <f>'Blue Pivot'!H48</f>
        <v>0</v>
      </c>
      <c r="AC80" s="265">
        <f>'Blue Pivot'!I48</f>
        <v>634</v>
      </c>
      <c r="AD80" s="100">
        <f t="shared" si="99"/>
        <v>634</v>
      </c>
    </row>
    <row r="81" spans="2:31" s="1" customFormat="1" ht="15" hidden="1" customHeight="1" outlineLevel="1" thickTop="1" thickBot="1" x14ac:dyDescent="0.3">
      <c r="B81" s="395"/>
      <c r="C81" s="394"/>
      <c r="D81" s="300" t="s">
        <v>144</v>
      </c>
      <c r="E81" s="200">
        <f>'Green Pivot'!C49</f>
        <v>35</v>
      </c>
      <c r="F81" s="201">
        <f>'Green Pivot'!D49</f>
        <v>28</v>
      </c>
      <c r="G81" s="201">
        <f>'Green Pivot'!E49</f>
        <v>42</v>
      </c>
      <c r="H81" s="201">
        <f>'Green Pivot'!F49</f>
        <v>34</v>
      </c>
      <c r="I81" s="202">
        <f>'Green Pivot'!G49</f>
        <v>0</v>
      </c>
      <c r="J81" s="201">
        <f>'Green Pivot'!H49</f>
        <v>0</v>
      </c>
      <c r="K81" s="284">
        <f>'Green Pivot'!I49</f>
        <v>139</v>
      </c>
      <c r="L81" s="203">
        <f t="shared" si="97"/>
        <v>139</v>
      </c>
      <c r="M81" s="67"/>
      <c r="N81" s="200">
        <f>'Orange Pivot'!C49</f>
        <v>31330</v>
      </c>
      <c r="O81" s="201">
        <f>'Orange Pivot'!D49</f>
        <v>15417</v>
      </c>
      <c r="P81" s="201">
        <f>'Orange Pivot'!E49</f>
        <v>5424</v>
      </c>
      <c r="Q81" s="201">
        <f>'Orange Pivot'!F49</f>
        <v>3018</v>
      </c>
      <c r="R81" s="202">
        <f>'Orange Pivot'!G49</f>
        <v>0</v>
      </c>
      <c r="S81" s="284">
        <f>'Orange Pivot'!H49</f>
        <v>0</v>
      </c>
      <c r="T81" s="284">
        <f>'Orange Pivot'!I49</f>
        <v>55189</v>
      </c>
      <c r="U81" s="287">
        <f t="shared" si="98"/>
        <v>55189</v>
      </c>
      <c r="V81" s="67"/>
      <c r="W81" s="200">
        <f>'Blue Pivot'!C49</f>
        <v>34</v>
      </c>
      <c r="X81" s="201">
        <f>'Blue Pivot'!D49</f>
        <v>53</v>
      </c>
      <c r="Y81" s="201">
        <f>'Blue Pivot'!E49</f>
        <v>26</v>
      </c>
      <c r="Z81" s="201">
        <f>'Blue Pivot'!F49</f>
        <v>28</v>
      </c>
      <c r="AA81" s="202">
        <f>'Blue Pivot'!G49</f>
        <v>0</v>
      </c>
      <c r="AB81" s="201">
        <f>'Blue Pivot'!H49</f>
        <v>0</v>
      </c>
      <c r="AC81" s="284">
        <f>'Blue Pivot'!I49</f>
        <v>141</v>
      </c>
      <c r="AD81" s="203">
        <f t="shared" si="99"/>
        <v>141</v>
      </c>
      <c r="AE81" s="7"/>
    </row>
    <row r="82" spans="2:31" ht="15" hidden="1" customHeight="1" outlineLevel="1" thickTop="1" thickBot="1" x14ac:dyDescent="0.3">
      <c r="B82" s="395"/>
      <c r="C82" s="394"/>
      <c r="D82" s="5" t="s">
        <v>10</v>
      </c>
      <c r="E82" s="23">
        <f>'Green Pivot'!C50</f>
        <v>110.63829787234043</v>
      </c>
      <c r="F82" s="15">
        <f>'Green Pivot'!D50</f>
        <v>101.42857142857142</v>
      </c>
      <c r="G82" s="15">
        <f>'Green Pivot'!E50</f>
        <v>131.06060606060606</v>
      </c>
      <c r="H82" s="15">
        <f>'Green Pivot'!F50</f>
        <v>130.20134228187919</v>
      </c>
      <c r="I82" s="16">
        <f>'Green Pivot'!G50</f>
        <v>113.04347826086956</v>
      </c>
      <c r="J82" s="15">
        <f>'Green Pivot'!H50</f>
        <v>41.818181818181813</v>
      </c>
      <c r="K82" s="261">
        <f>'Green Pivot'!I50</f>
        <v>113.22645290581161</v>
      </c>
      <c r="L82" s="17">
        <f>L79/L78*100</f>
        <v>122.07207207207207</v>
      </c>
      <c r="M82" s="67"/>
      <c r="N82" s="23">
        <f>'Orange Pivot'!C50</f>
        <v>99.79586179087174</v>
      </c>
      <c r="O82" s="15">
        <f>'Orange Pivot'!D50</f>
        <v>91.12473677691068</v>
      </c>
      <c r="P82" s="15">
        <f>'Orange Pivot'!E50</f>
        <v>88.116850965505861</v>
      </c>
      <c r="Q82" s="15">
        <f>'Orange Pivot'!F50</f>
        <v>89.395559738204227</v>
      </c>
      <c r="R82" s="16">
        <f>'Orange Pivot'!G50</f>
        <v>92.098458992656944</v>
      </c>
      <c r="S82" s="261">
        <f>'Orange Pivot'!H50</f>
        <v>40.443670363919701</v>
      </c>
      <c r="T82" s="261">
        <f>'Orange Pivot'!I50</f>
        <v>88.893566016466664</v>
      </c>
      <c r="U82" s="84">
        <f>U79/U78*100</f>
        <v>92.9827547523075</v>
      </c>
      <c r="V82" s="67"/>
      <c r="W82" s="204">
        <f>'Blue Pivot'!C50</f>
        <v>91.228070175438589</v>
      </c>
      <c r="X82" s="205">
        <f>'Blue Pivot'!D50</f>
        <v>99.310344827586206</v>
      </c>
      <c r="Y82" s="205">
        <f>'Blue Pivot'!E50</f>
        <v>90.845070422535215</v>
      </c>
      <c r="Z82" s="205">
        <f>'Blue Pivot'!F50</f>
        <v>96.484375</v>
      </c>
      <c r="AA82" s="206">
        <f>'Blue Pivot'!G50</f>
        <v>88.679245283018872</v>
      </c>
      <c r="AB82" s="205">
        <f>'Blue Pivot'!H50</f>
        <v>18.96551724137931</v>
      </c>
      <c r="AC82" s="304">
        <f>'Blue Pivot'!I50</f>
        <v>83.698296836982962</v>
      </c>
      <c r="AD82" s="207">
        <f>AD79/AD78*100</f>
        <v>94.334277620396605</v>
      </c>
    </row>
    <row r="83" spans="2:31" s="1" customFormat="1" ht="15" hidden="1" customHeight="1" outlineLevel="1" thickTop="1" thickBot="1" x14ac:dyDescent="0.3">
      <c r="B83" s="395"/>
      <c r="C83" s="394"/>
      <c r="D83" s="301" t="s">
        <v>11</v>
      </c>
      <c r="E83" s="347">
        <f>'Green Pivot'!C51</f>
        <v>110.63829787234043</v>
      </c>
      <c r="F83" s="43">
        <f>'Green Pivot'!D51</f>
        <v>101.42857142857142</v>
      </c>
      <c r="G83" s="43">
        <f>'Green Pivot'!E51</f>
        <v>130.30303030303031</v>
      </c>
      <c r="H83" s="43">
        <f>'Green Pivot'!F51</f>
        <v>126.1744966442953</v>
      </c>
      <c r="I83" s="44">
        <f>'Green Pivot'!G51</f>
        <v>104.34782608695652</v>
      </c>
      <c r="J83" s="43">
        <f>'Green Pivot'!H51</f>
        <v>0</v>
      </c>
      <c r="K83" s="271">
        <f>'Green Pivot'!I51</f>
        <v>106.41282565130261</v>
      </c>
      <c r="L83" s="45">
        <f>L80/L78*100</f>
        <v>119.59459459459461</v>
      </c>
      <c r="M83" s="67"/>
      <c r="N83" s="295">
        <f>'Orange Pivot'!C51</f>
        <v>99.173366264270769</v>
      </c>
      <c r="O83" s="296">
        <f>'Orange Pivot'!D51</f>
        <v>90.161649944258642</v>
      </c>
      <c r="P83" s="296">
        <f>'Orange Pivot'!E51</f>
        <v>86.309622049843199</v>
      </c>
      <c r="Q83" s="296">
        <f>'Orange Pivot'!F51</f>
        <v>86.95298797963811</v>
      </c>
      <c r="R83" s="297">
        <f>'Orange Pivot'!G51</f>
        <v>88.354535112214293</v>
      </c>
      <c r="S83" s="267">
        <f>'Orange Pivot'!H51</f>
        <v>0</v>
      </c>
      <c r="T83" s="267">
        <f>'Orange Pivot'!I51</f>
        <v>84.36951527518157</v>
      </c>
      <c r="U83" s="298">
        <f>U80/U78*100</f>
        <v>91.490332912969137</v>
      </c>
      <c r="V83" s="67"/>
      <c r="W83" s="204">
        <f>'Blue Pivot'!C51</f>
        <v>91.228070175438589</v>
      </c>
      <c r="X83" s="205">
        <f>'Blue Pivot'!D51</f>
        <v>98.620689655172413</v>
      </c>
      <c r="Y83" s="205">
        <f>'Blue Pivot'!E51</f>
        <v>88.028169014084511</v>
      </c>
      <c r="Z83" s="205">
        <f>'Blue Pivot'!F51</f>
        <v>89.84375</v>
      </c>
      <c r="AA83" s="206">
        <f>'Blue Pivot'!G51</f>
        <v>79.245283018867923</v>
      </c>
      <c r="AB83" s="205">
        <f>'Blue Pivot'!H51</f>
        <v>0</v>
      </c>
      <c r="AC83" s="304">
        <f>'Blue Pivot'!I51</f>
        <v>77.128953771289531</v>
      </c>
      <c r="AD83" s="207">
        <f>AD80/AD78*100</f>
        <v>89.801699716713884</v>
      </c>
      <c r="AE83" s="7"/>
    </row>
    <row r="84" spans="2:31" s="1" customFormat="1" ht="15" hidden="1" customHeight="1" outlineLevel="1" thickTop="1" thickBot="1" x14ac:dyDescent="0.3">
      <c r="B84" s="395"/>
      <c r="C84" s="394"/>
      <c r="D84" s="301" t="s">
        <v>145</v>
      </c>
      <c r="E84" s="295">
        <f>'Green Pivot'!C52</f>
        <v>74.468085106382972</v>
      </c>
      <c r="F84" s="296">
        <f>'Green Pivot'!D52</f>
        <v>45.161290322580641</v>
      </c>
      <c r="G84" s="296">
        <f>'Green Pivot'!E52</f>
        <v>28.187919463087248</v>
      </c>
      <c r="H84" s="296">
        <f>'Green Pivot'!F52</f>
        <v>24.285714285714285</v>
      </c>
      <c r="I84" s="297"/>
      <c r="J84" s="296"/>
      <c r="K84" s="267"/>
      <c r="L84" s="299"/>
      <c r="M84" s="67"/>
      <c r="N84" s="295">
        <f>'Orange Pivot'!C52</f>
        <v>84.209111678537823</v>
      </c>
      <c r="O84" s="296">
        <f>'Orange Pivot'!D52</f>
        <v>59.207342831905983</v>
      </c>
      <c r="P84" s="296">
        <f>'Orange Pivot'!E52</f>
        <v>33.000730104648333</v>
      </c>
      <c r="Q84" s="296">
        <f>'Orange Pivot'!F52</f>
        <v>23.37360594795539</v>
      </c>
      <c r="R84" s="297"/>
      <c r="S84" s="267"/>
      <c r="T84" s="267"/>
      <c r="U84" s="298"/>
      <c r="V84" s="67"/>
      <c r="W84" s="204">
        <f>'Blue Pivot'!C52</f>
        <v>69.387755102040813</v>
      </c>
      <c r="X84" s="205">
        <f>'Blue Pivot'!D52</f>
        <v>43.801652892561982</v>
      </c>
      <c r="Y84" s="205">
        <f>'Blue Pivot'!E52</f>
        <v>32.5</v>
      </c>
      <c r="Z84" s="205">
        <f>'Blue Pivot'!F52</f>
        <v>24.137931034482758</v>
      </c>
      <c r="AA84" s="206"/>
      <c r="AB84" s="205"/>
      <c r="AC84" s="304"/>
      <c r="AD84" s="207"/>
      <c r="AE84" s="7"/>
    </row>
    <row r="85" spans="2:31" ht="15" hidden="1" customHeight="1" outlineLevel="1" thickTop="1" thickBot="1" x14ac:dyDescent="0.3">
      <c r="B85" s="395"/>
      <c r="C85" s="394"/>
      <c r="D85" s="6" t="s">
        <v>146</v>
      </c>
      <c r="E85" s="24">
        <f>'Green Pivot'!C53</f>
        <v>74.468085106382972</v>
      </c>
      <c r="F85" s="18">
        <f>'Green Pivot'!D53</f>
        <v>40</v>
      </c>
      <c r="G85" s="18">
        <f>'Green Pivot'!E53</f>
        <v>31.818181818181817</v>
      </c>
      <c r="H85" s="18">
        <f>'Green Pivot'!F53</f>
        <v>22.818791946308725</v>
      </c>
      <c r="I85" s="19"/>
      <c r="J85" s="18"/>
      <c r="K85" s="262"/>
      <c r="L85" s="20"/>
      <c r="M85" s="67"/>
      <c r="N85" s="24">
        <f>'Orange Pivot'!C53</f>
        <v>78.958643110965497</v>
      </c>
      <c r="O85" s="18">
        <f>'Orange Pivot'!D53</f>
        <v>47.742474916387962</v>
      </c>
      <c r="P85" s="18">
        <f>'Orange Pivot'!E53</f>
        <v>22.379930681630633</v>
      </c>
      <c r="Q85" s="18">
        <f>'Orange Pivot'!F53</f>
        <v>12.910125336869575</v>
      </c>
      <c r="R85" s="19"/>
      <c r="S85" s="262"/>
      <c r="T85" s="262"/>
      <c r="U85" s="85"/>
      <c r="V85" s="67"/>
      <c r="W85" s="66">
        <f>'Blue Pivot'!C53</f>
        <v>59.649122807017541</v>
      </c>
      <c r="X85" s="43">
        <f>'Blue Pivot'!D53</f>
        <v>36.551724137931032</v>
      </c>
      <c r="Y85" s="43">
        <f>'Blue Pivot'!E53</f>
        <v>18.30985915492958</v>
      </c>
      <c r="Z85" s="43">
        <f>'Blue Pivot'!F53</f>
        <v>10.9375</v>
      </c>
      <c r="AA85" s="44"/>
      <c r="AB85" s="43"/>
      <c r="AC85" s="271"/>
      <c r="AD85" s="45"/>
    </row>
    <row r="86" spans="2:31" ht="15" customHeight="1" collapsed="1" thickTop="1" thickBot="1" x14ac:dyDescent="0.3">
      <c r="B86" s="395"/>
      <c r="C86" s="394"/>
      <c r="D86" s="107" t="s">
        <v>76</v>
      </c>
      <c r="E86" s="101">
        <f>E82/N82</f>
        <v>1.1086461491177828</v>
      </c>
      <c r="F86" s="47">
        <f t="shared" ref="F86:F89" si="100">F82/O82</f>
        <v>1.113073957918653</v>
      </c>
      <c r="G86" s="47">
        <f t="shared" ref="G86:G89" si="101">G82/P82</f>
        <v>1.487350088258498</v>
      </c>
      <c r="H86" s="47">
        <f t="shared" ref="H86:H89" si="102">H82/Q82</f>
        <v>1.4564631919434825</v>
      </c>
      <c r="I86" s="48">
        <f t="shared" ref="I86:I87" si="103">I82/R82</f>
        <v>1.2274198667089813</v>
      </c>
      <c r="J86" s="47">
        <f t="shared" ref="J86" si="104">J82/S82</f>
        <v>1.0339858237863675</v>
      </c>
      <c r="K86" s="312">
        <f t="shared" ref="K86:L87" si="105">K82/T82</f>
        <v>1.2737305744359217</v>
      </c>
      <c r="L86" s="59">
        <f>L82/U82</f>
        <v>1.3128463702463351</v>
      </c>
      <c r="M86" s="67"/>
      <c r="N86" s="29"/>
      <c r="O86" s="29"/>
      <c r="P86" s="29"/>
      <c r="Q86" s="29"/>
      <c r="R86" s="29"/>
      <c r="S86" s="29"/>
      <c r="T86" s="29"/>
      <c r="U86" s="29"/>
      <c r="V86" s="67"/>
      <c r="W86" s="101">
        <f>W82/N82</f>
        <v>0.91414682471115405</v>
      </c>
      <c r="X86" s="47">
        <f t="shared" ref="X86:X89" si="106">X82/O82</f>
        <v>1.0898286057134554</v>
      </c>
      <c r="Y86" s="47">
        <f t="shared" ref="Y86:Y89" si="107">Y82/P82</f>
        <v>1.0309613817009569</v>
      </c>
      <c r="Z86" s="47">
        <f t="shared" ref="Z86:Z89" si="108">Z82/Q82</f>
        <v>1.0792971740716815</v>
      </c>
      <c r="AA86" s="48">
        <f t="shared" ref="AA86:AA87" si="109">AA82/R82</f>
        <v>0.96287436568389606</v>
      </c>
      <c r="AB86" s="47">
        <f t="shared" ref="AB86" si="110">AB82/S82</f>
        <v>0.46893659924344261</v>
      </c>
      <c r="AC86" s="312">
        <f t="shared" ref="AC86:AC87" si="111">AC82/T82</f>
        <v>0.94155629690318277</v>
      </c>
      <c r="AD86" s="138">
        <f t="shared" ref="AD86:AD87" si="112">AD82/U82</f>
        <v>1.0145351992602216</v>
      </c>
    </row>
    <row r="87" spans="2:31" s="1" customFormat="1" ht="15" customHeight="1" thickTop="1" thickBot="1" x14ac:dyDescent="0.3">
      <c r="B87" s="395"/>
      <c r="C87" s="394"/>
      <c r="D87" s="307" t="s">
        <v>77</v>
      </c>
      <c r="E87" s="70">
        <f t="shared" ref="E87:E89" si="113">E83/N83</f>
        <v>1.1156049455608743</v>
      </c>
      <c r="F87" s="53">
        <f t="shared" si="100"/>
        <v>1.1249635681165819</v>
      </c>
      <c r="G87" s="53">
        <f t="shared" si="101"/>
        <v>1.5097161499303198</v>
      </c>
      <c r="H87" s="53">
        <f t="shared" si="102"/>
        <v>1.4510656801562902</v>
      </c>
      <c r="I87" s="54">
        <f t="shared" si="103"/>
        <v>1.1810126775544687</v>
      </c>
      <c r="J87" s="53"/>
      <c r="K87" s="313">
        <f t="shared" si="105"/>
        <v>1.2612710326025232</v>
      </c>
      <c r="L87" s="61">
        <f t="shared" si="105"/>
        <v>1.3071828551368356</v>
      </c>
      <c r="M87" s="67"/>
      <c r="N87" s="46"/>
      <c r="O87" s="46"/>
      <c r="P87" s="46"/>
      <c r="Q87" s="46"/>
      <c r="R87" s="46"/>
      <c r="S87" s="46"/>
      <c r="T87" s="46"/>
      <c r="U87" s="46"/>
      <c r="V87" s="67"/>
      <c r="W87" s="70">
        <f t="shared" ref="W87:W89" si="114">W83/N83</f>
        <v>0.91988477967300142</v>
      </c>
      <c r="X87" s="53">
        <f t="shared" si="106"/>
        <v>1.0938208175664872</v>
      </c>
      <c r="Y87" s="53">
        <f t="shared" si="107"/>
        <v>1.0199114180253144</v>
      </c>
      <c r="Z87" s="53">
        <f t="shared" si="108"/>
        <v>1.0332451142568997</v>
      </c>
      <c r="AA87" s="54">
        <f t="shared" si="109"/>
        <v>0.89690113719938425</v>
      </c>
      <c r="AB87" s="53"/>
      <c r="AC87" s="313">
        <f t="shared" si="111"/>
        <v>0.91418035909918349</v>
      </c>
      <c r="AD87" s="336">
        <f t="shared" si="112"/>
        <v>0.98154304239048318</v>
      </c>
      <c r="AE87" s="7"/>
    </row>
    <row r="88" spans="2:31" s="1" customFormat="1" ht="15" customHeight="1" thickTop="1" thickBot="1" x14ac:dyDescent="0.3">
      <c r="B88" s="395"/>
      <c r="C88" s="394"/>
      <c r="D88" s="307" t="s">
        <v>147</v>
      </c>
      <c r="E88" s="70">
        <f t="shared" si="113"/>
        <v>0.88432336622501717</v>
      </c>
      <c r="F88" s="53">
        <f t="shared" si="100"/>
        <v>0.76276502478411978</v>
      </c>
      <c r="G88" s="53">
        <f t="shared" si="101"/>
        <v>0.85416047989546828</v>
      </c>
      <c r="H88" s="53">
        <f t="shared" si="102"/>
        <v>1.0390230048281737</v>
      </c>
      <c r="I88" s="54"/>
      <c r="J88" s="53"/>
      <c r="K88" s="313"/>
      <c r="L88" s="61"/>
      <c r="M88" s="67"/>
      <c r="N88" s="46"/>
      <c r="O88" s="46"/>
      <c r="P88" s="46"/>
      <c r="Q88" s="46"/>
      <c r="R88" s="46"/>
      <c r="S88" s="46"/>
      <c r="T88" s="46"/>
      <c r="U88" s="46"/>
      <c r="V88" s="67"/>
      <c r="W88" s="70">
        <f t="shared" si="114"/>
        <v>0.82399343395194025</v>
      </c>
      <c r="X88" s="53">
        <f t="shared" si="106"/>
        <v>0.73980102462828146</v>
      </c>
      <c r="Y88" s="53">
        <f t="shared" si="107"/>
        <v>0.9848266961651917</v>
      </c>
      <c r="Z88" s="53">
        <f t="shared" si="108"/>
        <v>1.0327003496263796</v>
      </c>
      <c r="AA88" s="54"/>
      <c r="AB88" s="53"/>
      <c r="AC88" s="313"/>
      <c r="AD88" s="336"/>
      <c r="AE88" s="7"/>
    </row>
    <row r="89" spans="2:31" ht="17.25" thickTop="1" thickBot="1" x14ac:dyDescent="0.3">
      <c r="B89" s="395"/>
      <c r="C89" s="394"/>
      <c r="D89" s="108" t="s">
        <v>148</v>
      </c>
      <c r="E89" s="69">
        <f t="shared" si="113"/>
        <v>0.94312772069459627</v>
      </c>
      <c r="F89" s="49">
        <f t="shared" si="100"/>
        <v>0.83782837127845877</v>
      </c>
      <c r="G89" s="49">
        <f t="shared" si="101"/>
        <v>1.4217283454009118</v>
      </c>
      <c r="H89" s="49">
        <f t="shared" si="102"/>
        <v>1.767511263515106</v>
      </c>
      <c r="I89" s="50"/>
      <c r="J89" s="49"/>
      <c r="K89" s="314"/>
      <c r="L89" s="60"/>
      <c r="M89" s="67"/>
      <c r="N89" s="46"/>
      <c r="O89" s="46"/>
      <c r="P89" s="46"/>
      <c r="Q89" s="46"/>
      <c r="R89" s="46"/>
      <c r="S89" s="46"/>
      <c r="T89" s="46"/>
      <c r="U89" s="46"/>
      <c r="V89" s="67"/>
      <c r="W89" s="69">
        <f t="shared" si="114"/>
        <v>0.75544766800499485</v>
      </c>
      <c r="X89" s="49">
        <f t="shared" si="106"/>
        <v>0.76560178754755714</v>
      </c>
      <c r="Y89" s="49">
        <f t="shared" si="107"/>
        <v>0.8181374381985127</v>
      </c>
      <c r="Z89" s="49">
        <f t="shared" si="108"/>
        <v>0.84720323889993354</v>
      </c>
      <c r="AA89" s="50"/>
      <c r="AB89" s="49"/>
      <c r="AC89" s="314"/>
      <c r="AD89" s="51"/>
    </row>
    <row r="90" spans="2:31" ht="15" hidden="1" customHeight="1" outlineLevel="1" thickTop="1" thickBot="1" x14ac:dyDescent="0.3">
      <c r="B90" s="395"/>
      <c r="C90" s="394" t="s">
        <v>20</v>
      </c>
      <c r="D90" s="109" t="s">
        <v>7</v>
      </c>
      <c r="E90" s="22">
        <f>'Green Pivot'!C54</f>
        <v>8</v>
      </c>
      <c r="F90" s="12">
        <f>'Green Pivot'!D54</f>
        <v>25</v>
      </c>
      <c r="G90" s="12">
        <f>'Green Pivot'!E54</f>
        <v>39</v>
      </c>
      <c r="H90" s="12">
        <f>'Green Pivot'!F54</f>
        <v>43</v>
      </c>
      <c r="I90" s="13">
        <f>'Green Pivot'!G54</f>
        <v>8</v>
      </c>
      <c r="J90" s="12">
        <f>'Green Pivot'!H54</f>
        <v>15</v>
      </c>
      <c r="K90" s="259">
        <f>'Green Pivot'!I54</f>
        <v>138</v>
      </c>
      <c r="L90" s="62">
        <f>SUM(E90:I90)</f>
        <v>123</v>
      </c>
      <c r="M90" s="67"/>
      <c r="N90" s="22">
        <f>'Orange Pivot'!C54</f>
        <v>5063</v>
      </c>
      <c r="O90" s="12">
        <f>'Orange Pivot'!D54</f>
        <v>4449</v>
      </c>
      <c r="P90" s="12">
        <f>'Orange Pivot'!E54</f>
        <v>3302</v>
      </c>
      <c r="Q90" s="12">
        <f>'Orange Pivot'!F54</f>
        <v>3304</v>
      </c>
      <c r="R90" s="13">
        <f>'Orange Pivot'!G54</f>
        <v>1271</v>
      </c>
      <c r="S90" s="259">
        <f>'Orange Pivot'!H54</f>
        <v>1454</v>
      </c>
      <c r="T90" s="259">
        <f>'Orange Pivot'!I54</f>
        <v>18843</v>
      </c>
      <c r="U90" s="62">
        <f>SUM(N90:R90)</f>
        <v>17389</v>
      </c>
      <c r="V90" s="67"/>
      <c r="W90" s="200">
        <f>'Blue Pivot'!C54</f>
        <v>7</v>
      </c>
      <c r="X90" s="201">
        <f>'Blue Pivot'!D54</f>
        <v>35</v>
      </c>
      <c r="Y90" s="201">
        <f>'Blue Pivot'!E54</f>
        <v>28</v>
      </c>
      <c r="Z90" s="201">
        <f>'Blue Pivot'!F54</f>
        <v>37</v>
      </c>
      <c r="AA90" s="202">
        <f>'Blue Pivot'!G54</f>
        <v>6</v>
      </c>
      <c r="AB90" s="201">
        <f>'Blue Pivot'!H54</f>
        <v>8</v>
      </c>
      <c r="AC90" s="284">
        <f>'Blue Pivot'!I54</f>
        <v>121</v>
      </c>
      <c r="AD90" s="203">
        <f>SUM(W90:AA90)</f>
        <v>113</v>
      </c>
    </row>
    <row r="91" spans="2:31" ht="15" hidden="1" customHeight="1" outlineLevel="1" thickTop="1" thickBot="1" x14ac:dyDescent="0.3">
      <c r="B91" s="395"/>
      <c r="C91" s="394"/>
      <c r="D91" s="3" t="s">
        <v>8</v>
      </c>
      <c r="E91" s="94">
        <f>'Green Pivot'!C55</f>
        <v>9</v>
      </c>
      <c r="F91" s="91">
        <f>'Green Pivot'!D55</f>
        <v>28</v>
      </c>
      <c r="G91" s="91">
        <f>'Green Pivot'!E55</f>
        <v>49</v>
      </c>
      <c r="H91" s="91">
        <f>'Green Pivot'!F55</f>
        <v>60</v>
      </c>
      <c r="I91" s="92">
        <f>'Green Pivot'!G55</f>
        <v>5</v>
      </c>
      <c r="J91" s="91">
        <f>'Green Pivot'!H55</f>
        <v>0</v>
      </c>
      <c r="K91" s="264">
        <f>'Green Pivot'!I55</f>
        <v>151</v>
      </c>
      <c r="L91" s="95">
        <f t="shared" ref="L91:L93" si="115">SUM(E91:I91)</f>
        <v>151</v>
      </c>
      <c r="M91" s="67"/>
      <c r="N91" s="94">
        <f>'Orange Pivot'!C55</f>
        <v>5089</v>
      </c>
      <c r="O91" s="91">
        <f>'Orange Pivot'!D55</f>
        <v>4026</v>
      </c>
      <c r="P91" s="91">
        <f>'Orange Pivot'!E55</f>
        <v>2926</v>
      </c>
      <c r="Q91" s="91">
        <f>'Orange Pivot'!F55</f>
        <v>2919</v>
      </c>
      <c r="R91" s="92">
        <f>'Orange Pivot'!G55</f>
        <v>1200</v>
      </c>
      <c r="S91" s="264">
        <f>'Orange Pivot'!H55</f>
        <v>659</v>
      </c>
      <c r="T91" s="264">
        <f>'Orange Pivot'!I55</f>
        <v>16819</v>
      </c>
      <c r="U91" s="93">
        <f t="shared" ref="U91:U93" si="116">SUM(N91:R91)</f>
        <v>16160</v>
      </c>
      <c r="V91" s="67"/>
      <c r="W91" s="187">
        <f>'Blue Pivot'!C55</f>
        <v>7</v>
      </c>
      <c r="X91" s="91">
        <f>'Blue Pivot'!D55</f>
        <v>38</v>
      </c>
      <c r="Y91" s="91">
        <f>'Blue Pivot'!E55</f>
        <v>24</v>
      </c>
      <c r="Z91" s="91">
        <f>'Blue Pivot'!F55</f>
        <v>28</v>
      </c>
      <c r="AA91" s="92">
        <f>'Blue Pivot'!G55</f>
        <v>6</v>
      </c>
      <c r="AB91" s="91">
        <f>'Blue Pivot'!H55</f>
        <v>0</v>
      </c>
      <c r="AC91" s="264">
        <f>'Blue Pivot'!I55</f>
        <v>103</v>
      </c>
      <c r="AD91" s="95">
        <f t="shared" ref="AD91:AD93" si="117">SUM(W91:AA91)</f>
        <v>103</v>
      </c>
    </row>
    <row r="92" spans="2:31" ht="15" hidden="1" customHeight="1" outlineLevel="1" thickTop="1" thickBot="1" x14ac:dyDescent="0.3">
      <c r="B92" s="395"/>
      <c r="C92" s="394"/>
      <c r="D92" s="4" t="s">
        <v>9</v>
      </c>
      <c r="E92" s="99">
        <f>'Green Pivot'!C56</f>
        <v>9</v>
      </c>
      <c r="F92" s="96">
        <f>'Green Pivot'!D56</f>
        <v>28</v>
      </c>
      <c r="G92" s="96">
        <f>'Green Pivot'!E56</f>
        <v>49</v>
      </c>
      <c r="H92" s="96">
        <f>'Green Pivot'!F56</f>
        <v>60</v>
      </c>
      <c r="I92" s="97">
        <f>'Green Pivot'!G56</f>
        <v>5</v>
      </c>
      <c r="J92" s="96">
        <f>'Green Pivot'!H56</f>
        <v>0</v>
      </c>
      <c r="K92" s="265">
        <f>'Green Pivot'!I56</f>
        <v>151</v>
      </c>
      <c r="L92" s="100">
        <f t="shared" si="115"/>
        <v>151</v>
      </c>
      <c r="M92" s="67"/>
      <c r="N92" s="99">
        <f>'Orange Pivot'!C56</f>
        <v>5051</v>
      </c>
      <c r="O92" s="96">
        <f>'Orange Pivot'!D56</f>
        <v>3991</v>
      </c>
      <c r="P92" s="96">
        <f>'Orange Pivot'!E56</f>
        <v>2864</v>
      </c>
      <c r="Q92" s="96">
        <f>'Orange Pivot'!F56</f>
        <v>2853</v>
      </c>
      <c r="R92" s="97">
        <f>'Orange Pivot'!G56</f>
        <v>1157</v>
      </c>
      <c r="S92" s="265">
        <f>'Orange Pivot'!H56</f>
        <v>0</v>
      </c>
      <c r="T92" s="265">
        <f>'Orange Pivot'!I56</f>
        <v>15916</v>
      </c>
      <c r="U92" s="98">
        <f t="shared" si="116"/>
        <v>15916</v>
      </c>
      <c r="V92" s="67"/>
      <c r="W92" s="208">
        <f>'Blue Pivot'!C56</f>
        <v>6</v>
      </c>
      <c r="X92" s="96">
        <f>'Blue Pivot'!D56</f>
        <v>38</v>
      </c>
      <c r="Y92" s="96">
        <f>'Blue Pivot'!E56</f>
        <v>22</v>
      </c>
      <c r="Z92" s="96">
        <f>'Blue Pivot'!F56</f>
        <v>27</v>
      </c>
      <c r="AA92" s="97">
        <f>'Blue Pivot'!G56</f>
        <v>6</v>
      </c>
      <c r="AB92" s="96">
        <f>'Blue Pivot'!H56</f>
        <v>0</v>
      </c>
      <c r="AC92" s="265">
        <f>'Blue Pivot'!I56</f>
        <v>99</v>
      </c>
      <c r="AD92" s="100">
        <f t="shared" si="117"/>
        <v>99</v>
      </c>
    </row>
    <row r="93" spans="2:31" s="1" customFormat="1" ht="15" hidden="1" customHeight="1" outlineLevel="1" thickTop="1" thickBot="1" x14ac:dyDescent="0.3">
      <c r="B93" s="395"/>
      <c r="C93" s="394"/>
      <c r="D93" s="300" t="s">
        <v>144</v>
      </c>
      <c r="E93" s="200">
        <f>'Green Pivot'!C57</f>
        <v>0</v>
      </c>
      <c r="F93" s="201">
        <f>'Green Pivot'!D57</f>
        <v>7</v>
      </c>
      <c r="G93" s="201">
        <f>'Green Pivot'!E57</f>
        <v>10</v>
      </c>
      <c r="H93" s="201">
        <f>'Green Pivot'!F57</f>
        <v>0</v>
      </c>
      <c r="I93" s="202">
        <f>'Green Pivot'!G57</f>
        <v>0</v>
      </c>
      <c r="J93" s="201">
        <f>'Green Pivot'!H57</f>
        <v>0</v>
      </c>
      <c r="K93" s="284">
        <f>'Green Pivot'!I57</f>
        <v>17</v>
      </c>
      <c r="L93" s="203">
        <f t="shared" si="115"/>
        <v>17</v>
      </c>
      <c r="M93" s="67"/>
      <c r="N93" s="200">
        <f>'Orange Pivot'!C57</f>
        <v>4128</v>
      </c>
      <c r="O93" s="201">
        <f>'Orange Pivot'!D57</f>
        <v>2388</v>
      </c>
      <c r="P93" s="201">
        <f>'Orange Pivot'!E57</f>
        <v>995</v>
      </c>
      <c r="Q93" s="201">
        <f>'Orange Pivot'!F57</f>
        <v>604</v>
      </c>
      <c r="R93" s="202">
        <f>'Orange Pivot'!G57</f>
        <v>0</v>
      </c>
      <c r="S93" s="284">
        <f>'Orange Pivot'!H57</f>
        <v>0</v>
      </c>
      <c r="T93" s="284">
        <f>'Orange Pivot'!I57</f>
        <v>8115</v>
      </c>
      <c r="U93" s="287">
        <f t="shared" si="116"/>
        <v>8115</v>
      </c>
      <c r="V93" s="67"/>
      <c r="W93" s="200">
        <f>'Blue Pivot'!C57</f>
        <v>0</v>
      </c>
      <c r="X93" s="201">
        <f>'Blue Pivot'!D57</f>
        <v>24</v>
      </c>
      <c r="Y93" s="201">
        <f>'Blue Pivot'!E57</f>
        <v>0</v>
      </c>
      <c r="Z93" s="201">
        <f>'Blue Pivot'!F57</f>
        <v>0</v>
      </c>
      <c r="AA93" s="202">
        <f>'Blue Pivot'!G57</f>
        <v>0</v>
      </c>
      <c r="AB93" s="201">
        <f>'Blue Pivot'!H57</f>
        <v>0</v>
      </c>
      <c r="AC93" s="284">
        <f>'Blue Pivot'!I57</f>
        <v>24</v>
      </c>
      <c r="AD93" s="203">
        <f t="shared" si="117"/>
        <v>24</v>
      </c>
      <c r="AE93" s="7"/>
    </row>
    <row r="94" spans="2:31" ht="15" hidden="1" customHeight="1" outlineLevel="1" thickTop="1" thickBot="1" x14ac:dyDescent="0.3">
      <c r="B94" s="395"/>
      <c r="C94" s="394"/>
      <c r="D94" s="5" t="s">
        <v>10</v>
      </c>
      <c r="E94" s="23">
        <f>'Green Pivot'!C58</f>
        <v>112.5</v>
      </c>
      <c r="F94" s="15">
        <f>'Green Pivot'!D58</f>
        <v>112.00000000000001</v>
      </c>
      <c r="G94" s="15">
        <f>'Green Pivot'!E58</f>
        <v>125.64102564102564</v>
      </c>
      <c r="H94" s="15">
        <f>'Green Pivot'!F58</f>
        <v>139.53488372093022</v>
      </c>
      <c r="I94" s="16">
        <f>'Green Pivot'!G58</f>
        <v>62.5</v>
      </c>
      <c r="J94" s="15">
        <f>'Green Pivot'!H58</f>
        <v>0</v>
      </c>
      <c r="K94" s="261">
        <f>'Green Pivot'!I58</f>
        <v>109.42028985507247</v>
      </c>
      <c r="L94" s="17">
        <f>L91/L90*100</f>
        <v>122.76422764227641</v>
      </c>
      <c r="M94" s="67"/>
      <c r="N94" s="23">
        <f>'Orange Pivot'!C58</f>
        <v>100.51352952794785</v>
      </c>
      <c r="O94" s="15">
        <f>'Orange Pivot'!D58</f>
        <v>90.492245448415375</v>
      </c>
      <c r="P94" s="15">
        <f>'Orange Pivot'!E58</f>
        <v>88.612961841308305</v>
      </c>
      <c r="Q94" s="15">
        <f>'Orange Pivot'!F58</f>
        <v>88.347457627118644</v>
      </c>
      <c r="R94" s="16">
        <f>'Orange Pivot'!G58</f>
        <v>94.413847364280088</v>
      </c>
      <c r="S94" s="261">
        <f>'Orange Pivot'!H58</f>
        <v>45.323246217331494</v>
      </c>
      <c r="T94" s="261">
        <f>'Orange Pivot'!I58</f>
        <v>89.258610624635153</v>
      </c>
      <c r="U94" s="84">
        <f>U91/U90*100</f>
        <v>92.932313531542931</v>
      </c>
      <c r="V94" s="67"/>
      <c r="W94" s="204">
        <f>'Blue Pivot'!C58</f>
        <v>100</v>
      </c>
      <c r="X94" s="205">
        <f>'Blue Pivot'!D58</f>
        <v>108.57142857142857</v>
      </c>
      <c r="Y94" s="205">
        <f>'Blue Pivot'!E58</f>
        <v>85.714285714285708</v>
      </c>
      <c r="Z94" s="205">
        <f>'Blue Pivot'!F58</f>
        <v>75.675675675675677</v>
      </c>
      <c r="AA94" s="206">
        <f>'Blue Pivot'!G58</f>
        <v>100</v>
      </c>
      <c r="AB94" s="205">
        <f>'Blue Pivot'!H58</f>
        <v>0</v>
      </c>
      <c r="AC94" s="304">
        <f>'Blue Pivot'!I58</f>
        <v>85.123966942148769</v>
      </c>
      <c r="AD94" s="207">
        <f>AD91/AD90*100</f>
        <v>91.150442477876098</v>
      </c>
    </row>
    <row r="95" spans="2:31" s="1" customFormat="1" ht="15" hidden="1" customHeight="1" outlineLevel="1" thickTop="1" thickBot="1" x14ac:dyDescent="0.3">
      <c r="B95" s="395"/>
      <c r="C95" s="394"/>
      <c r="D95" s="301" t="s">
        <v>11</v>
      </c>
      <c r="E95" s="347">
        <f>'Green Pivot'!C59</f>
        <v>112.5</v>
      </c>
      <c r="F95" s="43">
        <f>'Green Pivot'!D59</f>
        <v>112.00000000000001</v>
      </c>
      <c r="G95" s="43">
        <f>'Green Pivot'!E59</f>
        <v>125.64102564102564</v>
      </c>
      <c r="H95" s="43">
        <f>'Green Pivot'!F59</f>
        <v>139.53488372093022</v>
      </c>
      <c r="I95" s="44">
        <f>'Green Pivot'!G59</f>
        <v>62.5</v>
      </c>
      <c r="J95" s="43">
        <f>'Green Pivot'!H59</f>
        <v>0</v>
      </c>
      <c r="K95" s="271">
        <f>'Green Pivot'!I59</f>
        <v>109.42028985507247</v>
      </c>
      <c r="L95" s="45">
        <f>L92/L90*100</f>
        <v>122.76422764227641</v>
      </c>
      <c r="M95" s="67"/>
      <c r="N95" s="295">
        <f>'Orange Pivot'!C59</f>
        <v>99.76298637171638</v>
      </c>
      <c r="O95" s="296">
        <f>'Orange Pivot'!D59</f>
        <v>89.705551809395374</v>
      </c>
      <c r="P95" s="296">
        <f>'Orange Pivot'!E59</f>
        <v>86.735311932162332</v>
      </c>
      <c r="Q95" s="296">
        <f>'Orange Pivot'!F59</f>
        <v>86.349878934624698</v>
      </c>
      <c r="R95" s="297">
        <f>'Orange Pivot'!G59</f>
        <v>91.030684500393392</v>
      </c>
      <c r="S95" s="267">
        <f>'Orange Pivot'!H59</f>
        <v>0</v>
      </c>
      <c r="T95" s="267">
        <f>'Orange Pivot'!I59</f>
        <v>84.466380088096372</v>
      </c>
      <c r="U95" s="298">
        <f>U92/U90*100</f>
        <v>91.529127609408249</v>
      </c>
      <c r="V95" s="67"/>
      <c r="W95" s="204">
        <f>'Blue Pivot'!C59</f>
        <v>85.714285714285708</v>
      </c>
      <c r="X95" s="205">
        <f>'Blue Pivot'!D59</f>
        <v>108.57142857142857</v>
      </c>
      <c r="Y95" s="205">
        <f>'Blue Pivot'!E59</f>
        <v>78.571428571428569</v>
      </c>
      <c r="Z95" s="205">
        <f>'Blue Pivot'!F59</f>
        <v>72.972972972972968</v>
      </c>
      <c r="AA95" s="206">
        <f>'Blue Pivot'!G59</f>
        <v>100</v>
      </c>
      <c r="AB95" s="205">
        <f>'Blue Pivot'!H59</f>
        <v>0</v>
      </c>
      <c r="AC95" s="304">
        <f>'Blue Pivot'!I59</f>
        <v>81.818181818181827</v>
      </c>
      <c r="AD95" s="207">
        <f>AD92/AD90*100</f>
        <v>87.610619469026545</v>
      </c>
      <c r="AE95" s="7"/>
    </row>
    <row r="96" spans="2:31" s="1" customFormat="1" ht="15" hidden="1" customHeight="1" outlineLevel="1" thickTop="1" thickBot="1" x14ac:dyDescent="0.3">
      <c r="B96" s="395"/>
      <c r="C96" s="394"/>
      <c r="D96" s="301" t="s">
        <v>145</v>
      </c>
      <c r="E96" s="295">
        <f>'Green Pivot'!C60</f>
        <v>0</v>
      </c>
      <c r="F96" s="296">
        <f>'Green Pivot'!D60</f>
        <v>25.925925925925924</v>
      </c>
      <c r="G96" s="296">
        <f>'Green Pivot'!E60</f>
        <v>27.027027027027028</v>
      </c>
      <c r="H96" s="296">
        <f>'Green Pivot'!F60</f>
        <v>0</v>
      </c>
      <c r="I96" s="297"/>
      <c r="J96" s="296"/>
      <c r="K96" s="267"/>
      <c r="L96" s="299"/>
      <c r="M96" s="67"/>
      <c r="N96" s="295">
        <f>'Orange Pivot'!C60</f>
        <v>86.813880126182966</v>
      </c>
      <c r="O96" s="296">
        <f>'Orange Pivot'!D60</f>
        <v>65.985078751036198</v>
      </c>
      <c r="P96" s="296">
        <f>'Orange Pivot'!E60</f>
        <v>42.887931034482754</v>
      </c>
      <c r="Q96" s="296">
        <f>'Orange Pivot'!F60</f>
        <v>29.593336599706028</v>
      </c>
      <c r="R96" s="297"/>
      <c r="S96" s="267"/>
      <c r="T96" s="267"/>
      <c r="U96" s="298"/>
      <c r="V96" s="67"/>
      <c r="W96" s="204">
        <f>'Blue Pivot'!C60</f>
        <v>0</v>
      </c>
      <c r="X96" s="205">
        <f>'Blue Pivot'!D60</f>
        <v>70.588235294117652</v>
      </c>
      <c r="Y96" s="205">
        <f>'Blue Pivot'!E60</f>
        <v>0</v>
      </c>
      <c r="Z96" s="205">
        <f>'Blue Pivot'!F60</f>
        <v>0</v>
      </c>
      <c r="AA96" s="206"/>
      <c r="AB96" s="205"/>
      <c r="AC96" s="304"/>
      <c r="AD96" s="207"/>
      <c r="AE96" s="7"/>
    </row>
    <row r="97" spans="2:33" ht="15" hidden="1" customHeight="1" outlineLevel="1" thickTop="1" thickBot="1" x14ac:dyDescent="0.3">
      <c r="B97" s="395"/>
      <c r="C97" s="394"/>
      <c r="D97" s="6" t="s">
        <v>146</v>
      </c>
      <c r="E97" s="24">
        <f>'Green Pivot'!C61</f>
        <v>0</v>
      </c>
      <c r="F97" s="18">
        <f>'Green Pivot'!D61</f>
        <v>28.000000000000004</v>
      </c>
      <c r="G97" s="18">
        <f>'Green Pivot'!E61</f>
        <v>25.641025641025639</v>
      </c>
      <c r="H97" s="18">
        <f>'Green Pivot'!F61</f>
        <v>0</v>
      </c>
      <c r="I97" s="19"/>
      <c r="J97" s="18"/>
      <c r="K97" s="262"/>
      <c r="L97" s="20"/>
      <c r="M97" s="67"/>
      <c r="N97" s="24">
        <f>'Orange Pivot'!C61</f>
        <v>81.532688129567461</v>
      </c>
      <c r="O97" s="18">
        <f>'Orange Pivot'!D61</f>
        <v>53.674983142279167</v>
      </c>
      <c r="P97" s="18">
        <f>'Orange Pivot'!E61</f>
        <v>30.133252574197456</v>
      </c>
      <c r="Q97" s="18">
        <f>'Orange Pivot'!F61</f>
        <v>18.280871670702179</v>
      </c>
      <c r="R97" s="19"/>
      <c r="S97" s="262"/>
      <c r="T97" s="262"/>
      <c r="U97" s="85"/>
      <c r="V97" s="67"/>
      <c r="W97" s="66">
        <f>'Blue Pivot'!C61</f>
        <v>0</v>
      </c>
      <c r="X97" s="43">
        <f>'Blue Pivot'!D61</f>
        <v>68.571428571428569</v>
      </c>
      <c r="Y97" s="43">
        <f>'Blue Pivot'!E61</f>
        <v>0</v>
      </c>
      <c r="Z97" s="43">
        <f>'Blue Pivot'!F61</f>
        <v>0</v>
      </c>
      <c r="AA97" s="44"/>
      <c r="AB97" s="43"/>
      <c r="AC97" s="271"/>
      <c r="AD97" s="45"/>
    </row>
    <row r="98" spans="2:33" ht="15" customHeight="1" collapsed="1" thickTop="1" thickBot="1" x14ac:dyDescent="0.3">
      <c r="B98" s="395"/>
      <c r="C98" s="394"/>
      <c r="D98" s="107" t="s">
        <v>76</v>
      </c>
      <c r="E98" s="101">
        <f>E94/N94</f>
        <v>1.1192523089015525</v>
      </c>
      <c r="F98" s="47">
        <f t="shared" ref="F98:F101" si="118">F94/O94</f>
        <v>1.2376751117734726</v>
      </c>
      <c r="G98" s="47">
        <f t="shared" ref="G98:G101" si="119">G94/P94</f>
        <v>1.4178628389154704</v>
      </c>
      <c r="H98" s="47">
        <f t="shared" ref="H98:H101" si="120">H94/Q94</f>
        <v>1.5793876526685628</v>
      </c>
      <c r="I98" s="48">
        <f t="shared" ref="I98:I99" si="121">I94/R94</f>
        <v>0.66197916666666667</v>
      </c>
      <c r="J98" s="47">
        <f t="shared" ref="J98" si="122">J94/S94</f>
        <v>0</v>
      </c>
      <c r="K98" s="312">
        <f t="shared" ref="K98:L99" si="123">K94/T94</f>
        <v>1.2258793755509425</v>
      </c>
      <c r="L98" s="59">
        <f>L94/U94</f>
        <v>1.3210069025195201</v>
      </c>
      <c r="M98" s="67"/>
      <c r="N98" s="29"/>
      <c r="O98" s="29"/>
      <c r="P98" s="29"/>
      <c r="Q98" s="29"/>
      <c r="R98" s="29"/>
      <c r="S98" s="29"/>
      <c r="T98" s="29"/>
      <c r="U98" s="29"/>
      <c r="V98" s="67"/>
      <c r="W98" s="101">
        <f>W94/N94</f>
        <v>0.99489094124582433</v>
      </c>
      <c r="X98" s="47">
        <f t="shared" ref="X98:X101" si="124">X94/O94</f>
        <v>1.1997870981477539</v>
      </c>
      <c r="Y98" s="47">
        <f t="shared" ref="Y98:Y101" si="125">Y94/P94</f>
        <v>0.96728835074699726</v>
      </c>
      <c r="Z98" s="47">
        <f t="shared" ref="Z98:Z101" si="126">Z94/Q94</f>
        <v>0.85656879901484217</v>
      </c>
      <c r="AA98" s="48">
        <f t="shared" ref="AA98:AA99" si="127">AA94/R94</f>
        <v>1.0591666666666668</v>
      </c>
      <c r="AB98" s="47">
        <f t="shared" ref="AB98" si="128">AB94/S94</f>
        <v>0</v>
      </c>
      <c r="AC98" s="312">
        <f t="shared" ref="AC98:AC99" si="129">AC94/T94</f>
        <v>0.95367792918182359</v>
      </c>
      <c r="AD98" s="138">
        <f t="shared" ref="AD98:AD99" si="130">AD94/U94</f>
        <v>0.98082614124244272</v>
      </c>
    </row>
    <row r="99" spans="2:33" s="1" customFormat="1" ht="15" customHeight="1" thickTop="1" thickBot="1" x14ac:dyDescent="0.3">
      <c r="B99" s="395"/>
      <c r="C99" s="394"/>
      <c r="D99" s="307" t="s">
        <v>77</v>
      </c>
      <c r="E99" s="70">
        <f t="shared" ref="E99:E101" si="131">E95/N95</f>
        <v>1.1276727380716689</v>
      </c>
      <c r="F99" s="53">
        <f t="shared" si="118"/>
        <v>1.2485291906790279</v>
      </c>
      <c r="G99" s="53">
        <f t="shared" si="119"/>
        <v>1.448556797020484</v>
      </c>
      <c r="H99" s="53">
        <f t="shared" si="120"/>
        <v>1.6159244858533244</v>
      </c>
      <c r="I99" s="54">
        <f t="shared" si="121"/>
        <v>0.68658167675021609</v>
      </c>
      <c r="J99" s="53"/>
      <c r="K99" s="313">
        <f t="shared" si="123"/>
        <v>1.2954300840281041</v>
      </c>
      <c r="L99" s="61">
        <f t="shared" si="123"/>
        <v>1.341258579084911</v>
      </c>
      <c r="M99" s="67"/>
      <c r="N99" s="46"/>
      <c r="O99" s="46"/>
      <c r="P99" s="46"/>
      <c r="Q99" s="46"/>
      <c r="R99" s="46"/>
      <c r="S99" s="46"/>
      <c r="T99" s="46"/>
      <c r="U99" s="46"/>
      <c r="V99" s="67"/>
      <c r="W99" s="70">
        <f t="shared" ref="W99:W101" si="132">W95/N95</f>
        <v>0.85917922900698573</v>
      </c>
      <c r="X99" s="53">
        <f t="shared" si="124"/>
        <v>1.2103089093317105</v>
      </c>
      <c r="Y99" s="53">
        <f t="shared" si="125"/>
        <v>0.90587589784517153</v>
      </c>
      <c r="Z99" s="53">
        <f t="shared" si="126"/>
        <v>0.84508483246653587</v>
      </c>
      <c r="AA99" s="54">
        <f t="shared" si="127"/>
        <v>1.0985306828003458</v>
      </c>
      <c r="AB99" s="53"/>
      <c r="AC99" s="313">
        <f t="shared" si="129"/>
        <v>0.96864790148278479</v>
      </c>
      <c r="AD99" s="336">
        <f t="shared" si="130"/>
        <v>0.95718840283168038</v>
      </c>
      <c r="AE99" s="7"/>
    </row>
    <row r="100" spans="2:33" s="1" customFormat="1" ht="15" customHeight="1" thickTop="1" thickBot="1" x14ac:dyDescent="0.3">
      <c r="B100" s="395"/>
      <c r="C100" s="394"/>
      <c r="D100" s="307" t="s">
        <v>147</v>
      </c>
      <c r="E100" s="70">
        <f t="shared" si="131"/>
        <v>0</v>
      </c>
      <c r="F100" s="53">
        <f t="shared" si="118"/>
        <v>0.39290588746200134</v>
      </c>
      <c r="G100" s="53">
        <f t="shared" si="119"/>
        <v>0.63017791661007749</v>
      </c>
      <c r="H100" s="53">
        <f t="shared" si="120"/>
        <v>0</v>
      </c>
      <c r="I100" s="54"/>
      <c r="J100" s="53"/>
      <c r="K100" s="313"/>
      <c r="L100" s="61"/>
      <c r="M100" s="67"/>
      <c r="N100" s="46"/>
      <c r="O100" s="46"/>
      <c r="P100" s="46"/>
      <c r="Q100" s="46"/>
      <c r="R100" s="46"/>
      <c r="S100" s="46"/>
      <c r="T100" s="46"/>
      <c r="U100" s="46"/>
      <c r="V100" s="67"/>
      <c r="W100" s="70">
        <f t="shared" si="132"/>
        <v>0</v>
      </c>
      <c r="X100" s="53">
        <f t="shared" si="124"/>
        <v>1.0697605675436004</v>
      </c>
      <c r="Y100" s="53">
        <f t="shared" si="125"/>
        <v>0</v>
      </c>
      <c r="Z100" s="53">
        <f t="shared" si="126"/>
        <v>0</v>
      </c>
      <c r="AA100" s="54"/>
      <c r="AB100" s="53"/>
      <c r="AC100" s="313"/>
      <c r="AD100" s="336"/>
      <c r="AE100" s="7"/>
    </row>
    <row r="101" spans="2:33" ht="17.25" thickTop="1" thickBot="1" x14ac:dyDescent="0.3">
      <c r="B101" s="395"/>
      <c r="C101" s="394"/>
      <c r="D101" s="108" t="s">
        <v>148</v>
      </c>
      <c r="E101" s="69">
        <f t="shared" si="131"/>
        <v>0</v>
      </c>
      <c r="F101" s="49">
        <f t="shared" si="118"/>
        <v>0.52165829145728648</v>
      </c>
      <c r="G101" s="49">
        <f t="shared" si="119"/>
        <v>0.85092127303182574</v>
      </c>
      <c r="H101" s="49">
        <f t="shared" si="120"/>
        <v>0</v>
      </c>
      <c r="I101" s="50"/>
      <c r="J101" s="49"/>
      <c r="K101" s="314"/>
      <c r="L101" s="60"/>
      <c r="M101" s="67"/>
      <c r="N101" s="52"/>
      <c r="O101" s="52"/>
      <c r="P101" s="52"/>
      <c r="Q101" s="52"/>
      <c r="R101" s="52"/>
      <c r="S101" s="52"/>
      <c r="T101" s="52"/>
      <c r="U101" s="52"/>
      <c r="V101" s="67"/>
      <c r="W101" s="69">
        <f t="shared" si="132"/>
        <v>0</v>
      </c>
      <c r="X101" s="49">
        <f t="shared" si="124"/>
        <v>1.2775305096913137</v>
      </c>
      <c r="Y101" s="49">
        <f t="shared" si="125"/>
        <v>0</v>
      </c>
      <c r="Z101" s="49">
        <f t="shared" si="126"/>
        <v>0</v>
      </c>
      <c r="AA101" s="50"/>
      <c r="AB101" s="49"/>
      <c r="AC101" s="314"/>
      <c r="AD101" s="51"/>
    </row>
    <row r="102" spans="2:33" ht="15" hidden="1" customHeight="1" outlineLevel="1" thickTop="1" thickBot="1" x14ac:dyDescent="0.3">
      <c r="B102" s="395"/>
      <c r="C102" s="394" t="s">
        <v>21</v>
      </c>
      <c r="D102" s="109" t="s">
        <v>7</v>
      </c>
      <c r="E102" s="22">
        <f>'Green Pivot'!C62</f>
        <v>25</v>
      </c>
      <c r="F102" s="12">
        <f>'Green Pivot'!D62</f>
        <v>73</v>
      </c>
      <c r="G102" s="12">
        <f>'Green Pivot'!E62</f>
        <v>179</v>
      </c>
      <c r="H102" s="12">
        <f>'Green Pivot'!F62</f>
        <v>170</v>
      </c>
      <c r="I102" s="13">
        <f>'Green Pivot'!G62</f>
        <v>55</v>
      </c>
      <c r="J102" s="12">
        <f>'Green Pivot'!H62</f>
        <v>68</v>
      </c>
      <c r="K102" s="259">
        <f>'Green Pivot'!I62</f>
        <v>570</v>
      </c>
      <c r="L102" s="62">
        <f>SUM(E102:I102)</f>
        <v>502</v>
      </c>
      <c r="M102" s="67"/>
      <c r="N102" s="22">
        <f>'Orange Pivot'!C62</f>
        <v>12802</v>
      </c>
      <c r="O102" s="12">
        <f>'Orange Pivot'!D62</f>
        <v>11984</v>
      </c>
      <c r="P102" s="12">
        <f>'Orange Pivot'!E62</f>
        <v>8960</v>
      </c>
      <c r="Q102" s="12">
        <f>'Orange Pivot'!F62</f>
        <v>8892</v>
      </c>
      <c r="R102" s="13">
        <f>'Orange Pivot'!G62</f>
        <v>3617</v>
      </c>
      <c r="S102" s="259">
        <f>'Orange Pivot'!H62</f>
        <v>4045</v>
      </c>
      <c r="T102" s="259">
        <f>'Orange Pivot'!I62</f>
        <v>50300</v>
      </c>
      <c r="U102" s="62">
        <f>SUM(N102:R102)</f>
        <v>46255</v>
      </c>
      <c r="V102" s="67"/>
      <c r="W102" s="200">
        <f>'Blue Pivot'!C62</f>
        <v>53</v>
      </c>
      <c r="X102" s="201">
        <f>'Blue Pivot'!D62</f>
        <v>118</v>
      </c>
      <c r="Y102" s="201">
        <f>'Blue Pivot'!E62</f>
        <v>140</v>
      </c>
      <c r="Z102" s="201">
        <f>'Blue Pivot'!F62</f>
        <v>196</v>
      </c>
      <c r="AA102" s="202">
        <f>'Blue Pivot'!G62</f>
        <v>82</v>
      </c>
      <c r="AB102" s="201">
        <f>'Blue Pivot'!H62</f>
        <v>142</v>
      </c>
      <c r="AC102" s="284">
        <f>'Blue Pivot'!I62</f>
        <v>731</v>
      </c>
      <c r="AD102" s="203">
        <f>SUM(W102:AA102)</f>
        <v>589</v>
      </c>
    </row>
    <row r="103" spans="2:33" ht="15" hidden="1" customHeight="1" outlineLevel="1" thickTop="1" thickBot="1" x14ac:dyDescent="0.3">
      <c r="B103" s="395"/>
      <c r="C103" s="394"/>
      <c r="D103" s="3" t="s">
        <v>8</v>
      </c>
      <c r="E103" s="94">
        <f>'Green Pivot'!C63</f>
        <v>29</v>
      </c>
      <c r="F103" s="91">
        <f>'Green Pivot'!D63</f>
        <v>65</v>
      </c>
      <c r="G103" s="91">
        <f>'Green Pivot'!E63</f>
        <v>176</v>
      </c>
      <c r="H103" s="91">
        <f>'Green Pivot'!F63</f>
        <v>155</v>
      </c>
      <c r="I103" s="92">
        <f>'Green Pivot'!G63</f>
        <v>44</v>
      </c>
      <c r="J103" s="91">
        <f>'Green Pivot'!H63</f>
        <v>33</v>
      </c>
      <c r="K103" s="264">
        <f>'Green Pivot'!I63</f>
        <v>502</v>
      </c>
      <c r="L103" s="95">
        <f t="shared" ref="L103:L105" si="133">SUM(E103:I103)</f>
        <v>469</v>
      </c>
      <c r="M103" s="67"/>
      <c r="N103" s="94">
        <f>'Orange Pivot'!C63</f>
        <v>12940</v>
      </c>
      <c r="O103" s="91">
        <f>'Orange Pivot'!D63</f>
        <v>11075</v>
      </c>
      <c r="P103" s="91">
        <f>'Orange Pivot'!E63</f>
        <v>7775</v>
      </c>
      <c r="Q103" s="91">
        <f>'Orange Pivot'!F63</f>
        <v>7807</v>
      </c>
      <c r="R103" s="92">
        <f>'Orange Pivot'!G63</f>
        <v>3470</v>
      </c>
      <c r="S103" s="264">
        <f>'Orange Pivot'!H63</f>
        <v>1604</v>
      </c>
      <c r="T103" s="264">
        <f>'Orange Pivot'!I63</f>
        <v>44671</v>
      </c>
      <c r="U103" s="93">
        <f t="shared" ref="U103:U105" si="134">SUM(N103:R103)</f>
        <v>43067</v>
      </c>
      <c r="V103" s="67"/>
      <c r="W103" s="187">
        <f>'Blue Pivot'!C63</f>
        <v>58</v>
      </c>
      <c r="X103" s="91">
        <f>'Blue Pivot'!D63</f>
        <v>113</v>
      </c>
      <c r="Y103" s="91">
        <f>'Blue Pivot'!E63</f>
        <v>132</v>
      </c>
      <c r="Z103" s="91">
        <f>'Blue Pivot'!F63</f>
        <v>180</v>
      </c>
      <c r="AA103" s="92">
        <f>'Blue Pivot'!G63</f>
        <v>71</v>
      </c>
      <c r="AB103" s="91">
        <f>'Blue Pivot'!H63</f>
        <v>32</v>
      </c>
      <c r="AC103" s="264">
        <f>'Blue Pivot'!I63</f>
        <v>586</v>
      </c>
      <c r="AD103" s="95">
        <f t="shared" ref="AD103:AD105" si="135">SUM(W103:AA103)</f>
        <v>554</v>
      </c>
    </row>
    <row r="104" spans="2:33" ht="15" hidden="1" customHeight="1" outlineLevel="1" thickTop="1" thickBot="1" x14ac:dyDescent="0.3">
      <c r="B104" s="395"/>
      <c r="C104" s="394"/>
      <c r="D104" s="4" t="s">
        <v>9</v>
      </c>
      <c r="E104" s="99">
        <f>'Green Pivot'!C64</f>
        <v>28</v>
      </c>
      <c r="F104" s="96">
        <f>'Green Pivot'!D64</f>
        <v>64</v>
      </c>
      <c r="G104" s="96">
        <f>'Green Pivot'!E64</f>
        <v>171</v>
      </c>
      <c r="H104" s="96">
        <f>'Green Pivot'!F64</f>
        <v>149</v>
      </c>
      <c r="I104" s="97">
        <f>'Green Pivot'!G64</f>
        <v>43</v>
      </c>
      <c r="J104" s="96">
        <f>'Green Pivot'!H64</f>
        <v>0</v>
      </c>
      <c r="K104" s="265">
        <f>'Green Pivot'!I64</f>
        <v>455</v>
      </c>
      <c r="L104" s="100">
        <f t="shared" si="133"/>
        <v>455</v>
      </c>
      <c r="M104" s="67"/>
      <c r="N104" s="99">
        <f>'Orange Pivot'!C64</f>
        <v>12837</v>
      </c>
      <c r="O104" s="96">
        <f>'Orange Pivot'!D64</f>
        <v>10973</v>
      </c>
      <c r="P104" s="96">
        <f>'Orange Pivot'!E64</f>
        <v>7650</v>
      </c>
      <c r="Q104" s="96">
        <f>'Orange Pivot'!F64</f>
        <v>7598</v>
      </c>
      <c r="R104" s="97">
        <f>'Orange Pivot'!G64</f>
        <v>3351</v>
      </c>
      <c r="S104" s="265">
        <f>'Orange Pivot'!H64</f>
        <v>0</v>
      </c>
      <c r="T104" s="265">
        <f>'Orange Pivot'!I64</f>
        <v>42409</v>
      </c>
      <c r="U104" s="98">
        <f t="shared" si="134"/>
        <v>42409</v>
      </c>
      <c r="V104" s="67"/>
      <c r="W104" s="208">
        <f>'Blue Pivot'!C64</f>
        <v>57</v>
      </c>
      <c r="X104" s="96">
        <f>'Blue Pivot'!D64</f>
        <v>111</v>
      </c>
      <c r="Y104" s="96">
        <f>'Blue Pivot'!E64</f>
        <v>129</v>
      </c>
      <c r="Z104" s="96">
        <f>'Blue Pivot'!F64</f>
        <v>171</v>
      </c>
      <c r="AA104" s="97">
        <f>'Blue Pivot'!G64</f>
        <v>67</v>
      </c>
      <c r="AB104" s="96">
        <f>'Blue Pivot'!H64</f>
        <v>0</v>
      </c>
      <c r="AC104" s="265">
        <f>'Blue Pivot'!I64</f>
        <v>535</v>
      </c>
      <c r="AD104" s="100">
        <f t="shared" si="135"/>
        <v>535</v>
      </c>
      <c r="AF104" s="1"/>
      <c r="AG104" s="1"/>
    </row>
    <row r="105" spans="2:33" s="1" customFormat="1" ht="15" hidden="1" customHeight="1" outlineLevel="1" thickTop="1" thickBot="1" x14ac:dyDescent="0.3">
      <c r="B105" s="395"/>
      <c r="C105" s="394"/>
      <c r="D105" s="300" t="s">
        <v>144</v>
      </c>
      <c r="E105" s="200">
        <f>'Green Pivot'!C65</f>
        <v>18</v>
      </c>
      <c r="F105" s="201">
        <f>'Green Pivot'!D65</f>
        <v>34</v>
      </c>
      <c r="G105" s="201">
        <f>'Green Pivot'!E65</f>
        <v>54</v>
      </c>
      <c r="H105" s="201">
        <f>'Green Pivot'!F65</f>
        <v>22</v>
      </c>
      <c r="I105" s="202">
        <f>'Green Pivot'!G65</f>
        <v>0</v>
      </c>
      <c r="J105" s="201">
        <f>'Green Pivot'!H65</f>
        <v>0</v>
      </c>
      <c r="K105" s="284">
        <f>'Green Pivot'!I65</f>
        <v>128</v>
      </c>
      <c r="L105" s="203">
        <f t="shared" si="133"/>
        <v>128</v>
      </c>
      <c r="M105" s="67"/>
      <c r="N105" s="200">
        <f>'Orange Pivot'!C65</f>
        <v>10449</v>
      </c>
      <c r="O105" s="201">
        <f>'Orange Pivot'!D65</f>
        <v>6438</v>
      </c>
      <c r="P105" s="201">
        <f>'Orange Pivot'!E65</f>
        <v>2420</v>
      </c>
      <c r="Q105" s="201">
        <f>'Orange Pivot'!F65</f>
        <v>1345</v>
      </c>
      <c r="R105" s="202">
        <f>'Orange Pivot'!G65</f>
        <v>0</v>
      </c>
      <c r="S105" s="284">
        <f>'Orange Pivot'!H65</f>
        <v>0</v>
      </c>
      <c r="T105" s="284">
        <f>'Orange Pivot'!I65</f>
        <v>20652</v>
      </c>
      <c r="U105" s="287">
        <f t="shared" si="134"/>
        <v>20652</v>
      </c>
      <c r="V105" s="67"/>
      <c r="W105" s="200">
        <f>'Blue Pivot'!C65</f>
        <v>39</v>
      </c>
      <c r="X105" s="201">
        <f>'Blue Pivot'!D65</f>
        <v>58</v>
      </c>
      <c r="Y105" s="201">
        <f>'Blue Pivot'!E65</f>
        <v>27</v>
      </c>
      <c r="Z105" s="201">
        <f>'Blue Pivot'!F65</f>
        <v>15</v>
      </c>
      <c r="AA105" s="202">
        <f>'Blue Pivot'!G65</f>
        <v>0</v>
      </c>
      <c r="AB105" s="201">
        <f>'Blue Pivot'!H65</f>
        <v>0</v>
      </c>
      <c r="AC105" s="284">
        <f>'Blue Pivot'!I65</f>
        <v>139</v>
      </c>
      <c r="AD105" s="203">
        <f t="shared" si="135"/>
        <v>139</v>
      </c>
      <c r="AE105" s="7"/>
    </row>
    <row r="106" spans="2:33" ht="15" hidden="1" customHeight="1" outlineLevel="1" thickTop="1" thickBot="1" x14ac:dyDescent="0.3">
      <c r="B106" s="395"/>
      <c r="C106" s="394"/>
      <c r="D106" s="5" t="s">
        <v>10</v>
      </c>
      <c r="E106" s="23">
        <f>'Green Pivot'!C66</f>
        <v>115.99999999999999</v>
      </c>
      <c r="F106" s="15">
        <f>'Green Pivot'!D66</f>
        <v>89.041095890410958</v>
      </c>
      <c r="G106" s="15">
        <f>'Green Pivot'!E66</f>
        <v>98.324022346368707</v>
      </c>
      <c r="H106" s="15">
        <f>'Green Pivot'!F66</f>
        <v>91.17647058823529</v>
      </c>
      <c r="I106" s="16">
        <f>'Green Pivot'!G66</f>
        <v>80</v>
      </c>
      <c r="J106" s="15">
        <f>'Green Pivot'!H66</f>
        <v>48.529411764705884</v>
      </c>
      <c r="K106" s="261">
        <f>'Green Pivot'!I66</f>
        <v>88.070175438596493</v>
      </c>
      <c r="L106" s="17">
        <f>L103/L102*100</f>
        <v>93.426294820717132</v>
      </c>
      <c r="M106" s="67"/>
      <c r="N106" s="23">
        <f>'Orange Pivot'!C66</f>
        <v>101.07795656928604</v>
      </c>
      <c r="O106" s="15">
        <f>'Orange Pivot'!D66</f>
        <v>92.4148865153538</v>
      </c>
      <c r="P106" s="15">
        <f>'Orange Pivot'!E66</f>
        <v>86.774553571428569</v>
      </c>
      <c r="Q106" s="15">
        <f>'Orange Pivot'!F66</f>
        <v>87.798020692757532</v>
      </c>
      <c r="R106" s="16">
        <f>'Orange Pivot'!G66</f>
        <v>95.935858446226149</v>
      </c>
      <c r="S106" s="261">
        <f>'Orange Pivot'!H66</f>
        <v>39.653893695920885</v>
      </c>
      <c r="T106" s="261">
        <f>'Orange Pivot'!I66</f>
        <v>88.80914512922466</v>
      </c>
      <c r="U106" s="84">
        <f>U103/U102*100</f>
        <v>93.107772132742411</v>
      </c>
      <c r="V106" s="67"/>
      <c r="W106" s="204">
        <f>'Blue Pivot'!C66</f>
        <v>109.43396226415094</v>
      </c>
      <c r="X106" s="205">
        <f>'Blue Pivot'!D66</f>
        <v>95.762711864406782</v>
      </c>
      <c r="Y106" s="205">
        <f>'Blue Pivot'!E66</f>
        <v>94.285714285714278</v>
      </c>
      <c r="Z106" s="205">
        <f>'Blue Pivot'!F66</f>
        <v>91.83673469387756</v>
      </c>
      <c r="AA106" s="206">
        <f>'Blue Pivot'!G66</f>
        <v>86.58536585365853</v>
      </c>
      <c r="AB106" s="205">
        <f>'Blue Pivot'!H66</f>
        <v>22.535211267605636</v>
      </c>
      <c r="AC106" s="304">
        <f>'Blue Pivot'!I66</f>
        <v>80.164158686730502</v>
      </c>
      <c r="AD106" s="207">
        <f>AD103/AD102*100</f>
        <v>94.05772495755518</v>
      </c>
      <c r="AF106" s="1"/>
      <c r="AG106" s="1"/>
    </row>
    <row r="107" spans="2:33" s="1" customFormat="1" ht="15" hidden="1" customHeight="1" outlineLevel="1" thickTop="1" thickBot="1" x14ac:dyDescent="0.3">
      <c r="B107" s="395"/>
      <c r="C107" s="394"/>
      <c r="D107" s="301" t="s">
        <v>11</v>
      </c>
      <c r="E107" s="347">
        <f>'Green Pivot'!C67</f>
        <v>112.00000000000001</v>
      </c>
      <c r="F107" s="43">
        <f>'Green Pivot'!D67</f>
        <v>87.671232876712324</v>
      </c>
      <c r="G107" s="43">
        <f>'Green Pivot'!E67</f>
        <v>95.530726256983243</v>
      </c>
      <c r="H107" s="43">
        <f>'Green Pivot'!F67</f>
        <v>87.647058823529406</v>
      </c>
      <c r="I107" s="44">
        <f>'Green Pivot'!G67</f>
        <v>78.181818181818187</v>
      </c>
      <c r="J107" s="43">
        <f>'Green Pivot'!H67</f>
        <v>0</v>
      </c>
      <c r="K107" s="271">
        <f>'Green Pivot'!I67</f>
        <v>79.824561403508781</v>
      </c>
      <c r="L107" s="45">
        <f>L104/L102*100</f>
        <v>90.637450199203187</v>
      </c>
      <c r="M107" s="67"/>
      <c r="N107" s="295">
        <f>'Orange Pivot'!C67</f>
        <v>100.2733947820653</v>
      </c>
      <c r="O107" s="296">
        <f>'Orange Pivot'!D67</f>
        <v>91.563751668891854</v>
      </c>
      <c r="P107" s="296">
        <f>'Orange Pivot'!E67</f>
        <v>85.379464285714292</v>
      </c>
      <c r="Q107" s="296">
        <f>'Orange Pivot'!F67</f>
        <v>85.44759334233018</v>
      </c>
      <c r="R107" s="297">
        <f>'Orange Pivot'!G67</f>
        <v>92.645839093171134</v>
      </c>
      <c r="S107" s="267">
        <f>'Orange Pivot'!H67</f>
        <v>0</v>
      </c>
      <c r="T107" s="267">
        <f>'Orange Pivot'!I67</f>
        <v>84.312127236580508</v>
      </c>
      <c r="U107" s="298">
        <f>U104/U102*100</f>
        <v>91.68522321911145</v>
      </c>
      <c r="V107" s="67"/>
      <c r="W107" s="204">
        <f>'Blue Pivot'!C67</f>
        <v>107.54716981132076</v>
      </c>
      <c r="X107" s="205">
        <f>'Blue Pivot'!D67</f>
        <v>94.067796610169495</v>
      </c>
      <c r="Y107" s="205">
        <f>'Blue Pivot'!E67</f>
        <v>92.142857142857139</v>
      </c>
      <c r="Z107" s="205">
        <f>'Blue Pivot'!F67</f>
        <v>87.244897959183675</v>
      </c>
      <c r="AA107" s="206">
        <f>'Blue Pivot'!G67</f>
        <v>81.707317073170728</v>
      </c>
      <c r="AB107" s="205">
        <f>'Blue Pivot'!H67</f>
        <v>0</v>
      </c>
      <c r="AC107" s="304">
        <f>'Blue Pivot'!I67</f>
        <v>73.187414500683985</v>
      </c>
      <c r="AD107" s="207">
        <f>AD104/AD102*100</f>
        <v>90.831918505942284</v>
      </c>
      <c r="AE107" s="7"/>
    </row>
    <row r="108" spans="2:33" s="1" customFormat="1" ht="15" hidden="1" customHeight="1" outlineLevel="1" thickTop="1" thickBot="1" x14ac:dyDescent="0.3">
      <c r="B108" s="395"/>
      <c r="C108" s="394"/>
      <c r="D108" s="301" t="s">
        <v>145</v>
      </c>
      <c r="E108" s="295">
        <f>'Green Pivot'!C68</f>
        <v>69.230769230769226</v>
      </c>
      <c r="F108" s="296">
        <f>'Green Pivot'!D68</f>
        <v>58.620689655172406</v>
      </c>
      <c r="G108" s="296">
        <f>'Green Pivot'!E68</f>
        <v>37.76223776223776</v>
      </c>
      <c r="H108" s="296">
        <f>'Green Pivot'!F68</f>
        <v>22.916666666666664</v>
      </c>
      <c r="I108" s="297"/>
      <c r="J108" s="296"/>
      <c r="K108" s="267"/>
      <c r="L108" s="299"/>
      <c r="M108" s="67"/>
      <c r="N108" s="295">
        <f>'Orange Pivot'!C68</f>
        <v>86.348235683001406</v>
      </c>
      <c r="O108" s="296">
        <f>'Orange Pivot'!D68</f>
        <v>65.135572642654793</v>
      </c>
      <c r="P108" s="296">
        <f>'Orange Pivot'!E68</f>
        <v>39.477977161500817</v>
      </c>
      <c r="Q108" s="296">
        <f>'Orange Pivot'!F68</f>
        <v>27.188194865575095</v>
      </c>
      <c r="R108" s="297"/>
      <c r="S108" s="267"/>
      <c r="T108" s="267"/>
      <c r="U108" s="298"/>
      <c r="V108" s="67"/>
      <c r="W108" s="204">
        <f>'Blue Pivot'!C68</f>
        <v>76.470588235294116</v>
      </c>
      <c r="X108" s="205">
        <f>'Blue Pivot'!D68</f>
        <v>63.04347826086957</v>
      </c>
      <c r="Y108" s="205">
        <f>'Blue Pivot'!E68</f>
        <v>31.395348837209301</v>
      </c>
      <c r="Z108" s="205">
        <f>'Blue Pivot'!F68</f>
        <v>19.230769230769234</v>
      </c>
      <c r="AA108" s="206"/>
      <c r="AB108" s="205"/>
      <c r="AC108" s="304"/>
      <c r="AD108" s="207"/>
      <c r="AE108" s="7"/>
    </row>
    <row r="109" spans="2:33" ht="15.75" hidden="1" customHeight="1" outlineLevel="1" thickTop="1" thickBot="1" x14ac:dyDescent="0.3">
      <c r="B109" s="395"/>
      <c r="C109" s="394"/>
      <c r="D109" s="6" t="s">
        <v>146</v>
      </c>
      <c r="E109" s="24">
        <f>'Green Pivot'!C69</f>
        <v>72</v>
      </c>
      <c r="F109" s="18">
        <f>'Green Pivot'!D69</f>
        <v>46.575342465753423</v>
      </c>
      <c r="G109" s="18">
        <f>'Green Pivot'!E69</f>
        <v>30.16759776536313</v>
      </c>
      <c r="H109" s="18">
        <f>'Green Pivot'!F69</f>
        <v>12.941176470588237</v>
      </c>
      <c r="I109" s="19"/>
      <c r="J109" s="18"/>
      <c r="K109" s="262"/>
      <c r="L109" s="20"/>
      <c r="M109" s="67"/>
      <c r="N109" s="24">
        <f>'Orange Pivot'!C69</f>
        <v>81.620059365724103</v>
      </c>
      <c r="O109" s="18">
        <f>'Orange Pivot'!D69</f>
        <v>53.721628838451267</v>
      </c>
      <c r="P109" s="18">
        <f>'Orange Pivot'!E69</f>
        <v>27.008928571428569</v>
      </c>
      <c r="Q109" s="18">
        <f>'Orange Pivot'!F69</f>
        <v>15.1259559154296</v>
      </c>
      <c r="R109" s="19"/>
      <c r="S109" s="262"/>
      <c r="T109" s="262"/>
      <c r="U109" s="85"/>
      <c r="V109" s="67"/>
      <c r="W109" s="66">
        <f>'Blue Pivot'!C69</f>
        <v>73.584905660377359</v>
      </c>
      <c r="X109" s="43">
        <f>'Blue Pivot'!D69</f>
        <v>49.152542372881356</v>
      </c>
      <c r="Y109" s="43">
        <f>'Blue Pivot'!E69</f>
        <v>19.285714285714288</v>
      </c>
      <c r="Z109" s="43">
        <f>'Blue Pivot'!F69</f>
        <v>7.6530612244897958</v>
      </c>
      <c r="AA109" s="44"/>
      <c r="AB109" s="43"/>
      <c r="AC109" s="271"/>
      <c r="AD109" s="45"/>
      <c r="AF109" s="1"/>
      <c r="AG109" s="1"/>
    </row>
    <row r="110" spans="2:33" ht="15" customHeight="1" collapsed="1" thickTop="1" thickBot="1" x14ac:dyDescent="0.3">
      <c r="B110" s="395"/>
      <c r="C110" s="394"/>
      <c r="D110" s="107" t="s">
        <v>76</v>
      </c>
      <c r="E110" s="101">
        <f>E106/N106</f>
        <v>1.1476290571870169</v>
      </c>
      <c r="F110" s="47">
        <f t="shared" ref="F110:F113" si="136">F106/O106</f>
        <v>0.96349299607285321</v>
      </c>
      <c r="G110" s="47">
        <f t="shared" ref="G110:G113" si="137">G106/P106</f>
        <v>1.1330974150784099</v>
      </c>
      <c r="H110" s="47">
        <f t="shared" ref="H110:H113" si="138">H106/Q106</f>
        <v>1.0384797956584966</v>
      </c>
      <c r="I110" s="48">
        <f t="shared" ref="I110:I111" si="139">I106/R106</f>
        <v>0.83389048991354475</v>
      </c>
      <c r="J110" s="47">
        <f t="shared" ref="J110" si="140">J106/S106</f>
        <v>1.2238246296024646</v>
      </c>
      <c r="K110" s="312">
        <f t="shared" ref="K110:L111" si="141">K106/T106</f>
        <v>0.99167912618061005</v>
      </c>
      <c r="L110" s="59">
        <f>L106/U106</f>
        <v>1.0034210107349644</v>
      </c>
      <c r="M110" s="67"/>
      <c r="N110" s="29"/>
      <c r="O110" s="29"/>
      <c r="P110" s="29"/>
      <c r="Q110" s="29"/>
      <c r="R110" s="29"/>
      <c r="S110" s="29"/>
      <c r="T110" s="29"/>
      <c r="U110" s="29"/>
      <c r="V110" s="67"/>
      <c r="W110" s="101">
        <f>W106/N106</f>
        <v>1.0826689218745442</v>
      </c>
      <c r="X110" s="47">
        <f t="shared" ref="X110:X113" si="142">X106/O106</f>
        <v>1.0362260397138157</v>
      </c>
      <c r="Y110" s="47">
        <f t="shared" ref="Y110:Y113" si="143">Y106/P106</f>
        <v>1.0865594855305465</v>
      </c>
      <c r="Z110" s="47">
        <f t="shared" ref="Z110:Z113" si="144">Z106/Q106</f>
        <v>1.0460000575098749</v>
      </c>
      <c r="AA110" s="48">
        <f t="shared" ref="AA110:AA111" si="145">AA106/R106</f>
        <v>0.90253391438813524</v>
      </c>
      <c r="AB110" s="47">
        <f t="shared" ref="AB110" si="146">AB106/S106</f>
        <v>0.56829756594429426</v>
      </c>
      <c r="AC110" s="312">
        <f t="shared" ref="AC110:AC111" si="147">AC106/T106</f>
        <v>0.9026565740508482</v>
      </c>
      <c r="AD110" s="138">
        <f t="shared" ref="AD110:AD111" si="148">AD106/U106</f>
        <v>1.0102027231782373</v>
      </c>
      <c r="AF110" s="1"/>
      <c r="AG110" s="1"/>
    </row>
    <row r="111" spans="2:33" s="1" customFormat="1" ht="15" customHeight="1" thickTop="1" thickBot="1" x14ac:dyDescent="0.3">
      <c r="B111" s="395"/>
      <c r="C111" s="394"/>
      <c r="D111" s="307" t="s">
        <v>77</v>
      </c>
      <c r="E111" s="70">
        <f t="shared" ref="E111:E113" si="149">E107/N107</f>
        <v>1.1169463270234481</v>
      </c>
      <c r="F111" s="53">
        <f t="shared" si="136"/>
        <v>0.95748843050626131</v>
      </c>
      <c r="G111" s="53">
        <f t="shared" si="137"/>
        <v>1.1188958264870192</v>
      </c>
      <c r="H111" s="53">
        <f t="shared" si="138"/>
        <v>1.0257405199510707</v>
      </c>
      <c r="I111" s="54">
        <f t="shared" si="139"/>
        <v>0.84387835381568599</v>
      </c>
      <c r="J111" s="53"/>
      <c r="K111" s="313">
        <f t="shared" si="141"/>
        <v>0.94677437303319867</v>
      </c>
      <c r="L111" s="61">
        <f t="shared" si="141"/>
        <v>0.98857206228964212</v>
      </c>
      <c r="M111" s="67"/>
      <c r="N111" s="46"/>
      <c r="O111" s="46"/>
      <c r="P111" s="46"/>
      <c r="Q111" s="46"/>
      <c r="R111" s="46"/>
      <c r="S111" s="46"/>
      <c r="T111" s="46"/>
      <c r="U111" s="46"/>
      <c r="V111" s="67"/>
      <c r="W111" s="70">
        <f t="shared" ref="W111:W113" si="150">W107/N107</f>
        <v>1.0725394312725156</v>
      </c>
      <c r="X111" s="53">
        <f t="shared" si="142"/>
        <v>1.0273475572553279</v>
      </c>
      <c r="Y111" s="53">
        <f t="shared" si="143"/>
        <v>1.0792156862745097</v>
      </c>
      <c r="Z111" s="53">
        <f t="shared" si="144"/>
        <v>1.0210339992801543</v>
      </c>
      <c r="AA111" s="54">
        <f t="shared" si="145"/>
        <v>0.88193185870981361</v>
      </c>
      <c r="AB111" s="53"/>
      <c r="AC111" s="313">
        <f t="shared" si="147"/>
        <v>0.86805323148020586</v>
      </c>
      <c r="AD111" s="336">
        <f t="shared" si="148"/>
        <v>0.99069310535319399</v>
      </c>
      <c r="AE111" s="7"/>
    </row>
    <row r="112" spans="2:33" s="1" customFormat="1" ht="15" customHeight="1" thickTop="1" thickBot="1" x14ac:dyDescent="0.3">
      <c r="B112" s="395"/>
      <c r="C112" s="394"/>
      <c r="D112" s="307" t="s">
        <v>147</v>
      </c>
      <c r="E112" s="70">
        <f t="shared" si="149"/>
        <v>0.80176240641356911</v>
      </c>
      <c r="F112" s="53">
        <f t="shared" si="136"/>
        <v>0.89997964670972985</v>
      </c>
      <c r="G112" s="53">
        <f t="shared" si="137"/>
        <v>0.95653932844015477</v>
      </c>
      <c r="H112" s="53">
        <f t="shared" si="138"/>
        <v>0.84289033457249063</v>
      </c>
      <c r="I112" s="54"/>
      <c r="J112" s="53"/>
      <c r="K112" s="313"/>
      <c r="L112" s="61"/>
      <c r="M112" s="67"/>
      <c r="N112" s="46"/>
      <c r="O112" s="46"/>
      <c r="P112" s="46"/>
      <c r="Q112" s="46"/>
      <c r="R112" s="46"/>
      <c r="S112" s="46"/>
      <c r="T112" s="46"/>
      <c r="U112" s="46"/>
      <c r="V112" s="67"/>
      <c r="W112" s="70">
        <f t="shared" si="150"/>
        <v>0.88560684107119736</v>
      </c>
      <c r="X112" s="53">
        <f t="shared" si="142"/>
        <v>0.9678809244026636</v>
      </c>
      <c r="Y112" s="53">
        <f t="shared" si="143"/>
        <v>0.79526234864501244</v>
      </c>
      <c r="Z112" s="53">
        <f t="shared" si="144"/>
        <v>0.70732056048041192</v>
      </c>
      <c r="AA112" s="54"/>
      <c r="AB112" s="53"/>
      <c r="AC112" s="313"/>
      <c r="AD112" s="336"/>
      <c r="AE112" s="7"/>
    </row>
    <row r="113" spans="2:42" ht="17.25" thickTop="1" thickBot="1" x14ac:dyDescent="0.3">
      <c r="B113" s="395"/>
      <c r="C113" s="394"/>
      <c r="D113" s="108" t="s">
        <v>148</v>
      </c>
      <c r="E113" s="69">
        <f t="shared" si="149"/>
        <v>0.88213608957795009</v>
      </c>
      <c r="F113" s="49">
        <f t="shared" si="136"/>
        <v>0.86697561992791095</v>
      </c>
      <c r="G113" s="49">
        <f t="shared" si="137"/>
        <v>1.116949074287825</v>
      </c>
      <c r="H113" s="49">
        <f t="shared" si="138"/>
        <v>0.8555609009403019</v>
      </c>
      <c r="I113" s="50"/>
      <c r="J113" s="49"/>
      <c r="K113" s="314"/>
      <c r="L113" s="60"/>
      <c r="M113" s="67"/>
      <c r="N113" s="46"/>
      <c r="O113" s="46"/>
      <c r="P113" s="46"/>
      <c r="Q113" s="46"/>
      <c r="R113" s="46"/>
      <c r="S113" s="46"/>
      <c r="T113" s="46"/>
      <c r="U113" s="46"/>
      <c r="V113" s="67"/>
      <c r="W113" s="69">
        <f t="shared" si="150"/>
        <v>0.9015541796001062</v>
      </c>
      <c r="X113" s="49">
        <f t="shared" si="142"/>
        <v>0.91494884715223701</v>
      </c>
      <c r="Y113" s="49">
        <f t="shared" si="143"/>
        <v>0.7140495867768597</v>
      </c>
      <c r="Z113" s="49">
        <f t="shared" si="144"/>
        <v>0.50595554206812832</v>
      </c>
      <c r="AA113" s="50"/>
      <c r="AB113" s="49"/>
      <c r="AC113" s="314"/>
      <c r="AD113" s="51"/>
      <c r="AF113" s="1"/>
      <c r="AG113" s="1"/>
    </row>
    <row r="114" spans="2:42" ht="14.25" hidden="1" customHeight="1" outlineLevel="1" thickTop="1" thickBot="1" x14ac:dyDescent="0.3">
      <c r="B114" s="395"/>
      <c r="C114" s="396" t="s">
        <v>22</v>
      </c>
      <c r="D114" s="109" t="s">
        <v>7</v>
      </c>
      <c r="E114" s="22">
        <f>'Green Pivot'!C70</f>
        <v>12</v>
      </c>
      <c r="F114" s="12">
        <f>'Green Pivot'!D70</f>
        <v>39</v>
      </c>
      <c r="G114" s="12">
        <f>'Green Pivot'!E70</f>
        <v>102</v>
      </c>
      <c r="H114" s="12">
        <f>'Green Pivot'!F70</f>
        <v>120</v>
      </c>
      <c r="I114" s="13">
        <f>'Green Pivot'!G70</f>
        <v>42</v>
      </c>
      <c r="J114" s="12">
        <f>'Green Pivot'!H70</f>
        <v>56</v>
      </c>
      <c r="K114" s="259">
        <f>'Green Pivot'!I70</f>
        <v>371</v>
      </c>
      <c r="L114" s="62">
        <f>SUM(E114:I114)</f>
        <v>315</v>
      </c>
      <c r="M114" s="67"/>
      <c r="N114" s="22">
        <f>'Orange Pivot'!C70</f>
        <v>18621</v>
      </c>
      <c r="O114" s="12">
        <f>'Orange Pivot'!D70</f>
        <v>18189</v>
      </c>
      <c r="P114" s="12">
        <f>'Orange Pivot'!E70</f>
        <v>14589</v>
      </c>
      <c r="Q114" s="12">
        <f>'Orange Pivot'!F70</f>
        <v>14729</v>
      </c>
      <c r="R114" s="13">
        <f>'Orange Pivot'!G70</f>
        <v>5922</v>
      </c>
      <c r="S114" s="259">
        <f>'Orange Pivot'!H70</f>
        <v>6883</v>
      </c>
      <c r="T114" s="259">
        <f>'Orange Pivot'!I70</f>
        <v>78933</v>
      </c>
      <c r="U114" s="62">
        <f>SUM(N114:R114)</f>
        <v>72050</v>
      </c>
      <c r="V114" s="67"/>
      <c r="W114" s="200">
        <f>'Blue Pivot'!C70</f>
        <v>11</v>
      </c>
      <c r="X114" s="201">
        <f>'Blue Pivot'!D70</f>
        <v>32</v>
      </c>
      <c r="Y114" s="201">
        <f>'Blue Pivot'!E70</f>
        <v>39</v>
      </c>
      <c r="Z114" s="201">
        <f>'Blue Pivot'!F70</f>
        <v>82</v>
      </c>
      <c r="AA114" s="202">
        <f>'Blue Pivot'!G70</f>
        <v>33</v>
      </c>
      <c r="AB114" s="201">
        <f>'Blue Pivot'!H70</f>
        <v>47</v>
      </c>
      <c r="AC114" s="284">
        <f>'Blue Pivot'!I70</f>
        <v>244</v>
      </c>
      <c r="AD114" s="203">
        <f>SUM(W114:AA114)</f>
        <v>197</v>
      </c>
      <c r="AF114" s="1"/>
      <c r="AG114" s="1"/>
    </row>
    <row r="115" spans="2:42" ht="15" hidden="1" customHeight="1" outlineLevel="1" thickTop="1" thickBot="1" x14ac:dyDescent="0.3">
      <c r="B115" s="395"/>
      <c r="C115" s="396"/>
      <c r="D115" s="3" t="s">
        <v>8</v>
      </c>
      <c r="E115" s="94">
        <f>'Green Pivot'!C71</f>
        <v>10</v>
      </c>
      <c r="F115" s="91">
        <f>'Green Pivot'!D71</f>
        <v>47</v>
      </c>
      <c r="G115" s="91">
        <f>'Green Pivot'!E71</f>
        <v>98</v>
      </c>
      <c r="H115" s="91">
        <f>'Green Pivot'!F71</f>
        <v>127</v>
      </c>
      <c r="I115" s="92">
        <f>'Green Pivot'!G71</f>
        <v>35</v>
      </c>
      <c r="J115" s="91">
        <f>'Green Pivot'!H71</f>
        <v>17</v>
      </c>
      <c r="K115" s="264">
        <f>'Green Pivot'!I71</f>
        <v>334</v>
      </c>
      <c r="L115" s="95">
        <f t="shared" ref="L115:L117" si="151">SUM(E115:I115)</f>
        <v>317</v>
      </c>
      <c r="M115" s="67"/>
      <c r="N115" s="94">
        <f>'Orange Pivot'!C71</f>
        <v>18969</v>
      </c>
      <c r="O115" s="91">
        <f>'Orange Pivot'!D71</f>
        <v>16807</v>
      </c>
      <c r="P115" s="91">
        <f>'Orange Pivot'!E71</f>
        <v>13169</v>
      </c>
      <c r="Q115" s="91">
        <f>'Orange Pivot'!F71</f>
        <v>13184</v>
      </c>
      <c r="R115" s="92">
        <f>'Orange Pivot'!G71</f>
        <v>5695</v>
      </c>
      <c r="S115" s="264">
        <f>'Orange Pivot'!H71</f>
        <v>2754</v>
      </c>
      <c r="T115" s="264">
        <f>'Orange Pivot'!I71</f>
        <v>70578</v>
      </c>
      <c r="U115" s="93">
        <f t="shared" ref="U115:U117" si="152">SUM(N115:R115)</f>
        <v>67824</v>
      </c>
      <c r="V115" s="67"/>
      <c r="W115" s="187">
        <f>'Blue Pivot'!C71</f>
        <v>11</v>
      </c>
      <c r="X115" s="91">
        <f>'Blue Pivot'!D71</f>
        <v>29</v>
      </c>
      <c r="Y115" s="91">
        <f>'Blue Pivot'!E71</f>
        <v>36</v>
      </c>
      <c r="Z115" s="91">
        <f>'Blue Pivot'!F71</f>
        <v>66</v>
      </c>
      <c r="AA115" s="92">
        <f>'Blue Pivot'!G71</f>
        <v>24</v>
      </c>
      <c r="AB115" s="91">
        <f>'Blue Pivot'!H71</f>
        <v>5</v>
      </c>
      <c r="AC115" s="264">
        <f>'Blue Pivot'!I71</f>
        <v>171</v>
      </c>
      <c r="AD115" s="95">
        <f t="shared" ref="AD115:AD117" si="153">SUM(W115:AA115)</f>
        <v>166</v>
      </c>
      <c r="AF115" s="1"/>
      <c r="AG115" s="1"/>
    </row>
    <row r="116" spans="2:42" ht="15" hidden="1" customHeight="1" outlineLevel="1" thickTop="1" thickBot="1" x14ac:dyDescent="0.3">
      <c r="B116" s="395"/>
      <c r="C116" s="396"/>
      <c r="D116" s="4" t="s">
        <v>9</v>
      </c>
      <c r="E116" s="99">
        <f>'Green Pivot'!C72</f>
        <v>10</v>
      </c>
      <c r="F116" s="96">
        <f>'Green Pivot'!D72</f>
        <v>46</v>
      </c>
      <c r="G116" s="96">
        <f>'Green Pivot'!E72</f>
        <v>98</v>
      </c>
      <c r="H116" s="96">
        <f>'Green Pivot'!F72</f>
        <v>121</v>
      </c>
      <c r="I116" s="97">
        <f>'Green Pivot'!G72</f>
        <v>35</v>
      </c>
      <c r="J116" s="96">
        <f>'Green Pivot'!H72</f>
        <v>0</v>
      </c>
      <c r="K116" s="265">
        <f>'Green Pivot'!I72</f>
        <v>310</v>
      </c>
      <c r="L116" s="100">
        <f t="shared" si="151"/>
        <v>310</v>
      </c>
      <c r="M116" s="67"/>
      <c r="N116" s="99">
        <f>'Orange Pivot'!C72</f>
        <v>18846</v>
      </c>
      <c r="O116" s="96">
        <f>'Orange Pivot'!D72</f>
        <v>16626</v>
      </c>
      <c r="P116" s="96">
        <f>'Orange Pivot'!E72</f>
        <v>12890</v>
      </c>
      <c r="Q116" s="96">
        <f>'Orange Pivot'!F72</f>
        <v>12763</v>
      </c>
      <c r="R116" s="97">
        <f>'Orange Pivot'!G72</f>
        <v>5495</v>
      </c>
      <c r="S116" s="265">
        <f>'Orange Pivot'!H72</f>
        <v>0</v>
      </c>
      <c r="T116" s="265">
        <f>'Orange Pivot'!I72</f>
        <v>66620</v>
      </c>
      <c r="U116" s="98">
        <f t="shared" si="152"/>
        <v>66620</v>
      </c>
      <c r="V116" s="67"/>
      <c r="W116" s="208">
        <f>'Blue Pivot'!C72</f>
        <v>11</v>
      </c>
      <c r="X116" s="96">
        <f>'Blue Pivot'!D72</f>
        <v>27</v>
      </c>
      <c r="Y116" s="96">
        <f>'Blue Pivot'!E72</f>
        <v>35</v>
      </c>
      <c r="Z116" s="96">
        <f>'Blue Pivot'!F72</f>
        <v>63</v>
      </c>
      <c r="AA116" s="97">
        <f>'Blue Pivot'!G72</f>
        <v>23</v>
      </c>
      <c r="AB116" s="96">
        <f>'Blue Pivot'!H72</f>
        <v>0</v>
      </c>
      <c r="AC116" s="265">
        <f>'Blue Pivot'!I72</f>
        <v>159</v>
      </c>
      <c r="AD116" s="100">
        <f t="shared" si="153"/>
        <v>159</v>
      </c>
      <c r="AF116" s="1"/>
      <c r="AG116" s="1"/>
    </row>
    <row r="117" spans="2:42" s="1" customFormat="1" ht="15" hidden="1" customHeight="1" outlineLevel="1" thickTop="1" thickBot="1" x14ac:dyDescent="0.3">
      <c r="B117" s="395"/>
      <c r="C117" s="396"/>
      <c r="D117" s="300" t="s">
        <v>144</v>
      </c>
      <c r="E117" s="200">
        <f>'Green Pivot'!C73</f>
        <v>8</v>
      </c>
      <c r="F117" s="201">
        <f>'Green Pivot'!D73</f>
        <v>18</v>
      </c>
      <c r="G117" s="201">
        <f>'Green Pivot'!E73</f>
        <v>30</v>
      </c>
      <c r="H117" s="201">
        <f>'Green Pivot'!F73</f>
        <v>21</v>
      </c>
      <c r="I117" s="202">
        <f>'Green Pivot'!G73</f>
        <v>0</v>
      </c>
      <c r="J117" s="201">
        <f>'Green Pivot'!H73</f>
        <v>0</v>
      </c>
      <c r="K117" s="284">
        <f>'Green Pivot'!I73</f>
        <v>77</v>
      </c>
      <c r="L117" s="203">
        <f t="shared" si="151"/>
        <v>77</v>
      </c>
      <c r="M117" s="67"/>
      <c r="N117" s="200">
        <f>'Orange Pivot'!C73</f>
        <v>13724</v>
      </c>
      <c r="O117" s="201">
        <f>'Orange Pivot'!D73</f>
        <v>7649</v>
      </c>
      <c r="P117" s="201">
        <f>'Orange Pivot'!E73</f>
        <v>3366</v>
      </c>
      <c r="Q117" s="201">
        <f>'Orange Pivot'!F73</f>
        <v>1928</v>
      </c>
      <c r="R117" s="202">
        <f>'Orange Pivot'!G73</f>
        <v>0</v>
      </c>
      <c r="S117" s="284">
        <f>'Orange Pivot'!H73</f>
        <v>0</v>
      </c>
      <c r="T117" s="284">
        <f>'Orange Pivot'!I73</f>
        <v>26667</v>
      </c>
      <c r="U117" s="287">
        <f t="shared" si="152"/>
        <v>26667</v>
      </c>
      <c r="V117" s="67"/>
      <c r="W117" s="200">
        <f>'Blue Pivot'!C73</f>
        <v>9</v>
      </c>
      <c r="X117" s="201">
        <f>'Blue Pivot'!D73</f>
        <v>15</v>
      </c>
      <c r="Y117" s="201">
        <f>'Blue Pivot'!E73</f>
        <v>9</v>
      </c>
      <c r="Z117" s="201">
        <f>'Blue Pivot'!F73</f>
        <v>0</v>
      </c>
      <c r="AA117" s="202">
        <f>'Blue Pivot'!G73</f>
        <v>0</v>
      </c>
      <c r="AB117" s="201">
        <f>'Blue Pivot'!H73</f>
        <v>0</v>
      </c>
      <c r="AC117" s="284">
        <f>'Blue Pivot'!I73</f>
        <v>33</v>
      </c>
      <c r="AD117" s="203">
        <f t="shared" si="153"/>
        <v>33</v>
      </c>
      <c r="AE117" s="7"/>
    </row>
    <row r="118" spans="2:42" ht="15" hidden="1" customHeight="1" outlineLevel="1" thickTop="1" thickBot="1" x14ac:dyDescent="0.3">
      <c r="B118" s="395"/>
      <c r="C118" s="396"/>
      <c r="D118" s="5" t="s">
        <v>10</v>
      </c>
      <c r="E118" s="23">
        <f>'Green Pivot'!C74</f>
        <v>83.333333333333343</v>
      </c>
      <c r="F118" s="15">
        <f>'Green Pivot'!D74</f>
        <v>120.51282051282051</v>
      </c>
      <c r="G118" s="15">
        <f>'Green Pivot'!E74</f>
        <v>96.078431372549019</v>
      </c>
      <c r="H118" s="15">
        <f>'Green Pivot'!F74</f>
        <v>105.83333333333333</v>
      </c>
      <c r="I118" s="16">
        <f>'Green Pivot'!G74</f>
        <v>83.333333333333343</v>
      </c>
      <c r="J118" s="15">
        <f>'Green Pivot'!H74</f>
        <v>30.357142857142854</v>
      </c>
      <c r="K118" s="261">
        <f>'Green Pivot'!I74</f>
        <v>90.026954177897579</v>
      </c>
      <c r="L118" s="17">
        <f>L115/L114*100</f>
        <v>100.63492063492063</v>
      </c>
      <c r="M118" s="67"/>
      <c r="N118" s="23">
        <f>'Orange Pivot'!C74</f>
        <v>101.86885774125986</v>
      </c>
      <c r="O118" s="15">
        <f>'Orange Pivot'!D74</f>
        <v>92.40200120952224</v>
      </c>
      <c r="P118" s="15">
        <f>'Orange Pivot'!E74</f>
        <v>90.266639248749058</v>
      </c>
      <c r="Q118" s="15">
        <f>'Orange Pivot'!F74</f>
        <v>89.510489510489506</v>
      </c>
      <c r="R118" s="16">
        <f>'Orange Pivot'!G74</f>
        <v>96.166835528537646</v>
      </c>
      <c r="S118" s="261">
        <f>'Orange Pivot'!H74</f>
        <v>40.011622838878395</v>
      </c>
      <c r="T118" s="261">
        <f>'Orange Pivot'!I74</f>
        <v>89.415073543384892</v>
      </c>
      <c r="U118" s="84">
        <f>U115/U114*100</f>
        <v>94.134628730048576</v>
      </c>
      <c r="V118" s="67"/>
      <c r="W118" s="204">
        <f>'Blue Pivot'!C74</f>
        <v>100</v>
      </c>
      <c r="X118" s="205">
        <f>'Blue Pivot'!D74</f>
        <v>90.625</v>
      </c>
      <c r="Y118" s="205">
        <f>'Blue Pivot'!E74</f>
        <v>92.307692307692307</v>
      </c>
      <c r="Z118" s="205">
        <f>'Blue Pivot'!F74</f>
        <v>80.487804878048792</v>
      </c>
      <c r="AA118" s="206">
        <f>'Blue Pivot'!G74</f>
        <v>72.727272727272734</v>
      </c>
      <c r="AB118" s="205">
        <f>'Blue Pivot'!H74</f>
        <v>10.638297872340425</v>
      </c>
      <c r="AC118" s="304">
        <f>'Blue Pivot'!I74</f>
        <v>70.081967213114751</v>
      </c>
      <c r="AD118" s="207">
        <f>AD115/AD114*100</f>
        <v>84.263959390862937</v>
      </c>
      <c r="AF118" s="1"/>
      <c r="AG118" s="1"/>
    </row>
    <row r="119" spans="2:42" s="1" customFormat="1" ht="15" hidden="1" customHeight="1" outlineLevel="1" thickTop="1" thickBot="1" x14ac:dyDescent="0.3">
      <c r="B119" s="395"/>
      <c r="C119" s="396"/>
      <c r="D119" s="301" t="s">
        <v>11</v>
      </c>
      <c r="E119" s="347">
        <f>'Green Pivot'!C75</f>
        <v>83.333333333333343</v>
      </c>
      <c r="F119" s="43">
        <f>'Green Pivot'!D75</f>
        <v>117.94871794871796</v>
      </c>
      <c r="G119" s="43">
        <f>'Green Pivot'!E75</f>
        <v>96.078431372549019</v>
      </c>
      <c r="H119" s="43">
        <f>'Green Pivot'!F75</f>
        <v>100.83333333333333</v>
      </c>
      <c r="I119" s="44">
        <f>'Green Pivot'!G75</f>
        <v>83.333333333333343</v>
      </c>
      <c r="J119" s="43">
        <f>'Green Pivot'!H75</f>
        <v>0</v>
      </c>
      <c r="K119" s="271">
        <f>'Green Pivot'!I75</f>
        <v>83.55795148247978</v>
      </c>
      <c r="L119" s="45">
        <f>L116/L114*100</f>
        <v>98.412698412698404</v>
      </c>
      <c r="M119" s="67"/>
      <c r="N119" s="295">
        <f>'Orange Pivot'!C75</f>
        <v>101.2083131947801</v>
      </c>
      <c r="O119" s="296">
        <f>'Orange Pivot'!D75</f>
        <v>91.406894276760681</v>
      </c>
      <c r="P119" s="296">
        <f>'Orange Pivot'!E75</f>
        <v>88.354239495510313</v>
      </c>
      <c r="Q119" s="296">
        <f>'Orange Pivot'!F75</f>
        <v>86.652182768687624</v>
      </c>
      <c r="R119" s="297">
        <f>'Orange Pivot'!G75</f>
        <v>92.789598108747043</v>
      </c>
      <c r="S119" s="267">
        <f>'Orange Pivot'!H75</f>
        <v>0</v>
      </c>
      <c r="T119" s="267">
        <f>'Orange Pivot'!I75</f>
        <v>84.400694259688592</v>
      </c>
      <c r="U119" s="298">
        <f>U116/U114*100</f>
        <v>92.463566967383755</v>
      </c>
      <c r="V119" s="67"/>
      <c r="W119" s="204">
        <f>'Blue Pivot'!C75</f>
        <v>100</v>
      </c>
      <c r="X119" s="205">
        <f>'Blue Pivot'!D75</f>
        <v>84.375</v>
      </c>
      <c r="Y119" s="205">
        <f>'Blue Pivot'!E75</f>
        <v>89.743589743589752</v>
      </c>
      <c r="Z119" s="205">
        <f>'Blue Pivot'!F75</f>
        <v>76.829268292682926</v>
      </c>
      <c r="AA119" s="206">
        <f>'Blue Pivot'!G75</f>
        <v>69.696969696969703</v>
      </c>
      <c r="AB119" s="205">
        <f>'Blue Pivot'!H75</f>
        <v>0</v>
      </c>
      <c r="AC119" s="304">
        <f>'Blue Pivot'!I75</f>
        <v>65.163934426229503</v>
      </c>
      <c r="AD119" s="207">
        <f>AD116/AD114*100</f>
        <v>80.710659898477161</v>
      </c>
      <c r="AE119" s="7"/>
    </row>
    <row r="120" spans="2:42" s="1" customFormat="1" ht="15" hidden="1" customHeight="1" outlineLevel="1" thickTop="1" thickBot="1" x14ac:dyDescent="0.3">
      <c r="B120" s="395"/>
      <c r="C120" s="396"/>
      <c r="D120" s="301" t="s">
        <v>145</v>
      </c>
      <c r="E120" s="295">
        <f>'Green Pivot'!C76</f>
        <v>80</v>
      </c>
      <c r="F120" s="296">
        <f>'Green Pivot'!D76</f>
        <v>47.368421052631575</v>
      </c>
      <c r="G120" s="296">
        <f>'Green Pivot'!E76</f>
        <v>37.037037037037038</v>
      </c>
      <c r="H120" s="296">
        <f>'Green Pivot'!F76</f>
        <v>27.631578947368425</v>
      </c>
      <c r="I120" s="297"/>
      <c r="J120" s="296"/>
      <c r="K120" s="267"/>
      <c r="L120" s="299"/>
      <c r="M120" s="67"/>
      <c r="N120" s="295">
        <f>'Orange Pivot'!C76</f>
        <v>78.168251979267538</v>
      </c>
      <c r="O120" s="296">
        <f>'Orange Pivot'!D76</f>
        <v>53.22894919972164</v>
      </c>
      <c r="P120" s="296">
        <f>'Orange Pivot'!E76</f>
        <v>34.801488833746895</v>
      </c>
      <c r="Q120" s="296">
        <f>'Orange Pivot'!F76</f>
        <v>24.009962640099626</v>
      </c>
      <c r="R120" s="297"/>
      <c r="S120" s="267"/>
      <c r="T120" s="267"/>
      <c r="U120" s="298"/>
      <c r="V120" s="67"/>
      <c r="W120" s="204">
        <f>'Blue Pivot'!C76</f>
        <v>90</v>
      </c>
      <c r="X120" s="205">
        <f>'Blue Pivot'!D76</f>
        <v>75</v>
      </c>
      <c r="Y120" s="205">
        <f>'Blue Pivot'!E76</f>
        <v>34.615384615384613</v>
      </c>
      <c r="Z120" s="205">
        <f>'Blue Pivot'!F76</f>
        <v>0</v>
      </c>
      <c r="AA120" s="206"/>
      <c r="AB120" s="205"/>
      <c r="AC120" s="304"/>
      <c r="AD120" s="207"/>
      <c r="AE120" s="7"/>
    </row>
    <row r="121" spans="2:42" ht="14.25" hidden="1" customHeight="1" outlineLevel="1" thickTop="1" thickBot="1" x14ac:dyDescent="0.3">
      <c r="B121" s="395"/>
      <c r="C121" s="396"/>
      <c r="D121" s="6" t="s">
        <v>146</v>
      </c>
      <c r="E121" s="24">
        <f>'Green Pivot'!C77</f>
        <v>66.666666666666657</v>
      </c>
      <c r="F121" s="18">
        <f>'Green Pivot'!D77</f>
        <v>46.153846153846153</v>
      </c>
      <c r="G121" s="18">
        <f>'Green Pivot'!E77</f>
        <v>29.411764705882355</v>
      </c>
      <c r="H121" s="18">
        <f>'Green Pivot'!F77</f>
        <v>17.5</v>
      </c>
      <c r="I121" s="19"/>
      <c r="J121" s="18"/>
      <c r="K121" s="262"/>
      <c r="L121" s="20"/>
      <c r="M121" s="67"/>
      <c r="N121" s="24">
        <f>'Orange Pivot'!C77</f>
        <v>73.701734600719618</v>
      </c>
      <c r="O121" s="18">
        <f>'Orange Pivot'!D77</f>
        <v>42.05288910880202</v>
      </c>
      <c r="P121" s="18">
        <f>'Orange Pivot'!E77</f>
        <v>23.072177668106107</v>
      </c>
      <c r="Q121" s="18">
        <f>'Orange Pivot'!F77</f>
        <v>13.089822798560663</v>
      </c>
      <c r="R121" s="19"/>
      <c r="S121" s="262"/>
      <c r="T121" s="262"/>
      <c r="U121" s="85"/>
      <c r="V121" s="67"/>
      <c r="W121" s="66">
        <f>'Blue Pivot'!C77</f>
        <v>81.818181818181827</v>
      </c>
      <c r="X121" s="43">
        <f>'Blue Pivot'!D77</f>
        <v>46.875</v>
      </c>
      <c r="Y121" s="43">
        <f>'Blue Pivot'!E77</f>
        <v>23.076923076923077</v>
      </c>
      <c r="Z121" s="43">
        <f>'Blue Pivot'!F77</f>
        <v>0</v>
      </c>
      <c r="AA121" s="44"/>
      <c r="AB121" s="43"/>
      <c r="AC121" s="271"/>
      <c r="AD121" s="45"/>
      <c r="AF121" s="1"/>
      <c r="AG121" s="1"/>
    </row>
    <row r="122" spans="2:42" ht="15" customHeight="1" collapsed="1" thickTop="1" thickBot="1" x14ac:dyDescent="0.3">
      <c r="B122" s="395"/>
      <c r="C122" s="396"/>
      <c r="D122" s="107" t="s">
        <v>76</v>
      </c>
      <c r="E122" s="101">
        <f>E118/N118</f>
        <v>0.81804523169381638</v>
      </c>
      <c r="F122" s="47">
        <f t="shared" ref="F122:F125" si="154">F118/O118</f>
        <v>1.3042230572426323</v>
      </c>
      <c r="G122" s="47">
        <f t="shared" ref="G122:G125" si="155">G118/P118</f>
        <v>1.064384718121435</v>
      </c>
      <c r="H122" s="47">
        <f t="shared" ref="H122:H125" si="156">H118/Q118</f>
        <v>1.1823567708333333</v>
      </c>
      <c r="I122" s="48">
        <f t="shared" ref="I122:I123" si="157">I118/R118</f>
        <v>0.86654960491659372</v>
      </c>
      <c r="J122" s="47">
        <f t="shared" ref="J122" si="158">J118/S118</f>
        <v>0.75870811287477946</v>
      </c>
      <c r="K122" s="312">
        <f t="shared" ref="K122:L123" si="159">K118/T118</f>
        <v>1.0068431485907776</v>
      </c>
      <c r="L122" s="59">
        <f>L118/U118</f>
        <v>1.0690531422130856</v>
      </c>
      <c r="M122" s="67"/>
      <c r="N122" s="29"/>
      <c r="O122" s="29"/>
      <c r="P122" s="29"/>
      <c r="Q122" s="29"/>
      <c r="R122" s="29"/>
      <c r="S122" s="29"/>
      <c r="T122" s="29"/>
      <c r="U122" s="29"/>
      <c r="V122" s="67"/>
      <c r="W122" s="101">
        <f>W118/N118</f>
        <v>0.98165427803257954</v>
      </c>
      <c r="X122" s="47">
        <f t="shared" ref="X122:X125" si="160">X118/O118</f>
        <v>0.9807688016897721</v>
      </c>
      <c r="Y122" s="47">
        <f t="shared" ref="Y122:Y125" si="161">Y118/P118</f>
        <v>1.0226113775358212</v>
      </c>
      <c r="Z122" s="47">
        <f t="shared" ref="Z122:Z125" si="162">Z118/Q118</f>
        <v>0.89919969512195141</v>
      </c>
      <c r="AA122" s="48">
        <f t="shared" ref="AA122:AA123" si="163">AA118/R118</f>
        <v>0.75626147338175442</v>
      </c>
      <c r="AB122" s="47">
        <f t="shared" ref="AB122" si="164">AB118/S118</f>
        <v>0.26588018974335204</v>
      </c>
      <c r="AC122" s="312">
        <f t="shared" ref="AC122:AC123" si="165">AC118/T118</f>
        <v>0.78378247017948754</v>
      </c>
      <c r="AD122" s="138">
        <f t="shared" ref="AD122:AD123" si="166">AD118/U118</f>
        <v>0.89514305763618696</v>
      </c>
      <c r="AF122" s="1"/>
      <c r="AG122" s="1"/>
      <c r="AP122" s="7" t="s">
        <v>114</v>
      </c>
    </row>
    <row r="123" spans="2:42" s="1" customFormat="1" ht="15" customHeight="1" thickTop="1" thickBot="1" x14ac:dyDescent="0.3">
      <c r="B123" s="395"/>
      <c r="C123" s="396"/>
      <c r="D123" s="307" t="s">
        <v>77</v>
      </c>
      <c r="E123" s="70">
        <f t="shared" ref="E123:E125" si="167">E119/N119</f>
        <v>0.82338427252467361</v>
      </c>
      <c r="F123" s="53">
        <f t="shared" si="154"/>
        <v>1.290370041362463</v>
      </c>
      <c r="G123" s="53">
        <f t="shared" si="155"/>
        <v>1.0874229909186328</v>
      </c>
      <c r="H123" s="53">
        <f t="shared" si="156"/>
        <v>1.1636560108647391</v>
      </c>
      <c r="I123" s="54">
        <f t="shared" si="157"/>
        <v>0.89808917197452243</v>
      </c>
      <c r="J123" s="53"/>
      <c r="K123" s="313">
        <f t="shared" si="159"/>
        <v>0.99001497813968431</v>
      </c>
      <c r="L123" s="61">
        <f t="shared" si="159"/>
        <v>1.06434027628864</v>
      </c>
      <c r="M123" s="67"/>
      <c r="N123" s="46"/>
      <c r="O123" s="46"/>
      <c r="P123" s="46"/>
      <c r="Q123" s="46"/>
      <c r="R123" s="46"/>
      <c r="S123" s="46"/>
      <c r="T123" s="46"/>
      <c r="U123" s="46"/>
      <c r="V123" s="67"/>
      <c r="W123" s="70">
        <f t="shared" ref="W123:W125" si="168">W119/N119</f>
        <v>0.98806112702960824</v>
      </c>
      <c r="X123" s="53">
        <f t="shared" si="160"/>
        <v>0.9230704168170335</v>
      </c>
      <c r="Y123" s="53">
        <f t="shared" si="161"/>
        <v>1.0157247717371847</v>
      </c>
      <c r="Z123" s="53">
        <f t="shared" si="162"/>
        <v>0.88663973414003505</v>
      </c>
      <c r="AA123" s="54">
        <f t="shared" si="163"/>
        <v>0.75112912565141876</v>
      </c>
      <c r="AB123" s="53"/>
      <c r="AC123" s="313">
        <f t="shared" si="165"/>
        <v>0.77207818013593121</v>
      </c>
      <c r="AD123" s="336">
        <f t="shared" si="166"/>
        <v>0.87289148088941459</v>
      </c>
      <c r="AE123" s="7"/>
      <c r="AP123" s="7"/>
    </row>
    <row r="124" spans="2:42" s="1" customFormat="1" ht="15" customHeight="1" thickTop="1" thickBot="1" x14ac:dyDescent="0.3">
      <c r="B124" s="395"/>
      <c r="C124" s="396"/>
      <c r="D124" s="307" t="s">
        <v>147</v>
      </c>
      <c r="E124" s="70">
        <f t="shared" si="167"/>
        <v>1.0234334013407169</v>
      </c>
      <c r="F124" s="53">
        <f t="shared" si="154"/>
        <v>0.88989960847995264</v>
      </c>
      <c r="G124" s="53">
        <f t="shared" si="155"/>
        <v>1.0642371426685153</v>
      </c>
      <c r="H124" s="53">
        <f t="shared" si="156"/>
        <v>1.1508380650797119</v>
      </c>
      <c r="I124" s="54"/>
      <c r="J124" s="53"/>
      <c r="K124" s="313"/>
      <c r="L124" s="61"/>
      <c r="M124" s="67"/>
      <c r="N124" s="46"/>
      <c r="O124" s="46"/>
      <c r="P124" s="46"/>
      <c r="Q124" s="46"/>
      <c r="R124" s="46"/>
      <c r="S124" s="46"/>
      <c r="T124" s="46"/>
      <c r="U124" s="46"/>
      <c r="V124" s="67"/>
      <c r="W124" s="70">
        <f t="shared" si="168"/>
        <v>1.1513625765083064</v>
      </c>
      <c r="X124" s="53">
        <f t="shared" si="160"/>
        <v>1.4090077134265917</v>
      </c>
      <c r="Y124" s="53">
        <f t="shared" si="161"/>
        <v>0.99465240641711239</v>
      </c>
      <c r="Z124" s="53">
        <f t="shared" si="162"/>
        <v>0</v>
      </c>
      <c r="AA124" s="54"/>
      <c r="AB124" s="53"/>
      <c r="AC124" s="313"/>
      <c r="AD124" s="336"/>
      <c r="AE124" s="7"/>
      <c r="AP124" s="7"/>
    </row>
    <row r="125" spans="2:42" ht="17.25" thickTop="1" thickBot="1" x14ac:dyDescent="0.3">
      <c r="B125" s="395"/>
      <c r="C125" s="396"/>
      <c r="D125" s="103" t="s">
        <v>148</v>
      </c>
      <c r="E125" s="69">
        <f t="shared" si="167"/>
        <v>0.90454677936461658</v>
      </c>
      <c r="F125" s="49">
        <f t="shared" si="154"/>
        <v>1.0975190321510102</v>
      </c>
      <c r="G125" s="49">
        <f t="shared" si="155"/>
        <v>1.2747719408619063</v>
      </c>
      <c r="H125" s="49">
        <f t="shared" si="156"/>
        <v>1.3369164937759337</v>
      </c>
      <c r="I125" s="50"/>
      <c r="J125" s="49"/>
      <c r="K125" s="314"/>
      <c r="L125" s="60"/>
      <c r="M125" s="67"/>
      <c r="N125" s="46"/>
      <c r="O125" s="46"/>
      <c r="P125" s="46"/>
      <c r="Q125" s="46"/>
      <c r="R125" s="46"/>
      <c r="S125" s="46"/>
      <c r="T125" s="46"/>
      <c r="U125" s="46"/>
      <c r="V125" s="67"/>
      <c r="W125" s="369">
        <f t="shared" si="168"/>
        <v>1.1101255928565752</v>
      </c>
      <c r="X125" s="112">
        <f t="shared" si="160"/>
        <v>1.1146677670283698</v>
      </c>
      <c r="Y125" s="112">
        <f t="shared" si="161"/>
        <v>1.0002056766762648</v>
      </c>
      <c r="Z125" s="112">
        <f t="shared" si="162"/>
        <v>0</v>
      </c>
      <c r="AA125" s="113"/>
      <c r="AB125" s="112"/>
      <c r="AC125" s="370"/>
      <c r="AD125" s="115"/>
      <c r="AF125" s="1"/>
      <c r="AG125" s="1"/>
    </row>
    <row r="126" spans="2:42" ht="15" hidden="1" customHeight="1" outlineLevel="1" thickTop="1" thickBot="1" x14ac:dyDescent="0.3">
      <c r="B126" s="395" t="s">
        <v>23</v>
      </c>
      <c r="C126" s="393" t="s">
        <v>24</v>
      </c>
      <c r="D126" s="8" t="s">
        <v>7</v>
      </c>
      <c r="E126" s="74">
        <f>'Green Pivot'!C78</f>
        <v>21</v>
      </c>
      <c r="F126" s="72">
        <f>'Green Pivot'!D78</f>
        <v>64</v>
      </c>
      <c r="G126" s="72">
        <f>'Green Pivot'!E78</f>
        <v>78</v>
      </c>
      <c r="H126" s="72">
        <f>'Green Pivot'!F78</f>
        <v>105</v>
      </c>
      <c r="I126" s="73">
        <f>'Green Pivot'!G78</f>
        <v>34</v>
      </c>
      <c r="J126" s="72">
        <f>'Green Pivot'!H78</f>
        <v>51</v>
      </c>
      <c r="K126" s="272">
        <f>'Green Pivot'!I78</f>
        <v>353</v>
      </c>
      <c r="L126" s="75">
        <f>SUM(E126:I126)</f>
        <v>302</v>
      </c>
      <c r="M126" s="67"/>
      <c r="N126" s="22">
        <f>'Orange Pivot'!C78</f>
        <v>10502</v>
      </c>
      <c r="O126" s="12">
        <f>'Orange Pivot'!D78</f>
        <v>9468</v>
      </c>
      <c r="P126" s="12">
        <f>'Orange Pivot'!E78</f>
        <v>6335</v>
      </c>
      <c r="Q126" s="12">
        <f>'Orange Pivot'!F78</f>
        <v>6848</v>
      </c>
      <c r="R126" s="13">
        <f>'Orange Pivot'!G78</f>
        <v>2554</v>
      </c>
      <c r="S126" s="259">
        <f>'Orange Pivot'!H78</f>
        <v>2974</v>
      </c>
      <c r="T126" s="259">
        <f>'Orange Pivot'!I78</f>
        <v>38681</v>
      </c>
      <c r="U126" s="62">
        <f>SUM(N126:R126)</f>
        <v>35707</v>
      </c>
      <c r="V126" s="67"/>
      <c r="W126" s="22">
        <f>'Blue Pivot'!C78</f>
        <v>21</v>
      </c>
      <c r="X126" s="12">
        <f>'Blue Pivot'!D78</f>
        <v>41</v>
      </c>
      <c r="Y126" s="12">
        <f>'Blue Pivot'!E78</f>
        <v>42</v>
      </c>
      <c r="Z126" s="12">
        <f>'Blue Pivot'!F78</f>
        <v>81</v>
      </c>
      <c r="AA126" s="13">
        <f>'Blue Pivot'!G78</f>
        <v>40</v>
      </c>
      <c r="AB126" s="12">
        <f>'Blue Pivot'!H78</f>
        <v>46</v>
      </c>
      <c r="AC126" s="259">
        <f>'Blue Pivot'!I78</f>
        <v>271</v>
      </c>
      <c r="AD126" s="75">
        <f>SUM(W126:AA126)</f>
        <v>225</v>
      </c>
      <c r="AF126" s="1"/>
      <c r="AG126" s="28"/>
    </row>
    <row r="127" spans="2:42" ht="15" hidden="1" customHeight="1" outlineLevel="1" thickTop="1" thickBot="1" x14ac:dyDescent="0.3">
      <c r="B127" s="395"/>
      <c r="C127" s="393"/>
      <c r="D127" s="104" t="s">
        <v>8</v>
      </c>
      <c r="E127" s="94">
        <f>'Green Pivot'!C79</f>
        <v>18</v>
      </c>
      <c r="F127" s="91">
        <f>'Green Pivot'!D79</f>
        <v>65</v>
      </c>
      <c r="G127" s="91">
        <f>'Green Pivot'!E79</f>
        <v>77</v>
      </c>
      <c r="H127" s="91">
        <f>'Green Pivot'!F79</f>
        <v>99</v>
      </c>
      <c r="I127" s="92">
        <f>'Green Pivot'!G79</f>
        <v>33</v>
      </c>
      <c r="J127" s="91">
        <f>'Green Pivot'!H79</f>
        <v>11</v>
      </c>
      <c r="K127" s="264">
        <f>'Green Pivot'!I79</f>
        <v>303</v>
      </c>
      <c r="L127" s="95">
        <f t="shared" ref="L127:L129" si="169">SUM(E127:I127)</f>
        <v>292</v>
      </c>
      <c r="M127" s="67"/>
      <c r="N127" s="94">
        <f>'Orange Pivot'!C79</f>
        <v>10599</v>
      </c>
      <c r="O127" s="91">
        <f>'Orange Pivot'!D79</f>
        <v>8687</v>
      </c>
      <c r="P127" s="91">
        <f>'Orange Pivot'!E79</f>
        <v>5604</v>
      </c>
      <c r="Q127" s="91">
        <f>'Orange Pivot'!F79</f>
        <v>6187</v>
      </c>
      <c r="R127" s="92">
        <f>'Orange Pivot'!G79</f>
        <v>2304</v>
      </c>
      <c r="S127" s="264">
        <f>'Orange Pivot'!H79</f>
        <v>1069</v>
      </c>
      <c r="T127" s="264">
        <f>'Orange Pivot'!I79</f>
        <v>34450</v>
      </c>
      <c r="U127" s="93">
        <f t="shared" ref="U127:U129" si="170">SUM(N127:R127)</f>
        <v>33381</v>
      </c>
      <c r="V127" s="67"/>
      <c r="W127" s="94">
        <f>'Blue Pivot'!C79</f>
        <v>18</v>
      </c>
      <c r="X127" s="91">
        <f>'Blue Pivot'!D79</f>
        <v>38</v>
      </c>
      <c r="Y127" s="91">
        <f>'Blue Pivot'!E79</f>
        <v>40</v>
      </c>
      <c r="Z127" s="91">
        <f>'Blue Pivot'!F79</f>
        <v>66</v>
      </c>
      <c r="AA127" s="92">
        <f>'Blue Pivot'!G79</f>
        <v>24</v>
      </c>
      <c r="AB127" s="91">
        <f>'Blue Pivot'!H79</f>
        <v>12</v>
      </c>
      <c r="AC127" s="264">
        <f>'Blue Pivot'!I79</f>
        <v>198</v>
      </c>
      <c r="AD127" s="95">
        <f t="shared" ref="AD127:AD129" si="171">SUM(W127:AA127)</f>
        <v>186</v>
      </c>
      <c r="AF127" s="1"/>
      <c r="AG127" s="28"/>
    </row>
    <row r="128" spans="2:42" ht="15" hidden="1" customHeight="1" outlineLevel="1" thickTop="1" thickBot="1" x14ac:dyDescent="0.3">
      <c r="B128" s="395"/>
      <c r="C128" s="393"/>
      <c r="D128" s="105" t="s">
        <v>9</v>
      </c>
      <c r="E128" s="99">
        <f>'Green Pivot'!C80</f>
        <v>18</v>
      </c>
      <c r="F128" s="96">
        <f>'Green Pivot'!D80</f>
        <v>64</v>
      </c>
      <c r="G128" s="96">
        <f>'Green Pivot'!E80</f>
        <v>74</v>
      </c>
      <c r="H128" s="96">
        <f>'Green Pivot'!F80</f>
        <v>93</v>
      </c>
      <c r="I128" s="97">
        <f>'Green Pivot'!G80</f>
        <v>30</v>
      </c>
      <c r="J128" s="96">
        <f>'Green Pivot'!H80</f>
        <v>0</v>
      </c>
      <c r="K128" s="265">
        <f>'Green Pivot'!I80</f>
        <v>279</v>
      </c>
      <c r="L128" s="100">
        <f t="shared" si="169"/>
        <v>279</v>
      </c>
      <c r="M128" s="67"/>
      <c r="N128" s="99">
        <f>'Orange Pivot'!C80</f>
        <v>10526</v>
      </c>
      <c r="O128" s="96">
        <f>'Orange Pivot'!D80</f>
        <v>8600</v>
      </c>
      <c r="P128" s="96">
        <f>'Orange Pivot'!E80</f>
        <v>5488</v>
      </c>
      <c r="Q128" s="96">
        <f>'Orange Pivot'!F80</f>
        <v>5992</v>
      </c>
      <c r="R128" s="97">
        <f>'Orange Pivot'!G80</f>
        <v>2195</v>
      </c>
      <c r="S128" s="265">
        <f>'Orange Pivot'!H80</f>
        <v>0</v>
      </c>
      <c r="T128" s="265">
        <f>'Orange Pivot'!I80</f>
        <v>32801</v>
      </c>
      <c r="U128" s="98">
        <f t="shared" si="170"/>
        <v>32801</v>
      </c>
      <c r="V128" s="67"/>
      <c r="W128" s="99">
        <f>'Blue Pivot'!C80</f>
        <v>18</v>
      </c>
      <c r="X128" s="96">
        <f>'Blue Pivot'!D80</f>
        <v>37</v>
      </c>
      <c r="Y128" s="96">
        <f>'Blue Pivot'!E80</f>
        <v>36</v>
      </c>
      <c r="Z128" s="96">
        <f>'Blue Pivot'!F80</f>
        <v>62</v>
      </c>
      <c r="AA128" s="97">
        <f>'Blue Pivot'!G80</f>
        <v>22</v>
      </c>
      <c r="AB128" s="96">
        <f>'Blue Pivot'!H80</f>
        <v>0</v>
      </c>
      <c r="AC128" s="265">
        <f>'Blue Pivot'!I80</f>
        <v>175</v>
      </c>
      <c r="AD128" s="100">
        <f t="shared" si="171"/>
        <v>175</v>
      </c>
      <c r="AF128" s="1"/>
      <c r="AG128" s="1"/>
    </row>
    <row r="129" spans="2:33" s="1" customFormat="1" ht="15" hidden="1" customHeight="1" outlineLevel="1" thickTop="1" thickBot="1" x14ac:dyDescent="0.3">
      <c r="B129" s="395"/>
      <c r="C129" s="393"/>
      <c r="D129" s="300" t="s">
        <v>144</v>
      </c>
      <c r="E129" s="200">
        <f>'Green Pivot'!C81</f>
        <v>14</v>
      </c>
      <c r="F129" s="201">
        <f>'Green Pivot'!D81</f>
        <v>20</v>
      </c>
      <c r="G129" s="201">
        <f>'Green Pivot'!E81</f>
        <v>29</v>
      </c>
      <c r="H129" s="201">
        <f>'Green Pivot'!F81</f>
        <v>18</v>
      </c>
      <c r="I129" s="202">
        <f>'Green Pivot'!G81</f>
        <v>0</v>
      </c>
      <c r="J129" s="201">
        <f>'Green Pivot'!H81</f>
        <v>0</v>
      </c>
      <c r="K129" s="284">
        <f>'Green Pivot'!I81</f>
        <v>81</v>
      </c>
      <c r="L129" s="203">
        <f t="shared" si="169"/>
        <v>81</v>
      </c>
      <c r="M129" s="67"/>
      <c r="N129" s="200">
        <f>'Orange Pivot'!C81</f>
        <v>8262</v>
      </c>
      <c r="O129" s="201">
        <f>'Orange Pivot'!D81</f>
        <v>4911</v>
      </c>
      <c r="P129" s="201">
        <f>'Orange Pivot'!E81</f>
        <v>1740</v>
      </c>
      <c r="Q129" s="201">
        <f>'Orange Pivot'!F81</f>
        <v>1188</v>
      </c>
      <c r="R129" s="202">
        <f>'Orange Pivot'!G81</f>
        <v>0</v>
      </c>
      <c r="S129" s="284">
        <f>'Orange Pivot'!H81</f>
        <v>0</v>
      </c>
      <c r="T129" s="284">
        <f>'Orange Pivot'!I81</f>
        <v>16101</v>
      </c>
      <c r="U129" s="287">
        <f t="shared" si="170"/>
        <v>16101</v>
      </c>
      <c r="V129" s="67"/>
      <c r="W129" s="200">
        <f>'Blue Pivot'!C81</f>
        <v>14</v>
      </c>
      <c r="X129" s="201">
        <f>'Blue Pivot'!D81</f>
        <v>21</v>
      </c>
      <c r="Y129" s="201">
        <f>'Blue Pivot'!E81</f>
        <v>9</v>
      </c>
      <c r="Z129" s="201">
        <f>'Blue Pivot'!F81</f>
        <v>13</v>
      </c>
      <c r="AA129" s="202">
        <f>'Blue Pivot'!G81</f>
        <v>0</v>
      </c>
      <c r="AB129" s="201">
        <f>'Blue Pivot'!H81</f>
        <v>0</v>
      </c>
      <c r="AC129" s="284">
        <f>'Blue Pivot'!I81</f>
        <v>57</v>
      </c>
      <c r="AD129" s="203">
        <f t="shared" si="171"/>
        <v>57</v>
      </c>
      <c r="AE129" s="7"/>
    </row>
    <row r="130" spans="2:33" ht="15" hidden="1" customHeight="1" outlineLevel="1" thickTop="1" thickBot="1" x14ac:dyDescent="0.3">
      <c r="B130" s="395"/>
      <c r="C130" s="393"/>
      <c r="D130" s="5" t="s">
        <v>10</v>
      </c>
      <c r="E130" s="23">
        <f>'Green Pivot'!C82</f>
        <v>85.714285714285708</v>
      </c>
      <c r="F130" s="15">
        <f>'Green Pivot'!D82</f>
        <v>101.5625</v>
      </c>
      <c r="G130" s="15">
        <f>'Green Pivot'!E82</f>
        <v>98.71794871794873</v>
      </c>
      <c r="H130" s="15">
        <f>'Green Pivot'!F82</f>
        <v>94.285714285714278</v>
      </c>
      <c r="I130" s="16">
        <f>'Green Pivot'!G82</f>
        <v>97.058823529411768</v>
      </c>
      <c r="J130" s="15">
        <f>'Green Pivot'!H82</f>
        <v>21.568627450980394</v>
      </c>
      <c r="K130" s="261">
        <f>'Green Pivot'!I82</f>
        <v>85.835694050991506</v>
      </c>
      <c r="L130" s="17">
        <f>L127/L126*100</f>
        <v>96.688741721854313</v>
      </c>
      <c r="M130" s="67"/>
      <c r="N130" s="23">
        <f>'Orange Pivot'!C82</f>
        <v>100.92363359360121</v>
      </c>
      <c r="O130" s="15">
        <f>'Orange Pivot'!D82</f>
        <v>91.751161808196031</v>
      </c>
      <c r="P130" s="15">
        <f>'Orange Pivot'!E82</f>
        <v>88.46093133385952</v>
      </c>
      <c r="Q130" s="15">
        <f>'Orange Pivot'!F82</f>
        <v>90.347546728971963</v>
      </c>
      <c r="R130" s="16">
        <f>'Orange Pivot'!G82</f>
        <v>90.211433046202032</v>
      </c>
      <c r="S130" s="261">
        <f>'Orange Pivot'!H82</f>
        <v>35.944855413584399</v>
      </c>
      <c r="T130" s="261">
        <f>'Orange Pivot'!I82</f>
        <v>89.061813293348152</v>
      </c>
      <c r="U130" s="84">
        <f>U127/U126*100</f>
        <v>93.485871117708001</v>
      </c>
      <c r="V130" s="67"/>
      <c r="W130" s="23">
        <f>'Blue Pivot'!C82</f>
        <v>85.714285714285708</v>
      </c>
      <c r="X130" s="15">
        <f>'Blue Pivot'!D82</f>
        <v>92.682926829268297</v>
      </c>
      <c r="Y130" s="15">
        <f>'Blue Pivot'!E82</f>
        <v>95.238095238095227</v>
      </c>
      <c r="Z130" s="15">
        <f>'Blue Pivot'!F82</f>
        <v>81.481481481481481</v>
      </c>
      <c r="AA130" s="16">
        <f>'Blue Pivot'!G82</f>
        <v>60</v>
      </c>
      <c r="AB130" s="15">
        <f>'Blue Pivot'!H82</f>
        <v>26.086956521739129</v>
      </c>
      <c r="AC130" s="261">
        <f>'Blue Pivot'!I82</f>
        <v>73.062730627306266</v>
      </c>
      <c r="AD130" s="17">
        <f>AD127/AD126*100</f>
        <v>82.666666666666671</v>
      </c>
      <c r="AF130" s="1"/>
      <c r="AG130" s="1"/>
    </row>
    <row r="131" spans="2:33" s="1" customFormat="1" ht="15" hidden="1" customHeight="1" outlineLevel="1" thickTop="1" thickBot="1" x14ac:dyDescent="0.3">
      <c r="B131" s="395"/>
      <c r="C131" s="393"/>
      <c r="D131" s="301" t="s">
        <v>11</v>
      </c>
      <c r="E131" s="371">
        <f>'Green Pivot'!C83</f>
        <v>85.714285714285708</v>
      </c>
      <c r="F131" s="131">
        <f>'Green Pivot'!D83</f>
        <v>100</v>
      </c>
      <c r="G131" s="131">
        <f>'Green Pivot'!E83</f>
        <v>94.871794871794862</v>
      </c>
      <c r="H131" s="131">
        <f>'Green Pivot'!F83</f>
        <v>88.571428571428569</v>
      </c>
      <c r="I131" s="132">
        <f>'Green Pivot'!G83</f>
        <v>88.235294117647058</v>
      </c>
      <c r="J131" s="131">
        <f>'Green Pivot'!H83</f>
        <v>0</v>
      </c>
      <c r="K131" s="266">
        <f>'Green Pivot'!I83</f>
        <v>79.036827195467424</v>
      </c>
      <c r="L131" s="134">
        <f>L128/L126*100</f>
        <v>92.384105960264904</v>
      </c>
      <c r="M131" s="67"/>
      <c r="N131" s="295">
        <f>'Orange Pivot'!C83</f>
        <v>100.22852789944771</v>
      </c>
      <c r="O131" s="296">
        <f>'Orange Pivot'!D83</f>
        <v>90.832277144064221</v>
      </c>
      <c r="P131" s="296">
        <f>'Orange Pivot'!E83</f>
        <v>86.629834254143645</v>
      </c>
      <c r="Q131" s="296">
        <f>'Orange Pivot'!F83</f>
        <v>87.5</v>
      </c>
      <c r="R131" s="297">
        <f>'Orange Pivot'!G83</f>
        <v>85.943617854346115</v>
      </c>
      <c r="S131" s="267">
        <f>'Orange Pivot'!H83</f>
        <v>0</v>
      </c>
      <c r="T131" s="267">
        <f>'Orange Pivot'!I83</f>
        <v>84.79873839869704</v>
      </c>
      <c r="U131" s="298">
        <f>U128/U126*100</f>
        <v>91.861539754109828</v>
      </c>
      <c r="V131" s="67"/>
      <c r="W131" s="371">
        <f>'Blue Pivot'!C83</f>
        <v>85.714285714285708</v>
      </c>
      <c r="X131" s="131">
        <f>'Blue Pivot'!D83</f>
        <v>90.243902439024396</v>
      </c>
      <c r="Y131" s="131">
        <f>'Blue Pivot'!E83</f>
        <v>85.714285714285708</v>
      </c>
      <c r="Z131" s="131">
        <f>'Blue Pivot'!F83</f>
        <v>76.543209876543202</v>
      </c>
      <c r="AA131" s="132">
        <f>'Blue Pivot'!G83</f>
        <v>55.000000000000007</v>
      </c>
      <c r="AB131" s="131">
        <f>'Blue Pivot'!H83</f>
        <v>0</v>
      </c>
      <c r="AC131" s="266">
        <f>'Blue Pivot'!I83</f>
        <v>64.575645756457561</v>
      </c>
      <c r="AD131" s="134">
        <f>AD128/AD126*100</f>
        <v>77.777777777777786</v>
      </c>
      <c r="AE131" s="7"/>
    </row>
    <row r="132" spans="2:33" s="1" customFormat="1" ht="15" hidden="1" customHeight="1" outlineLevel="1" thickTop="1" thickBot="1" x14ac:dyDescent="0.3">
      <c r="B132" s="395"/>
      <c r="C132" s="393"/>
      <c r="D132" s="301" t="s">
        <v>145</v>
      </c>
      <c r="E132" s="295">
        <f>'Green Pivot'!C84</f>
        <v>82.35294117647058</v>
      </c>
      <c r="F132" s="296">
        <f>'Green Pivot'!D84</f>
        <v>38.461538461538467</v>
      </c>
      <c r="G132" s="296">
        <f>'Green Pivot'!E84</f>
        <v>48.333333333333336</v>
      </c>
      <c r="H132" s="296">
        <f>'Green Pivot'!F84</f>
        <v>32.727272727272727</v>
      </c>
      <c r="I132" s="297"/>
      <c r="J132" s="296"/>
      <c r="K132" s="267"/>
      <c r="L132" s="299"/>
      <c r="M132" s="67"/>
      <c r="N132" s="295">
        <f>'Orange Pivot'!C84</f>
        <v>83.286290322580641</v>
      </c>
      <c r="O132" s="296">
        <f>'Orange Pivot'!D84</f>
        <v>63.787504870762433</v>
      </c>
      <c r="P132" s="296">
        <f>'Orange Pivot'!E84</f>
        <v>39.908256880733944</v>
      </c>
      <c r="Q132" s="296">
        <f>'Orange Pivot'!F84</f>
        <v>30.19827147941027</v>
      </c>
      <c r="R132" s="297"/>
      <c r="S132" s="267"/>
      <c r="T132" s="267"/>
      <c r="U132" s="298"/>
      <c r="V132" s="67"/>
      <c r="W132" s="295">
        <f>'Blue Pivot'!C84</f>
        <v>87.5</v>
      </c>
      <c r="X132" s="296">
        <f>'Blue Pivot'!D84</f>
        <v>67.741935483870961</v>
      </c>
      <c r="Y132" s="296">
        <f>'Blue Pivot'!E84</f>
        <v>40.909090909090914</v>
      </c>
      <c r="Z132" s="296">
        <f>'Blue Pivot'!F84</f>
        <v>39.393939393939391</v>
      </c>
      <c r="AA132" s="297"/>
      <c r="AB132" s="296"/>
      <c r="AC132" s="267"/>
      <c r="AD132" s="299"/>
      <c r="AE132" s="7"/>
    </row>
    <row r="133" spans="2:33" ht="15" hidden="1" customHeight="1" outlineLevel="1" thickTop="1" thickBot="1" x14ac:dyDescent="0.3">
      <c r="B133" s="395"/>
      <c r="C133" s="393"/>
      <c r="D133" s="6" t="s">
        <v>146</v>
      </c>
      <c r="E133" s="24">
        <f>'Green Pivot'!C85</f>
        <v>66.666666666666657</v>
      </c>
      <c r="F133" s="18">
        <f>'Green Pivot'!D85</f>
        <v>31.25</v>
      </c>
      <c r="G133" s="18">
        <f>'Green Pivot'!E85</f>
        <v>37.179487179487182</v>
      </c>
      <c r="H133" s="18">
        <f>'Green Pivot'!F85</f>
        <v>17.142857142857142</v>
      </c>
      <c r="I133" s="19"/>
      <c r="J133" s="18"/>
      <c r="K133" s="262"/>
      <c r="L133" s="20"/>
      <c r="M133" s="67"/>
      <c r="N133" s="24">
        <f>'Orange Pivot'!C85</f>
        <v>78.670729384879067</v>
      </c>
      <c r="O133" s="18">
        <f>'Orange Pivot'!D85</f>
        <v>51.869455006337141</v>
      </c>
      <c r="P133" s="18">
        <f>'Orange Pivot'!E85</f>
        <v>27.466456195737965</v>
      </c>
      <c r="Q133" s="18">
        <f>'Orange Pivot'!F85</f>
        <v>17.348130841121495</v>
      </c>
      <c r="R133" s="19"/>
      <c r="S133" s="262"/>
      <c r="T133" s="262"/>
      <c r="U133" s="85"/>
      <c r="V133" s="67"/>
      <c r="W133" s="24">
        <f>'Blue Pivot'!C85</f>
        <v>66.666666666666657</v>
      </c>
      <c r="X133" s="18">
        <f>'Blue Pivot'!D85</f>
        <v>51.219512195121951</v>
      </c>
      <c r="Y133" s="18">
        <f>'Blue Pivot'!E85</f>
        <v>21.428571428571427</v>
      </c>
      <c r="Z133" s="18">
        <f>'Blue Pivot'!F85</f>
        <v>16.049382716049383</v>
      </c>
      <c r="AA133" s="19"/>
      <c r="AB133" s="18"/>
      <c r="AC133" s="262"/>
      <c r="AD133" s="20"/>
      <c r="AF133" s="1"/>
      <c r="AG133" s="1"/>
    </row>
    <row r="134" spans="2:33" ht="15" customHeight="1" collapsed="1" thickTop="1" thickBot="1" x14ac:dyDescent="0.3">
      <c r="B134" s="395"/>
      <c r="C134" s="393"/>
      <c r="D134" s="107" t="s">
        <v>76</v>
      </c>
      <c r="E134" s="101">
        <f>E130/N130</f>
        <v>0.84929845133637949</v>
      </c>
      <c r="F134" s="47">
        <f t="shared" ref="F134:F137" si="172">F130/O130</f>
        <v>1.1069342120409809</v>
      </c>
      <c r="G134" s="47">
        <f t="shared" ref="G134:G137" si="173">G130/P130</f>
        <v>1.1159496879518294</v>
      </c>
      <c r="H134" s="47">
        <f t="shared" ref="H134:H137" si="174">H130/Q130</f>
        <v>1.0435890923364657</v>
      </c>
      <c r="I134" s="48">
        <f t="shared" ref="I134:I135" si="175">I130/R130</f>
        <v>1.0759037990196079</v>
      </c>
      <c r="J134" s="47">
        <f t="shared" ref="J134" si="176">J130/S130</f>
        <v>0.60004768979621781</v>
      </c>
      <c r="K134" s="312">
        <f t="shared" ref="K134:L135" si="177">K130/T130</f>
        <v>0.96377662745614012</v>
      </c>
      <c r="L134" s="138">
        <f>L130/U130</f>
        <v>1.0342604777155424</v>
      </c>
      <c r="M134" s="67"/>
      <c r="N134" s="29"/>
      <c r="O134" s="29"/>
      <c r="P134" s="29"/>
      <c r="Q134" s="29"/>
      <c r="R134" s="29"/>
      <c r="S134" s="29"/>
      <c r="T134" s="29"/>
      <c r="U134" s="29"/>
      <c r="V134" s="67"/>
      <c r="W134" s="101">
        <f>W130/N130</f>
        <v>0.84929845133637949</v>
      </c>
      <c r="X134" s="47">
        <f t="shared" ref="X134:X137" si="178">X130/O130</f>
        <v>1.0101553484741708</v>
      </c>
      <c r="Y134" s="47">
        <f t="shared" ref="Y134:Y137" si="179">Y130/P130</f>
        <v>1.0766119438496309</v>
      </c>
      <c r="Z134" s="47">
        <f t="shared" ref="Z134:Z137" si="180">Z130/Q130</f>
        <v>0.9018671168339828</v>
      </c>
      <c r="AA134" s="48">
        <f t="shared" ref="AA134:AA135" si="181">AA130/R130</f>
        <v>0.66510416666666672</v>
      </c>
      <c r="AB134" s="47">
        <f t="shared" ref="AB134" si="182">AB130/S130</f>
        <v>0.72574937975352827</v>
      </c>
      <c r="AC134" s="312">
        <f t="shared" ref="AC134:AC135" si="183">AC130/T130</f>
        <v>0.82035979198688935</v>
      </c>
      <c r="AD134" s="138">
        <f t="shared" ref="AD134:AD135" si="184">AD130/U130</f>
        <v>0.88426909519387287</v>
      </c>
      <c r="AF134" s="1"/>
      <c r="AG134" s="1"/>
    </row>
    <row r="135" spans="2:33" s="1" customFormat="1" ht="15" customHeight="1" thickTop="1" thickBot="1" x14ac:dyDescent="0.3">
      <c r="B135" s="395"/>
      <c r="C135" s="393"/>
      <c r="D135" s="307" t="s">
        <v>77</v>
      </c>
      <c r="E135" s="70">
        <f t="shared" ref="E135:E137" si="185">E131/N131</f>
        <v>0.85518851279824115</v>
      </c>
      <c r="F135" s="53">
        <f t="shared" si="172"/>
        <v>1.1009302325581394</v>
      </c>
      <c r="G135" s="53">
        <f t="shared" si="173"/>
        <v>1.0951399790685503</v>
      </c>
      <c r="H135" s="53">
        <f t="shared" si="174"/>
        <v>1.0122448979591836</v>
      </c>
      <c r="I135" s="54">
        <f t="shared" si="175"/>
        <v>1.0266648800750369</v>
      </c>
      <c r="J135" s="53"/>
      <c r="K135" s="313">
        <f t="shared" si="177"/>
        <v>0.93205192303523532</v>
      </c>
      <c r="L135" s="336">
        <f t="shared" si="177"/>
        <v>1.0056886288598454</v>
      </c>
      <c r="M135" s="67"/>
      <c r="N135" s="46"/>
      <c r="O135" s="46"/>
      <c r="P135" s="46"/>
      <c r="Q135" s="46"/>
      <c r="R135" s="46"/>
      <c r="S135" s="46"/>
      <c r="T135" s="46"/>
      <c r="U135" s="46"/>
      <c r="V135" s="67"/>
      <c r="W135" s="70">
        <f t="shared" ref="W135:W137" si="186">W131/N131</f>
        <v>0.85518851279824115</v>
      </c>
      <c r="X135" s="53">
        <f t="shared" si="178"/>
        <v>0.9935224049914918</v>
      </c>
      <c r="Y135" s="53">
        <f t="shared" si="179"/>
        <v>0.98943148688046645</v>
      </c>
      <c r="Z135" s="53">
        <f t="shared" si="180"/>
        <v>0.87477954144620806</v>
      </c>
      <c r="AA135" s="54">
        <f t="shared" si="181"/>
        <v>0.63995444191343975</v>
      </c>
      <c r="AB135" s="53"/>
      <c r="AC135" s="313">
        <f t="shared" si="183"/>
        <v>0.76151658592894567</v>
      </c>
      <c r="AD135" s="336">
        <f t="shared" si="184"/>
        <v>0.84668489104329492</v>
      </c>
      <c r="AE135" s="7"/>
    </row>
    <row r="136" spans="2:33" s="1" customFormat="1" ht="15" customHeight="1" thickTop="1" thickBot="1" x14ac:dyDescent="0.3">
      <c r="B136" s="395"/>
      <c r="C136" s="393"/>
      <c r="D136" s="307" t="s">
        <v>147</v>
      </c>
      <c r="E136" s="70">
        <f t="shared" si="185"/>
        <v>0.98879348398764</v>
      </c>
      <c r="F136" s="53">
        <f t="shared" si="172"/>
        <v>0.6029635198847173</v>
      </c>
      <c r="G136" s="53">
        <f t="shared" si="173"/>
        <v>1.2111111111111112</v>
      </c>
      <c r="H136" s="53">
        <f t="shared" si="174"/>
        <v>1.0837465564738291</v>
      </c>
      <c r="I136" s="54"/>
      <c r="J136" s="53"/>
      <c r="K136" s="313"/>
      <c r="L136" s="336"/>
      <c r="M136" s="67"/>
      <c r="N136" s="46"/>
      <c r="O136" s="46"/>
      <c r="P136" s="46"/>
      <c r="Q136" s="46"/>
      <c r="R136" s="46"/>
      <c r="S136" s="46"/>
      <c r="T136" s="46"/>
      <c r="U136" s="46"/>
      <c r="V136" s="67"/>
      <c r="W136" s="70">
        <f t="shared" si="186"/>
        <v>1.0505930767368676</v>
      </c>
      <c r="X136" s="53">
        <f t="shared" si="178"/>
        <v>1.0619938124421147</v>
      </c>
      <c r="Y136" s="53">
        <f t="shared" si="179"/>
        <v>1.0250783699059562</v>
      </c>
      <c r="Z136" s="53">
        <f t="shared" si="180"/>
        <v>1.3045097439036832</v>
      </c>
      <c r="AA136" s="54"/>
      <c r="AB136" s="53"/>
      <c r="AC136" s="313"/>
      <c r="AD136" s="336"/>
      <c r="AE136" s="7"/>
    </row>
    <row r="137" spans="2:33" ht="17.25" thickTop="1" thickBot="1" x14ac:dyDescent="0.3">
      <c r="B137" s="395"/>
      <c r="C137" s="393"/>
      <c r="D137" s="108" t="s">
        <v>148</v>
      </c>
      <c r="E137" s="69">
        <f t="shared" si="185"/>
        <v>0.84741386266440721</v>
      </c>
      <c r="F137" s="49">
        <f t="shared" si="172"/>
        <v>0.60247403787415998</v>
      </c>
      <c r="G137" s="49">
        <f t="shared" si="173"/>
        <v>1.3536324786324787</v>
      </c>
      <c r="H137" s="49">
        <f t="shared" si="174"/>
        <v>0.98816738816738814</v>
      </c>
      <c r="I137" s="50"/>
      <c r="J137" s="49"/>
      <c r="K137" s="314"/>
      <c r="L137" s="51"/>
      <c r="M137" s="67"/>
      <c r="N137" s="52"/>
      <c r="O137" s="52"/>
      <c r="P137" s="52"/>
      <c r="Q137" s="52"/>
      <c r="R137" s="52"/>
      <c r="S137" s="52"/>
      <c r="T137" s="52"/>
      <c r="U137" s="52"/>
      <c r="V137" s="67"/>
      <c r="W137" s="69">
        <f t="shared" si="186"/>
        <v>0.84741386266440721</v>
      </c>
      <c r="X137" s="49">
        <f t="shared" si="178"/>
        <v>0.98746964256447689</v>
      </c>
      <c r="Y137" s="49">
        <f t="shared" si="179"/>
        <v>0.78017241379310331</v>
      </c>
      <c r="Z137" s="49">
        <f t="shared" si="180"/>
        <v>0.92513613501267822</v>
      </c>
      <c r="AA137" s="50"/>
      <c r="AB137" s="49"/>
      <c r="AC137" s="314"/>
      <c r="AD137" s="51"/>
      <c r="AF137" s="1"/>
      <c r="AG137" s="1"/>
    </row>
    <row r="138" spans="2:33" ht="15" hidden="1" customHeight="1" outlineLevel="1" thickTop="1" thickBot="1" x14ac:dyDescent="0.3">
      <c r="B138" s="395"/>
      <c r="C138" s="394" t="s">
        <v>25</v>
      </c>
      <c r="D138" s="106" t="s">
        <v>7</v>
      </c>
      <c r="E138" s="22">
        <f>'Green Pivot'!C86</f>
        <v>21</v>
      </c>
      <c r="F138" s="12">
        <f>'Green Pivot'!D86</f>
        <v>60</v>
      </c>
      <c r="G138" s="12">
        <f>'Green Pivot'!E86</f>
        <v>93</v>
      </c>
      <c r="H138" s="12">
        <f>'Green Pivot'!F86</f>
        <v>103</v>
      </c>
      <c r="I138" s="13">
        <f>'Green Pivot'!G86</f>
        <v>46</v>
      </c>
      <c r="J138" s="12">
        <f>'Green Pivot'!H86</f>
        <v>39</v>
      </c>
      <c r="K138" s="259">
        <f>'Green Pivot'!I86</f>
        <v>362</v>
      </c>
      <c r="L138" s="62">
        <f>SUM(E138:I138)</f>
        <v>323</v>
      </c>
      <c r="M138" s="67"/>
      <c r="N138" s="22">
        <f>'Orange Pivot'!C86</f>
        <v>25130</v>
      </c>
      <c r="O138" s="12">
        <f>'Orange Pivot'!D86</f>
        <v>22601</v>
      </c>
      <c r="P138" s="12">
        <f>'Orange Pivot'!E86</f>
        <v>16654</v>
      </c>
      <c r="Q138" s="12">
        <f>'Orange Pivot'!F86</f>
        <v>15731</v>
      </c>
      <c r="R138" s="13">
        <f>'Orange Pivot'!G86</f>
        <v>6842</v>
      </c>
      <c r="S138" s="259">
        <f>'Orange Pivot'!H86</f>
        <v>7390</v>
      </c>
      <c r="T138" s="259">
        <f>'Orange Pivot'!I86</f>
        <v>94348</v>
      </c>
      <c r="U138" s="62">
        <f>SUM(N138:R138)</f>
        <v>86958</v>
      </c>
      <c r="V138" s="67"/>
      <c r="W138" s="200">
        <f>'Blue Pivot'!C86</f>
        <v>146</v>
      </c>
      <c r="X138" s="201">
        <f>'Blue Pivot'!D86</f>
        <v>258</v>
      </c>
      <c r="Y138" s="201">
        <f>'Blue Pivot'!E86</f>
        <v>283</v>
      </c>
      <c r="Z138" s="201">
        <f>'Blue Pivot'!F86</f>
        <v>414</v>
      </c>
      <c r="AA138" s="202">
        <f>'Blue Pivot'!G86</f>
        <v>168</v>
      </c>
      <c r="AB138" s="201">
        <f>'Blue Pivot'!H86</f>
        <v>233</v>
      </c>
      <c r="AC138" s="284">
        <f>'Blue Pivot'!I86</f>
        <v>1502</v>
      </c>
      <c r="AD138" s="203">
        <f>SUM(W138:AA138)</f>
        <v>1269</v>
      </c>
      <c r="AF138" s="1"/>
      <c r="AG138" s="1"/>
    </row>
    <row r="139" spans="2:33" ht="15" hidden="1" customHeight="1" outlineLevel="1" thickTop="1" thickBot="1" x14ac:dyDescent="0.3">
      <c r="B139" s="395"/>
      <c r="C139" s="394"/>
      <c r="D139" s="3" t="s">
        <v>8</v>
      </c>
      <c r="E139" s="94">
        <f>'Green Pivot'!C87</f>
        <v>26</v>
      </c>
      <c r="F139" s="91">
        <f>'Green Pivot'!D87</f>
        <v>55</v>
      </c>
      <c r="G139" s="91">
        <f>'Green Pivot'!E87</f>
        <v>119</v>
      </c>
      <c r="H139" s="91">
        <f>'Green Pivot'!F87</f>
        <v>157</v>
      </c>
      <c r="I139" s="92">
        <f>'Green Pivot'!G87</f>
        <v>37</v>
      </c>
      <c r="J139" s="91">
        <f>'Green Pivot'!H87</f>
        <v>18</v>
      </c>
      <c r="K139" s="264">
        <f>'Green Pivot'!I87</f>
        <v>412</v>
      </c>
      <c r="L139" s="95">
        <f t="shared" ref="L139:L141" si="187">SUM(E139:I139)</f>
        <v>394</v>
      </c>
      <c r="M139" s="67"/>
      <c r="N139" s="94">
        <f>'Orange Pivot'!C87</f>
        <v>25394</v>
      </c>
      <c r="O139" s="91">
        <f>'Orange Pivot'!D87</f>
        <v>21219</v>
      </c>
      <c r="P139" s="91">
        <f>'Orange Pivot'!E87</f>
        <v>14633</v>
      </c>
      <c r="Q139" s="91">
        <f>'Orange Pivot'!F87</f>
        <v>14488</v>
      </c>
      <c r="R139" s="92">
        <f>'Orange Pivot'!G87</f>
        <v>6522</v>
      </c>
      <c r="S139" s="264">
        <f>'Orange Pivot'!H87</f>
        <v>3103</v>
      </c>
      <c r="T139" s="264">
        <f>'Orange Pivot'!I87</f>
        <v>85359</v>
      </c>
      <c r="U139" s="93">
        <f t="shared" ref="U139:U141" si="188">SUM(N139:R139)</f>
        <v>82256</v>
      </c>
      <c r="V139" s="67"/>
      <c r="W139" s="187">
        <f>'Blue Pivot'!C87</f>
        <v>143</v>
      </c>
      <c r="X139" s="91">
        <f>'Blue Pivot'!D87</f>
        <v>250</v>
      </c>
      <c r="Y139" s="91">
        <f>'Blue Pivot'!E87</f>
        <v>255</v>
      </c>
      <c r="Z139" s="91">
        <f>'Blue Pivot'!F87</f>
        <v>408</v>
      </c>
      <c r="AA139" s="92">
        <f>'Blue Pivot'!G87</f>
        <v>172</v>
      </c>
      <c r="AB139" s="91">
        <f>'Blue Pivot'!H87</f>
        <v>45</v>
      </c>
      <c r="AC139" s="264">
        <f>'Blue Pivot'!I87</f>
        <v>1273</v>
      </c>
      <c r="AD139" s="95">
        <f t="shared" ref="AD139:AD141" si="189">SUM(W139:AA139)</f>
        <v>1228</v>
      </c>
      <c r="AF139" s="1"/>
      <c r="AG139" s="1"/>
    </row>
    <row r="140" spans="2:33" ht="15" hidden="1" customHeight="1" outlineLevel="1" thickTop="1" thickBot="1" x14ac:dyDescent="0.3">
      <c r="B140" s="395"/>
      <c r="C140" s="394"/>
      <c r="D140" s="4" t="s">
        <v>9</v>
      </c>
      <c r="E140" s="99">
        <f>'Green Pivot'!C88</f>
        <v>26</v>
      </c>
      <c r="F140" s="96">
        <f>'Green Pivot'!D88</f>
        <v>54</v>
      </c>
      <c r="G140" s="96">
        <f>'Green Pivot'!E88</f>
        <v>118</v>
      </c>
      <c r="H140" s="96">
        <f>'Green Pivot'!F88</f>
        <v>154</v>
      </c>
      <c r="I140" s="97">
        <f>'Green Pivot'!G88</f>
        <v>37</v>
      </c>
      <c r="J140" s="96">
        <f>'Green Pivot'!H88</f>
        <v>0</v>
      </c>
      <c r="K140" s="265">
        <f>'Green Pivot'!I88</f>
        <v>389</v>
      </c>
      <c r="L140" s="100">
        <f t="shared" si="187"/>
        <v>389</v>
      </c>
      <c r="M140" s="67"/>
      <c r="N140" s="99">
        <f>'Orange Pivot'!C88</f>
        <v>25237</v>
      </c>
      <c r="O140" s="96">
        <f>'Orange Pivot'!D88</f>
        <v>21027</v>
      </c>
      <c r="P140" s="96">
        <f>'Orange Pivot'!E88</f>
        <v>14354</v>
      </c>
      <c r="Q140" s="96">
        <f>'Orange Pivot'!F88</f>
        <v>14125</v>
      </c>
      <c r="R140" s="97">
        <f>'Orange Pivot'!G88</f>
        <v>6286</v>
      </c>
      <c r="S140" s="265">
        <f>'Orange Pivot'!H88</f>
        <v>0</v>
      </c>
      <c r="T140" s="265">
        <f>'Orange Pivot'!I88</f>
        <v>81029</v>
      </c>
      <c r="U140" s="98">
        <f t="shared" si="188"/>
        <v>81029</v>
      </c>
      <c r="V140" s="67"/>
      <c r="W140" s="208">
        <f>'Blue Pivot'!C88</f>
        <v>139</v>
      </c>
      <c r="X140" s="96">
        <f>'Blue Pivot'!D88</f>
        <v>245</v>
      </c>
      <c r="Y140" s="96">
        <f>'Blue Pivot'!E88</f>
        <v>246</v>
      </c>
      <c r="Z140" s="96">
        <f>'Blue Pivot'!F88</f>
        <v>375</v>
      </c>
      <c r="AA140" s="97">
        <f>'Blue Pivot'!G88</f>
        <v>152</v>
      </c>
      <c r="AB140" s="96">
        <f>'Blue Pivot'!H88</f>
        <v>0</v>
      </c>
      <c r="AC140" s="265">
        <f>'Blue Pivot'!I88</f>
        <v>1157</v>
      </c>
      <c r="AD140" s="100">
        <f t="shared" si="189"/>
        <v>1157</v>
      </c>
      <c r="AF140" s="1"/>
      <c r="AG140" s="1"/>
    </row>
    <row r="141" spans="2:33" s="1" customFormat="1" ht="15" hidden="1" customHeight="1" outlineLevel="1" thickTop="1" thickBot="1" x14ac:dyDescent="0.3">
      <c r="B141" s="395"/>
      <c r="C141" s="394"/>
      <c r="D141" s="300" t="s">
        <v>144</v>
      </c>
      <c r="E141" s="200">
        <f>'Green Pivot'!C89</f>
        <v>17</v>
      </c>
      <c r="F141" s="201">
        <f>'Green Pivot'!D89</f>
        <v>26</v>
      </c>
      <c r="G141" s="201">
        <f>'Green Pivot'!E89</f>
        <v>36</v>
      </c>
      <c r="H141" s="201">
        <f>'Green Pivot'!F89</f>
        <v>36</v>
      </c>
      <c r="I141" s="202">
        <f>'Green Pivot'!G89</f>
        <v>0</v>
      </c>
      <c r="J141" s="201">
        <f>'Green Pivot'!H89</f>
        <v>0</v>
      </c>
      <c r="K141" s="284">
        <f>'Green Pivot'!I89</f>
        <v>115</v>
      </c>
      <c r="L141" s="203">
        <f t="shared" si="187"/>
        <v>115</v>
      </c>
      <c r="M141" s="67"/>
      <c r="N141" s="200">
        <f>'Orange Pivot'!C89</f>
        <v>20241</v>
      </c>
      <c r="O141" s="201">
        <f>'Orange Pivot'!D89</f>
        <v>12031</v>
      </c>
      <c r="P141" s="201">
        <f>'Orange Pivot'!E89</f>
        <v>4385</v>
      </c>
      <c r="Q141" s="201">
        <f>'Orange Pivot'!F89</f>
        <v>2463</v>
      </c>
      <c r="R141" s="202">
        <f>'Orange Pivot'!G89</f>
        <v>0</v>
      </c>
      <c r="S141" s="284">
        <f>'Orange Pivot'!H89</f>
        <v>0</v>
      </c>
      <c r="T141" s="284">
        <f>'Orange Pivot'!I89</f>
        <v>39120</v>
      </c>
      <c r="U141" s="287">
        <f t="shared" si="188"/>
        <v>39120</v>
      </c>
      <c r="V141" s="67"/>
      <c r="W141" s="200">
        <f>'Blue Pivot'!C89</f>
        <v>104</v>
      </c>
      <c r="X141" s="201">
        <f>'Blue Pivot'!D89</f>
        <v>105</v>
      </c>
      <c r="Y141" s="201">
        <f>'Blue Pivot'!E89</f>
        <v>52</v>
      </c>
      <c r="Z141" s="201">
        <f>'Blue Pivot'!F89</f>
        <v>24</v>
      </c>
      <c r="AA141" s="202">
        <f>'Blue Pivot'!G89</f>
        <v>0</v>
      </c>
      <c r="AB141" s="201">
        <f>'Blue Pivot'!H89</f>
        <v>0</v>
      </c>
      <c r="AC141" s="284">
        <f>'Blue Pivot'!I89</f>
        <v>285</v>
      </c>
      <c r="AD141" s="203">
        <f t="shared" si="189"/>
        <v>285</v>
      </c>
      <c r="AE141" s="7"/>
    </row>
    <row r="142" spans="2:33" ht="15" hidden="1" customHeight="1" outlineLevel="1" thickTop="1" thickBot="1" x14ac:dyDescent="0.3">
      <c r="B142" s="395"/>
      <c r="C142" s="394"/>
      <c r="D142" s="5" t="s">
        <v>10</v>
      </c>
      <c r="E142" s="23">
        <f>'Green Pivot'!C90</f>
        <v>123.80952380952381</v>
      </c>
      <c r="F142" s="15">
        <f>'Green Pivot'!D90</f>
        <v>91.666666666666657</v>
      </c>
      <c r="G142" s="15">
        <f>'Green Pivot'!E90</f>
        <v>127.95698924731182</v>
      </c>
      <c r="H142" s="15">
        <f>'Green Pivot'!F90</f>
        <v>152.42718446601941</v>
      </c>
      <c r="I142" s="16">
        <f>'Green Pivot'!G90</f>
        <v>80.434782608695656</v>
      </c>
      <c r="J142" s="15">
        <f>'Green Pivot'!H90</f>
        <v>46.153846153846153</v>
      </c>
      <c r="K142" s="261">
        <f>'Green Pivot'!I90</f>
        <v>113.81215469613259</v>
      </c>
      <c r="L142" s="17">
        <f>L139/L138*100</f>
        <v>121.98142414860682</v>
      </c>
      <c r="M142" s="67"/>
      <c r="N142" s="23">
        <f>'Orange Pivot'!C90</f>
        <v>101.05053720652606</v>
      </c>
      <c r="O142" s="15">
        <f>'Orange Pivot'!D90</f>
        <v>93.88522631741958</v>
      </c>
      <c r="P142" s="15">
        <f>'Orange Pivot'!E90</f>
        <v>87.864777230695324</v>
      </c>
      <c r="Q142" s="15">
        <f>'Orange Pivot'!F90</f>
        <v>92.098404424384967</v>
      </c>
      <c r="R142" s="16">
        <f>'Orange Pivot'!G90</f>
        <v>95.32300496930722</v>
      </c>
      <c r="S142" s="261">
        <f>'Orange Pivot'!H90</f>
        <v>41.989174560216505</v>
      </c>
      <c r="T142" s="261">
        <f>'Orange Pivot'!I90</f>
        <v>90.472506041463518</v>
      </c>
      <c r="U142" s="84">
        <f>U139/U138*100</f>
        <v>94.592791922537316</v>
      </c>
      <c r="V142" s="67"/>
      <c r="W142" s="204">
        <f>'Blue Pivot'!C90</f>
        <v>97.945205479452056</v>
      </c>
      <c r="X142" s="205">
        <f>'Blue Pivot'!D90</f>
        <v>96.899224806201545</v>
      </c>
      <c r="Y142" s="205">
        <f>'Blue Pivot'!E90</f>
        <v>90.10600706713781</v>
      </c>
      <c r="Z142" s="205">
        <f>'Blue Pivot'!F90</f>
        <v>98.550724637681171</v>
      </c>
      <c r="AA142" s="206">
        <f>'Blue Pivot'!G90</f>
        <v>102.38095238095238</v>
      </c>
      <c r="AB142" s="205">
        <f>'Blue Pivot'!H90</f>
        <v>19.313304721030043</v>
      </c>
      <c r="AC142" s="304">
        <f>'Blue Pivot'!I90</f>
        <v>84.753661784287615</v>
      </c>
      <c r="AD142" s="207">
        <f>AD139/AD138*100</f>
        <v>96.769109535066974</v>
      </c>
      <c r="AF142" s="1"/>
      <c r="AG142" s="1"/>
    </row>
    <row r="143" spans="2:33" s="1" customFormat="1" ht="15" hidden="1" customHeight="1" outlineLevel="1" thickTop="1" thickBot="1" x14ac:dyDescent="0.3">
      <c r="B143" s="395"/>
      <c r="C143" s="394"/>
      <c r="D143" s="301" t="s">
        <v>11</v>
      </c>
      <c r="E143" s="347">
        <f>'Green Pivot'!C91</f>
        <v>123.80952380952381</v>
      </c>
      <c r="F143" s="43">
        <f>'Green Pivot'!D91</f>
        <v>90</v>
      </c>
      <c r="G143" s="43">
        <f>'Green Pivot'!E91</f>
        <v>126.88172043010752</v>
      </c>
      <c r="H143" s="43">
        <f>'Green Pivot'!F91</f>
        <v>149.51456310679612</v>
      </c>
      <c r="I143" s="44">
        <f>'Green Pivot'!G91</f>
        <v>80.434782608695656</v>
      </c>
      <c r="J143" s="43">
        <f>'Green Pivot'!H91</f>
        <v>0</v>
      </c>
      <c r="K143" s="271">
        <f>'Green Pivot'!I91</f>
        <v>107.45856353591161</v>
      </c>
      <c r="L143" s="45">
        <f>L140/L138*100</f>
        <v>120.43343653250773</v>
      </c>
      <c r="M143" s="67"/>
      <c r="N143" s="295">
        <f>'Orange Pivot'!C91</f>
        <v>100.42578591325109</v>
      </c>
      <c r="O143" s="296">
        <f>'Orange Pivot'!D91</f>
        <v>93.035706384673247</v>
      </c>
      <c r="P143" s="296">
        <f>'Orange Pivot'!E91</f>
        <v>86.189504023057523</v>
      </c>
      <c r="Q143" s="296">
        <f>'Orange Pivot'!F91</f>
        <v>89.790858813807134</v>
      </c>
      <c r="R143" s="297">
        <f>'Orange Pivot'!G91</f>
        <v>91.873721134171291</v>
      </c>
      <c r="S143" s="267">
        <f>'Orange Pivot'!H91</f>
        <v>0</v>
      </c>
      <c r="T143" s="267">
        <f>'Orange Pivot'!I91</f>
        <v>85.883113579514131</v>
      </c>
      <c r="U143" s="298">
        <f>U140/U138*100</f>
        <v>93.181765909979532</v>
      </c>
      <c r="V143" s="67"/>
      <c r="W143" s="204">
        <f>'Blue Pivot'!C91</f>
        <v>95.205479452054803</v>
      </c>
      <c r="X143" s="205">
        <f>'Blue Pivot'!D91</f>
        <v>94.961240310077528</v>
      </c>
      <c r="Y143" s="205">
        <f>'Blue Pivot'!E91</f>
        <v>86.925795053003526</v>
      </c>
      <c r="Z143" s="205">
        <f>'Blue Pivot'!F91</f>
        <v>90.579710144927532</v>
      </c>
      <c r="AA143" s="206">
        <f>'Blue Pivot'!G91</f>
        <v>90.476190476190482</v>
      </c>
      <c r="AB143" s="205">
        <f>'Blue Pivot'!H91</f>
        <v>0</v>
      </c>
      <c r="AC143" s="304">
        <f>'Blue Pivot'!I91</f>
        <v>77.030625832223691</v>
      </c>
      <c r="AD143" s="207">
        <f>AD140/AD138*100</f>
        <v>91.17415287628053</v>
      </c>
      <c r="AE143" s="7"/>
    </row>
    <row r="144" spans="2:33" s="1" customFormat="1" ht="15" hidden="1" customHeight="1" outlineLevel="1" thickTop="1" thickBot="1" x14ac:dyDescent="0.3">
      <c r="B144" s="395"/>
      <c r="C144" s="394"/>
      <c r="D144" s="301" t="s">
        <v>145</v>
      </c>
      <c r="E144" s="295">
        <f>'Green Pivot'!C92</f>
        <v>70.833333333333343</v>
      </c>
      <c r="F144" s="296">
        <f>'Green Pivot'!D92</f>
        <v>57.777777777777771</v>
      </c>
      <c r="G144" s="296">
        <f>'Green Pivot'!E92</f>
        <v>34.95145631067961</v>
      </c>
      <c r="H144" s="296">
        <f>'Green Pivot'!F92</f>
        <v>30.76923076923077</v>
      </c>
      <c r="I144" s="297"/>
      <c r="J144" s="296"/>
      <c r="K144" s="267"/>
      <c r="L144" s="299"/>
      <c r="M144" s="67"/>
      <c r="N144" s="295">
        <f>'Orange Pivot'!C92</f>
        <v>84.637256951703961</v>
      </c>
      <c r="O144" s="296">
        <f>'Orange Pivot'!D92</f>
        <v>62.632099536675511</v>
      </c>
      <c r="P144" s="296">
        <f>'Orange Pivot'!E92</f>
        <v>37.107556909537109</v>
      </c>
      <c r="Q144" s="296">
        <f>'Orange Pivot'!F92</f>
        <v>25.621554145428068</v>
      </c>
      <c r="R144" s="297"/>
      <c r="S144" s="267"/>
      <c r="T144" s="267"/>
      <c r="U144" s="298"/>
      <c r="V144" s="67"/>
      <c r="W144" s="204">
        <f>'Blue Pivot'!C92</f>
        <v>81.25</v>
      </c>
      <c r="X144" s="205">
        <f>'Blue Pivot'!D92</f>
        <v>50.480769230769226</v>
      </c>
      <c r="Y144" s="205">
        <f>'Blue Pivot'!E92</f>
        <v>31.515151515151512</v>
      </c>
      <c r="Z144" s="205">
        <f>'Blue Pivot'!F92</f>
        <v>11.881188118811881</v>
      </c>
      <c r="AA144" s="206"/>
      <c r="AB144" s="205"/>
      <c r="AC144" s="304"/>
      <c r="AD144" s="207"/>
      <c r="AE144" s="7"/>
    </row>
    <row r="145" spans="2:33" ht="15" hidden="1" customHeight="1" outlineLevel="1" thickTop="1" thickBot="1" x14ac:dyDescent="0.3">
      <c r="B145" s="395"/>
      <c r="C145" s="394"/>
      <c r="D145" s="6" t="s">
        <v>146</v>
      </c>
      <c r="E145" s="24">
        <f>'Green Pivot'!C93</f>
        <v>80.952380952380949</v>
      </c>
      <c r="F145" s="18">
        <f>'Green Pivot'!D93</f>
        <v>43.333333333333336</v>
      </c>
      <c r="G145" s="18">
        <f>'Green Pivot'!E93</f>
        <v>38.70967741935484</v>
      </c>
      <c r="H145" s="18">
        <f>'Green Pivot'!F93</f>
        <v>34.95145631067961</v>
      </c>
      <c r="I145" s="19"/>
      <c r="J145" s="18"/>
      <c r="K145" s="262"/>
      <c r="L145" s="20"/>
      <c r="M145" s="67"/>
      <c r="N145" s="24">
        <f>'Orange Pivot'!C93</f>
        <v>80.545165141265414</v>
      </c>
      <c r="O145" s="18">
        <f>'Orange Pivot'!D93</f>
        <v>53.232157869120833</v>
      </c>
      <c r="P145" s="18">
        <f>'Orange Pivot'!E93</f>
        <v>26.330010808214244</v>
      </c>
      <c r="Q145" s="18">
        <f>'Orange Pivot'!F93</f>
        <v>15.656983027143855</v>
      </c>
      <c r="R145" s="19"/>
      <c r="S145" s="262"/>
      <c r="T145" s="262"/>
      <c r="U145" s="85"/>
      <c r="V145" s="67"/>
      <c r="W145" s="66">
        <f>'Blue Pivot'!C93</f>
        <v>71.232876712328761</v>
      </c>
      <c r="X145" s="43">
        <f>'Blue Pivot'!D93</f>
        <v>40.697674418604649</v>
      </c>
      <c r="Y145" s="43">
        <f>'Blue Pivot'!E93</f>
        <v>18.374558303886925</v>
      </c>
      <c r="Z145" s="43">
        <f>'Blue Pivot'!F93</f>
        <v>5.7971014492753623</v>
      </c>
      <c r="AA145" s="44"/>
      <c r="AB145" s="43"/>
      <c r="AC145" s="271"/>
      <c r="AD145" s="45"/>
      <c r="AF145" s="1"/>
      <c r="AG145" s="1"/>
    </row>
    <row r="146" spans="2:33" ht="15" customHeight="1" collapsed="1" thickTop="1" thickBot="1" x14ac:dyDescent="0.3">
      <c r="B146" s="395"/>
      <c r="C146" s="394"/>
      <c r="D146" s="107" t="s">
        <v>76</v>
      </c>
      <c r="E146" s="101">
        <f>E142/N142</f>
        <v>1.2252238061484342</v>
      </c>
      <c r="F146" s="47">
        <f t="shared" ref="F146:F149" si="190">F142/O142</f>
        <v>0.97636944876447207</v>
      </c>
      <c r="G146" s="47">
        <f t="shared" ref="G146:G149" si="191">G142/P142</f>
        <v>1.456294470665435</v>
      </c>
      <c r="H146" s="47">
        <f t="shared" ref="H146:H149" si="192">H142/Q142</f>
        <v>1.6550469621997181</v>
      </c>
      <c r="I146" s="48">
        <f t="shared" ref="I146:I147" si="193">I142/R142</f>
        <v>0.84381291415010073</v>
      </c>
      <c r="J146" s="47">
        <f t="shared" ref="J146" si="194">J142/S142</f>
        <v>1.0991844121073899</v>
      </c>
      <c r="K146" s="312">
        <f t="shared" ref="K146:L147" si="195">K142/T142</f>
        <v>1.257975043202324</v>
      </c>
      <c r="L146" s="59">
        <f>L142/U142</f>
        <v>1.2895424870057566</v>
      </c>
      <c r="M146" s="67"/>
      <c r="N146" s="29"/>
      <c r="O146" s="29"/>
      <c r="P146" s="29"/>
      <c r="Q146" s="29"/>
      <c r="R146" s="29"/>
      <c r="S146" s="29"/>
      <c r="T146" s="29"/>
      <c r="U146" s="29"/>
      <c r="V146" s="67"/>
      <c r="W146" s="101">
        <f>W142/N142</f>
        <v>0.96926951787769955</v>
      </c>
      <c r="X146" s="47">
        <f t="shared" ref="X146:X149" si="196">X142/O142</f>
        <v>1.0321030113789345</v>
      </c>
      <c r="Y146" s="47">
        <f t="shared" ref="Y146:Y149" si="197">Y142/P142</f>
        <v>1.0255077165968107</v>
      </c>
      <c r="Z146" s="47">
        <f t="shared" ref="Z146:Z149" si="198">Z142/Q142</f>
        <v>1.0700589793452253</v>
      </c>
      <c r="AA146" s="48">
        <f t="shared" ref="AA146:AA147" si="199">AA142/R142</f>
        <v>1.0740424351279916</v>
      </c>
      <c r="AB146" s="47">
        <f t="shared" ref="AB146" si="200">AB142/S142</f>
        <v>0.45995914240545288</v>
      </c>
      <c r="AC146" s="312">
        <f t="shared" ref="AC146:AC147" si="201">AC142/T142</f>
        <v>0.93678914725148699</v>
      </c>
      <c r="AD146" s="138">
        <f t="shared" ref="AD146:AD147" si="202">AD142/U142</f>
        <v>1.0230072246341122</v>
      </c>
      <c r="AF146" s="1"/>
      <c r="AG146" s="1"/>
    </row>
    <row r="147" spans="2:33" s="1" customFormat="1" ht="15" customHeight="1" thickTop="1" thickBot="1" x14ac:dyDescent="0.3">
      <c r="B147" s="395"/>
      <c r="C147" s="394"/>
      <c r="D147" s="307" t="s">
        <v>77</v>
      </c>
      <c r="E147" s="70">
        <f t="shared" ref="E147:E149" si="203">E143/N143</f>
        <v>1.2328459536923302</v>
      </c>
      <c r="F147" s="53">
        <f t="shared" si="190"/>
        <v>0.9673705236124982</v>
      </c>
      <c r="G147" s="53">
        <f t="shared" si="191"/>
        <v>1.4721249631064586</v>
      </c>
      <c r="H147" s="53">
        <f t="shared" si="192"/>
        <v>1.6651423661826616</v>
      </c>
      <c r="I147" s="54">
        <f t="shared" si="193"/>
        <v>0.87549281356776276</v>
      </c>
      <c r="J147" s="53"/>
      <c r="K147" s="313">
        <f t="shared" si="195"/>
        <v>1.2512187676617248</v>
      </c>
      <c r="L147" s="61">
        <f t="shared" si="195"/>
        <v>1.2924571170807744</v>
      </c>
      <c r="M147" s="67"/>
      <c r="N147" s="46"/>
      <c r="O147" s="46"/>
      <c r="P147" s="46"/>
      <c r="Q147" s="46"/>
      <c r="R147" s="46"/>
      <c r="S147" s="46"/>
      <c r="T147" s="46"/>
      <c r="U147" s="46"/>
      <c r="V147" s="67"/>
      <c r="W147" s="70">
        <f t="shared" ref="W147:W149" si="204">W143/N143</f>
        <v>0.94801826628764807</v>
      </c>
      <c r="X147" s="53">
        <f t="shared" si="196"/>
        <v>1.0206967195739107</v>
      </c>
      <c r="Y147" s="53">
        <f t="shared" si="197"/>
        <v>1.0085426994654596</v>
      </c>
      <c r="Z147" s="53">
        <f t="shared" si="198"/>
        <v>1.0087854302937027</v>
      </c>
      <c r="AA147" s="54">
        <f t="shared" si="199"/>
        <v>0.98478857021650545</v>
      </c>
      <c r="AB147" s="53"/>
      <c r="AC147" s="313">
        <f t="shared" si="201"/>
        <v>0.8969240007921413</v>
      </c>
      <c r="AD147" s="336">
        <f t="shared" si="202"/>
        <v>0.97845487243031537</v>
      </c>
      <c r="AE147" s="7"/>
    </row>
    <row r="148" spans="2:33" s="1" customFormat="1" ht="15" customHeight="1" thickTop="1" thickBot="1" x14ac:dyDescent="0.3">
      <c r="B148" s="395"/>
      <c r="C148" s="394"/>
      <c r="D148" s="307" t="s">
        <v>147</v>
      </c>
      <c r="E148" s="70">
        <f t="shared" si="203"/>
        <v>0.83690487953493731</v>
      </c>
      <c r="F148" s="53">
        <f t="shared" si="190"/>
        <v>0.92249466655584178</v>
      </c>
      <c r="G148" s="53">
        <f t="shared" si="191"/>
        <v>0.94189591613067492</v>
      </c>
      <c r="H148" s="53">
        <f t="shared" si="192"/>
        <v>1.200911958524626</v>
      </c>
      <c r="I148" s="54"/>
      <c r="J148" s="53"/>
      <c r="K148" s="313"/>
      <c r="L148" s="61"/>
      <c r="M148" s="67"/>
      <c r="N148" s="46"/>
      <c r="O148" s="46"/>
      <c r="P148" s="46"/>
      <c r="Q148" s="46"/>
      <c r="R148" s="46"/>
      <c r="S148" s="46"/>
      <c r="T148" s="46"/>
      <c r="U148" s="46"/>
      <c r="V148" s="67"/>
      <c r="W148" s="70">
        <f t="shared" si="204"/>
        <v>0.95997912652536921</v>
      </c>
      <c r="X148" s="53">
        <f t="shared" si="196"/>
        <v>0.80598877579074568</v>
      </c>
      <c r="Y148" s="53">
        <f t="shared" si="197"/>
        <v>0.84929200787809667</v>
      </c>
      <c r="Z148" s="53">
        <f t="shared" si="198"/>
        <v>0.4637184790342615</v>
      </c>
      <c r="AA148" s="54"/>
      <c r="AB148" s="53"/>
      <c r="AC148" s="313"/>
      <c r="AD148" s="336"/>
      <c r="AE148" s="7"/>
    </row>
    <row r="149" spans="2:33" ht="17.25" thickTop="1" thickBot="1" x14ac:dyDescent="0.3">
      <c r="B149" s="395"/>
      <c r="C149" s="394"/>
      <c r="D149" s="108" t="s">
        <v>148</v>
      </c>
      <c r="E149" s="69">
        <f t="shared" si="203"/>
        <v>1.0050557449401381</v>
      </c>
      <c r="F149" s="49">
        <f t="shared" si="190"/>
        <v>0.8140442745130636</v>
      </c>
      <c r="G149" s="49">
        <f t="shared" si="191"/>
        <v>1.4701732445654172</v>
      </c>
      <c r="H149" s="49">
        <f t="shared" si="192"/>
        <v>2.2323238295708525</v>
      </c>
      <c r="I149" s="50"/>
      <c r="J149" s="49"/>
      <c r="K149" s="314"/>
      <c r="L149" s="60"/>
      <c r="M149" s="67"/>
      <c r="N149" s="21"/>
      <c r="O149" s="21"/>
      <c r="P149" s="21"/>
      <c r="Q149" s="21"/>
      <c r="R149" s="21"/>
      <c r="S149" s="21"/>
      <c r="T149" s="21"/>
      <c r="U149" s="21"/>
      <c r="V149" s="67"/>
      <c r="W149" s="69">
        <f t="shared" si="204"/>
        <v>0.88438426549124149</v>
      </c>
      <c r="X149" s="49">
        <f t="shared" si="196"/>
        <v>0.76453174261065893</v>
      </c>
      <c r="Y149" s="49">
        <f t="shared" si="197"/>
        <v>0.69785608664294829</v>
      </c>
      <c r="Z149" s="49">
        <f t="shared" si="198"/>
        <v>0.37025660941352306</v>
      </c>
      <c r="AA149" s="50"/>
      <c r="AB149" s="49"/>
      <c r="AC149" s="314"/>
      <c r="AD149" s="51"/>
      <c r="AF149" s="1"/>
      <c r="AG149" s="1"/>
    </row>
    <row r="150" spans="2:33" ht="15" hidden="1" customHeight="1" outlineLevel="1" thickTop="1" thickBot="1" x14ac:dyDescent="0.3">
      <c r="B150" s="395"/>
      <c r="C150" s="394" t="s">
        <v>26</v>
      </c>
      <c r="D150" s="106" t="s">
        <v>7</v>
      </c>
      <c r="E150" s="22">
        <f>'Green Pivot'!C94</f>
        <v>55</v>
      </c>
      <c r="F150" s="12">
        <f>'Green Pivot'!D94</f>
        <v>111</v>
      </c>
      <c r="G150" s="12">
        <f>'Green Pivot'!E94</f>
        <v>177</v>
      </c>
      <c r="H150" s="12">
        <f>'Green Pivot'!F94</f>
        <v>196</v>
      </c>
      <c r="I150" s="13">
        <f>'Green Pivot'!G94</f>
        <v>57</v>
      </c>
      <c r="J150" s="12">
        <f>'Green Pivot'!H94</f>
        <v>97</v>
      </c>
      <c r="K150" s="259">
        <f>'Green Pivot'!I94</f>
        <v>693</v>
      </c>
      <c r="L150" s="62">
        <f>SUM(E150:I150)</f>
        <v>596</v>
      </c>
      <c r="M150" s="67"/>
      <c r="N150" s="22">
        <f>'Orange Pivot'!C94</f>
        <v>26378</v>
      </c>
      <c r="O150" s="12">
        <f>'Orange Pivot'!D94</f>
        <v>24453</v>
      </c>
      <c r="P150" s="12">
        <f>'Orange Pivot'!E94</f>
        <v>18274</v>
      </c>
      <c r="Q150" s="12">
        <f>'Orange Pivot'!F94</f>
        <v>22300</v>
      </c>
      <c r="R150" s="13">
        <f>'Orange Pivot'!G94</f>
        <v>7753</v>
      </c>
      <c r="S150" s="259">
        <f>'Orange Pivot'!H94</f>
        <v>8415</v>
      </c>
      <c r="T150" s="259">
        <f>'Orange Pivot'!I94</f>
        <v>107573</v>
      </c>
      <c r="U150" s="62">
        <f>SUM(N150:R150)</f>
        <v>99158</v>
      </c>
      <c r="V150" s="67"/>
      <c r="W150" s="200">
        <f>'Blue Pivot'!C94</f>
        <v>62</v>
      </c>
      <c r="X150" s="201">
        <f>'Blue Pivot'!D94</f>
        <v>109</v>
      </c>
      <c r="Y150" s="201">
        <f>'Blue Pivot'!E94</f>
        <v>128</v>
      </c>
      <c r="Z150" s="201">
        <f>'Blue Pivot'!F94</f>
        <v>246</v>
      </c>
      <c r="AA150" s="202">
        <f>'Blue Pivot'!G94</f>
        <v>92</v>
      </c>
      <c r="AB150" s="201">
        <f>'Blue Pivot'!H94</f>
        <v>134</v>
      </c>
      <c r="AC150" s="284">
        <f>'Blue Pivot'!I94</f>
        <v>771</v>
      </c>
      <c r="AD150" s="203">
        <f>SUM(W150:AA150)</f>
        <v>637</v>
      </c>
      <c r="AF150" s="28"/>
      <c r="AG150" s="1"/>
    </row>
    <row r="151" spans="2:33" ht="15" hidden="1" customHeight="1" outlineLevel="1" thickTop="1" thickBot="1" x14ac:dyDescent="0.3">
      <c r="B151" s="395"/>
      <c r="C151" s="394"/>
      <c r="D151" s="3" t="s">
        <v>8</v>
      </c>
      <c r="E151" s="94">
        <f>'Green Pivot'!C95</f>
        <v>52</v>
      </c>
      <c r="F151" s="91">
        <f>'Green Pivot'!D95</f>
        <v>107</v>
      </c>
      <c r="G151" s="91">
        <f>'Green Pivot'!E95</f>
        <v>168</v>
      </c>
      <c r="H151" s="91">
        <f>'Green Pivot'!F95</f>
        <v>216</v>
      </c>
      <c r="I151" s="92">
        <f>'Green Pivot'!G95</f>
        <v>53</v>
      </c>
      <c r="J151" s="91">
        <f>'Green Pivot'!H95</f>
        <v>36</v>
      </c>
      <c r="K151" s="264">
        <f>'Green Pivot'!I95</f>
        <v>632</v>
      </c>
      <c r="L151" s="95">
        <f t="shared" ref="L151:L153" si="205">SUM(E151:I151)</f>
        <v>596</v>
      </c>
      <c r="M151" s="67"/>
      <c r="N151" s="94">
        <f>'Orange Pivot'!C95</f>
        <v>26592</v>
      </c>
      <c r="O151" s="91">
        <f>'Orange Pivot'!D95</f>
        <v>22815</v>
      </c>
      <c r="P151" s="91">
        <f>'Orange Pivot'!E95</f>
        <v>16642</v>
      </c>
      <c r="Q151" s="91">
        <f>'Orange Pivot'!F95</f>
        <v>20529</v>
      </c>
      <c r="R151" s="92">
        <f>'Orange Pivot'!G95</f>
        <v>7483</v>
      </c>
      <c r="S151" s="264">
        <f>'Orange Pivot'!H95</f>
        <v>3525</v>
      </c>
      <c r="T151" s="264">
        <f>'Orange Pivot'!I95</f>
        <v>97586</v>
      </c>
      <c r="U151" s="93">
        <f t="shared" ref="U151:U153" si="206">SUM(N151:R151)</f>
        <v>94061</v>
      </c>
      <c r="V151" s="67"/>
      <c r="W151" s="187">
        <f>'Blue Pivot'!C95</f>
        <v>65</v>
      </c>
      <c r="X151" s="91">
        <f>'Blue Pivot'!D95</f>
        <v>112</v>
      </c>
      <c r="Y151" s="91">
        <f>'Blue Pivot'!E95</f>
        <v>117</v>
      </c>
      <c r="Z151" s="91">
        <f>'Blue Pivot'!F95</f>
        <v>232</v>
      </c>
      <c r="AA151" s="92">
        <f>'Blue Pivot'!G95</f>
        <v>95</v>
      </c>
      <c r="AB151" s="91">
        <f>'Blue Pivot'!H95</f>
        <v>32</v>
      </c>
      <c r="AC151" s="264">
        <f>'Blue Pivot'!I95</f>
        <v>653</v>
      </c>
      <c r="AD151" s="95">
        <f t="shared" ref="AD151:AD153" si="207">SUM(W151:AA151)</f>
        <v>621</v>
      </c>
      <c r="AF151" s="28"/>
      <c r="AG151" s="1"/>
    </row>
    <row r="152" spans="2:33" ht="15" hidden="1" customHeight="1" outlineLevel="1" thickTop="1" thickBot="1" x14ac:dyDescent="0.3">
      <c r="B152" s="395"/>
      <c r="C152" s="394"/>
      <c r="D152" s="4" t="s">
        <v>9</v>
      </c>
      <c r="E152" s="99">
        <f>'Green Pivot'!C96</f>
        <v>52</v>
      </c>
      <c r="F152" s="96">
        <f>'Green Pivot'!D96</f>
        <v>106</v>
      </c>
      <c r="G152" s="96">
        <f>'Green Pivot'!E96</f>
        <v>168</v>
      </c>
      <c r="H152" s="96">
        <f>'Green Pivot'!F96</f>
        <v>215</v>
      </c>
      <c r="I152" s="97">
        <f>'Green Pivot'!G96</f>
        <v>50</v>
      </c>
      <c r="J152" s="96">
        <f>'Green Pivot'!H96</f>
        <v>0</v>
      </c>
      <c r="K152" s="265">
        <f>'Green Pivot'!I96</f>
        <v>591</v>
      </c>
      <c r="L152" s="100">
        <f t="shared" si="205"/>
        <v>591</v>
      </c>
      <c r="M152" s="67"/>
      <c r="N152" s="99">
        <f>'Orange Pivot'!C96</f>
        <v>26379</v>
      </c>
      <c r="O152" s="96">
        <f>'Orange Pivot'!D96</f>
        <v>22596</v>
      </c>
      <c r="P152" s="96">
        <f>'Orange Pivot'!E96</f>
        <v>16341</v>
      </c>
      <c r="Q152" s="96">
        <f>'Orange Pivot'!F96</f>
        <v>20019</v>
      </c>
      <c r="R152" s="97">
        <f>'Orange Pivot'!G96</f>
        <v>7241</v>
      </c>
      <c r="S152" s="265">
        <f>'Orange Pivot'!H96</f>
        <v>0</v>
      </c>
      <c r="T152" s="265">
        <f>'Orange Pivot'!I96</f>
        <v>92576</v>
      </c>
      <c r="U152" s="98">
        <f t="shared" si="206"/>
        <v>92576</v>
      </c>
      <c r="V152" s="67"/>
      <c r="W152" s="208">
        <f>'Blue Pivot'!C96</f>
        <v>65</v>
      </c>
      <c r="X152" s="96">
        <f>'Blue Pivot'!D96</f>
        <v>112</v>
      </c>
      <c r="Y152" s="96">
        <f>'Blue Pivot'!E96</f>
        <v>109</v>
      </c>
      <c r="Z152" s="96">
        <f>'Blue Pivot'!F96</f>
        <v>217</v>
      </c>
      <c r="AA152" s="97">
        <f>'Blue Pivot'!G96</f>
        <v>88</v>
      </c>
      <c r="AB152" s="96">
        <f>'Blue Pivot'!H96</f>
        <v>0</v>
      </c>
      <c r="AC152" s="265">
        <f>'Blue Pivot'!I96</f>
        <v>591</v>
      </c>
      <c r="AD152" s="100">
        <f t="shared" si="207"/>
        <v>591</v>
      </c>
      <c r="AF152" s="28"/>
      <c r="AG152" s="1"/>
    </row>
    <row r="153" spans="2:33" s="1" customFormat="1" ht="15" hidden="1" customHeight="1" outlineLevel="1" thickTop="1" thickBot="1" x14ac:dyDescent="0.3">
      <c r="B153" s="395"/>
      <c r="C153" s="394"/>
      <c r="D153" s="300" t="s">
        <v>144</v>
      </c>
      <c r="E153" s="200">
        <f>'Green Pivot'!C97</f>
        <v>38</v>
      </c>
      <c r="F153" s="201">
        <f>'Green Pivot'!D97</f>
        <v>56</v>
      </c>
      <c r="G153" s="201">
        <f>'Green Pivot'!E97</f>
        <v>53</v>
      </c>
      <c r="H153" s="201">
        <f>'Green Pivot'!F97</f>
        <v>34</v>
      </c>
      <c r="I153" s="202">
        <f>'Green Pivot'!G97</f>
        <v>0</v>
      </c>
      <c r="J153" s="201">
        <f>'Green Pivot'!H97</f>
        <v>0</v>
      </c>
      <c r="K153" s="284">
        <f>'Green Pivot'!I97</f>
        <v>181</v>
      </c>
      <c r="L153" s="203">
        <f t="shared" si="205"/>
        <v>181</v>
      </c>
      <c r="M153" s="67"/>
      <c r="N153" s="200">
        <f>'Orange Pivot'!C97</f>
        <v>20997</v>
      </c>
      <c r="O153" s="201">
        <f>'Orange Pivot'!D97</f>
        <v>12609</v>
      </c>
      <c r="P153" s="201">
        <f>'Orange Pivot'!E97</f>
        <v>5340</v>
      </c>
      <c r="Q153" s="201">
        <f>'Orange Pivot'!F97</f>
        <v>4172</v>
      </c>
      <c r="R153" s="202">
        <f>'Orange Pivot'!G97</f>
        <v>0</v>
      </c>
      <c r="S153" s="284">
        <f>'Orange Pivot'!H97</f>
        <v>0</v>
      </c>
      <c r="T153" s="284">
        <f>'Orange Pivot'!I97</f>
        <v>43118</v>
      </c>
      <c r="U153" s="287">
        <f t="shared" si="206"/>
        <v>43118</v>
      </c>
      <c r="V153" s="67"/>
      <c r="W153" s="200">
        <f>'Blue Pivot'!C97</f>
        <v>50</v>
      </c>
      <c r="X153" s="201">
        <f>'Blue Pivot'!D97</f>
        <v>57</v>
      </c>
      <c r="Y153" s="201">
        <f>'Blue Pivot'!E97</f>
        <v>25</v>
      </c>
      <c r="Z153" s="201">
        <f>'Blue Pivot'!F97</f>
        <v>38</v>
      </c>
      <c r="AA153" s="202">
        <f>'Blue Pivot'!G97</f>
        <v>0</v>
      </c>
      <c r="AB153" s="201">
        <f>'Blue Pivot'!H97</f>
        <v>0</v>
      </c>
      <c r="AC153" s="284">
        <f>'Blue Pivot'!I97</f>
        <v>170</v>
      </c>
      <c r="AD153" s="203">
        <f t="shared" si="207"/>
        <v>170</v>
      </c>
      <c r="AE153" s="7"/>
      <c r="AF153" s="28"/>
    </row>
    <row r="154" spans="2:33" ht="15" hidden="1" customHeight="1" outlineLevel="1" thickTop="1" thickBot="1" x14ac:dyDescent="0.3">
      <c r="B154" s="395"/>
      <c r="C154" s="394"/>
      <c r="D154" s="5" t="s">
        <v>10</v>
      </c>
      <c r="E154" s="23">
        <f>'Green Pivot'!C98</f>
        <v>94.545454545454547</v>
      </c>
      <c r="F154" s="15">
        <f>'Green Pivot'!D98</f>
        <v>96.396396396396398</v>
      </c>
      <c r="G154" s="15">
        <f>'Green Pivot'!E98</f>
        <v>94.915254237288138</v>
      </c>
      <c r="H154" s="15">
        <f>'Green Pivot'!F98</f>
        <v>110.20408163265304</v>
      </c>
      <c r="I154" s="16">
        <f>'Green Pivot'!G98</f>
        <v>92.982456140350877</v>
      </c>
      <c r="J154" s="15">
        <f>'Green Pivot'!H98</f>
        <v>37.113402061855673</v>
      </c>
      <c r="K154" s="261">
        <f>'Green Pivot'!I98</f>
        <v>91.197691197691199</v>
      </c>
      <c r="L154" s="17">
        <f>L151/L150*100</f>
        <v>100</v>
      </c>
      <c r="M154" s="67"/>
      <c r="N154" s="23">
        <f>'Orange Pivot'!C98</f>
        <v>100.81128212904693</v>
      </c>
      <c r="O154" s="15">
        <f>'Orange Pivot'!D98</f>
        <v>93.301435406698559</v>
      </c>
      <c r="P154" s="15">
        <f>'Orange Pivot'!E98</f>
        <v>91.069278756703511</v>
      </c>
      <c r="Q154" s="15">
        <f>'Orange Pivot'!F98</f>
        <v>92.058295964125563</v>
      </c>
      <c r="R154" s="16">
        <f>'Orange Pivot'!G98</f>
        <v>96.51747710563653</v>
      </c>
      <c r="S154" s="261">
        <f>'Orange Pivot'!H98</f>
        <v>41.889483065953655</v>
      </c>
      <c r="T154" s="261">
        <f>'Orange Pivot'!I98</f>
        <v>90.716071876772048</v>
      </c>
      <c r="U154" s="84">
        <f>U151/U150*100</f>
        <v>94.859718832570238</v>
      </c>
      <c r="V154" s="67"/>
      <c r="W154" s="204">
        <f>'Blue Pivot'!C98</f>
        <v>104.83870967741935</v>
      </c>
      <c r="X154" s="205">
        <f>'Blue Pivot'!D98</f>
        <v>102.75229357798166</v>
      </c>
      <c r="Y154" s="205">
        <f>'Blue Pivot'!E98</f>
        <v>91.40625</v>
      </c>
      <c r="Z154" s="205">
        <f>'Blue Pivot'!F98</f>
        <v>94.308943089430898</v>
      </c>
      <c r="AA154" s="206">
        <f>'Blue Pivot'!G98</f>
        <v>103.26086956521738</v>
      </c>
      <c r="AB154" s="205">
        <f>'Blue Pivot'!H98</f>
        <v>23.880597014925371</v>
      </c>
      <c r="AC154" s="304">
        <f>'Blue Pivot'!I98</f>
        <v>84.695201037613487</v>
      </c>
      <c r="AD154" s="207">
        <f>AD151/AD150*100</f>
        <v>97.488226059654622</v>
      </c>
      <c r="AF154" s="1"/>
      <c r="AG154" s="1"/>
    </row>
    <row r="155" spans="2:33" s="1" customFormat="1" ht="15" hidden="1" customHeight="1" outlineLevel="1" thickTop="1" thickBot="1" x14ac:dyDescent="0.3">
      <c r="B155" s="395"/>
      <c r="C155" s="394"/>
      <c r="D155" s="301" t="s">
        <v>11</v>
      </c>
      <c r="E155" s="347">
        <f>'Green Pivot'!C99</f>
        <v>94.545454545454547</v>
      </c>
      <c r="F155" s="43">
        <f>'Green Pivot'!D99</f>
        <v>95.495495495495504</v>
      </c>
      <c r="G155" s="43">
        <f>'Green Pivot'!E99</f>
        <v>94.915254237288138</v>
      </c>
      <c r="H155" s="43">
        <f>'Green Pivot'!F99</f>
        <v>109.69387755102041</v>
      </c>
      <c r="I155" s="44">
        <f>'Green Pivot'!G99</f>
        <v>87.719298245614027</v>
      </c>
      <c r="J155" s="43">
        <f>'Green Pivot'!H99</f>
        <v>0</v>
      </c>
      <c r="K155" s="271">
        <f>'Green Pivot'!I99</f>
        <v>85.281385281385283</v>
      </c>
      <c r="L155" s="45">
        <f>L152/L150*100</f>
        <v>99.161073825503351</v>
      </c>
      <c r="M155" s="67"/>
      <c r="N155" s="295">
        <f>'Orange Pivot'!C99</f>
        <v>100.0037910379862</v>
      </c>
      <c r="O155" s="296">
        <f>'Orange Pivot'!D99</f>
        <v>92.405839774260826</v>
      </c>
      <c r="P155" s="296">
        <f>'Orange Pivot'!E99</f>
        <v>89.422129801904347</v>
      </c>
      <c r="Q155" s="296">
        <f>'Orange Pivot'!F99</f>
        <v>89.771300448430495</v>
      </c>
      <c r="R155" s="297">
        <f>'Orange Pivot'!G99</f>
        <v>93.396104733651484</v>
      </c>
      <c r="S155" s="267">
        <f>'Orange Pivot'!H99</f>
        <v>0</v>
      </c>
      <c r="T155" s="267">
        <f>'Orange Pivot'!I99</f>
        <v>86.058769393806998</v>
      </c>
      <c r="U155" s="298">
        <f>U152/U150*100</f>
        <v>93.362108957421484</v>
      </c>
      <c r="V155" s="67"/>
      <c r="W155" s="204">
        <f>'Blue Pivot'!C99</f>
        <v>104.83870967741935</v>
      </c>
      <c r="X155" s="205">
        <f>'Blue Pivot'!D99</f>
        <v>102.75229357798166</v>
      </c>
      <c r="Y155" s="205">
        <f>'Blue Pivot'!E99</f>
        <v>85.15625</v>
      </c>
      <c r="Z155" s="205">
        <f>'Blue Pivot'!F99</f>
        <v>88.211382113821131</v>
      </c>
      <c r="AA155" s="206">
        <f>'Blue Pivot'!G99</f>
        <v>95.652173913043484</v>
      </c>
      <c r="AB155" s="205">
        <f>'Blue Pivot'!H99</f>
        <v>0</v>
      </c>
      <c r="AC155" s="304">
        <f>'Blue Pivot'!I99</f>
        <v>76.653696498054487</v>
      </c>
      <c r="AD155" s="207">
        <f>AD152/AD150*100</f>
        <v>92.778649921507068</v>
      </c>
      <c r="AE155" s="7"/>
    </row>
    <row r="156" spans="2:33" s="1" customFormat="1" ht="15" hidden="1" customHeight="1" outlineLevel="1" thickTop="1" thickBot="1" x14ac:dyDescent="0.3">
      <c r="B156" s="395"/>
      <c r="C156" s="394"/>
      <c r="D156" s="301" t="s">
        <v>145</v>
      </c>
      <c r="E156" s="295">
        <f>'Green Pivot'!C100</f>
        <v>76</v>
      </c>
      <c r="F156" s="296">
        <f>'Green Pivot'!D100</f>
        <v>60.869565217391312</v>
      </c>
      <c r="G156" s="296">
        <f>'Green Pivot'!E100</f>
        <v>36.054421768707485</v>
      </c>
      <c r="H156" s="296">
        <f>'Green Pivot'!F100</f>
        <v>20.606060606060606</v>
      </c>
      <c r="I156" s="297"/>
      <c r="J156" s="296"/>
      <c r="K156" s="267"/>
      <c r="L156" s="299"/>
      <c r="M156" s="67"/>
      <c r="N156" s="295">
        <f>'Orange Pivot'!C100</f>
        <v>84.31514275388507</v>
      </c>
      <c r="O156" s="296">
        <f>'Orange Pivot'!D100</f>
        <v>62.049111756311206</v>
      </c>
      <c r="P156" s="296">
        <f>'Orange Pivot'!E100</f>
        <v>40.051001275031879</v>
      </c>
      <c r="Q156" s="296">
        <f>'Orange Pivot'!F100</f>
        <v>30.617936298253341</v>
      </c>
      <c r="R156" s="297"/>
      <c r="S156" s="267"/>
      <c r="T156" s="267"/>
      <c r="U156" s="298"/>
      <c r="V156" s="67"/>
      <c r="W156" s="204">
        <f>'Blue Pivot'!C100</f>
        <v>80.645161290322577</v>
      </c>
      <c r="X156" s="205">
        <f>'Blue Pivot'!D100</f>
        <v>60.638297872340431</v>
      </c>
      <c r="Y156" s="205">
        <f>'Blue Pivot'!E100</f>
        <v>35.2112676056338</v>
      </c>
      <c r="Z156" s="205">
        <f>'Blue Pivot'!F100</f>
        <v>30.64516129032258</v>
      </c>
      <c r="AA156" s="206"/>
      <c r="AB156" s="205"/>
      <c r="AC156" s="304"/>
      <c r="AD156" s="207"/>
      <c r="AE156" s="7"/>
    </row>
    <row r="157" spans="2:33" ht="15" hidden="1" customHeight="1" outlineLevel="1" thickTop="1" thickBot="1" x14ac:dyDescent="0.3">
      <c r="B157" s="395"/>
      <c r="C157" s="394"/>
      <c r="D157" s="6" t="s">
        <v>146</v>
      </c>
      <c r="E157" s="24">
        <f>'Green Pivot'!C101</f>
        <v>69.090909090909093</v>
      </c>
      <c r="F157" s="18">
        <f>'Green Pivot'!D101</f>
        <v>50.450450450450447</v>
      </c>
      <c r="G157" s="18">
        <f>'Green Pivot'!E101</f>
        <v>29.943502824858758</v>
      </c>
      <c r="H157" s="18">
        <f>'Green Pivot'!F101</f>
        <v>17.346938775510203</v>
      </c>
      <c r="I157" s="19"/>
      <c r="J157" s="18"/>
      <c r="K157" s="262"/>
      <c r="L157" s="20"/>
      <c r="M157" s="67"/>
      <c r="N157" s="24">
        <f>'Orange Pivot'!C101</f>
        <v>79.600424596254456</v>
      </c>
      <c r="O157" s="18">
        <f>'Orange Pivot'!D101</f>
        <v>51.564225248435783</v>
      </c>
      <c r="P157" s="18">
        <f>'Orange Pivot'!E101</f>
        <v>29.221845244609828</v>
      </c>
      <c r="Q157" s="18">
        <f>'Orange Pivot'!F101</f>
        <v>18.708520179372197</v>
      </c>
      <c r="R157" s="19"/>
      <c r="S157" s="262"/>
      <c r="T157" s="262"/>
      <c r="U157" s="85"/>
      <c r="V157" s="67"/>
      <c r="W157" s="66">
        <f>'Blue Pivot'!C101</f>
        <v>80.645161290322577</v>
      </c>
      <c r="X157" s="43">
        <f>'Blue Pivot'!D101</f>
        <v>52.293577981651374</v>
      </c>
      <c r="Y157" s="43">
        <f>'Blue Pivot'!E101</f>
        <v>19.53125</v>
      </c>
      <c r="Z157" s="43">
        <f>'Blue Pivot'!F101</f>
        <v>15.447154471544716</v>
      </c>
      <c r="AA157" s="44"/>
      <c r="AB157" s="43"/>
      <c r="AC157" s="271"/>
      <c r="AD157" s="45"/>
      <c r="AF157" s="1"/>
      <c r="AG157" s="1"/>
    </row>
    <row r="158" spans="2:33" ht="15" customHeight="1" collapsed="1" thickTop="1" thickBot="1" x14ac:dyDescent="0.3">
      <c r="B158" s="395"/>
      <c r="C158" s="394"/>
      <c r="D158" s="107" t="s">
        <v>76</v>
      </c>
      <c r="E158" s="101">
        <f>E154/N154</f>
        <v>0.93784596871239478</v>
      </c>
      <c r="F158" s="47">
        <f t="shared" ref="F158:F161" si="208">F154/O154</f>
        <v>1.0331716331716332</v>
      </c>
      <c r="G158" s="47">
        <f t="shared" ref="G158:G161" si="209">G154/P154</f>
        <v>1.0422313159068644</v>
      </c>
      <c r="H158" s="47">
        <f t="shared" ref="H158:H161" si="210">H154/Q154</f>
        <v>1.1971119004375093</v>
      </c>
      <c r="I158" s="48">
        <f t="shared" ref="I158:I159" si="211">I154/R154</f>
        <v>0.96337429166930422</v>
      </c>
      <c r="J158" s="47">
        <f t="shared" ref="J158" si="212">J154/S154</f>
        <v>0.88598376837025672</v>
      </c>
      <c r="K158" s="312">
        <f t="shared" ref="K158:L159" si="213">K154/T154</f>
        <v>1.0053090848286881</v>
      </c>
      <c r="L158" s="59">
        <f>L154/U154</f>
        <v>1.0541882395466773</v>
      </c>
      <c r="M158" s="67"/>
      <c r="N158" s="29"/>
      <c r="O158" s="29"/>
      <c r="P158" s="29"/>
      <c r="Q158" s="29"/>
      <c r="R158" s="29"/>
      <c r="S158" s="29"/>
      <c r="T158" s="29"/>
      <c r="U158" s="29"/>
      <c r="V158" s="67"/>
      <c r="W158" s="101">
        <f>W154/N154</f>
        <v>1.0399501669189859</v>
      </c>
      <c r="X158" s="47">
        <f t="shared" ref="X158:X161" si="214">X154/O154</f>
        <v>1.1012938132204189</v>
      </c>
      <c r="Y158" s="47">
        <f t="shared" ref="Y158:Y161" si="215">Y154/P154</f>
        <v>1.0037001637423386</v>
      </c>
      <c r="Z158" s="47">
        <f t="shared" ref="Z158:Z161" si="216">Z154/Q154</f>
        <v>1.024448064150377</v>
      </c>
      <c r="AA158" s="48">
        <f t="shared" ref="AA158:AA159" si="217">AA154/R154</f>
        <v>1.0698670609904186</v>
      </c>
      <c r="AB158" s="47">
        <f t="shared" ref="AB158" si="218">AB154/S154</f>
        <v>0.57008574150523972</v>
      </c>
      <c r="AC158" s="312">
        <f t="shared" ref="AC158:AC159" si="219">AC154/T154</f>
        <v>0.93362950230762565</v>
      </c>
      <c r="AD158" s="138">
        <f t="shared" ref="AD158:AD159" si="220">AD154/U154</f>
        <v>1.0277094140635581</v>
      </c>
      <c r="AF158" s="1"/>
    </row>
    <row r="159" spans="2:33" s="1" customFormat="1" ht="15" customHeight="1" thickTop="1" thickBot="1" x14ac:dyDescent="0.3">
      <c r="B159" s="395"/>
      <c r="C159" s="394"/>
      <c r="D159" s="307" t="s">
        <v>77</v>
      </c>
      <c r="E159" s="70">
        <f t="shared" ref="E159:E161" si="221">E155/N155</f>
        <v>0.94541870427233787</v>
      </c>
      <c r="F159" s="53">
        <f t="shared" si="208"/>
        <v>1.0334357193093253</v>
      </c>
      <c r="G159" s="53">
        <f t="shared" si="209"/>
        <v>1.0614291389340942</v>
      </c>
      <c r="H159" s="53">
        <f t="shared" si="210"/>
        <v>1.2219259050840476</v>
      </c>
      <c r="I159" s="54">
        <f t="shared" si="211"/>
        <v>0.93921795235222427</v>
      </c>
      <c r="J159" s="53"/>
      <c r="K159" s="313">
        <f t="shared" si="213"/>
        <v>0.99096682281308968</v>
      </c>
      <c r="L159" s="61">
        <f t="shared" si="213"/>
        <v>1.0621126164869148</v>
      </c>
      <c r="M159" s="67"/>
      <c r="N159" s="46"/>
      <c r="O159" s="46"/>
      <c r="P159" s="46"/>
      <c r="Q159" s="46"/>
      <c r="R159" s="46"/>
      <c r="S159" s="46"/>
      <c r="T159" s="46"/>
      <c r="U159" s="46"/>
      <c r="V159" s="67"/>
      <c r="W159" s="70">
        <f t="shared" ref="W159:W161" si="222">W155/N155</f>
        <v>1.0483473535277938</v>
      </c>
      <c r="X159" s="53">
        <f t="shared" si="214"/>
        <v>1.1119675318031446</v>
      </c>
      <c r="Y159" s="53">
        <f t="shared" si="215"/>
        <v>0.95229503243375557</v>
      </c>
      <c r="Z159" s="53">
        <f t="shared" si="216"/>
        <v>0.98262341832169997</v>
      </c>
      <c r="AA159" s="54">
        <f t="shared" si="217"/>
        <v>1.0241559236953821</v>
      </c>
      <c r="AB159" s="53"/>
      <c r="AC159" s="313">
        <f t="shared" si="219"/>
        <v>0.89071336992149319</v>
      </c>
      <c r="AD159" s="336">
        <f t="shared" si="220"/>
        <v>0.99375057994694072</v>
      </c>
      <c r="AE159" s="7"/>
    </row>
    <row r="160" spans="2:33" s="1" customFormat="1" ht="15" customHeight="1" thickTop="1" thickBot="1" x14ac:dyDescent="0.3">
      <c r="B160" s="395"/>
      <c r="C160" s="394"/>
      <c r="D160" s="307" t="s">
        <v>147</v>
      </c>
      <c r="E160" s="70">
        <f t="shared" si="221"/>
        <v>0.90138019717102447</v>
      </c>
      <c r="F160" s="53">
        <f t="shared" si="208"/>
        <v>0.98099011403173042</v>
      </c>
      <c r="G160" s="53">
        <f t="shared" si="209"/>
        <v>0.90021274427373943</v>
      </c>
      <c r="H160" s="53">
        <f t="shared" si="210"/>
        <v>0.67300618844242999</v>
      </c>
      <c r="I160" s="54"/>
      <c r="J160" s="53"/>
      <c r="K160" s="313"/>
      <c r="L160" s="61"/>
      <c r="M160" s="67"/>
      <c r="N160" s="46"/>
      <c r="O160" s="46"/>
      <c r="P160" s="46"/>
      <c r="Q160" s="46"/>
      <c r="R160" s="46"/>
      <c r="S160" s="46"/>
      <c r="T160" s="46"/>
      <c r="U160" s="46"/>
      <c r="V160" s="67"/>
      <c r="W160" s="70">
        <f t="shared" si="222"/>
        <v>0.95647304453631621</v>
      </c>
      <c r="X160" s="53">
        <f t="shared" si="214"/>
        <v>0.9772629479449837</v>
      </c>
      <c r="Y160" s="53">
        <f t="shared" si="215"/>
        <v>0.87916073218336221</v>
      </c>
      <c r="Z160" s="53">
        <f t="shared" si="216"/>
        <v>1.0008891844245817</v>
      </c>
      <c r="AA160" s="54"/>
      <c r="AB160" s="53"/>
      <c r="AC160" s="313"/>
      <c r="AD160" s="336"/>
      <c r="AE160" s="7"/>
    </row>
    <row r="161" spans="2:32" ht="17.25" thickTop="1" thickBot="1" x14ac:dyDescent="0.3">
      <c r="B161" s="395"/>
      <c r="C161" s="394"/>
      <c r="D161" s="108" t="s">
        <v>148</v>
      </c>
      <c r="E161" s="69">
        <f t="shared" si="221"/>
        <v>0.86797161499261799</v>
      </c>
      <c r="F161" s="49">
        <f t="shared" si="208"/>
        <v>0.97840024178353924</v>
      </c>
      <c r="G161" s="49">
        <f t="shared" si="209"/>
        <v>1.0246958251338369</v>
      </c>
      <c r="H161" s="49">
        <f t="shared" si="210"/>
        <v>0.9272213199757372</v>
      </c>
      <c r="I161" s="50"/>
      <c r="J161" s="49"/>
      <c r="K161" s="314"/>
      <c r="L161" s="60"/>
      <c r="M161" s="67"/>
      <c r="N161" s="21"/>
      <c r="O161" s="21"/>
      <c r="P161" s="21"/>
      <c r="Q161" s="21"/>
      <c r="R161" s="21"/>
      <c r="S161" s="21"/>
      <c r="T161" s="21"/>
      <c r="U161" s="21"/>
      <c r="V161" s="67"/>
      <c r="W161" s="69">
        <f t="shared" si="222"/>
        <v>1.0131247628309419</v>
      </c>
      <c r="X161" s="49">
        <f t="shared" si="214"/>
        <v>1.0141445494371646</v>
      </c>
      <c r="Y161" s="49">
        <f t="shared" si="215"/>
        <v>0.66837839419475653</v>
      </c>
      <c r="Z161" s="49">
        <f t="shared" si="216"/>
        <v>0.82567484351737097</v>
      </c>
      <c r="AA161" s="50"/>
      <c r="AB161" s="49"/>
      <c r="AC161" s="314"/>
      <c r="AD161" s="51"/>
      <c r="AF161" s="1"/>
    </row>
    <row r="162" spans="2:32" ht="15" hidden="1" customHeight="1" outlineLevel="1" thickTop="1" thickBot="1" x14ac:dyDescent="0.3">
      <c r="B162" s="395"/>
      <c r="C162" s="394" t="s">
        <v>27</v>
      </c>
      <c r="D162" s="106" t="s">
        <v>7</v>
      </c>
      <c r="E162" s="22">
        <f>'Green Pivot'!C102</f>
        <v>8</v>
      </c>
      <c r="F162" s="12">
        <f>'Green Pivot'!D102</f>
        <v>13</v>
      </c>
      <c r="G162" s="12">
        <f>'Green Pivot'!E102</f>
        <v>36</v>
      </c>
      <c r="H162" s="12">
        <f>'Green Pivot'!F102</f>
        <v>26</v>
      </c>
      <c r="I162" s="13">
        <f>'Green Pivot'!G102</f>
        <v>14</v>
      </c>
      <c r="J162" s="12">
        <f>'Green Pivot'!H102</f>
        <v>18</v>
      </c>
      <c r="K162" s="259">
        <f>'Green Pivot'!I102</f>
        <v>115</v>
      </c>
      <c r="L162" s="62">
        <f>SUM(E162:I162)</f>
        <v>97</v>
      </c>
      <c r="M162" s="67"/>
      <c r="N162" s="22">
        <f>'Orange Pivot'!C102</f>
        <v>8819</v>
      </c>
      <c r="O162" s="12">
        <f>'Orange Pivot'!D102</f>
        <v>7840</v>
      </c>
      <c r="P162" s="12">
        <f>'Orange Pivot'!E102</f>
        <v>5417</v>
      </c>
      <c r="Q162" s="12">
        <f>'Orange Pivot'!F102</f>
        <v>5070</v>
      </c>
      <c r="R162" s="13">
        <f>'Orange Pivot'!G102</f>
        <v>2255</v>
      </c>
      <c r="S162" s="259">
        <f>'Orange Pivot'!H102</f>
        <v>2406</v>
      </c>
      <c r="T162" s="259">
        <f>'Orange Pivot'!I102</f>
        <v>31807</v>
      </c>
      <c r="U162" s="62">
        <f>SUM(N162:R162)</f>
        <v>29401</v>
      </c>
      <c r="V162" s="67"/>
      <c r="W162" s="200">
        <f>'Blue Pivot'!C102</f>
        <v>14</v>
      </c>
      <c r="X162" s="201">
        <f>'Blue Pivot'!D102</f>
        <v>34</v>
      </c>
      <c r="Y162" s="201">
        <f>'Blue Pivot'!E102</f>
        <v>28</v>
      </c>
      <c r="Z162" s="201">
        <f>'Blue Pivot'!F102</f>
        <v>46</v>
      </c>
      <c r="AA162" s="202">
        <f>'Blue Pivot'!G102</f>
        <v>20</v>
      </c>
      <c r="AB162" s="201">
        <f>'Blue Pivot'!H102</f>
        <v>19</v>
      </c>
      <c r="AC162" s="284">
        <f>'Blue Pivot'!I102</f>
        <v>161</v>
      </c>
      <c r="AD162" s="203">
        <f>SUM(W162:AA162)</f>
        <v>142</v>
      </c>
      <c r="AF162" s="1"/>
    </row>
    <row r="163" spans="2:32" ht="15" hidden="1" customHeight="1" outlineLevel="1" thickTop="1" thickBot="1" x14ac:dyDescent="0.3">
      <c r="B163" s="395"/>
      <c r="C163" s="394"/>
      <c r="D163" s="3" t="s">
        <v>8</v>
      </c>
      <c r="E163" s="94">
        <f>'Green Pivot'!C103</f>
        <v>7</v>
      </c>
      <c r="F163" s="91">
        <f>'Green Pivot'!D103</f>
        <v>20</v>
      </c>
      <c r="G163" s="91">
        <f>'Green Pivot'!E103</f>
        <v>34</v>
      </c>
      <c r="H163" s="91">
        <f>'Green Pivot'!F103</f>
        <v>33</v>
      </c>
      <c r="I163" s="92">
        <f>'Green Pivot'!G103</f>
        <v>14</v>
      </c>
      <c r="J163" s="91">
        <f>'Green Pivot'!H103</f>
        <v>7</v>
      </c>
      <c r="K163" s="264">
        <f>'Green Pivot'!I103</f>
        <v>115</v>
      </c>
      <c r="L163" s="95">
        <f t="shared" ref="L163:L165" si="223">SUM(E163:I163)</f>
        <v>108</v>
      </c>
      <c r="M163" s="67"/>
      <c r="N163" s="94">
        <f>'Orange Pivot'!C103</f>
        <v>8992</v>
      </c>
      <c r="O163" s="91">
        <f>'Orange Pivot'!D103</f>
        <v>7487</v>
      </c>
      <c r="P163" s="91">
        <f>'Orange Pivot'!E103</f>
        <v>4894</v>
      </c>
      <c r="Q163" s="91">
        <f>'Orange Pivot'!F103</f>
        <v>4632</v>
      </c>
      <c r="R163" s="92">
        <f>'Orange Pivot'!G103</f>
        <v>2136</v>
      </c>
      <c r="S163" s="264">
        <f>'Orange Pivot'!H103</f>
        <v>972</v>
      </c>
      <c r="T163" s="264">
        <f>'Orange Pivot'!I103</f>
        <v>29113</v>
      </c>
      <c r="U163" s="93">
        <f t="shared" ref="U163:U165" si="224">SUM(N163:R163)</f>
        <v>28141</v>
      </c>
      <c r="V163" s="67"/>
      <c r="W163" s="187">
        <f>'Blue Pivot'!C103</f>
        <v>14</v>
      </c>
      <c r="X163" s="91">
        <f>'Blue Pivot'!D103</f>
        <v>40</v>
      </c>
      <c r="Y163" s="91">
        <f>'Blue Pivot'!E103</f>
        <v>21</v>
      </c>
      <c r="Z163" s="91">
        <f>'Blue Pivot'!F103</f>
        <v>49</v>
      </c>
      <c r="AA163" s="92">
        <f>'Blue Pivot'!G103</f>
        <v>13</v>
      </c>
      <c r="AB163" s="91">
        <f>'Blue Pivot'!H103</f>
        <v>0</v>
      </c>
      <c r="AC163" s="264">
        <f>'Blue Pivot'!I103</f>
        <v>137</v>
      </c>
      <c r="AD163" s="95">
        <f t="shared" ref="AD163:AD165" si="225">SUM(W163:AA163)</f>
        <v>137</v>
      </c>
      <c r="AF163" s="1"/>
    </row>
    <row r="164" spans="2:32" ht="15" hidden="1" customHeight="1" outlineLevel="1" thickTop="1" thickBot="1" x14ac:dyDescent="0.3">
      <c r="B164" s="395"/>
      <c r="C164" s="394"/>
      <c r="D164" s="4" t="s">
        <v>9</v>
      </c>
      <c r="E164" s="99">
        <f>'Green Pivot'!C104</f>
        <v>7</v>
      </c>
      <c r="F164" s="96">
        <f>'Green Pivot'!D104</f>
        <v>20</v>
      </c>
      <c r="G164" s="96">
        <f>'Green Pivot'!E104</f>
        <v>34</v>
      </c>
      <c r="H164" s="96">
        <f>'Green Pivot'!F104</f>
        <v>32</v>
      </c>
      <c r="I164" s="97">
        <f>'Green Pivot'!G104</f>
        <v>14</v>
      </c>
      <c r="J164" s="96">
        <f>'Green Pivot'!H104</f>
        <v>0</v>
      </c>
      <c r="K164" s="265">
        <f>'Green Pivot'!I104</f>
        <v>107</v>
      </c>
      <c r="L164" s="100">
        <f t="shared" si="223"/>
        <v>107</v>
      </c>
      <c r="M164" s="67"/>
      <c r="N164" s="99">
        <f>'Orange Pivot'!C104</f>
        <v>8927</v>
      </c>
      <c r="O164" s="96">
        <f>'Orange Pivot'!D104</f>
        <v>7419</v>
      </c>
      <c r="P164" s="96">
        <f>'Orange Pivot'!E104</f>
        <v>4788</v>
      </c>
      <c r="Q164" s="96">
        <f>'Orange Pivot'!F104</f>
        <v>4487</v>
      </c>
      <c r="R164" s="97">
        <f>'Orange Pivot'!G104</f>
        <v>2076</v>
      </c>
      <c r="S164" s="265">
        <f>'Orange Pivot'!H104</f>
        <v>0</v>
      </c>
      <c r="T164" s="265">
        <f>'Orange Pivot'!I104</f>
        <v>27697</v>
      </c>
      <c r="U164" s="98">
        <f t="shared" si="224"/>
        <v>27697</v>
      </c>
      <c r="V164" s="67"/>
      <c r="W164" s="208">
        <f>'Blue Pivot'!C104</f>
        <v>14</v>
      </c>
      <c r="X164" s="96">
        <f>'Blue Pivot'!D104</f>
        <v>40</v>
      </c>
      <c r="Y164" s="96">
        <f>'Blue Pivot'!E104</f>
        <v>20</v>
      </c>
      <c r="Z164" s="96">
        <f>'Blue Pivot'!F104</f>
        <v>46</v>
      </c>
      <c r="AA164" s="97">
        <f>'Blue Pivot'!G104</f>
        <v>13</v>
      </c>
      <c r="AB164" s="96">
        <f>'Blue Pivot'!H104</f>
        <v>0</v>
      </c>
      <c r="AC164" s="265">
        <f>'Blue Pivot'!I104</f>
        <v>133</v>
      </c>
      <c r="AD164" s="100">
        <f t="shared" si="225"/>
        <v>133</v>
      </c>
      <c r="AF164" s="1"/>
    </row>
    <row r="165" spans="2:32" s="1" customFormat="1" ht="15" hidden="1" customHeight="1" outlineLevel="1" thickTop="1" thickBot="1" x14ac:dyDescent="0.3">
      <c r="B165" s="395"/>
      <c r="C165" s="394"/>
      <c r="D165" s="300" t="s">
        <v>144</v>
      </c>
      <c r="E165" s="200">
        <f>'Green Pivot'!C105</f>
        <v>7</v>
      </c>
      <c r="F165" s="201">
        <f>'Green Pivot'!D105</f>
        <v>13</v>
      </c>
      <c r="G165" s="201">
        <f>'Green Pivot'!E105</f>
        <v>18</v>
      </c>
      <c r="H165" s="201">
        <f>'Green Pivot'!F105</f>
        <v>0</v>
      </c>
      <c r="I165" s="202">
        <f>'Green Pivot'!G105</f>
        <v>0</v>
      </c>
      <c r="J165" s="201">
        <f>'Green Pivot'!H105</f>
        <v>0</v>
      </c>
      <c r="K165" s="284">
        <f>'Green Pivot'!I105</f>
        <v>38</v>
      </c>
      <c r="L165" s="203">
        <f t="shared" si="223"/>
        <v>38</v>
      </c>
      <c r="M165" s="67"/>
      <c r="N165" s="200">
        <f>'Orange Pivot'!C105</f>
        <v>7018</v>
      </c>
      <c r="O165" s="201">
        <f>'Orange Pivot'!D105</f>
        <v>4254</v>
      </c>
      <c r="P165" s="201">
        <f>'Orange Pivot'!E105</f>
        <v>1487</v>
      </c>
      <c r="Q165" s="201">
        <f>'Orange Pivot'!F105</f>
        <v>696</v>
      </c>
      <c r="R165" s="202">
        <f>'Orange Pivot'!G105</f>
        <v>0</v>
      </c>
      <c r="S165" s="284">
        <f>'Orange Pivot'!H105</f>
        <v>0</v>
      </c>
      <c r="T165" s="284">
        <f>'Orange Pivot'!I105</f>
        <v>13455</v>
      </c>
      <c r="U165" s="287">
        <f t="shared" si="224"/>
        <v>13455</v>
      </c>
      <c r="V165" s="67"/>
      <c r="W165" s="200">
        <f>'Blue Pivot'!C105</f>
        <v>0</v>
      </c>
      <c r="X165" s="201">
        <f>'Blue Pivot'!D105</f>
        <v>23</v>
      </c>
      <c r="Y165" s="201">
        <f>'Blue Pivot'!E105</f>
        <v>6</v>
      </c>
      <c r="Z165" s="201">
        <f>'Blue Pivot'!F105</f>
        <v>5</v>
      </c>
      <c r="AA165" s="202">
        <f>'Blue Pivot'!G105</f>
        <v>0</v>
      </c>
      <c r="AB165" s="201">
        <f>'Blue Pivot'!H105</f>
        <v>0</v>
      </c>
      <c r="AC165" s="284">
        <f>'Blue Pivot'!I105</f>
        <v>34</v>
      </c>
      <c r="AD165" s="203">
        <f t="shared" si="225"/>
        <v>34</v>
      </c>
      <c r="AE165" s="7"/>
    </row>
    <row r="166" spans="2:32" ht="16.5" hidden="1" customHeight="1" outlineLevel="1" thickTop="1" thickBot="1" x14ac:dyDescent="0.3">
      <c r="B166" s="395"/>
      <c r="C166" s="394"/>
      <c r="D166" s="5" t="s">
        <v>10</v>
      </c>
      <c r="E166" s="23">
        <f>'Green Pivot'!C106</f>
        <v>87.5</v>
      </c>
      <c r="F166" s="15">
        <f>'Green Pivot'!D106</f>
        <v>153.84615384615387</v>
      </c>
      <c r="G166" s="15">
        <f>'Green Pivot'!E106</f>
        <v>94.444444444444443</v>
      </c>
      <c r="H166" s="15">
        <f>'Green Pivot'!F106</f>
        <v>126.92307692307692</v>
      </c>
      <c r="I166" s="16">
        <f>'Green Pivot'!G106</f>
        <v>100</v>
      </c>
      <c r="J166" s="15">
        <f>'Green Pivot'!H106</f>
        <v>38.888888888888893</v>
      </c>
      <c r="K166" s="261">
        <f>'Green Pivot'!I106</f>
        <v>100</v>
      </c>
      <c r="L166" s="17">
        <f>L163/L162*100</f>
        <v>111.34020618556701</v>
      </c>
      <c r="M166" s="67"/>
      <c r="N166" s="23">
        <f>'Orange Pivot'!C106</f>
        <v>101.96167365914503</v>
      </c>
      <c r="O166" s="15">
        <f>'Orange Pivot'!D106</f>
        <v>95.497448979591837</v>
      </c>
      <c r="P166" s="15">
        <f>'Orange Pivot'!E106</f>
        <v>90.345209525567654</v>
      </c>
      <c r="Q166" s="15">
        <f>'Orange Pivot'!F106</f>
        <v>91.360946745562131</v>
      </c>
      <c r="R166" s="16">
        <f>'Orange Pivot'!G106</f>
        <v>94.72283813747228</v>
      </c>
      <c r="S166" s="261">
        <f>'Orange Pivot'!H106</f>
        <v>40.399002493765586</v>
      </c>
      <c r="T166" s="261">
        <f>'Orange Pivot'!I106</f>
        <v>91.530166315590904</v>
      </c>
      <c r="U166" s="84">
        <f>U163/U162*100</f>
        <v>95.714431481922375</v>
      </c>
      <c r="V166" s="67"/>
      <c r="W166" s="204">
        <f>'Blue Pivot'!C106</f>
        <v>100</v>
      </c>
      <c r="X166" s="205">
        <f>'Blue Pivot'!D106</f>
        <v>117.64705882352942</v>
      </c>
      <c r="Y166" s="205">
        <f>'Blue Pivot'!E106</f>
        <v>75</v>
      </c>
      <c r="Z166" s="205">
        <f>'Blue Pivot'!F106</f>
        <v>106.5217391304348</v>
      </c>
      <c r="AA166" s="206">
        <f>'Blue Pivot'!G106</f>
        <v>65</v>
      </c>
      <c r="AB166" s="205">
        <f>'Blue Pivot'!H106</f>
        <v>0</v>
      </c>
      <c r="AC166" s="304">
        <f>'Blue Pivot'!I106</f>
        <v>85.093167701863365</v>
      </c>
      <c r="AD166" s="207">
        <f>AD163/AD162*100</f>
        <v>96.478873239436624</v>
      </c>
      <c r="AF166" s="1"/>
    </row>
    <row r="167" spans="2:32" s="1" customFormat="1" ht="16.5" hidden="1" customHeight="1" outlineLevel="1" thickTop="1" thickBot="1" x14ac:dyDescent="0.3">
      <c r="B167" s="395"/>
      <c r="C167" s="394"/>
      <c r="D167" s="301" t="s">
        <v>11</v>
      </c>
      <c r="E167" s="347">
        <f>'Green Pivot'!C107</f>
        <v>87.5</v>
      </c>
      <c r="F167" s="43">
        <f>'Green Pivot'!D107</f>
        <v>153.84615384615387</v>
      </c>
      <c r="G167" s="43">
        <f>'Green Pivot'!E107</f>
        <v>94.444444444444443</v>
      </c>
      <c r="H167" s="43">
        <f>'Green Pivot'!F107</f>
        <v>123.07692307692308</v>
      </c>
      <c r="I167" s="44">
        <f>'Green Pivot'!G107</f>
        <v>100</v>
      </c>
      <c r="J167" s="43">
        <f>'Green Pivot'!H107</f>
        <v>0</v>
      </c>
      <c r="K167" s="271">
        <f>'Green Pivot'!I107</f>
        <v>93.043478260869563</v>
      </c>
      <c r="L167" s="45">
        <f>L164/L162*100</f>
        <v>110.30927835051547</v>
      </c>
      <c r="M167" s="67"/>
      <c r="N167" s="295">
        <f>'Orange Pivot'!C107</f>
        <v>101.22462864270325</v>
      </c>
      <c r="O167" s="296">
        <f>'Orange Pivot'!D107</f>
        <v>94.630102040816325</v>
      </c>
      <c r="P167" s="296">
        <f>'Orange Pivot'!E107</f>
        <v>88.388406867269708</v>
      </c>
      <c r="Q167" s="296">
        <f>'Orange Pivot'!F107</f>
        <v>88.500986193293883</v>
      </c>
      <c r="R167" s="297">
        <f>'Orange Pivot'!G107</f>
        <v>92.062084257206209</v>
      </c>
      <c r="S167" s="267">
        <f>'Orange Pivot'!H107</f>
        <v>0</v>
      </c>
      <c r="T167" s="267">
        <f>'Orange Pivot'!I107</f>
        <v>87.078316093941595</v>
      </c>
      <c r="U167" s="298">
        <f>U164/U162*100</f>
        <v>94.204278766028366</v>
      </c>
      <c r="V167" s="67"/>
      <c r="W167" s="204">
        <f>'Blue Pivot'!C107</f>
        <v>100</v>
      </c>
      <c r="X167" s="205">
        <f>'Blue Pivot'!D107</f>
        <v>117.64705882352942</v>
      </c>
      <c r="Y167" s="205">
        <f>'Blue Pivot'!E107</f>
        <v>71.428571428571431</v>
      </c>
      <c r="Z167" s="205">
        <f>'Blue Pivot'!F107</f>
        <v>100</v>
      </c>
      <c r="AA167" s="206">
        <f>'Blue Pivot'!G107</f>
        <v>65</v>
      </c>
      <c r="AB167" s="205">
        <f>'Blue Pivot'!H107</f>
        <v>0</v>
      </c>
      <c r="AC167" s="304">
        <f>'Blue Pivot'!I107</f>
        <v>82.608695652173907</v>
      </c>
      <c r="AD167" s="207">
        <f>AD164/AD162*100</f>
        <v>93.661971830985919</v>
      </c>
      <c r="AE167" s="7"/>
    </row>
    <row r="168" spans="2:32" s="1" customFormat="1" ht="16.5" hidden="1" customHeight="1" outlineLevel="1" thickTop="1" thickBot="1" x14ac:dyDescent="0.3">
      <c r="B168" s="395"/>
      <c r="C168" s="394"/>
      <c r="D168" s="301" t="s">
        <v>145</v>
      </c>
      <c r="E168" s="295">
        <f>'Green Pivot'!C108</f>
        <v>100</v>
      </c>
      <c r="F168" s="296">
        <f>'Green Pivot'!D108</f>
        <v>68.421052631578945</v>
      </c>
      <c r="G168" s="296">
        <f>'Green Pivot'!E108</f>
        <v>66.666666666666657</v>
      </c>
      <c r="H168" s="296">
        <f>'Green Pivot'!F108</f>
        <v>0</v>
      </c>
      <c r="I168" s="297"/>
      <c r="J168" s="296"/>
      <c r="K168" s="267"/>
      <c r="L168" s="299"/>
      <c r="M168" s="67"/>
      <c r="N168" s="295">
        <f>'Orange Pivot'!C108</f>
        <v>82.710665880966417</v>
      </c>
      <c r="O168" s="296">
        <f>'Orange Pivot'!D108</f>
        <v>63.511495968945951</v>
      </c>
      <c r="P168" s="296">
        <f>'Orange Pivot'!E108</f>
        <v>39.121283872665089</v>
      </c>
      <c r="Q168" s="296">
        <f>'Orange Pivot'!F108</f>
        <v>24.81283422459893</v>
      </c>
      <c r="R168" s="297"/>
      <c r="S168" s="267"/>
      <c r="T168" s="267"/>
      <c r="U168" s="298"/>
      <c r="V168" s="67"/>
      <c r="W168" s="204">
        <f>'Blue Pivot'!C108</f>
        <v>0</v>
      </c>
      <c r="X168" s="205">
        <f>'Blue Pivot'!D108</f>
        <v>62.162162162162161</v>
      </c>
      <c r="Y168" s="205">
        <f>'Blue Pivot'!E108</f>
        <v>40</v>
      </c>
      <c r="Z168" s="205">
        <f>'Blue Pivot'!F108</f>
        <v>22.727272727272727</v>
      </c>
      <c r="AA168" s="206"/>
      <c r="AB168" s="205"/>
      <c r="AC168" s="304"/>
      <c r="AD168" s="207"/>
      <c r="AE168" s="7"/>
    </row>
    <row r="169" spans="2:32" ht="15" hidden="1" customHeight="1" outlineLevel="1" thickTop="1" thickBot="1" x14ac:dyDescent="0.3">
      <c r="B169" s="395"/>
      <c r="C169" s="394"/>
      <c r="D169" s="6" t="s">
        <v>146</v>
      </c>
      <c r="E169" s="24">
        <f>'Green Pivot'!C109</f>
        <v>87.5</v>
      </c>
      <c r="F169" s="18">
        <f>'Green Pivot'!D109</f>
        <v>100</v>
      </c>
      <c r="G169" s="18">
        <f>'Green Pivot'!E109</f>
        <v>50</v>
      </c>
      <c r="H169" s="18">
        <f>'Green Pivot'!F109</f>
        <v>0</v>
      </c>
      <c r="I169" s="19"/>
      <c r="J169" s="18"/>
      <c r="K169" s="262"/>
      <c r="L169" s="20"/>
      <c r="M169" s="67"/>
      <c r="N169" s="24">
        <f>'Orange Pivot'!C109</f>
        <v>79.578183467513313</v>
      </c>
      <c r="O169" s="18">
        <f>'Orange Pivot'!D109</f>
        <v>54.260204081632658</v>
      </c>
      <c r="P169" s="18">
        <f>'Orange Pivot'!E109</f>
        <v>27.450618423481632</v>
      </c>
      <c r="Q169" s="18">
        <f>'Orange Pivot'!F109</f>
        <v>13.727810650887573</v>
      </c>
      <c r="R169" s="19"/>
      <c r="S169" s="262"/>
      <c r="T169" s="262"/>
      <c r="U169" s="85"/>
      <c r="V169" s="67"/>
      <c r="W169" s="66">
        <f>'Blue Pivot'!C109</f>
        <v>0</v>
      </c>
      <c r="X169" s="43">
        <f>'Blue Pivot'!D109</f>
        <v>67.64705882352942</v>
      </c>
      <c r="Y169" s="43">
        <f>'Blue Pivot'!E109</f>
        <v>21.428571428571427</v>
      </c>
      <c r="Z169" s="43">
        <f>'Blue Pivot'!F109</f>
        <v>10.869565217391305</v>
      </c>
      <c r="AA169" s="44"/>
      <c r="AB169" s="43"/>
      <c r="AC169" s="271"/>
      <c r="AD169" s="45"/>
      <c r="AF169" s="1"/>
    </row>
    <row r="170" spans="2:32" ht="15" customHeight="1" collapsed="1" thickTop="1" thickBot="1" x14ac:dyDescent="0.3">
      <c r="B170" s="395"/>
      <c r="C170" s="394"/>
      <c r="D170" s="107" t="s">
        <v>76</v>
      </c>
      <c r="E170" s="101">
        <f>E166/N166</f>
        <v>0.85816559163701067</v>
      </c>
      <c r="F170" s="47">
        <f t="shared" ref="F170:F173" si="226">F166/O166</f>
        <v>1.6109975239132448</v>
      </c>
      <c r="G170" s="47">
        <f t="shared" ref="G170:G173" si="227">G166/P166</f>
        <v>1.0453730191163784</v>
      </c>
      <c r="H170" s="47">
        <f t="shared" ref="H170:H173" si="228">H166/Q166</f>
        <v>1.3892487046632125</v>
      </c>
      <c r="I170" s="48">
        <f t="shared" ref="I170:I171" si="229">I166/R166</f>
        <v>1.0557116104868913</v>
      </c>
      <c r="J170" s="47">
        <f t="shared" ref="J170" si="230">J166/S166</f>
        <v>0.96262002743484232</v>
      </c>
      <c r="K170" s="312">
        <f t="shared" ref="K170:L171" si="231">K166/T166</f>
        <v>1.0925359804898156</v>
      </c>
      <c r="L170" s="59">
        <f>L166/U166</f>
        <v>1.1632541139482804</v>
      </c>
      <c r="M170" s="67"/>
      <c r="N170" s="29"/>
      <c r="O170" s="29"/>
      <c r="P170" s="29"/>
      <c r="Q170" s="29"/>
      <c r="R170" s="29"/>
      <c r="S170" s="29"/>
      <c r="T170" s="29"/>
      <c r="U170" s="29"/>
      <c r="V170" s="67"/>
      <c r="W170" s="101">
        <f>W166/N166</f>
        <v>0.98076067615658358</v>
      </c>
      <c r="X170" s="47">
        <f t="shared" ref="X170:X173" si="232">X166/O166</f>
        <v>1.2319392829924811</v>
      </c>
      <c r="Y170" s="47">
        <f t="shared" ref="Y170:Y173" si="233">Y166/P166</f>
        <v>0.83014916223947699</v>
      </c>
      <c r="Z170" s="47">
        <f t="shared" ref="Z170:Z173" si="234">Z166/Q166</f>
        <v>1.1659439062851995</v>
      </c>
      <c r="AA170" s="48">
        <f t="shared" ref="AA170:AA171" si="235">AA166/R166</f>
        <v>0.68621254681647947</v>
      </c>
      <c r="AB170" s="47">
        <f t="shared" ref="AB170" si="236">AB166/S166</f>
        <v>0</v>
      </c>
      <c r="AC170" s="312">
        <f t="shared" ref="AC170:AC171" si="237">AC166/T166</f>
        <v>0.929673474081396</v>
      </c>
      <c r="AD170" s="138">
        <f t="shared" ref="AD170:AD171" si="238">AD166/U166</f>
        <v>1.0079866927659558</v>
      </c>
      <c r="AF170" s="1"/>
    </row>
    <row r="171" spans="2:32" s="1" customFormat="1" ht="15" customHeight="1" thickTop="1" thickBot="1" x14ac:dyDescent="0.3">
      <c r="B171" s="395"/>
      <c r="C171" s="394"/>
      <c r="D171" s="307" t="s">
        <v>77</v>
      </c>
      <c r="E171" s="70">
        <f t="shared" ref="E171:E173" si="239">E167/N167</f>
        <v>0.86441413688809232</v>
      </c>
      <c r="F171" s="53">
        <f t="shared" si="226"/>
        <v>1.6257633726295273</v>
      </c>
      <c r="G171" s="53">
        <f t="shared" si="227"/>
        <v>1.0685161979021627</v>
      </c>
      <c r="H171" s="53">
        <f t="shared" si="228"/>
        <v>1.3906841987965233</v>
      </c>
      <c r="I171" s="54">
        <f t="shared" si="229"/>
        <v>1.086223506743738</v>
      </c>
      <c r="J171" s="53"/>
      <c r="K171" s="313">
        <f t="shared" si="231"/>
        <v>1.0685034166312155</v>
      </c>
      <c r="L171" s="61">
        <f t="shared" si="231"/>
        <v>1.1709582600222066</v>
      </c>
      <c r="M171" s="67"/>
      <c r="N171" s="46"/>
      <c r="O171" s="46"/>
      <c r="P171" s="46"/>
      <c r="Q171" s="46"/>
      <c r="R171" s="46"/>
      <c r="S171" s="46"/>
      <c r="T171" s="46"/>
      <c r="U171" s="46"/>
      <c r="V171" s="67"/>
      <c r="W171" s="70">
        <f t="shared" ref="W171:W173" si="240">W167/N167</f>
        <v>0.9879018707292484</v>
      </c>
      <c r="X171" s="53">
        <f t="shared" si="232"/>
        <v>1.243230814363756</v>
      </c>
      <c r="Y171" s="53">
        <f t="shared" si="233"/>
        <v>0.80812149421171975</v>
      </c>
      <c r="Z171" s="53">
        <f t="shared" si="234"/>
        <v>1.1299309115221752</v>
      </c>
      <c r="AA171" s="54">
        <f t="shared" si="235"/>
        <v>0.70604527938342965</v>
      </c>
      <c r="AB171" s="53"/>
      <c r="AC171" s="313">
        <f t="shared" si="237"/>
        <v>0.9486712577566867</v>
      </c>
      <c r="AD171" s="336">
        <f t="shared" si="238"/>
        <v>0.99424328764949887</v>
      </c>
      <c r="AE171" s="7"/>
    </row>
    <row r="172" spans="2:32" s="1" customFormat="1" ht="15" customHeight="1" thickTop="1" thickBot="1" x14ac:dyDescent="0.3">
      <c r="B172" s="395"/>
      <c r="C172" s="394"/>
      <c r="D172" s="307" t="s">
        <v>147</v>
      </c>
      <c r="E172" s="70">
        <f t="shared" si="239"/>
        <v>1.2090339127956682</v>
      </c>
      <c r="F172" s="53">
        <f t="shared" si="226"/>
        <v>1.077301858312919</v>
      </c>
      <c r="G172" s="53">
        <f t="shared" si="227"/>
        <v>1.7041022192333555</v>
      </c>
      <c r="H172" s="53">
        <f t="shared" si="228"/>
        <v>0</v>
      </c>
      <c r="I172" s="54"/>
      <c r="J172" s="53"/>
      <c r="K172" s="313"/>
      <c r="L172" s="61"/>
      <c r="M172" s="67"/>
      <c r="N172" s="46"/>
      <c r="O172" s="46"/>
      <c r="P172" s="46"/>
      <c r="Q172" s="46"/>
      <c r="R172" s="46"/>
      <c r="S172" s="46"/>
      <c r="T172" s="46"/>
      <c r="U172" s="46"/>
      <c r="V172" s="67"/>
      <c r="W172" s="70">
        <f t="shared" si="240"/>
        <v>0</v>
      </c>
      <c r="X172" s="53">
        <f t="shared" si="232"/>
        <v>0.97875449497452327</v>
      </c>
      <c r="Y172" s="53">
        <f t="shared" si="233"/>
        <v>1.0224613315400135</v>
      </c>
      <c r="Z172" s="53">
        <f t="shared" si="234"/>
        <v>0.91594827586206895</v>
      </c>
      <c r="AA172" s="54"/>
      <c r="AB172" s="53"/>
      <c r="AC172" s="313"/>
      <c r="AD172" s="336"/>
      <c r="AE172" s="7"/>
    </row>
    <row r="173" spans="2:32" ht="17.25" thickTop="1" thickBot="1" x14ac:dyDescent="0.3">
      <c r="B173" s="395"/>
      <c r="C173" s="394"/>
      <c r="D173" s="108" t="s">
        <v>148</v>
      </c>
      <c r="E173" s="69">
        <f t="shared" si="239"/>
        <v>1.0995475919065263</v>
      </c>
      <c r="F173" s="49">
        <f t="shared" si="226"/>
        <v>1.8429713211095438</v>
      </c>
      <c r="G173" s="49">
        <f t="shared" si="227"/>
        <v>1.8214525891055817</v>
      </c>
      <c r="H173" s="49">
        <f t="shared" si="228"/>
        <v>0</v>
      </c>
      <c r="I173" s="50"/>
      <c r="J173" s="49"/>
      <c r="K173" s="314"/>
      <c r="L173" s="60"/>
      <c r="M173" s="67"/>
      <c r="N173" s="21"/>
      <c r="O173" s="21"/>
      <c r="P173" s="21"/>
      <c r="Q173" s="21"/>
      <c r="R173" s="21"/>
      <c r="S173" s="21"/>
      <c r="T173" s="21"/>
      <c r="U173" s="21"/>
      <c r="V173" s="67"/>
      <c r="W173" s="69">
        <f t="shared" si="240"/>
        <v>0</v>
      </c>
      <c r="X173" s="49">
        <f t="shared" si="232"/>
        <v>1.2467158936917504</v>
      </c>
      <c r="Y173" s="49">
        <f t="shared" si="233"/>
        <v>0.78062253818810634</v>
      </c>
      <c r="Z173" s="49">
        <f t="shared" si="234"/>
        <v>0.79179160419790118</v>
      </c>
      <c r="AA173" s="50"/>
      <c r="AB173" s="49"/>
      <c r="AC173" s="314"/>
      <c r="AD173" s="51"/>
      <c r="AF173" s="1"/>
    </row>
    <row r="174" spans="2:32" ht="15" hidden="1" customHeight="1" outlineLevel="1" thickTop="1" thickBot="1" x14ac:dyDescent="0.3">
      <c r="B174" s="395"/>
      <c r="C174" s="394" t="s">
        <v>28</v>
      </c>
      <c r="D174" s="106" t="s">
        <v>7</v>
      </c>
      <c r="E174" s="22">
        <f>'Green Pivot'!C110</f>
        <v>68</v>
      </c>
      <c r="F174" s="12">
        <f>'Green Pivot'!D110</f>
        <v>149</v>
      </c>
      <c r="G174" s="12">
        <f>'Green Pivot'!E110</f>
        <v>297</v>
      </c>
      <c r="H174" s="12">
        <f>'Green Pivot'!F110</f>
        <v>256</v>
      </c>
      <c r="I174" s="13">
        <f>'Green Pivot'!G110</f>
        <v>73</v>
      </c>
      <c r="J174" s="12">
        <f>'Green Pivot'!H110</f>
        <v>118</v>
      </c>
      <c r="K174" s="259">
        <f>'Green Pivot'!I110</f>
        <v>961</v>
      </c>
      <c r="L174" s="62">
        <f>SUM(E174:I174)</f>
        <v>843</v>
      </c>
      <c r="M174" s="67"/>
      <c r="N174" s="22">
        <f>'Orange Pivot'!C110</f>
        <v>15469</v>
      </c>
      <c r="O174" s="12">
        <f>'Orange Pivot'!D110</f>
        <v>18038</v>
      </c>
      <c r="P174" s="12">
        <f>'Orange Pivot'!E110</f>
        <v>15789</v>
      </c>
      <c r="Q174" s="12">
        <f>'Orange Pivot'!F110</f>
        <v>16217</v>
      </c>
      <c r="R174" s="13">
        <f>'Orange Pivot'!G110</f>
        <v>5507</v>
      </c>
      <c r="S174" s="259">
        <f>'Orange Pivot'!H110</f>
        <v>6148</v>
      </c>
      <c r="T174" s="259">
        <f>'Orange Pivot'!I110</f>
        <v>77168</v>
      </c>
      <c r="U174" s="62">
        <f>SUM(N174:R174)</f>
        <v>71020</v>
      </c>
      <c r="V174" s="67"/>
      <c r="W174" s="200">
        <f>'Blue Pivot'!C110</f>
        <v>114</v>
      </c>
      <c r="X174" s="201">
        <f>'Blue Pivot'!D110</f>
        <v>226</v>
      </c>
      <c r="Y174" s="201">
        <f>'Blue Pivot'!E110</f>
        <v>215</v>
      </c>
      <c r="Z174" s="201">
        <f>'Blue Pivot'!F110</f>
        <v>307</v>
      </c>
      <c r="AA174" s="202">
        <f>'Blue Pivot'!G110</f>
        <v>99</v>
      </c>
      <c r="AB174" s="201">
        <f>'Blue Pivot'!H110</f>
        <v>125</v>
      </c>
      <c r="AC174" s="284">
        <f>'Blue Pivot'!I110</f>
        <v>1086</v>
      </c>
      <c r="AD174" s="203">
        <f>SUM(W174:AA174)</f>
        <v>961</v>
      </c>
      <c r="AF174" s="1"/>
    </row>
    <row r="175" spans="2:32" ht="15" hidden="1" customHeight="1" outlineLevel="1" thickTop="1" thickBot="1" x14ac:dyDescent="0.3">
      <c r="B175" s="395"/>
      <c r="C175" s="394"/>
      <c r="D175" s="3" t="s">
        <v>8</v>
      </c>
      <c r="E175" s="94">
        <f>'Green Pivot'!C111</f>
        <v>69</v>
      </c>
      <c r="F175" s="91">
        <f>'Green Pivot'!D111</f>
        <v>152</v>
      </c>
      <c r="G175" s="91">
        <f>'Green Pivot'!E111</f>
        <v>304</v>
      </c>
      <c r="H175" s="91">
        <f>'Green Pivot'!F111</f>
        <v>256</v>
      </c>
      <c r="I175" s="92">
        <f>'Green Pivot'!G111</f>
        <v>71</v>
      </c>
      <c r="J175" s="91">
        <f>'Green Pivot'!H111</f>
        <v>56</v>
      </c>
      <c r="K175" s="264">
        <f>'Green Pivot'!I111</f>
        <v>908</v>
      </c>
      <c r="L175" s="95">
        <f t="shared" ref="L175:L177" si="241">SUM(E175:I175)</f>
        <v>852</v>
      </c>
      <c r="M175" s="67"/>
      <c r="N175" s="94">
        <f>'Orange Pivot'!C111</f>
        <v>15671</v>
      </c>
      <c r="O175" s="91">
        <f>'Orange Pivot'!D111</f>
        <v>17225</v>
      </c>
      <c r="P175" s="91">
        <f>'Orange Pivot'!E111</f>
        <v>14629</v>
      </c>
      <c r="Q175" s="91">
        <f>'Orange Pivot'!F111</f>
        <v>14893</v>
      </c>
      <c r="R175" s="92">
        <f>'Orange Pivot'!G111</f>
        <v>5403</v>
      </c>
      <c r="S175" s="264">
        <f>'Orange Pivot'!H111</f>
        <v>3653</v>
      </c>
      <c r="T175" s="264">
        <f>'Orange Pivot'!I111</f>
        <v>71474</v>
      </c>
      <c r="U175" s="93">
        <f t="shared" ref="U175:U177" si="242">SUM(N175:R175)</f>
        <v>67821</v>
      </c>
      <c r="V175" s="67"/>
      <c r="W175" s="187">
        <f>'Blue Pivot'!C111</f>
        <v>113</v>
      </c>
      <c r="X175" s="91">
        <f>'Blue Pivot'!D111</f>
        <v>223</v>
      </c>
      <c r="Y175" s="91">
        <f>'Blue Pivot'!E111</f>
        <v>213</v>
      </c>
      <c r="Z175" s="91">
        <f>'Blue Pivot'!F111</f>
        <v>271</v>
      </c>
      <c r="AA175" s="92">
        <f>'Blue Pivot'!G111</f>
        <v>90</v>
      </c>
      <c r="AB175" s="91">
        <f>'Blue Pivot'!H111</f>
        <v>50</v>
      </c>
      <c r="AC175" s="264">
        <f>'Blue Pivot'!I111</f>
        <v>960</v>
      </c>
      <c r="AD175" s="95">
        <f t="shared" ref="AD175:AD177" si="243">SUM(W175:AA175)</f>
        <v>910</v>
      </c>
      <c r="AF175" s="1"/>
    </row>
    <row r="176" spans="2:32" ht="15" hidden="1" customHeight="1" outlineLevel="1" thickTop="1" thickBot="1" x14ac:dyDescent="0.3">
      <c r="B176" s="395"/>
      <c r="C176" s="394"/>
      <c r="D176" s="4" t="s">
        <v>9</v>
      </c>
      <c r="E176" s="99">
        <f>'Green Pivot'!C112</f>
        <v>68</v>
      </c>
      <c r="F176" s="96">
        <f>'Green Pivot'!D112</f>
        <v>151</v>
      </c>
      <c r="G176" s="96">
        <f>'Green Pivot'!E112</f>
        <v>303</v>
      </c>
      <c r="H176" s="96">
        <f>'Green Pivot'!F112</f>
        <v>252</v>
      </c>
      <c r="I176" s="97">
        <f>'Green Pivot'!G112</f>
        <v>69</v>
      </c>
      <c r="J176" s="96">
        <f>'Green Pivot'!H112</f>
        <v>0</v>
      </c>
      <c r="K176" s="265">
        <f>'Green Pivot'!I112</f>
        <v>843</v>
      </c>
      <c r="L176" s="100">
        <f t="shared" si="241"/>
        <v>843</v>
      </c>
      <c r="M176" s="67"/>
      <c r="N176" s="99">
        <f>'Orange Pivot'!C112</f>
        <v>15558</v>
      </c>
      <c r="O176" s="96">
        <f>'Orange Pivot'!D112</f>
        <v>17103</v>
      </c>
      <c r="P176" s="96">
        <f>'Orange Pivot'!E112</f>
        <v>14458</v>
      </c>
      <c r="Q176" s="96">
        <f>'Orange Pivot'!F112</f>
        <v>14663</v>
      </c>
      <c r="R176" s="97">
        <f>'Orange Pivot'!G112</f>
        <v>5261</v>
      </c>
      <c r="S176" s="265">
        <f>'Orange Pivot'!H112</f>
        <v>0</v>
      </c>
      <c r="T176" s="265">
        <f>'Orange Pivot'!I112</f>
        <v>67043</v>
      </c>
      <c r="U176" s="98">
        <f t="shared" si="242"/>
        <v>67043</v>
      </c>
      <c r="V176" s="67"/>
      <c r="W176" s="208">
        <f>'Blue Pivot'!C112</f>
        <v>112</v>
      </c>
      <c r="X176" s="96">
        <f>'Blue Pivot'!D112</f>
        <v>219</v>
      </c>
      <c r="Y176" s="96">
        <f>'Blue Pivot'!E112</f>
        <v>209</v>
      </c>
      <c r="Z176" s="96">
        <f>'Blue Pivot'!F112</f>
        <v>260</v>
      </c>
      <c r="AA176" s="97">
        <f>'Blue Pivot'!G112</f>
        <v>86</v>
      </c>
      <c r="AB176" s="96">
        <f>'Blue Pivot'!H112</f>
        <v>0</v>
      </c>
      <c r="AC176" s="265">
        <f>'Blue Pivot'!I112</f>
        <v>886</v>
      </c>
      <c r="AD176" s="100">
        <f t="shared" si="243"/>
        <v>886</v>
      </c>
      <c r="AF176" s="1"/>
    </row>
    <row r="177" spans="2:32" s="1" customFormat="1" ht="15" hidden="1" customHeight="1" outlineLevel="1" thickTop="1" thickBot="1" x14ac:dyDescent="0.3">
      <c r="B177" s="395"/>
      <c r="C177" s="394"/>
      <c r="D177" s="300" t="s">
        <v>144</v>
      </c>
      <c r="E177" s="200">
        <f>'Green Pivot'!C113</f>
        <v>53</v>
      </c>
      <c r="F177" s="201">
        <f>'Green Pivot'!D113</f>
        <v>90</v>
      </c>
      <c r="G177" s="201">
        <f>'Green Pivot'!E113</f>
        <v>128</v>
      </c>
      <c r="H177" s="201">
        <f>'Green Pivot'!F113</f>
        <v>67</v>
      </c>
      <c r="I177" s="202">
        <f>'Green Pivot'!G113</f>
        <v>0</v>
      </c>
      <c r="J177" s="201">
        <f>'Green Pivot'!H113</f>
        <v>0</v>
      </c>
      <c r="K177" s="284">
        <f>'Green Pivot'!I113</f>
        <v>338</v>
      </c>
      <c r="L177" s="203">
        <f t="shared" si="241"/>
        <v>338</v>
      </c>
      <c r="M177" s="67"/>
      <c r="N177" s="200">
        <f>'Orange Pivot'!C113</f>
        <v>12347</v>
      </c>
      <c r="O177" s="201">
        <f>'Orange Pivot'!D113</f>
        <v>10094</v>
      </c>
      <c r="P177" s="201">
        <f>'Orange Pivot'!E113</f>
        <v>5143</v>
      </c>
      <c r="Q177" s="201">
        <f>'Orange Pivot'!F113</f>
        <v>3067</v>
      </c>
      <c r="R177" s="202">
        <f>'Orange Pivot'!G113</f>
        <v>0</v>
      </c>
      <c r="S177" s="284">
        <f>'Orange Pivot'!H113</f>
        <v>0</v>
      </c>
      <c r="T177" s="284">
        <f>'Orange Pivot'!I113</f>
        <v>30651</v>
      </c>
      <c r="U177" s="287">
        <f t="shared" si="242"/>
        <v>30651</v>
      </c>
      <c r="V177" s="67"/>
      <c r="W177" s="200">
        <f>'Blue Pivot'!C113</f>
        <v>85</v>
      </c>
      <c r="X177" s="201">
        <f>'Blue Pivot'!D113</f>
        <v>121</v>
      </c>
      <c r="Y177" s="201">
        <f>'Blue Pivot'!E113</f>
        <v>49</v>
      </c>
      <c r="Z177" s="201">
        <f>'Blue Pivot'!F113</f>
        <v>38</v>
      </c>
      <c r="AA177" s="202">
        <f>'Blue Pivot'!G113</f>
        <v>0</v>
      </c>
      <c r="AB177" s="201">
        <f>'Blue Pivot'!H113</f>
        <v>0</v>
      </c>
      <c r="AC177" s="284">
        <f>'Blue Pivot'!I113</f>
        <v>293</v>
      </c>
      <c r="AD177" s="203">
        <f t="shared" si="243"/>
        <v>293</v>
      </c>
      <c r="AE177" s="7"/>
    </row>
    <row r="178" spans="2:32" ht="15" hidden="1" customHeight="1" outlineLevel="1" thickTop="1" thickBot="1" x14ac:dyDescent="0.3">
      <c r="B178" s="395"/>
      <c r="C178" s="394"/>
      <c r="D178" s="5" t="s">
        <v>10</v>
      </c>
      <c r="E178" s="23">
        <f>'Green Pivot'!C114</f>
        <v>101.47058823529412</v>
      </c>
      <c r="F178" s="15">
        <f>'Green Pivot'!D114</f>
        <v>102.01342281879195</v>
      </c>
      <c r="G178" s="15">
        <f>'Green Pivot'!E114</f>
        <v>102.35690235690235</v>
      </c>
      <c r="H178" s="15">
        <f>'Green Pivot'!F114</f>
        <v>100</v>
      </c>
      <c r="I178" s="16">
        <f>'Green Pivot'!G114</f>
        <v>97.260273972602747</v>
      </c>
      <c r="J178" s="15">
        <f>'Green Pivot'!H114</f>
        <v>47.457627118644069</v>
      </c>
      <c r="K178" s="261">
        <f>'Green Pivot'!I114</f>
        <v>94.484911550468269</v>
      </c>
      <c r="L178" s="17">
        <f>L175/L174*100</f>
        <v>101.067615658363</v>
      </c>
      <c r="M178" s="67"/>
      <c r="N178" s="23">
        <f>'Orange Pivot'!C114</f>
        <v>101.30583748141444</v>
      </c>
      <c r="O178" s="15">
        <f>'Orange Pivot'!D114</f>
        <v>95.492848431089911</v>
      </c>
      <c r="P178" s="15">
        <f>'Orange Pivot'!E114</f>
        <v>92.653112926721136</v>
      </c>
      <c r="Q178" s="15">
        <f>'Orange Pivot'!F114</f>
        <v>91.835727939816252</v>
      </c>
      <c r="R178" s="16">
        <f>'Orange Pivot'!G114</f>
        <v>98.111494461594333</v>
      </c>
      <c r="S178" s="261">
        <f>'Orange Pivot'!H114</f>
        <v>59.417696811971375</v>
      </c>
      <c r="T178" s="261">
        <f>'Orange Pivot'!I114</f>
        <v>92.621293800539078</v>
      </c>
      <c r="U178" s="84">
        <f>U175/U174*100</f>
        <v>95.495635032385238</v>
      </c>
      <c r="V178" s="67"/>
      <c r="W178" s="204">
        <f>'Blue Pivot'!C114</f>
        <v>99.122807017543863</v>
      </c>
      <c r="X178" s="205">
        <f>'Blue Pivot'!D114</f>
        <v>98.672566371681413</v>
      </c>
      <c r="Y178" s="205">
        <f>'Blue Pivot'!E114</f>
        <v>99.069767441860463</v>
      </c>
      <c r="Z178" s="205">
        <f>'Blue Pivot'!F114</f>
        <v>88.273615635179141</v>
      </c>
      <c r="AA178" s="206">
        <f>'Blue Pivot'!G114</f>
        <v>90.909090909090907</v>
      </c>
      <c r="AB178" s="205">
        <f>'Blue Pivot'!H114</f>
        <v>40</v>
      </c>
      <c r="AC178" s="304">
        <f>'Blue Pivot'!I114</f>
        <v>88.39779005524862</v>
      </c>
      <c r="AD178" s="207">
        <f>AD175/AD174*100</f>
        <v>94.693028095733609</v>
      </c>
      <c r="AF178" s="1"/>
    </row>
    <row r="179" spans="2:32" s="1" customFormat="1" ht="15" hidden="1" customHeight="1" outlineLevel="1" thickTop="1" thickBot="1" x14ac:dyDescent="0.3">
      <c r="B179" s="395"/>
      <c r="C179" s="394"/>
      <c r="D179" s="301" t="s">
        <v>11</v>
      </c>
      <c r="E179" s="347">
        <f>'Green Pivot'!C115</f>
        <v>100</v>
      </c>
      <c r="F179" s="43">
        <f>'Green Pivot'!D115</f>
        <v>101.34228187919463</v>
      </c>
      <c r="G179" s="43">
        <f>'Green Pivot'!E115</f>
        <v>102.02020202020201</v>
      </c>
      <c r="H179" s="43">
        <f>'Green Pivot'!F115</f>
        <v>98.4375</v>
      </c>
      <c r="I179" s="44">
        <f>'Green Pivot'!G115</f>
        <v>94.520547945205479</v>
      </c>
      <c r="J179" s="43">
        <f>'Green Pivot'!H115</f>
        <v>0</v>
      </c>
      <c r="K179" s="271">
        <f>'Green Pivot'!I115</f>
        <v>87.721123829344435</v>
      </c>
      <c r="L179" s="45">
        <f>L176/L174*100</f>
        <v>100</v>
      </c>
      <c r="M179" s="67"/>
      <c r="N179" s="295">
        <f>'Orange Pivot'!C115</f>
        <v>100.57534423686081</v>
      </c>
      <c r="O179" s="296">
        <f>'Orange Pivot'!D115</f>
        <v>94.816498503159991</v>
      </c>
      <c r="P179" s="296">
        <f>'Orange Pivot'!E115</f>
        <v>91.570080435746405</v>
      </c>
      <c r="Q179" s="296">
        <f>'Orange Pivot'!F115</f>
        <v>90.417463155947459</v>
      </c>
      <c r="R179" s="297">
        <f>'Orange Pivot'!G115</f>
        <v>95.532958053386594</v>
      </c>
      <c r="S179" s="267">
        <f>'Orange Pivot'!H115</f>
        <v>0</v>
      </c>
      <c r="T179" s="267">
        <f>'Orange Pivot'!I115</f>
        <v>86.879276383993371</v>
      </c>
      <c r="U179" s="298">
        <f>U176/U174*100</f>
        <v>94.400168966488323</v>
      </c>
      <c r="V179" s="67"/>
      <c r="W179" s="204">
        <f>'Blue Pivot'!C115</f>
        <v>98.245614035087712</v>
      </c>
      <c r="X179" s="205">
        <f>'Blue Pivot'!D115</f>
        <v>96.902654867256629</v>
      </c>
      <c r="Y179" s="205">
        <f>'Blue Pivot'!E115</f>
        <v>97.20930232558139</v>
      </c>
      <c r="Z179" s="205">
        <f>'Blue Pivot'!F115</f>
        <v>84.690553745928341</v>
      </c>
      <c r="AA179" s="206">
        <f>'Blue Pivot'!G115</f>
        <v>86.868686868686879</v>
      </c>
      <c r="AB179" s="205">
        <f>'Blue Pivot'!H115</f>
        <v>0</v>
      </c>
      <c r="AC179" s="304">
        <f>'Blue Pivot'!I115</f>
        <v>81.583793738489874</v>
      </c>
      <c r="AD179" s="207">
        <f>AD176/AD174*100</f>
        <v>92.195629552549434</v>
      </c>
      <c r="AE179" s="7"/>
    </row>
    <row r="180" spans="2:32" s="1" customFormat="1" ht="15" hidden="1" customHeight="1" outlineLevel="1" thickTop="1" thickBot="1" x14ac:dyDescent="0.3">
      <c r="B180" s="395"/>
      <c r="C180" s="394"/>
      <c r="D180" s="301" t="s">
        <v>145</v>
      </c>
      <c r="E180" s="295">
        <f>'Green Pivot'!C116</f>
        <v>79.104477611940297</v>
      </c>
      <c r="F180" s="296">
        <f>'Green Pivot'!D116</f>
        <v>64.748201438848923</v>
      </c>
      <c r="G180" s="296">
        <f>'Green Pivot'!E116</f>
        <v>48.120300751879697</v>
      </c>
      <c r="H180" s="296">
        <f>'Green Pivot'!F116</f>
        <v>33.668341708542712</v>
      </c>
      <c r="I180" s="297"/>
      <c r="J180" s="296"/>
      <c r="K180" s="267"/>
      <c r="L180" s="299"/>
      <c r="M180" s="67"/>
      <c r="N180" s="295">
        <f>'Orange Pivot'!C116</f>
        <v>83.861984649867551</v>
      </c>
      <c r="O180" s="296">
        <f>'Orange Pivot'!D116</f>
        <v>63.817411645697661</v>
      </c>
      <c r="P180" s="296">
        <f>'Orange Pivot'!E116</f>
        <v>41.704508595523841</v>
      </c>
      <c r="Q180" s="296">
        <f>'Orange Pivot'!F116</f>
        <v>28.41130152848541</v>
      </c>
      <c r="R180" s="297"/>
      <c r="S180" s="267"/>
      <c r="T180" s="267"/>
      <c r="U180" s="298"/>
      <c r="V180" s="67"/>
      <c r="W180" s="204">
        <f>'Blue Pivot'!C116</f>
        <v>82.524271844660191</v>
      </c>
      <c r="X180" s="205">
        <f>'Blue Pivot'!D116</f>
        <v>62.051282051282051</v>
      </c>
      <c r="Y180" s="205">
        <f>'Blue Pivot'!E116</f>
        <v>32.666666666666664</v>
      </c>
      <c r="Z180" s="205">
        <f>'Blue Pivot'!F116</f>
        <v>25.333333333333336</v>
      </c>
      <c r="AA180" s="206"/>
      <c r="AB180" s="205"/>
      <c r="AC180" s="304"/>
      <c r="AD180" s="207"/>
      <c r="AE180" s="7"/>
    </row>
    <row r="181" spans="2:32" ht="15" hidden="1" customHeight="1" outlineLevel="1" thickTop="1" thickBot="1" x14ac:dyDescent="0.3">
      <c r="B181" s="395"/>
      <c r="C181" s="394"/>
      <c r="D181" s="6" t="s">
        <v>146</v>
      </c>
      <c r="E181" s="24">
        <f>'Green Pivot'!C117</f>
        <v>77.941176470588232</v>
      </c>
      <c r="F181" s="18">
        <f>'Green Pivot'!D117</f>
        <v>60.402684563758392</v>
      </c>
      <c r="G181" s="18">
        <f>'Green Pivot'!E117</f>
        <v>43.097643097643093</v>
      </c>
      <c r="H181" s="18">
        <f>'Green Pivot'!F117</f>
        <v>26.171875</v>
      </c>
      <c r="I181" s="19"/>
      <c r="J181" s="18"/>
      <c r="K181" s="262"/>
      <c r="L181" s="20"/>
      <c r="M181" s="67"/>
      <c r="N181" s="24">
        <f>'Orange Pivot'!C117</f>
        <v>79.817699915960944</v>
      </c>
      <c r="O181" s="18">
        <f>'Orange Pivot'!D117</f>
        <v>55.959640758398933</v>
      </c>
      <c r="P181" s="18">
        <f>'Orange Pivot'!E117</f>
        <v>32.573310532649316</v>
      </c>
      <c r="Q181" s="18">
        <f>'Orange Pivot'!F117</f>
        <v>18.912252574458901</v>
      </c>
      <c r="R181" s="19"/>
      <c r="S181" s="262"/>
      <c r="T181" s="262"/>
      <c r="U181" s="85"/>
      <c r="V181" s="67"/>
      <c r="W181" s="66">
        <f>'Blue Pivot'!C117</f>
        <v>74.561403508771932</v>
      </c>
      <c r="X181" s="43">
        <f>'Blue Pivot'!D117</f>
        <v>53.539823008849567</v>
      </c>
      <c r="Y181" s="43">
        <f>'Blue Pivot'!E117</f>
        <v>22.790697674418606</v>
      </c>
      <c r="Z181" s="43">
        <f>'Blue Pivot'!F117</f>
        <v>12.37785016286645</v>
      </c>
      <c r="AA181" s="44"/>
      <c r="AB181" s="43"/>
      <c r="AC181" s="271"/>
      <c r="AD181" s="45"/>
      <c r="AF181" s="1"/>
    </row>
    <row r="182" spans="2:32" ht="15" customHeight="1" collapsed="1" thickTop="1" thickBot="1" x14ac:dyDescent="0.3">
      <c r="B182" s="395"/>
      <c r="C182" s="394"/>
      <c r="D182" s="107" t="s">
        <v>76</v>
      </c>
      <c r="E182" s="101">
        <f>E178/N178</f>
        <v>1.0016262710814656</v>
      </c>
      <c r="F182" s="47">
        <f t="shared" ref="F182:F185" si="244">F178/O178</f>
        <v>1.0682833792774278</v>
      </c>
      <c r="G182" s="47">
        <f t="shared" ref="G182:G185" si="245">G178/P178</f>
        <v>1.1047324706494848</v>
      </c>
      <c r="H182" s="47">
        <f t="shared" ref="H182:H185" si="246">H178/Q178</f>
        <v>1.0889008258913582</v>
      </c>
      <c r="I182" s="48">
        <f t="shared" ref="I182:I183" si="247">I178/R178</f>
        <v>0.99132394737576035</v>
      </c>
      <c r="J182" s="47">
        <f t="shared" ref="J182" si="248">J178/S178</f>
        <v>0.79871199432089712</v>
      </c>
      <c r="K182" s="312">
        <f t="shared" ref="K182:L183" si="249">K178/T178</f>
        <v>1.0201208347827933</v>
      </c>
      <c r="L182" s="59">
        <f>L178/U178</f>
        <v>1.058348013750452</v>
      </c>
      <c r="M182" s="67"/>
      <c r="N182" s="29"/>
      <c r="O182" s="29"/>
      <c r="P182" s="29"/>
      <c r="Q182" s="29"/>
      <c r="R182" s="29"/>
      <c r="S182" s="29"/>
      <c r="T182" s="29"/>
      <c r="U182" s="29"/>
      <c r="V182" s="67"/>
      <c r="W182" s="101">
        <f>W178/N178</f>
        <v>0.97845108911644818</v>
      </c>
      <c r="X182" s="47">
        <f t="shared" ref="X182:X185" si="250">X178/O178</f>
        <v>1.0332979693540723</v>
      </c>
      <c r="Y182" s="47">
        <f t="shared" ref="Y182:Y185" si="251">Y178/P178</f>
        <v>1.0692546025972622</v>
      </c>
      <c r="Z182" s="47">
        <f t="shared" ref="Z182:Z185" si="252">Z178/Q178</f>
        <v>0.96121212969562886</v>
      </c>
      <c r="AA182" s="48">
        <f t="shared" ref="AA182:AA183" si="253">AA178/R178</f>
        <v>0.92658960510154287</v>
      </c>
      <c r="AB182" s="47">
        <f t="shared" ref="AB182" si="254">AB178/S178</f>
        <v>0.67320010949904185</v>
      </c>
      <c r="AC182" s="312">
        <f t="shared" ref="AC182:AC183" si="255">AC178/T178</f>
        <v>0.95440029423054895</v>
      </c>
      <c r="AD182" s="138">
        <f t="shared" ref="AD182:AD183" si="256">AD178/U178</f>
        <v>0.99159535473658622</v>
      </c>
      <c r="AF182" s="1"/>
    </row>
    <row r="183" spans="2:32" s="1" customFormat="1" ht="15" customHeight="1" thickTop="1" thickBot="1" x14ac:dyDescent="0.3">
      <c r="B183" s="395"/>
      <c r="C183" s="394"/>
      <c r="D183" s="307" t="s">
        <v>77</v>
      </c>
      <c r="E183" s="70">
        <f t="shared" ref="E183:E185" si="257">E179/N179</f>
        <v>0.99427947036894204</v>
      </c>
      <c r="F183" s="53">
        <f t="shared" si="244"/>
        <v>1.0688253993667267</v>
      </c>
      <c r="G183" s="53">
        <f t="shared" si="245"/>
        <v>1.1141215726220566</v>
      </c>
      <c r="H183" s="53">
        <f t="shared" si="246"/>
        <v>1.0887000869535566</v>
      </c>
      <c r="I183" s="54">
        <f t="shared" si="247"/>
        <v>0.98940250434184873</v>
      </c>
      <c r="J183" s="53"/>
      <c r="K183" s="313">
        <f t="shared" si="249"/>
        <v>1.0096898533273946</v>
      </c>
      <c r="L183" s="61">
        <f t="shared" si="249"/>
        <v>1.0593201378219947</v>
      </c>
      <c r="M183" s="67"/>
      <c r="N183" s="46"/>
      <c r="O183" s="46"/>
      <c r="P183" s="46"/>
      <c r="Q183" s="46"/>
      <c r="R183" s="46"/>
      <c r="S183" s="46"/>
      <c r="T183" s="46"/>
      <c r="U183" s="46"/>
      <c r="V183" s="67"/>
      <c r="W183" s="70">
        <f t="shared" ref="W183:W185" si="258">W179/N179</f>
        <v>0.97683597088878515</v>
      </c>
      <c r="X183" s="53">
        <f t="shared" si="250"/>
        <v>1.02200203969805</v>
      </c>
      <c r="Y183" s="53">
        <f t="shared" si="251"/>
        <v>1.0615836729966832</v>
      </c>
      <c r="Z183" s="53">
        <f t="shared" si="252"/>
        <v>0.93666146770628111</v>
      </c>
      <c r="AA183" s="54">
        <f t="shared" si="253"/>
        <v>0.9093059467512995</v>
      </c>
      <c r="AB183" s="53"/>
      <c r="AC183" s="313">
        <f t="shared" si="255"/>
        <v>0.93904780442578439</v>
      </c>
      <c r="AD183" s="336">
        <f t="shared" si="256"/>
        <v>0.97664687004192241</v>
      </c>
      <c r="AE183" s="7"/>
    </row>
    <row r="184" spans="2:32" s="1" customFormat="1" ht="15" customHeight="1" thickTop="1" thickBot="1" x14ac:dyDescent="0.3">
      <c r="B184" s="395"/>
      <c r="C184" s="394"/>
      <c r="D184" s="307" t="s">
        <v>147</v>
      </c>
      <c r="E184" s="70">
        <f t="shared" si="257"/>
        <v>0.94326980147452577</v>
      </c>
      <c r="F184" s="53">
        <f t="shared" si="244"/>
        <v>1.0145852012663696</v>
      </c>
      <c r="G184" s="53">
        <f t="shared" si="245"/>
        <v>1.1538392939377413</v>
      </c>
      <c r="H184" s="53">
        <f t="shared" si="246"/>
        <v>1.1850334161842797</v>
      </c>
      <c r="I184" s="54"/>
      <c r="J184" s="53"/>
      <c r="K184" s="313"/>
      <c r="L184" s="61"/>
      <c r="M184" s="67"/>
      <c r="N184" s="46"/>
      <c r="O184" s="46"/>
      <c r="P184" s="46"/>
      <c r="Q184" s="46"/>
      <c r="R184" s="46"/>
      <c r="S184" s="46"/>
      <c r="T184" s="46"/>
      <c r="U184" s="46"/>
      <c r="V184" s="67"/>
      <c r="W184" s="70">
        <f t="shared" si="258"/>
        <v>0.98404863883447968</v>
      </c>
      <c r="X184" s="53">
        <f t="shared" si="250"/>
        <v>0.97232527066091567</v>
      </c>
      <c r="Y184" s="53">
        <f t="shared" si="251"/>
        <v>0.78328861235336045</v>
      </c>
      <c r="Z184" s="53">
        <f t="shared" si="252"/>
        <v>0.89166394957069894</v>
      </c>
      <c r="AA184" s="54"/>
      <c r="AB184" s="53"/>
      <c r="AC184" s="313"/>
      <c r="AD184" s="336"/>
      <c r="AE184" s="7"/>
    </row>
    <row r="185" spans="2:32" ht="17.25" thickTop="1" thickBot="1" x14ac:dyDescent="0.3">
      <c r="B185" s="395"/>
      <c r="C185" s="394"/>
      <c r="D185" s="108" t="s">
        <v>148</v>
      </c>
      <c r="E185" s="69">
        <f t="shared" si="257"/>
        <v>0.97648988322955332</v>
      </c>
      <c r="F185" s="49">
        <f t="shared" si="244"/>
        <v>1.0793972896384723</v>
      </c>
      <c r="G185" s="49">
        <f t="shared" si="245"/>
        <v>1.3230968051111933</v>
      </c>
      <c r="H185" s="49">
        <f t="shared" si="246"/>
        <v>1.3838581574013695</v>
      </c>
      <c r="I185" s="50"/>
      <c r="J185" s="49"/>
      <c r="K185" s="314"/>
      <c r="L185" s="60"/>
      <c r="M185" s="67"/>
      <c r="N185" s="21"/>
      <c r="O185" s="21"/>
      <c r="P185" s="21"/>
      <c r="Q185" s="21"/>
      <c r="R185" s="21"/>
      <c r="S185" s="21"/>
      <c r="T185" s="21"/>
      <c r="U185" s="21"/>
      <c r="V185" s="67"/>
      <c r="W185" s="69">
        <f t="shared" si="258"/>
        <v>0.93414623056385615</v>
      </c>
      <c r="X185" s="49">
        <f t="shared" si="250"/>
        <v>0.95675780407532052</v>
      </c>
      <c r="Y185" s="49">
        <f t="shared" si="251"/>
        <v>0.69967397546450583</v>
      </c>
      <c r="Z185" s="49">
        <f t="shared" si="252"/>
        <v>0.65448841242649236</v>
      </c>
      <c r="AA185" s="50"/>
      <c r="AB185" s="49"/>
      <c r="AC185" s="314"/>
      <c r="AD185" s="51"/>
      <c r="AF185" s="1"/>
    </row>
    <row r="186" spans="2:32" ht="15" hidden="1" customHeight="1" outlineLevel="1" thickTop="1" thickBot="1" x14ac:dyDescent="0.3">
      <c r="B186" s="395"/>
      <c r="C186" s="396" t="s">
        <v>29</v>
      </c>
      <c r="D186" s="106" t="s">
        <v>7</v>
      </c>
      <c r="E186" s="22">
        <f>'Green Pivot'!C118</f>
        <v>125</v>
      </c>
      <c r="F186" s="12">
        <f>'Green Pivot'!D118</f>
        <v>275</v>
      </c>
      <c r="G186" s="12">
        <f>'Green Pivot'!E118</f>
        <v>379</v>
      </c>
      <c r="H186" s="12">
        <f>'Green Pivot'!F118</f>
        <v>530</v>
      </c>
      <c r="I186" s="13">
        <f>'Green Pivot'!G118</f>
        <v>104</v>
      </c>
      <c r="J186" s="12">
        <f>'Green Pivot'!H118</f>
        <v>177</v>
      </c>
      <c r="K186" s="259">
        <f>'Green Pivot'!I118</f>
        <v>1590</v>
      </c>
      <c r="L186" s="62">
        <f>SUM(E186:I186)</f>
        <v>1413</v>
      </c>
      <c r="M186" s="67"/>
      <c r="N186" s="22">
        <f>'Orange Pivot'!C118</f>
        <v>27672</v>
      </c>
      <c r="O186" s="12">
        <f>'Orange Pivot'!D118</f>
        <v>33902</v>
      </c>
      <c r="P186" s="12">
        <f>'Orange Pivot'!E118</f>
        <v>30350</v>
      </c>
      <c r="Q186" s="12">
        <f>'Orange Pivot'!F118</f>
        <v>39673</v>
      </c>
      <c r="R186" s="13">
        <f>'Orange Pivot'!G118</f>
        <v>10477</v>
      </c>
      <c r="S186" s="259">
        <f>'Orange Pivot'!H118</f>
        <v>10897</v>
      </c>
      <c r="T186" s="259">
        <f>'Orange Pivot'!I118</f>
        <v>152971</v>
      </c>
      <c r="U186" s="62">
        <f>SUM(N186:R186)</f>
        <v>142074</v>
      </c>
      <c r="V186" s="67"/>
      <c r="W186" s="200">
        <f>'Blue Pivot'!C118</f>
        <v>295</v>
      </c>
      <c r="X186" s="201">
        <f>'Blue Pivot'!D118</f>
        <v>625</v>
      </c>
      <c r="Y186" s="201">
        <f>'Blue Pivot'!E118</f>
        <v>632</v>
      </c>
      <c r="Z186" s="201">
        <f>'Blue Pivot'!F118</f>
        <v>1037</v>
      </c>
      <c r="AA186" s="202">
        <f>'Blue Pivot'!G118</f>
        <v>364</v>
      </c>
      <c r="AB186" s="201">
        <f>'Blue Pivot'!H118</f>
        <v>435</v>
      </c>
      <c r="AC186" s="284">
        <f>'Blue Pivot'!I118</f>
        <v>3388</v>
      </c>
      <c r="AD186" s="203">
        <f>SUM(W186:AA186)</f>
        <v>2953</v>
      </c>
    </row>
    <row r="187" spans="2:32" ht="15" hidden="1" customHeight="1" outlineLevel="1" thickTop="1" thickBot="1" x14ac:dyDescent="0.3">
      <c r="B187" s="395"/>
      <c r="C187" s="396"/>
      <c r="D187" s="3" t="s">
        <v>8</v>
      </c>
      <c r="E187" s="94">
        <f>'Green Pivot'!C119</f>
        <v>130</v>
      </c>
      <c r="F187" s="91">
        <f>'Green Pivot'!D119</f>
        <v>246</v>
      </c>
      <c r="G187" s="91">
        <f>'Green Pivot'!E119</f>
        <v>416</v>
      </c>
      <c r="H187" s="91">
        <f>'Green Pivot'!F119</f>
        <v>500</v>
      </c>
      <c r="I187" s="92">
        <f>'Green Pivot'!G119</f>
        <v>109</v>
      </c>
      <c r="J187" s="91">
        <f>'Green Pivot'!H119</f>
        <v>77</v>
      </c>
      <c r="K187" s="264">
        <f>'Green Pivot'!I119</f>
        <v>1478</v>
      </c>
      <c r="L187" s="95">
        <f t="shared" ref="L187:L189" si="259">SUM(E187:I187)</f>
        <v>1401</v>
      </c>
      <c r="M187" s="67"/>
      <c r="N187" s="94">
        <f>'Orange Pivot'!C119</f>
        <v>28384</v>
      </c>
      <c r="O187" s="91">
        <f>'Orange Pivot'!D119</f>
        <v>33211</v>
      </c>
      <c r="P187" s="91">
        <f>'Orange Pivot'!E119</f>
        <v>28055</v>
      </c>
      <c r="Q187" s="91">
        <f>'Orange Pivot'!F119</f>
        <v>38564</v>
      </c>
      <c r="R187" s="92">
        <f>'Orange Pivot'!G119</f>
        <v>10433</v>
      </c>
      <c r="S187" s="264">
        <f>'Orange Pivot'!H119</f>
        <v>7357</v>
      </c>
      <c r="T187" s="264">
        <f>'Orange Pivot'!I119</f>
        <v>146004</v>
      </c>
      <c r="U187" s="93">
        <f t="shared" ref="U187:U189" si="260">SUM(N187:R187)</f>
        <v>138647</v>
      </c>
      <c r="V187" s="67"/>
      <c r="W187" s="187">
        <f>'Blue Pivot'!C119</f>
        <v>314</v>
      </c>
      <c r="X187" s="91">
        <f>'Blue Pivot'!D119</f>
        <v>594</v>
      </c>
      <c r="Y187" s="91">
        <f>'Blue Pivot'!E119</f>
        <v>580</v>
      </c>
      <c r="Z187" s="91">
        <f>'Blue Pivot'!F119</f>
        <v>956</v>
      </c>
      <c r="AA187" s="92">
        <f>'Blue Pivot'!G119</f>
        <v>349</v>
      </c>
      <c r="AB187" s="91">
        <f>'Blue Pivot'!H119</f>
        <v>132</v>
      </c>
      <c r="AC187" s="264">
        <f>'Blue Pivot'!I119</f>
        <v>2925</v>
      </c>
      <c r="AD187" s="95">
        <f t="shared" ref="AD187:AD189" si="261">SUM(W187:AA187)</f>
        <v>2793</v>
      </c>
    </row>
    <row r="188" spans="2:32" ht="15" hidden="1" customHeight="1" outlineLevel="1" thickTop="1" thickBot="1" x14ac:dyDescent="0.3">
      <c r="B188" s="395"/>
      <c r="C188" s="396"/>
      <c r="D188" s="4" t="s">
        <v>9</v>
      </c>
      <c r="E188" s="99">
        <f>'Green Pivot'!C120</f>
        <v>129</v>
      </c>
      <c r="F188" s="96">
        <f>'Green Pivot'!D120</f>
        <v>245</v>
      </c>
      <c r="G188" s="96">
        <f>'Green Pivot'!E120</f>
        <v>414</v>
      </c>
      <c r="H188" s="96">
        <f>'Green Pivot'!F120</f>
        <v>490</v>
      </c>
      <c r="I188" s="97">
        <f>'Green Pivot'!G120</f>
        <v>109</v>
      </c>
      <c r="J188" s="96">
        <f>'Green Pivot'!H120</f>
        <v>0</v>
      </c>
      <c r="K188" s="265">
        <f>'Green Pivot'!I120</f>
        <v>1387</v>
      </c>
      <c r="L188" s="100">
        <f t="shared" si="259"/>
        <v>1387</v>
      </c>
      <c r="M188" s="67"/>
      <c r="N188" s="99">
        <f>'Orange Pivot'!C120</f>
        <v>28206</v>
      </c>
      <c r="O188" s="96">
        <f>'Orange Pivot'!D120</f>
        <v>33059</v>
      </c>
      <c r="P188" s="96">
        <f>'Orange Pivot'!E120</f>
        <v>27879</v>
      </c>
      <c r="Q188" s="96">
        <f>'Orange Pivot'!F120</f>
        <v>38261</v>
      </c>
      <c r="R188" s="97">
        <f>'Orange Pivot'!G120</f>
        <v>10230</v>
      </c>
      <c r="S188" s="265">
        <f>'Orange Pivot'!H120</f>
        <v>5</v>
      </c>
      <c r="T188" s="265">
        <f>'Orange Pivot'!I120</f>
        <v>137640</v>
      </c>
      <c r="U188" s="98">
        <f t="shared" si="260"/>
        <v>137635</v>
      </c>
      <c r="V188" s="67"/>
      <c r="W188" s="208">
        <f>'Blue Pivot'!C120</f>
        <v>311</v>
      </c>
      <c r="X188" s="96">
        <f>'Blue Pivot'!D120</f>
        <v>583</v>
      </c>
      <c r="Y188" s="96">
        <f>'Blue Pivot'!E120</f>
        <v>563</v>
      </c>
      <c r="Z188" s="96">
        <f>'Blue Pivot'!F120</f>
        <v>922</v>
      </c>
      <c r="AA188" s="97">
        <f>'Blue Pivot'!G120</f>
        <v>331</v>
      </c>
      <c r="AB188" s="96">
        <f>'Blue Pivot'!H120</f>
        <v>0</v>
      </c>
      <c r="AC188" s="265">
        <f>'Blue Pivot'!I120</f>
        <v>2710</v>
      </c>
      <c r="AD188" s="100">
        <f t="shared" si="261"/>
        <v>2710</v>
      </c>
    </row>
    <row r="189" spans="2:32" s="1" customFormat="1" ht="15" hidden="1" customHeight="1" outlineLevel="1" thickTop="1" thickBot="1" x14ac:dyDescent="0.3">
      <c r="B189" s="395"/>
      <c r="C189" s="396"/>
      <c r="D189" s="300" t="s">
        <v>144</v>
      </c>
      <c r="E189" s="200">
        <f>'Green Pivot'!C121</f>
        <v>93</v>
      </c>
      <c r="F189" s="201">
        <f>'Green Pivot'!D121</f>
        <v>133</v>
      </c>
      <c r="G189" s="201">
        <f>'Green Pivot'!E121</f>
        <v>155</v>
      </c>
      <c r="H189" s="201">
        <f>'Green Pivot'!F121</f>
        <v>107</v>
      </c>
      <c r="I189" s="202">
        <f>'Green Pivot'!G121</f>
        <v>0</v>
      </c>
      <c r="J189" s="201">
        <f>'Green Pivot'!H121</f>
        <v>0</v>
      </c>
      <c r="K189" s="284">
        <f>'Green Pivot'!I121</f>
        <v>488</v>
      </c>
      <c r="L189" s="203">
        <f t="shared" si="259"/>
        <v>488</v>
      </c>
      <c r="M189" s="67"/>
      <c r="N189" s="200">
        <f>'Orange Pivot'!C121</f>
        <v>22832</v>
      </c>
      <c r="O189" s="201">
        <f>'Orange Pivot'!D121</f>
        <v>20554</v>
      </c>
      <c r="P189" s="201">
        <f>'Orange Pivot'!E121</f>
        <v>10877</v>
      </c>
      <c r="Q189" s="201">
        <f>'Orange Pivot'!F121</f>
        <v>9776</v>
      </c>
      <c r="R189" s="202">
        <f>'Orange Pivot'!G121</f>
        <v>0</v>
      </c>
      <c r="S189" s="284">
        <f>'Orange Pivot'!H121</f>
        <v>0</v>
      </c>
      <c r="T189" s="284">
        <f>'Orange Pivot'!I121</f>
        <v>64039</v>
      </c>
      <c r="U189" s="287">
        <f t="shared" si="260"/>
        <v>64039</v>
      </c>
      <c r="V189" s="67"/>
      <c r="W189" s="200">
        <f>'Blue Pivot'!C121</f>
        <v>231</v>
      </c>
      <c r="X189" s="201">
        <f>'Blue Pivot'!D121</f>
        <v>319</v>
      </c>
      <c r="Y189" s="201">
        <f>'Blue Pivot'!E121</f>
        <v>159</v>
      </c>
      <c r="Z189" s="201">
        <f>'Blue Pivot'!F121</f>
        <v>125</v>
      </c>
      <c r="AA189" s="202">
        <f>'Blue Pivot'!G121</f>
        <v>0</v>
      </c>
      <c r="AB189" s="201">
        <f>'Blue Pivot'!H121</f>
        <v>0</v>
      </c>
      <c r="AC189" s="284">
        <f>'Blue Pivot'!I121</f>
        <v>834</v>
      </c>
      <c r="AD189" s="203">
        <f t="shared" si="261"/>
        <v>834</v>
      </c>
      <c r="AE189" s="7"/>
    </row>
    <row r="190" spans="2:32" ht="15" hidden="1" customHeight="1" outlineLevel="1" thickTop="1" thickBot="1" x14ac:dyDescent="0.3">
      <c r="B190" s="395"/>
      <c r="C190" s="396"/>
      <c r="D190" s="5" t="s">
        <v>10</v>
      </c>
      <c r="E190" s="23">
        <f>'Green Pivot'!C122</f>
        <v>104</v>
      </c>
      <c r="F190" s="15">
        <f>'Green Pivot'!D122</f>
        <v>89.454545454545453</v>
      </c>
      <c r="G190" s="15">
        <f>'Green Pivot'!E122</f>
        <v>109.76253298153034</v>
      </c>
      <c r="H190" s="15">
        <f>'Green Pivot'!F122</f>
        <v>94.339622641509436</v>
      </c>
      <c r="I190" s="16">
        <f>'Green Pivot'!G122</f>
        <v>104.80769230769231</v>
      </c>
      <c r="J190" s="15">
        <f>'Green Pivot'!H122</f>
        <v>43.502824858757059</v>
      </c>
      <c r="K190" s="261">
        <f>'Green Pivot'!I122</f>
        <v>92.95597484276729</v>
      </c>
      <c r="L190" s="17">
        <f>L187/L186*100</f>
        <v>99.15074309978769</v>
      </c>
      <c r="M190" s="67"/>
      <c r="N190" s="23">
        <f>'Orange Pivot'!C122</f>
        <v>102.57299797629373</v>
      </c>
      <c r="O190" s="15">
        <f>'Orange Pivot'!D122</f>
        <v>97.961772166833811</v>
      </c>
      <c r="P190" s="15">
        <f>'Orange Pivot'!E122</f>
        <v>92.438220757825377</v>
      </c>
      <c r="Q190" s="15">
        <f>'Orange Pivot'!F122</f>
        <v>97.204647997378572</v>
      </c>
      <c r="R190" s="16">
        <f>'Orange Pivot'!G122</f>
        <v>99.580032452037798</v>
      </c>
      <c r="S190" s="261">
        <f>'Orange Pivot'!H122</f>
        <v>67.513994677434155</v>
      </c>
      <c r="T190" s="261">
        <f>'Orange Pivot'!I122</f>
        <v>95.445541965470582</v>
      </c>
      <c r="U190" s="84">
        <f>U187/U186*100</f>
        <v>97.58787674029027</v>
      </c>
      <c r="V190" s="67"/>
      <c r="W190" s="204">
        <f>'Blue Pivot'!C122</f>
        <v>106.4406779661017</v>
      </c>
      <c r="X190" s="205">
        <f>'Blue Pivot'!D122</f>
        <v>95.04</v>
      </c>
      <c r="Y190" s="205">
        <f>'Blue Pivot'!E122</f>
        <v>91.77215189873418</v>
      </c>
      <c r="Z190" s="205">
        <f>'Blue Pivot'!F122</f>
        <v>92.189006750241077</v>
      </c>
      <c r="AA190" s="206">
        <f>'Blue Pivot'!G122</f>
        <v>95.879120879120876</v>
      </c>
      <c r="AB190" s="205">
        <f>'Blue Pivot'!H122</f>
        <v>30.344827586206897</v>
      </c>
      <c r="AC190" s="304">
        <f>'Blue Pivot'!I122</f>
        <v>86.334120425029511</v>
      </c>
      <c r="AD190" s="207">
        <f>AD187/AD186*100</f>
        <v>94.581781239417538</v>
      </c>
    </row>
    <row r="191" spans="2:32" s="1" customFormat="1" ht="15" hidden="1" customHeight="1" outlineLevel="1" thickTop="1" thickBot="1" x14ac:dyDescent="0.3">
      <c r="B191" s="395"/>
      <c r="C191" s="396"/>
      <c r="D191" s="301" t="s">
        <v>11</v>
      </c>
      <c r="E191" s="371">
        <f>'Green Pivot'!C123</f>
        <v>103.2</v>
      </c>
      <c r="F191" s="131">
        <f>'Green Pivot'!D123</f>
        <v>89.090909090909093</v>
      </c>
      <c r="G191" s="131">
        <f>'Green Pivot'!E123</f>
        <v>109.23482849604223</v>
      </c>
      <c r="H191" s="131">
        <f>'Green Pivot'!F123</f>
        <v>92.452830188679243</v>
      </c>
      <c r="I191" s="132">
        <f>'Green Pivot'!G123</f>
        <v>104.80769230769231</v>
      </c>
      <c r="J191" s="131">
        <f>'Green Pivot'!H123</f>
        <v>0</v>
      </c>
      <c r="K191" s="266">
        <f>'Green Pivot'!I123</f>
        <v>87.232704402515722</v>
      </c>
      <c r="L191" s="134">
        <f>L188/L186*100</f>
        <v>98.159943382873323</v>
      </c>
      <c r="M191" s="67"/>
      <c r="N191" s="295">
        <f>'Orange Pivot'!C123</f>
        <v>101.92974848222029</v>
      </c>
      <c r="O191" s="296">
        <f>'Orange Pivot'!D123</f>
        <v>97.513421037106951</v>
      </c>
      <c r="P191" s="296">
        <f>'Orange Pivot'!E123</f>
        <v>91.858319604612845</v>
      </c>
      <c r="Q191" s="296">
        <f>'Orange Pivot'!F123</f>
        <v>96.440904393416176</v>
      </c>
      <c r="R191" s="297">
        <f>'Orange Pivot'!G123</f>
        <v>97.64245490121219</v>
      </c>
      <c r="S191" s="267">
        <f>'Orange Pivot'!H123</f>
        <v>4.5884188308708822E-2</v>
      </c>
      <c r="T191" s="267">
        <f>'Orange Pivot'!I123</f>
        <v>89.97783893679194</v>
      </c>
      <c r="U191" s="298">
        <f>U188/U186*100</f>
        <v>96.875571885073981</v>
      </c>
      <c r="V191" s="67"/>
      <c r="W191" s="204">
        <f>'Blue Pivot'!C123</f>
        <v>105.42372881355932</v>
      </c>
      <c r="X191" s="205">
        <f>'Blue Pivot'!D123</f>
        <v>93.28</v>
      </c>
      <c r="Y191" s="205">
        <f>'Blue Pivot'!E123</f>
        <v>89.082278481012651</v>
      </c>
      <c r="Z191" s="205">
        <f>'Blue Pivot'!F123</f>
        <v>88.910318225650926</v>
      </c>
      <c r="AA191" s="206">
        <f>'Blue Pivot'!G123</f>
        <v>90.934065934065927</v>
      </c>
      <c r="AB191" s="205">
        <f>'Blue Pivot'!H123</f>
        <v>0</v>
      </c>
      <c r="AC191" s="304">
        <f>'Blue Pivot'!I123</f>
        <v>79.988193624557255</v>
      </c>
      <c r="AD191" s="207">
        <f>AD188/AD186*100</f>
        <v>91.771080257365384</v>
      </c>
      <c r="AE191" s="7"/>
    </row>
    <row r="192" spans="2:32" s="1" customFormat="1" ht="15" hidden="1" customHeight="1" outlineLevel="1" thickTop="1" thickBot="1" x14ac:dyDescent="0.3">
      <c r="B192" s="395"/>
      <c r="C192" s="396"/>
      <c r="D192" s="301" t="s">
        <v>145</v>
      </c>
      <c r="E192" s="295">
        <f>'Green Pivot'!C124</f>
        <v>76.229508196721312</v>
      </c>
      <c r="F192" s="296">
        <f>'Green Pivot'!D124</f>
        <v>59.111111111111114</v>
      </c>
      <c r="G192" s="296">
        <f>'Green Pivot'!E124</f>
        <v>43.90934844192634</v>
      </c>
      <c r="H192" s="296">
        <f>'Green Pivot'!F124</f>
        <v>28.157894736842103</v>
      </c>
      <c r="I192" s="297"/>
      <c r="J192" s="296"/>
      <c r="K192" s="267"/>
      <c r="L192" s="299"/>
      <c r="M192" s="67"/>
      <c r="N192" s="295">
        <f>'Orange Pivot'!C124</f>
        <v>84.272690362824349</v>
      </c>
      <c r="O192" s="296">
        <f>'Orange Pivot'!D124</f>
        <v>65.703417191445837</v>
      </c>
      <c r="P192" s="296">
        <f>'Orange Pivot'!E124</f>
        <v>43.29671204521933</v>
      </c>
      <c r="Q192" s="296">
        <f>'Orange Pivot'!F124</f>
        <v>30.888811652816834</v>
      </c>
      <c r="R192" s="297"/>
      <c r="S192" s="267"/>
      <c r="T192" s="267"/>
      <c r="U192" s="298"/>
      <c r="V192" s="67"/>
      <c r="W192" s="204">
        <f>'Blue Pivot'!C124</f>
        <v>78.040540540540533</v>
      </c>
      <c r="X192" s="205">
        <f>'Blue Pivot'!D124</f>
        <v>61.464354527938347</v>
      </c>
      <c r="Y192" s="205">
        <f>'Blue Pivot'!E124</f>
        <v>39.75</v>
      </c>
      <c r="Z192" s="205">
        <f>'Blue Pivot'!F124</f>
        <v>25.45824847250509</v>
      </c>
      <c r="AA192" s="206"/>
      <c r="AB192" s="205"/>
      <c r="AC192" s="304"/>
      <c r="AD192" s="207"/>
      <c r="AE192" s="7"/>
    </row>
    <row r="193" spans="2:31" ht="15" hidden="1" customHeight="1" outlineLevel="1" thickTop="1" thickBot="1" x14ac:dyDescent="0.3">
      <c r="B193" s="395"/>
      <c r="C193" s="396"/>
      <c r="D193" s="6" t="s">
        <v>146</v>
      </c>
      <c r="E193" s="24">
        <f>'Green Pivot'!C125</f>
        <v>74.400000000000006</v>
      </c>
      <c r="F193" s="18">
        <f>'Green Pivot'!D125</f>
        <v>48.363636363636367</v>
      </c>
      <c r="G193" s="18">
        <f>'Green Pivot'!E125</f>
        <v>40.897097625329813</v>
      </c>
      <c r="H193" s="18">
        <f>'Green Pivot'!F125</f>
        <v>20.188679245283019</v>
      </c>
      <c r="I193" s="19"/>
      <c r="J193" s="18"/>
      <c r="K193" s="262"/>
      <c r="L193" s="20"/>
      <c r="M193" s="67"/>
      <c r="N193" s="24">
        <f>'Orange Pivot'!C125</f>
        <v>82.509395779126919</v>
      </c>
      <c r="O193" s="18">
        <f>'Orange Pivot'!D125</f>
        <v>60.627691581617604</v>
      </c>
      <c r="P193" s="18">
        <f>'Orange Pivot'!E125</f>
        <v>35.83855024711697</v>
      </c>
      <c r="Q193" s="18">
        <f>'Orange Pivot'!F125</f>
        <v>24.641443803090262</v>
      </c>
      <c r="R193" s="19"/>
      <c r="S193" s="262"/>
      <c r="T193" s="262"/>
      <c r="U193" s="85"/>
      <c r="V193" s="67"/>
      <c r="W193" s="66">
        <f>'Blue Pivot'!C125</f>
        <v>78.305084745762713</v>
      </c>
      <c r="X193" s="43">
        <f>'Blue Pivot'!D125</f>
        <v>51.04</v>
      </c>
      <c r="Y193" s="43">
        <f>'Blue Pivot'!E125</f>
        <v>25.158227848101266</v>
      </c>
      <c r="Z193" s="43">
        <f>'Blue Pivot'!F125</f>
        <v>12.054001928640307</v>
      </c>
      <c r="AA193" s="44"/>
      <c r="AB193" s="43"/>
      <c r="AC193" s="271"/>
      <c r="AD193" s="45"/>
    </row>
    <row r="194" spans="2:31" s="1" customFormat="1" ht="15" hidden="1" customHeight="1" outlineLevel="1" thickTop="1" thickBot="1" x14ac:dyDescent="0.3">
      <c r="B194" s="395"/>
      <c r="C194" s="396"/>
      <c r="D194" s="301" t="s">
        <v>76</v>
      </c>
      <c r="E194" s="130">
        <f>E190/N190</f>
        <v>1.01391206313416</v>
      </c>
      <c r="F194" s="131">
        <f t="shared" ref="F194:F197" si="262">F190/O190</f>
        <v>0.91315768871759362</v>
      </c>
      <c r="G194" s="131">
        <f t="shared" ref="G194:G197" si="263">G190/P190</f>
        <v>1.1874150333236306</v>
      </c>
      <c r="H194" s="131">
        <f t="shared" ref="H194:H197" si="264">H190/Q190</f>
        <v>0.97052583991717767</v>
      </c>
      <c r="I194" s="132">
        <f t="shared" ref="I194:I195" si="265">I190/R190</f>
        <v>1.0524970692108619</v>
      </c>
      <c r="J194" s="131">
        <f t="shared" ref="J194:J195" si="266">J190/S190</f>
        <v>0.64435270148956869</v>
      </c>
      <c r="K194" s="266">
        <f t="shared" ref="K194:L195" si="267">K190/T190</f>
        <v>0.97391636035128859</v>
      </c>
      <c r="L194" s="135">
        <f>L190/U190</f>
        <v>1.0160149642732432</v>
      </c>
      <c r="M194" s="67"/>
      <c r="N194" s="267"/>
      <c r="O194" s="267"/>
      <c r="P194" s="267"/>
      <c r="Q194" s="267"/>
      <c r="R194" s="267"/>
      <c r="S194" s="267"/>
      <c r="T194" s="267"/>
      <c r="U194" s="303"/>
      <c r="V194" s="67"/>
      <c r="W194" s="66">
        <f>W190/N190</f>
        <v>1.0377066095962395</v>
      </c>
      <c r="X194" s="43">
        <f t="shared" ref="X194:X197" si="268">X190/O190</f>
        <v>0.97017436391557021</v>
      </c>
      <c r="Y194" s="43">
        <f t="shared" ref="Y194:Y197" si="269">Y190/P190</f>
        <v>0.99279444310339771</v>
      </c>
      <c r="Z194" s="43">
        <f t="shared" ref="Z194:Z197" si="270">Z190/Q190</f>
        <v>0.94840121999852556</v>
      </c>
      <c r="AA194" s="44">
        <f t="shared" ref="AA194:AA195" si="271">AA190/R190</f>
        <v>0.96283480250220399</v>
      </c>
      <c r="AB194" s="43">
        <f t="shared" ref="AB194:AB195" si="272">AB190/S190</f>
        <v>0.44945981542326569</v>
      </c>
      <c r="AC194" s="271">
        <f t="shared" ref="AC194:AC195" si="273">AC190/T190</f>
        <v>0.90453800824204744</v>
      </c>
      <c r="AD194" s="45">
        <f t="shared" ref="AD194:AD195" si="274">AD190/U190</f>
        <v>0.96919601490180152</v>
      </c>
      <c r="AE194" s="7"/>
    </row>
    <row r="195" spans="2:31" s="1" customFormat="1" ht="15" hidden="1" customHeight="1" outlineLevel="1" thickTop="1" thickBot="1" x14ac:dyDescent="0.3">
      <c r="B195" s="395"/>
      <c r="C195" s="396"/>
      <c r="D195" s="301" t="s">
        <v>77</v>
      </c>
      <c r="E195" s="130">
        <f t="shared" ref="E195:E197" si="275">E191/N191</f>
        <v>1.0124620293554563</v>
      </c>
      <c r="F195" s="131">
        <f t="shared" si="262"/>
        <v>0.91362715145648699</v>
      </c>
      <c r="G195" s="131">
        <f t="shared" si="263"/>
        <v>1.1891664137361031</v>
      </c>
      <c r="H195" s="131">
        <f t="shared" si="264"/>
        <v>0.95864748231239949</v>
      </c>
      <c r="I195" s="132">
        <f t="shared" si="265"/>
        <v>1.0733823971727197</v>
      </c>
      <c r="J195" s="131">
        <f t="shared" si="266"/>
        <v>0</v>
      </c>
      <c r="K195" s="266">
        <f t="shared" si="267"/>
        <v>0.96949099281874695</v>
      </c>
      <c r="L195" s="135">
        <f t="shared" si="267"/>
        <v>1.0132579500983285</v>
      </c>
      <c r="M195" s="67"/>
      <c r="N195" s="267"/>
      <c r="O195" s="267"/>
      <c r="P195" s="267"/>
      <c r="Q195" s="267"/>
      <c r="R195" s="267"/>
      <c r="S195" s="267"/>
      <c r="T195" s="267"/>
      <c r="U195" s="303"/>
      <c r="V195" s="67"/>
      <c r="W195" s="66">
        <f t="shared" ref="W195:W197" si="276">W191/N191</f>
        <v>1.034278317992205</v>
      </c>
      <c r="X195" s="43">
        <f t="shared" si="268"/>
        <v>0.95658627302701238</v>
      </c>
      <c r="Y195" s="43">
        <f t="shared" si="269"/>
        <v>0.96977909964443998</v>
      </c>
      <c r="Z195" s="43">
        <f t="shared" si="270"/>
        <v>0.92191501920134056</v>
      </c>
      <c r="AA195" s="44">
        <f t="shared" si="271"/>
        <v>0.93129639178026258</v>
      </c>
      <c r="AB195" s="43">
        <f t="shared" si="272"/>
        <v>0</v>
      </c>
      <c r="AC195" s="271">
        <f t="shared" si="273"/>
        <v>0.88897660323613392</v>
      </c>
      <c r="AD195" s="45">
        <f t="shared" si="274"/>
        <v>0.94730878457404943</v>
      </c>
      <c r="AE195" s="7"/>
    </row>
    <row r="196" spans="2:31" ht="15" customHeight="1" collapsed="1" thickTop="1" thickBot="1" x14ac:dyDescent="0.3">
      <c r="B196" s="395"/>
      <c r="C196" s="396"/>
      <c r="D196" s="107" t="s">
        <v>147</v>
      </c>
      <c r="E196" s="101">
        <f t="shared" si="275"/>
        <v>0.90455766712235919</v>
      </c>
      <c r="F196" s="47">
        <f t="shared" si="262"/>
        <v>0.8996657044316867</v>
      </c>
      <c r="G196" s="47">
        <f t="shared" si="263"/>
        <v>1.0141497210242469</v>
      </c>
      <c r="H196" s="47">
        <f t="shared" si="264"/>
        <v>0.91158879963821171</v>
      </c>
      <c r="I196" s="48"/>
      <c r="J196" s="47"/>
      <c r="K196" s="312"/>
      <c r="L196" s="59"/>
      <c r="M196" s="67"/>
      <c r="N196" s="29"/>
      <c r="O196" s="29"/>
      <c r="P196" s="29"/>
      <c r="Q196" s="29"/>
      <c r="R196" s="29"/>
      <c r="S196" s="29"/>
      <c r="T196" s="29"/>
      <c r="U196" s="29"/>
      <c r="V196" s="67"/>
      <c r="W196" s="101">
        <f t="shared" si="276"/>
        <v>0.92604781222182231</v>
      </c>
      <c r="X196" s="47">
        <f t="shared" si="268"/>
        <v>0.93548185399313766</v>
      </c>
      <c r="Y196" s="47">
        <f t="shared" si="269"/>
        <v>0.9180835708375471</v>
      </c>
      <c r="Z196" s="47">
        <f t="shared" si="270"/>
        <v>0.8241899610334632</v>
      </c>
      <c r="AA196" s="48"/>
      <c r="AB196" s="47"/>
      <c r="AC196" s="312"/>
      <c r="AD196" s="138"/>
    </row>
    <row r="197" spans="2:31" ht="17.25" thickTop="1" thickBot="1" x14ac:dyDescent="0.3">
      <c r="B197" s="395"/>
      <c r="C197" s="396"/>
      <c r="D197" s="103" t="s">
        <v>148</v>
      </c>
      <c r="E197" s="70">
        <f t="shared" si="275"/>
        <v>0.90171548703573934</v>
      </c>
      <c r="F197" s="53">
        <f t="shared" si="262"/>
        <v>0.79771528656222634</v>
      </c>
      <c r="G197" s="53">
        <f t="shared" si="263"/>
        <v>1.1411482145157303</v>
      </c>
      <c r="H197" s="53">
        <f t="shared" si="264"/>
        <v>0.81929774109872466</v>
      </c>
      <c r="I197" s="54"/>
      <c r="J197" s="53"/>
      <c r="K197" s="313"/>
      <c r="L197" s="61"/>
      <c r="M197" s="67"/>
      <c r="N197" s="46"/>
      <c r="O197" s="46"/>
      <c r="P197" s="46"/>
      <c r="Q197" s="46"/>
      <c r="R197" s="46"/>
      <c r="S197" s="46"/>
      <c r="T197" s="46"/>
      <c r="U197" s="46"/>
      <c r="V197" s="67"/>
      <c r="W197" s="369">
        <f t="shared" si="276"/>
        <v>0.94904445737769172</v>
      </c>
      <c r="X197" s="112">
        <f t="shared" si="268"/>
        <v>0.84185953099153443</v>
      </c>
      <c r="Y197" s="112">
        <f t="shared" si="269"/>
        <v>0.70198787826594966</v>
      </c>
      <c r="Z197" s="112">
        <f t="shared" si="270"/>
        <v>0.48917596001938107</v>
      </c>
      <c r="AA197" s="113"/>
      <c r="AB197" s="112"/>
      <c r="AC197" s="370"/>
      <c r="AD197" s="115"/>
    </row>
    <row r="198" spans="2:31" ht="15" hidden="1" customHeight="1" outlineLevel="1" thickTop="1" thickBot="1" x14ac:dyDescent="0.3">
      <c r="B198" s="397" t="s">
        <v>30</v>
      </c>
      <c r="C198" s="393" t="s">
        <v>31</v>
      </c>
      <c r="D198" s="8" t="s">
        <v>7</v>
      </c>
      <c r="E198" s="74">
        <f>'Green Pivot'!C126</f>
        <v>22</v>
      </c>
      <c r="F198" s="72">
        <f>'Green Pivot'!D126</f>
        <v>44</v>
      </c>
      <c r="G198" s="72">
        <f>'Green Pivot'!E126</f>
        <v>85</v>
      </c>
      <c r="H198" s="72">
        <f>'Green Pivot'!F126</f>
        <v>94</v>
      </c>
      <c r="I198" s="73">
        <f>'Green Pivot'!G126</f>
        <v>29</v>
      </c>
      <c r="J198" s="72">
        <f>'Green Pivot'!H126</f>
        <v>55</v>
      </c>
      <c r="K198" s="272">
        <f>'Green Pivot'!I126</f>
        <v>329</v>
      </c>
      <c r="L198" s="75">
        <f>SUM(E198:I198)</f>
        <v>274</v>
      </c>
      <c r="M198" s="67"/>
      <c r="N198" s="22">
        <f>'Orange Pivot'!C126</f>
        <v>29057</v>
      </c>
      <c r="O198" s="12">
        <f>'Orange Pivot'!D126</f>
        <v>27222</v>
      </c>
      <c r="P198" s="12">
        <f>'Orange Pivot'!E126</f>
        <v>19109</v>
      </c>
      <c r="Q198" s="12">
        <f>'Orange Pivot'!F126</f>
        <v>16932</v>
      </c>
      <c r="R198" s="13">
        <f>'Orange Pivot'!G126</f>
        <v>7511</v>
      </c>
      <c r="S198" s="259">
        <f>'Orange Pivot'!H126</f>
        <v>8145</v>
      </c>
      <c r="T198" s="259">
        <f>'Orange Pivot'!I126</f>
        <v>107976</v>
      </c>
      <c r="U198" s="62">
        <f>SUM(N198:R198)</f>
        <v>99831</v>
      </c>
      <c r="V198" s="67"/>
      <c r="W198" s="22">
        <f>'Blue Pivot'!C126</f>
        <v>15</v>
      </c>
      <c r="X198" s="12">
        <f>'Blue Pivot'!D126</f>
        <v>54</v>
      </c>
      <c r="Y198" s="12">
        <f>'Blue Pivot'!E126</f>
        <v>58</v>
      </c>
      <c r="Z198" s="12">
        <f>'Blue Pivot'!F126</f>
        <v>75</v>
      </c>
      <c r="AA198" s="13">
        <f>'Blue Pivot'!G126</f>
        <v>18</v>
      </c>
      <c r="AB198" s="12">
        <f>'Blue Pivot'!H126</f>
        <v>43</v>
      </c>
      <c r="AC198" s="259">
        <f>'Blue Pivot'!I126</f>
        <v>263</v>
      </c>
      <c r="AD198" s="75">
        <f>SUM(W198:AA198)</f>
        <v>220</v>
      </c>
    </row>
    <row r="199" spans="2:31" ht="15" hidden="1" customHeight="1" outlineLevel="1" thickTop="1" thickBot="1" x14ac:dyDescent="0.3">
      <c r="B199" s="397"/>
      <c r="C199" s="393"/>
      <c r="D199" s="104" t="s">
        <v>8</v>
      </c>
      <c r="E199" s="94">
        <f>'Green Pivot'!C127</f>
        <v>19</v>
      </c>
      <c r="F199" s="91">
        <f>'Green Pivot'!D127</f>
        <v>50</v>
      </c>
      <c r="G199" s="91">
        <f>'Green Pivot'!E127</f>
        <v>117</v>
      </c>
      <c r="H199" s="91">
        <f>'Green Pivot'!F127</f>
        <v>146</v>
      </c>
      <c r="I199" s="92">
        <f>'Green Pivot'!G127</f>
        <v>31</v>
      </c>
      <c r="J199" s="91">
        <f>'Green Pivot'!H127</f>
        <v>27</v>
      </c>
      <c r="K199" s="264">
        <f>'Green Pivot'!I127</f>
        <v>390</v>
      </c>
      <c r="L199" s="95">
        <f t="shared" ref="L199:L201" si="277">SUM(E199:I199)</f>
        <v>363</v>
      </c>
      <c r="M199" s="67"/>
      <c r="N199" s="94">
        <f>'Orange Pivot'!C127</f>
        <v>29484</v>
      </c>
      <c r="O199" s="91">
        <f>'Orange Pivot'!D127</f>
        <v>24782</v>
      </c>
      <c r="P199" s="91">
        <f>'Orange Pivot'!E127</f>
        <v>16547</v>
      </c>
      <c r="Q199" s="91">
        <f>'Orange Pivot'!F127</f>
        <v>15015</v>
      </c>
      <c r="R199" s="92">
        <f>'Orange Pivot'!G127</f>
        <v>6893</v>
      </c>
      <c r="S199" s="264">
        <f>'Orange Pivot'!H127</f>
        <v>3855</v>
      </c>
      <c r="T199" s="264">
        <f>'Orange Pivot'!I127</f>
        <v>96576</v>
      </c>
      <c r="U199" s="93">
        <f t="shared" ref="U199:U201" si="278">SUM(N199:R199)</f>
        <v>92721</v>
      </c>
      <c r="V199" s="67"/>
      <c r="W199" s="94">
        <f>'Blue Pivot'!C127</f>
        <v>18</v>
      </c>
      <c r="X199" s="91">
        <f>'Blue Pivot'!D127</f>
        <v>53</v>
      </c>
      <c r="Y199" s="91">
        <f>'Blue Pivot'!E127</f>
        <v>55</v>
      </c>
      <c r="Z199" s="91">
        <f>'Blue Pivot'!F127</f>
        <v>70</v>
      </c>
      <c r="AA199" s="92">
        <f>'Blue Pivot'!G127</f>
        <v>20</v>
      </c>
      <c r="AB199" s="91">
        <f>'Blue Pivot'!H127</f>
        <v>18</v>
      </c>
      <c r="AC199" s="264">
        <f>'Blue Pivot'!I127</f>
        <v>234</v>
      </c>
      <c r="AD199" s="95">
        <f t="shared" ref="AD199:AD201" si="279">SUM(W199:AA199)</f>
        <v>216</v>
      </c>
    </row>
    <row r="200" spans="2:31" ht="15" hidden="1" customHeight="1" outlineLevel="1" thickTop="1" thickBot="1" x14ac:dyDescent="0.3">
      <c r="B200" s="397"/>
      <c r="C200" s="393"/>
      <c r="D200" s="105" t="s">
        <v>9</v>
      </c>
      <c r="E200" s="99">
        <f>'Green Pivot'!C128</f>
        <v>19</v>
      </c>
      <c r="F200" s="96">
        <f>'Green Pivot'!D128</f>
        <v>50</v>
      </c>
      <c r="G200" s="96">
        <f>'Green Pivot'!E128</f>
        <v>115</v>
      </c>
      <c r="H200" s="96">
        <f>'Green Pivot'!F128</f>
        <v>143</v>
      </c>
      <c r="I200" s="97">
        <f>'Green Pivot'!G128</f>
        <v>31</v>
      </c>
      <c r="J200" s="96">
        <f>'Green Pivot'!H128</f>
        <v>0</v>
      </c>
      <c r="K200" s="265">
        <f>'Green Pivot'!I128</f>
        <v>358</v>
      </c>
      <c r="L200" s="100">
        <f t="shared" si="277"/>
        <v>358</v>
      </c>
      <c r="M200" s="67"/>
      <c r="N200" s="99">
        <f>'Orange Pivot'!C128</f>
        <v>29285</v>
      </c>
      <c r="O200" s="96">
        <f>'Orange Pivot'!D128</f>
        <v>24494</v>
      </c>
      <c r="P200" s="96">
        <f>'Orange Pivot'!E128</f>
        <v>16191</v>
      </c>
      <c r="Q200" s="96">
        <f>'Orange Pivot'!F128</f>
        <v>14568</v>
      </c>
      <c r="R200" s="97">
        <f>'Orange Pivot'!G128</f>
        <v>6641</v>
      </c>
      <c r="S200" s="265">
        <f>'Orange Pivot'!H128</f>
        <v>0</v>
      </c>
      <c r="T200" s="265">
        <f>'Orange Pivot'!I128</f>
        <v>91179</v>
      </c>
      <c r="U200" s="98">
        <f t="shared" si="278"/>
        <v>91179</v>
      </c>
      <c r="V200" s="67"/>
      <c r="W200" s="99">
        <f>'Blue Pivot'!C128</f>
        <v>18</v>
      </c>
      <c r="X200" s="96">
        <f>'Blue Pivot'!D128</f>
        <v>53</v>
      </c>
      <c r="Y200" s="96">
        <f>'Blue Pivot'!E128</f>
        <v>52</v>
      </c>
      <c r="Z200" s="96">
        <f>'Blue Pivot'!F128</f>
        <v>64</v>
      </c>
      <c r="AA200" s="97">
        <f>'Blue Pivot'!G128</f>
        <v>19</v>
      </c>
      <c r="AB200" s="96">
        <f>'Blue Pivot'!H128</f>
        <v>0</v>
      </c>
      <c r="AC200" s="265">
        <f>'Blue Pivot'!I128</f>
        <v>206</v>
      </c>
      <c r="AD200" s="100">
        <f t="shared" si="279"/>
        <v>206</v>
      </c>
    </row>
    <row r="201" spans="2:31" s="1" customFormat="1" ht="15" hidden="1" customHeight="1" outlineLevel="1" thickTop="1" thickBot="1" x14ac:dyDescent="0.3">
      <c r="B201" s="397"/>
      <c r="C201" s="393"/>
      <c r="D201" s="300" t="s">
        <v>144</v>
      </c>
      <c r="E201" s="200">
        <f>'Green Pivot'!C129</f>
        <v>15</v>
      </c>
      <c r="F201" s="201">
        <f>'Green Pivot'!D129</f>
        <v>28</v>
      </c>
      <c r="G201" s="201">
        <f>'Green Pivot'!E129</f>
        <v>47</v>
      </c>
      <c r="H201" s="201">
        <f>'Green Pivot'!F129</f>
        <v>31</v>
      </c>
      <c r="I201" s="202">
        <f>'Green Pivot'!G129</f>
        <v>0</v>
      </c>
      <c r="J201" s="201">
        <f>'Green Pivot'!H129</f>
        <v>0</v>
      </c>
      <c r="K201" s="284">
        <f>'Green Pivot'!I129</f>
        <v>121</v>
      </c>
      <c r="L201" s="203">
        <f t="shared" si="277"/>
        <v>121</v>
      </c>
      <c r="M201" s="67"/>
      <c r="N201" s="200">
        <f>'Orange Pivot'!C129</f>
        <v>24336</v>
      </c>
      <c r="O201" s="201">
        <f>'Orange Pivot'!D129</f>
        <v>15446</v>
      </c>
      <c r="P201" s="201">
        <f>'Orange Pivot'!E129</f>
        <v>6425</v>
      </c>
      <c r="Q201" s="201">
        <f>'Orange Pivot'!F129</f>
        <v>2890</v>
      </c>
      <c r="R201" s="202">
        <f>'Orange Pivot'!G129</f>
        <v>0</v>
      </c>
      <c r="S201" s="284">
        <f>'Orange Pivot'!H129</f>
        <v>0</v>
      </c>
      <c r="T201" s="284">
        <f>'Orange Pivot'!I129</f>
        <v>49097</v>
      </c>
      <c r="U201" s="287">
        <f t="shared" si="278"/>
        <v>49097</v>
      </c>
      <c r="V201" s="67"/>
      <c r="W201" s="200">
        <f>'Blue Pivot'!C129</f>
        <v>14</v>
      </c>
      <c r="X201" s="201">
        <f>'Blue Pivot'!D129</f>
        <v>31</v>
      </c>
      <c r="Y201" s="201">
        <f>'Blue Pivot'!E129</f>
        <v>25</v>
      </c>
      <c r="Z201" s="201">
        <f>'Blue Pivot'!F129</f>
        <v>7</v>
      </c>
      <c r="AA201" s="202">
        <f>'Blue Pivot'!G129</f>
        <v>0</v>
      </c>
      <c r="AB201" s="201">
        <f>'Blue Pivot'!H129</f>
        <v>0</v>
      </c>
      <c r="AC201" s="284">
        <f>'Blue Pivot'!I129</f>
        <v>77</v>
      </c>
      <c r="AD201" s="203">
        <f t="shared" si="279"/>
        <v>77</v>
      </c>
      <c r="AE201" s="7"/>
    </row>
    <row r="202" spans="2:31" ht="15" hidden="1" customHeight="1" outlineLevel="1" thickTop="1" thickBot="1" x14ac:dyDescent="0.3">
      <c r="B202" s="397"/>
      <c r="C202" s="393"/>
      <c r="D202" s="5" t="s">
        <v>10</v>
      </c>
      <c r="E202" s="23">
        <f>'Green Pivot'!C130</f>
        <v>86.36363636363636</v>
      </c>
      <c r="F202" s="15">
        <f>'Green Pivot'!D130</f>
        <v>113.63636363636364</v>
      </c>
      <c r="G202" s="15">
        <f>'Green Pivot'!E130</f>
        <v>137.64705882352942</v>
      </c>
      <c r="H202" s="15">
        <f>'Green Pivot'!F130</f>
        <v>155.31914893617019</v>
      </c>
      <c r="I202" s="16">
        <f>'Green Pivot'!G130</f>
        <v>106.89655172413792</v>
      </c>
      <c r="J202" s="15">
        <f>'Green Pivot'!H130</f>
        <v>49.090909090909093</v>
      </c>
      <c r="K202" s="261">
        <f>'Green Pivot'!I130</f>
        <v>118.54103343465046</v>
      </c>
      <c r="L202" s="17">
        <f>L199/L198*100</f>
        <v>132.48175182481751</v>
      </c>
      <c r="M202" s="67"/>
      <c r="N202" s="23">
        <f>'Orange Pivot'!C130</f>
        <v>101.46952541556252</v>
      </c>
      <c r="O202" s="15">
        <f>'Orange Pivot'!D130</f>
        <v>91.036661523767535</v>
      </c>
      <c r="P202" s="15">
        <f>'Orange Pivot'!E130</f>
        <v>86.592705008111352</v>
      </c>
      <c r="Q202" s="15">
        <f>'Orange Pivot'!F130</f>
        <v>88.678242381289863</v>
      </c>
      <c r="R202" s="16">
        <f>'Orange Pivot'!G130</f>
        <v>91.772067634136604</v>
      </c>
      <c r="S202" s="261">
        <f>'Orange Pivot'!H130</f>
        <v>47.329650092081032</v>
      </c>
      <c r="T202" s="261">
        <f>'Orange Pivot'!I130</f>
        <v>89.442098244054236</v>
      </c>
      <c r="U202" s="84">
        <f>U199/U198*100</f>
        <v>92.877963758752287</v>
      </c>
      <c r="V202" s="67"/>
      <c r="W202" s="23">
        <f>'Blue Pivot'!C130</f>
        <v>120</v>
      </c>
      <c r="X202" s="15">
        <f>'Blue Pivot'!D130</f>
        <v>98.148148148148152</v>
      </c>
      <c r="Y202" s="15">
        <f>'Blue Pivot'!E130</f>
        <v>94.827586206896555</v>
      </c>
      <c r="Z202" s="15">
        <f>'Blue Pivot'!F130</f>
        <v>93.333333333333329</v>
      </c>
      <c r="AA202" s="16">
        <f>'Blue Pivot'!G130</f>
        <v>111.11111111111111</v>
      </c>
      <c r="AB202" s="15">
        <f>'Blue Pivot'!H130</f>
        <v>41.860465116279073</v>
      </c>
      <c r="AC202" s="261">
        <f>'Blue Pivot'!I130</f>
        <v>88.973384030418245</v>
      </c>
      <c r="AD202" s="17">
        <f>AD199/AD198*100</f>
        <v>98.181818181818187</v>
      </c>
    </row>
    <row r="203" spans="2:31" s="1" customFormat="1" ht="15" hidden="1" customHeight="1" outlineLevel="1" thickTop="1" thickBot="1" x14ac:dyDescent="0.3">
      <c r="B203" s="397"/>
      <c r="C203" s="393"/>
      <c r="D203" s="301" t="s">
        <v>11</v>
      </c>
      <c r="E203" s="347">
        <f>'Green Pivot'!C131</f>
        <v>86.36363636363636</v>
      </c>
      <c r="F203" s="43">
        <f>'Green Pivot'!D131</f>
        <v>113.63636363636364</v>
      </c>
      <c r="G203" s="43">
        <f>'Green Pivot'!E131</f>
        <v>135.29411764705884</v>
      </c>
      <c r="H203" s="43">
        <f>'Green Pivot'!F131</f>
        <v>152.12765957446808</v>
      </c>
      <c r="I203" s="44">
        <f>'Green Pivot'!G131</f>
        <v>106.89655172413792</v>
      </c>
      <c r="J203" s="43">
        <f>'Green Pivot'!H131</f>
        <v>0</v>
      </c>
      <c r="K203" s="271">
        <f>'Green Pivot'!I131</f>
        <v>108.8145896656535</v>
      </c>
      <c r="L203" s="45">
        <f>L200/L198*100</f>
        <v>130.65693430656935</v>
      </c>
      <c r="M203" s="67"/>
      <c r="N203" s="295">
        <f>'Orange Pivot'!C131</f>
        <v>100.78466462470317</v>
      </c>
      <c r="O203" s="296">
        <f>'Orange Pivot'!D131</f>
        <v>89.978693703622071</v>
      </c>
      <c r="P203" s="296">
        <f>'Orange Pivot'!E131</f>
        <v>84.729708514312634</v>
      </c>
      <c r="Q203" s="296">
        <f>'Orange Pivot'!F131</f>
        <v>86.038270729978734</v>
      </c>
      <c r="R203" s="297">
        <f>'Orange Pivot'!G131</f>
        <v>88.416988416988417</v>
      </c>
      <c r="S203" s="267">
        <f>'Orange Pivot'!H131</f>
        <v>0</v>
      </c>
      <c r="T203" s="267">
        <f>'Orange Pivot'!I131</f>
        <v>84.443765281173597</v>
      </c>
      <c r="U203" s="298">
        <f>U200/U198*100</f>
        <v>91.333353367190554</v>
      </c>
      <c r="V203" s="67"/>
      <c r="W203" s="347">
        <f>'Blue Pivot'!C131</f>
        <v>120</v>
      </c>
      <c r="X203" s="43">
        <f>'Blue Pivot'!D131</f>
        <v>98.148148148148152</v>
      </c>
      <c r="Y203" s="43">
        <f>'Blue Pivot'!E131</f>
        <v>89.65517241379311</v>
      </c>
      <c r="Z203" s="43">
        <f>'Blue Pivot'!F131</f>
        <v>85.333333333333343</v>
      </c>
      <c r="AA203" s="44">
        <f>'Blue Pivot'!G131</f>
        <v>105.55555555555556</v>
      </c>
      <c r="AB203" s="43">
        <f>'Blue Pivot'!H131</f>
        <v>0</v>
      </c>
      <c r="AC203" s="271">
        <f>'Blue Pivot'!I131</f>
        <v>78.326996197718628</v>
      </c>
      <c r="AD203" s="45">
        <f>AD200/AD198*100</f>
        <v>93.63636363636364</v>
      </c>
      <c r="AE203" s="7"/>
    </row>
    <row r="204" spans="2:31" s="1" customFormat="1" ht="15" hidden="1" customHeight="1" outlineLevel="1" thickTop="1" thickBot="1" x14ac:dyDescent="0.3">
      <c r="B204" s="397"/>
      <c r="C204" s="393"/>
      <c r="D204" s="301" t="s">
        <v>145</v>
      </c>
      <c r="E204" s="295">
        <f>'Green Pivot'!C132</f>
        <v>83.333333333333343</v>
      </c>
      <c r="F204" s="296">
        <f>'Green Pivot'!D132</f>
        <v>65.116279069767444</v>
      </c>
      <c r="G204" s="296">
        <f>'Green Pivot'!E132</f>
        <v>47.959183673469383</v>
      </c>
      <c r="H204" s="296">
        <f>'Green Pivot'!F132</f>
        <v>28.971962616822427</v>
      </c>
      <c r="I204" s="297">
        <f>'Green Pivot'!G132</f>
        <v>0</v>
      </c>
      <c r="J204" s="296">
        <f>'Green Pivot'!H132</f>
        <v>0</v>
      </c>
      <c r="K204" s="267">
        <f>'Green Pivot'!I132</f>
        <v>44.981412639405207</v>
      </c>
      <c r="L204" s="299"/>
      <c r="M204" s="67"/>
      <c r="N204" s="295">
        <f>'Orange Pivot'!C132</f>
        <v>87.713101459722481</v>
      </c>
      <c r="O204" s="296">
        <f>'Orange Pivot'!D132</f>
        <v>69.733634311512418</v>
      </c>
      <c r="P204" s="296">
        <f>'Orange Pivot'!E132</f>
        <v>48.512533977650257</v>
      </c>
      <c r="Q204" s="296">
        <f>'Orange Pivot'!F132</f>
        <v>30.698958997238158</v>
      </c>
      <c r="R204" s="297"/>
      <c r="S204" s="267"/>
      <c r="T204" s="267"/>
      <c r="U204" s="298"/>
      <c r="V204" s="67"/>
      <c r="W204" s="295">
        <f>'Blue Pivot'!C132</f>
        <v>87.5</v>
      </c>
      <c r="X204" s="296">
        <f>'Blue Pivot'!D132</f>
        <v>70.454545454545453</v>
      </c>
      <c r="Y204" s="296">
        <f>'Blue Pivot'!E132</f>
        <v>55.555555555555557</v>
      </c>
      <c r="Z204" s="296">
        <f>'Blue Pivot'!F132</f>
        <v>17.073170731707318</v>
      </c>
      <c r="AA204" s="297"/>
      <c r="AB204" s="296"/>
      <c r="AC204" s="267"/>
      <c r="AD204" s="299"/>
      <c r="AE204" s="7"/>
    </row>
    <row r="205" spans="2:31" ht="15" hidden="1" customHeight="1" outlineLevel="1" thickTop="1" thickBot="1" x14ac:dyDescent="0.3">
      <c r="B205" s="397"/>
      <c r="C205" s="393"/>
      <c r="D205" s="6" t="s">
        <v>146</v>
      </c>
      <c r="E205" s="24">
        <f>'Green Pivot'!C133</f>
        <v>68.181818181818173</v>
      </c>
      <c r="F205" s="18">
        <f>'Green Pivot'!D133</f>
        <v>63.636363636363633</v>
      </c>
      <c r="G205" s="18">
        <f>'Green Pivot'!E133</f>
        <v>55.294117647058826</v>
      </c>
      <c r="H205" s="18">
        <f>'Green Pivot'!F133</f>
        <v>32.978723404255319</v>
      </c>
      <c r="I205" s="19">
        <f>'Green Pivot'!G133</f>
        <v>0</v>
      </c>
      <c r="J205" s="18">
        <f>'Green Pivot'!H133</f>
        <v>0</v>
      </c>
      <c r="K205" s="262">
        <f>'Green Pivot'!I133</f>
        <v>36.778115501519757</v>
      </c>
      <c r="L205" s="20"/>
      <c r="M205" s="67"/>
      <c r="N205" s="24">
        <f>'Orange Pivot'!C133</f>
        <v>83.752624152527787</v>
      </c>
      <c r="O205" s="18">
        <f>'Orange Pivot'!D133</f>
        <v>56.740871354051869</v>
      </c>
      <c r="P205" s="18">
        <f>'Orange Pivot'!E133</f>
        <v>33.622900204092318</v>
      </c>
      <c r="Q205" s="18">
        <f>'Orange Pivot'!F133</f>
        <v>17.068273092369481</v>
      </c>
      <c r="R205" s="19"/>
      <c r="S205" s="262"/>
      <c r="T205" s="262"/>
      <c r="U205" s="85"/>
      <c r="V205" s="67"/>
      <c r="W205" s="24">
        <f>'Blue Pivot'!C133</f>
        <v>93.333333333333329</v>
      </c>
      <c r="X205" s="18">
        <f>'Blue Pivot'!D133</f>
        <v>57.407407407407405</v>
      </c>
      <c r="Y205" s="18">
        <f>'Blue Pivot'!E133</f>
        <v>43.103448275862064</v>
      </c>
      <c r="Z205" s="18">
        <f>'Blue Pivot'!F133</f>
        <v>9.3333333333333339</v>
      </c>
      <c r="AA205" s="19"/>
      <c r="AB205" s="18"/>
      <c r="AC205" s="262"/>
      <c r="AD205" s="20"/>
    </row>
    <row r="206" spans="2:31" ht="15" customHeight="1" collapsed="1" thickTop="1" thickBot="1" x14ac:dyDescent="0.3">
      <c r="B206" s="397"/>
      <c r="C206" s="393"/>
      <c r="D206" s="107" t="s">
        <v>76</v>
      </c>
      <c r="E206" s="101">
        <f>E202/N202</f>
        <v>0.85112880946214275</v>
      </c>
      <c r="F206" s="47">
        <f t="shared" ref="F206:F209" si="280">F202/O202</f>
        <v>1.2482483620809826</v>
      </c>
      <c r="G206" s="47">
        <f t="shared" ref="G206:G209" si="281">G202/P202</f>
        <v>1.5895918577741126</v>
      </c>
      <c r="H206" s="47">
        <f t="shared" ref="H206:H209" si="282">H202/Q202</f>
        <v>1.7514910621293598</v>
      </c>
      <c r="I206" s="48">
        <f t="shared" ref="I206:I207" si="283">I202/R202</f>
        <v>1.1648048745103727</v>
      </c>
      <c r="J206" s="47">
        <f t="shared" ref="J206" si="284">J202/S202</f>
        <v>1.0372125928546163</v>
      </c>
      <c r="K206" s="312">
        <f t="shared" ref="K206:L207" si="285">K202/T202</f>
        <v>1.325338244091681</v>
      </c>
      <c r="L206" s="138">
        <f>L202/U202</f>
        <v>1.4264067219317476</v>
      </c>
      <c r="M206" s="67"/>
      <c r="N206" s="29"/>
      <c r="O206" s="29"/>
      <c r="P206" s="29"/>
      <c r="Q206" s="29"/>
      <c r="R206" s="29"/>
      <c r="S206" s="29"/>
      <c r="T206" s="29"/>
      <c r="U206" s="29"/>
      <c r="V206" s="67"/>
      <c r="W206" s="101">
        <f>W202/N202</f>
        <v>1.1826210826210826</v>
      </c>
      <c r="X206" s="47">
        <f t="shared" ref="X206:X209" si="286">X202/O202</f>
        <v>1.0781167334714266</v>
      </c>
      <c r="Y206" s="47">
        <f t="shared" ref="Y206:Y209" si="287">Y202/P202</f>
        <v>1.0950990178446767</v>
      </c>
      <c r="Z206" s="47">
        <f t="shared" ref="Z206:Z209" si="288">Z202/Q202</f>
        <v>1.0524941724941725</v>
      </c>
      <c r="AA206" s="48">
        <f t="shared" ref="AA206:AA207" si="289">AA202/R202</f>
        <v>1.210729081032287</v>
      </c>
      <c r="AB206" s="47">
        <f t="shared" ref="AB206" si="290">AB202/S202</f>
        <v>0.88444484662021539</v>
      </c>
      <c r="AC206" s="312">
        <f t="shared" ref="AC206:AC207" si="291">AC202/T202</f>
        <v>0.99475957940569504</v>
      </c>
      <c r="AD206" s="138">
        <f t="shared" ref="AD206:AD207" si="292">AD202/U202</f>
        <v>1.0571056277336408</v>
      </c>
    </row>
    <row r="207" spans="2:31" s="1" customFormat="1" ht="15" customHeight="1" thickTop="1" thickBot="1" x14ac:dyDescent="0.3">
      <c r="B207" s="397"/>
      <c r="C207" s="393"/>
      <c r="D207" s="307" t="s">
        <v>77</v>
      </c>
      <c r="E207" s="70">
        <f t="shared" ref="E207:E209" si="293">E203/N203</f>
        <v>0.85691247458363728</v>
      </c>
      <c r="F207" s="53">
        <f t="shared" si="280"/>
        <v>1.2629252432877811</v>
      </c>
      <c r="G207" s="53">
        <f t="shared" si="281"/>
        <v>1.596773080178894</v>
      </c>
      <c r="H207" s="53">
        <f t="shared" si="282"/>
        <v>1.7681394370640402</v>
      </c>
      <c r="I207" s="54">
        <f t="shared" si="283"/>
        <v>1.2090046679716908</v>
      </c>
      <c r="J207" s="53"/>
      <c r="K207" s="313">
        <f t="shared" si="285"/>
        <v>1.2886041888744779</v>
      </c>
      <c r="L207" s="336">
        <f t="shared" si="285"/>
        <v>1.4305500618299307</v>
      </c>
      <c r="M207" s="67"/>
      <c r="N207" s="46"/>
      <c r="O207" s="46"/>
      <c r="P207" s="46"/>
      <c r="Q207" s="46"/>
      <c r="R207" s="46"/>
      <c r="S207" s="46"/>
      <c r="T207" s="46"/>
      <c r="U207" s="46"/>
      <c r="V207" s="67"/>
      <c r="W207" s="70">
        <f t="shared" ref="W207:W209" si="294">W203/N203</f>
        <v>1.1906573331056856</v>
      </c>
      <c r="X207" s="53">
        <f t="shared" si="286"/>
        <v>1.0907932101285576</v>
      </c>
      <c r="Y207" s="53">
        <f t="shared" si="287"/>
        <v>1.058131486415399</v>
      </c>
      <c r="Z207" s="53">
        <f t="shared" si="288"/>
        <v>0.99180669961559598</v>
      </c>
      <c r="AA207" s="54">
        <f t="shared" si="289"/>
        <v>1.1938379427462398</v>
      </c>
      <c r="AB207" s="53"/>
      <c r="AC207" s="313">
        <f t="shared" si="291"/>
        <v>0.92756399406056944</v>
      </c>
      <c r="AD207" s="336">
        <f t="shared" si="292"/>
        <v>1.0252154353723795</v>
      </c>
      <c r="AE207" s="7"/>
    </row>
    <row r="208" spans="2:31" s="1" customFormat="1" ht="15" customHeight="1" thickTop="1" thickBot="1" x14ac:dyDescent="0.3">
      <c r="B208" s="397"/>
      <c r="C208" s="393"/>
      <c r="D208" s="307" t="s">
        <v>147</v>
      </c>
      <c r="E208" s="70">
        <f t="shared" si="293"/>
        <v>0.95006711593250059</v>
      </c>
      <c r="F208" s="53">
        <f t="shared" si="280"/>
        <v>0.93378582247530029</v>
      </c>
      <c r="G208" s="53">
        <f t="shared" si="281"/>
        <v>0.98859366314619224</v>
      </c>
      <c r="H208" s="53">
        <f t="shared" si="282"/>
        <v>0.94374413866701146</v>
      </c>
      <c r="I208" s="54"/>
      <c r="J208" s="53"/>
      <c r="K208" s="313"/>
      <c r="L208" s="336"/>
      <c r="M208" s="67"/>
      <c r="N208" s="46"/>
      <c r="O208" s="46"/>
      <c r="P208" s="46"/>
      <c r="Q208" s="46"/>
      <c r="R208" s="46"/>
      <c r="S208" s="46"/>
      <c r="T208" s="46"/>
      <c r="U208" s="46"/>
      <c r="V208" s="67"/>
      <c r="W208" s="70">
        <f t="shared" si="294"/>
        <v>0.9975704717291255</v>
      </c>
      <c r="X208" s="53">
        <f t="shared" si="286"/>
        <v>1.0103380692853694</v>
      </c>
      <c r="Y208" s="53">
        <f t="shared" si="287"/>
        <v>1.1451794206658019</v>
      </c>
      <c r="Z208" s="53">
        <f t="shared" si="288"/>
        <v>0.55614819816018224</v>
      </c>
      <c r="AA208" s="54"/>
      <c r="AB208" s="53"/>
      <c r="AC208" s="313"/>
      <c r="AD208" s="336"/>
      <c r="AE208" s="7"/>
    </row>
    <row r="209" spans="2:31" ht="17.25" thickTop="1" thickBot="1" x14ac:dyDescent="0.3">
      <c r="B209" s="397"/>
      <c r="C209" s="393"/>
      <c r="D209" s="108" t="s">
        <v>148</v>
      </c>
      <c r="E209" s="69">
        <f t="shared" si="293"/>
        <v>0.81408575398960004</v>
      </c>
      <c r="F209" s="49">
        <f t="shared" si="280"/>
        <v>1.1215260202700317</v>
      </c>
      <c r="G209" s="49">
        <f t="shared" si="281"/>
        <v>1.6445374227512015</v>
      </c>
      <c r="H209" s="49">
        <f t="shared" si="282"/>
        <v>1.9321652065081349</v>
      </c>
      <c r="I209" s="50"/>
      <c r="J209" s="49"/>
      <c r="K209" s="314"/>
      <c r="L209" s="51"/>
      <c r="M209" s="67"/>
      <c r="N209" s="52"/>
      <c r="O209" s="52"/>
      <c r="P209" s="52"/>
      <c r="Q209" s="52"/>
      <c r="R209" s="52"/>
      <c r="S209" s="52"/>
      <c r="T209" s="52"/>
      <c r="U209" s="52"/>
      <c r="V209" s="67"/>
      <c r="W209" s="69">
        <f t="shared" si="294"/>
        <v>1.1143929432390971</v>
      </c>
      <c r="X209" s="49">
        <f t="shared" si="286"/>
        <v>1.0117470182859281</v>
      </c>
      <c r="Y209" s="49">
        <f t="shared" si="287"/>
        <v>1.2819669931571176</v>
      </c>
      <c r="Z209" s="49">
        <f t="shared" si="288"/>
        <v>0.54682352941176471</v>
      </c>
      <c r="AA209" s="50"/>
      <c r="AB209" s="49"/>
      <c r="AC209" s="314"/>
      <c r="AD209" s="51"/>
    </row>
    <row r="210" spans="2:31" ht="15" hidden="1" customHeight="1" outlineLevel="1" thickTop="1" thickBot="1" x14ac:dyDescent="0.3">
      <c r="B210" s="397"/>
      <c r="C210" s="394" t="s">
        <v>32</v>
      </c>
      <c r="D210" s="106" t="s">
        <v>7</v>
      </c>
      <c r="E210" s="22">
        <f>'Green Pivot'!C134</f>
        <v>2</v>
      </c>
      <c r="F210" s="12">
        <f>'Green Pivot'!D134</f>
        <v>7</v>
      </c>
      <c r="G210" s="12">
        <f>'Green Pivot'!E134</f>
        <v>23</v>
      </c>
      <c r="H210" s="12">
        <f>'Green Pivot'!F134</f>
        <v>31</v>
      </c>
      <c r="I210" s="13">
        <f>'Green Pivot'!G134</f>
        <v>10</v>
      </c>
      <c r="J210" s="12">
        <f>'Green Pivot'!H134</f>
        <v>10</v>
      </c>
      <c r="K210" s="259">
        <f>'Green Pivot'!I134</f>
        <v>83</v>
      </c>
      <c r="L210" s="62">
        <f>SUM(E210:I210)</f>
        <v>73</v>
      </c>
      <c r="M210" s="67"/>
      <c r="N210" s="22">
        <f>'Orange Pivot'!C134</f>
        <v>6006</v>
      </c>
      <c r="O210" s="12">
        <f>'Orange Pivot'!D134</f>
        <v>6502</v>
      </c>
      <c r="P210" s="12">
        <f>'Orange Pivot'!E134</f>
        <v>3982</v>
      </c>
      <c r="Q210" s="12">
        <f>'Orange Pivot'!F134</f>
        <v>3780</v>
      </c>
      <c r="R210" s="13">
        <f>'Orange Pivot'!G134</f>
        <v>1502</v>
      </c>
      <c r="S210" s="259">
        <f>'Orange Pivot'!H134</f>
        <v>1840</v>
      </c>
      <c r="T210" s="259">
        <f>'Orange Pivot'!I134</f>
        <v>23612</v>
      </c>
      <c r="U210" s="62">
        <f>SUM(N210:R210)</f>
        <v>21772</v>
      </c>
      <c r="V210" s="67"/>
      <c r="W210" s="200">
        <f>'Blue Pivot'!C134</f>
        <v>5</v>
      </c>
      <c r="X210" s="201">
        <f>'Blue Pivot'!D134</f>
        <v>10</v>
      </c>
      <c r="Y210" s="201">
        <f>'Blue Pivot'!E134</f>
        <v>12</v>
      </c>
      <c r="Z210" s="201">
        <f>'Blue Pivot'!F134</f>
        <v>16</v>
      </c>
      <c r="AA210" s="202">
        <f>'Blue Pivot'!G134</f>
        <v>7</v>
      </c>
      <c r="AB210" s="201">
        <f>'Blue Pivot'!H134</f>
        <v>12</v>
      </c>
      <c r="AC210" s="284">
        <f>'Blue Pivot'!I134</f>
        <v>62</v>
      </c>
      <c r="AD210" s="203">
        <f>SUM(W210:AA210)</f>
        <v>50</v>
      </c>
    </row>
    <row r="211" spans="2:31" ht="15" hidden="1" customHeight="1" outlineLevel="1" thickTop="1" thickBot="1" x14ac:dyDescent="0.3">
      <c r="B211" s="397"/>
      <c r="C211" s="394"/>
      <c r="D211" s="3" t="s">
        <v>8</v>
      </c>
      <c r="E211" s="94">
        <f>'Green Pivot'!C135</f>
        <v>0</v>
      </c>
      <c r="F211" s="91">
        <f>'Green Pivot'!D135</f>
        <v>10</v>
      </c>
      <c r="G211" s="91">
        <f>'Green Pivot'!E135</f>
        <v>28</v>
      </c>
      <c r="H211" s="91">
        <f>'Green Pivot'!F135</f>
        <v>31</v>
      </c>
      <c r="I211" s="92">
        <f>'Green Pivot'!G135</f>
        <v>10</v>
      </c>
      <c r="J211" s="91">
        <f>'Green Pivot'!H135</f>
        <v>0</v>
      </c>
      <c r="K211" s="264">
        <f>'Green Pivot'!I135</f>
        <v>79</v>
      </c>
      <c r="L211" s="95">
        <f t="shared" ref="L211:L213" si="295">SUM(E211:I211)</f>
        <v>79</v>
      </c>
      <c r="M211" s="67"/>
      <c r="N211" s="94">
        <f>'Orange Pivot'!C135</f>
        <v>6041</v>
      </c>
      <c r="O211" s="91">
        <f>'Orange Pivot'!D135</f>
        <v>5998</v>
      </c>
      <c r="P211" s="91">
        <f>'Orange Pivot'!E135</f>
        <v>3448</v>
      </c>
      <c r="Q211" s="91">
        <f>'Orange Pivot'!F135</f>
        <v>3247</v>
      </c>
      <c r="R211" s="92">
        <f>'Orange Pivot'!G135</f>
        <v>1490</v>
      </c>
      <c r="S211" s="264">
        <f>'Orange Pivot'!H135</f>
        <v>547</v>
      </c>
      <c r="T211" s="264">
        <f>'Orange Pivot'!I135</f>
        <v>20771</v>
      </c>
      <c r="U211" s="93">
        <f t="shared" ref="U211:U213" si="296">SUM(N211:R211)</f>
        <v>20224</v>
      </c>
      <c r="V211" s="67"/>
      <c r="W211" s="187">
        <f>'Blue Pivot'!C135</f>
        <v>6</v>
      </c>
      <c r="X211" s="91">
        <f>'Blue Pivot'!D135</f>
        <v>7</v>
      </c>
      <c r="Y211" s="91">
        <f>'Blue Pivot'!E135</f>
        <v>11</v>
      </c>
      <c r="Z211" s="91">
        <f>'Blue Pivot'!F135</f>
        <v>17</v>
      </c>
      <c r="AA211" s="92">
        <f>'Blue Pivot'!G135</f>
        <v>6</v>
      </c>
      <c r="AB211" s="91">
        <f>'Blue Pivot'!H135</f>
        <v>6</v>
      </c>
      <c r="AC211" s="264">
        <f>'Blue Pivot'!I135</f>
        <v>53</v>
      </c>
      <c r="AD211" s="95">
        <f t="shared" ref="AD211:AD213" si="297">SUM(W211:AA211)</f>
        <v>47</v>
      </c>
    </row>
    <row r="212" spans="2:31" ht="15" hidden="1" customHeight="1" outlineLevel="1" thickTop="1" thickBot="1" x14ac:dyDescent="0.3">
      <c r="B212" s="397"/>
      <c r="C212" s="394"/>
      <c r="D212" s="4" t="s">
        <v>9</v>
      </c>
      <c r="E212" s="99">
        <f>'Green Pivot'!C136</f>
        <v>0</v>
      </c>
      <c r="F212" s="96">
        <f>'Green Pivot'!D136</f>
        <v>10</v>
      </c>
      <c r="G212" s="96">
        <f>'Green Pivot'!E136</f>
        <v>28</v>
      </c>
      <c r="H212" s="96">
        <f>'Green Pivot'!F136</f>
        <v>31</v>
      </c>
      <c r="I212" s="97">
        <f>'Green Pivot'!G136</f>
        <v>10</v>
      </c>
      <c r="J212" s="96">
        <f>'Green Pivot'!H136</f>
        <v>0</v>
      </c>
      <c r="K212" s="265">
        <f>'Green Pivot'!I136</f>
        <v>79</v>
      </c>
      <c r="L212" s="100">
        <f t="shared" si="295"/>
        <v>79</v>
      </c>
      <c r="M212" s="67"/>
      <c r="N212" s="99">
        <f>'Orange Pivot'!C136</f>
        <v>5987</v>
      </c>
      <c r="O212" s="96">
        <f>'Orange Pivot'!D136</f>
        <v>5910</v>
      </c>
      <c r="P212" s="96">
        <f>'Orange Pivot'!E136</f>
        <v>3339</v>
      </c>
      <c r="Q212" s="96">
        <f>'Orange Pivot'!F136</f>
        <v>3111</v>
      </c>
      <c r="R212" s="97">
        <f>'Orange Pivot'!G136</f>
        <v>1405</v>
      </c>
      <c r="S212" s="265">
        <f>'Orange Pivot'!H136</f>
        <v>0</v>
      </c>
      <c r="T212" s="265">
        <f>'Orange Pivot'!I136</f>
        <v>19752</v>
      </c>
      <c r="U212" s="98">
        <f t="shared" si="296"/>
        <v>19752</v>
      </c>
      <c r="V212" s="67"/>
      <c r="W212" s="208">
        <f>'Blue Pivot'!C136</f>
        <v>6</v>
      </c>
      <c r="X212" s="96">
        <f>'Blue Pivot'!D136</f>
        <v>7</v>
      </c>
      <c r="Y212" s="96">
        <f>'Blue Pivot'!E136</f>
        <v>11</v>
      </c>
      <c r="Z212" s="96">
        <f>'Blue Pivot'!F136</f>
        <v>16</v>
      </c>
      <c r="AA212" s="97">
        <f>'Blue Pivot'!G136</f>
        <v>5</v>
      </c>
      <c r="AB212" s="96">
        <f>'Blue Pivot'!H136</f>
        <v>0</v>
      </c>
      <c r="AC212" s="265">
        <f>'Blue Pivot'!I136</f>
        <v>45</v>
      </c>
      <c r="AD212" s="100">
        <f t="shared" si="297"/>
        <v>45</v>
      </c>
    </row>
    <row r="213" spans="2:31" s="1" customFormat="1" ht="15" hidden="1" customHeight="1" outlineLevel="1" thickTop="1" thickBot="1" x14ac:dyDescent="0.3">
      <c r="B213" s="397"/>
      <c r="C213" s="394"/>
      <c r="D213" s="300" t="s">
        <v>144</v>
      </c>
      <c r="E213" s="200">
        <f>'Green Pivot'!C137</f>
        <v>0</v>
      </c>
      <c r="F213" s="201">
        <f>'Green Pivot'!D137</f>
        <v>5</v>
      </c>
      <c r="G213" s="201">
        <f>'Green Pivot'!E137</f>
        <v>9</v>
      </c>
      <c r="H213" s="201">
        <f>'Green Pivot'!F137</f>
        <v>9</v>
      </c>
      <c r="I213" s="202">
        <f>'Green Pivot'!G137</f>
        <v>0</v>
      </c>
      <c r="J213" s="201">
        <f>'Green Pivot'!H137</f>
        <v>0</v>
      </c>
      <c r="K213" s="284">
        <f>'Green Pivot'!I137</f>
        <v>23</v>
      </c>
      <c r="L213" s="203">
        <f t="shared" si="295"/>
        <v>23</v>
      </c>
      <c r="M213" s="67"/>
      <c r="N213" s="200">
        <f>'Orange Pivot'!C137</f>
        <v>4481</v>
      </c>
      <c r="O213" s="201">
        <f>'Orange Pivot'!D137</f>
        <v>3085</v>
      </c>
      <c r="P213" s="201">
        <f>'Orange Pivot'!E137</f>
        <v>1096</v>
      </c>
      <c r="Q213" s="201">
        <f>'Orange Pivot'!F137</f>
        <v>537</v>
      </c>
      <c r="R213" s="202">
        <f>'Orange Pivot'!G137</f>
        <v>0</v>
      </c>
      <c r="S213" s="284">
        <f>'Orange Pivot'!H137</f>
        <v>0</v>
      </c>
      <c r="T213" s="284">
        <f>'Orange Pivot'!I137</f>
        <v>9199</v>
      </c>
      <c r="U213" s="287">
        <f t="shared" si="296"/>
        <v>9199</v>
      </c>
      <c r="V213" s="67"/>
      <c r="W213" s="200">
        <f>'Blue Pivot'!C137</f>
        <v>5</v>
      </c>
      <c r="X213" s="201">
        <f>'Blue Pivot'!D137</f>
        <v>0</v>
      </c>
      <c r="Y213" s="201">
        <f>'Blue Pivot'!E137</f>
        <v>0</v>
      </c>
      <c r="Z213" s="201">
        <f>'Blue Pivot'!F137</f>
        <v>0</v>
      </c>
      <c r="AA213" s="202">
        <f>'Blue Pivot'!G137</f>
        <v>0</v>
      </c>
      <c r="AB213" s="201">
        <f>'Blue Pivot'!H137</f>
        <v>0</v>
      </c>
      <c r="AC213" s="284">
        <f>'Blue Pivot'!I137</f>
        <v>5</v>
      </c>
      <c r="AD213" s="203">
        <f t="shared" si="297"/>
        <v>5</v>
      </c>
      <c r="AE213" s="7"/>
    </row>
    <row r="214" spans="2:31" ht="15" hidden="1" customHeight="1" outlineLevel="1" thickTop="1" thickBot="1" x14ac:dyDescent="0.3">
      <c r="B214" s="397"/>
      <c r="C214" s="394"/>
      <c r="D214" s="5" t="s">
        <v>10</v>
      </c>
      <c r="E214" s="23">
        <f>'Green Pivot'!C138</f>
        <v>0</v>
      </c>
      <c r="F214" s="15">
        <f>'Green Pivot'!D138</f>
        <v>142.85714285714286</v>
      </c>
      <c r="G214" s="15">
        <f>'Green Pivot'!E138</f>
        <v>121.73913043478262</v>
      </c>
      <c r="H214" s="15">
        <f>'Green Pivot'!F138</f>
        <v>100</v>
      </c>
      <c r="I214" s="16">
        <f>'Green Pivot'!G138</f>
        <v>100</v>
      </c>
      <c r="J214" s="15">
        <f>'Green Pivot'!H138</f>
        <v>0</v>
      </c>
      <c r="K214" s="261">
        <f>'Green Pivot'!I138</f>
        <v>95.180722891566262</v>
      </c>
      <c r="L214" s="17">
        <f>L211/L210*100</f>
        <v>108.21917808219179</v>
      </c>
      <c r="M214" s="67"/>
      <c r="N214" s="23">
        <f>'Orange Pivot'!C138</f>
        <v>100.58275058275059</v>
      </c>
      <c r="O214" s="15">
        <f>'Orange Pivot'!D138</f>
        <v>92.248538911104276</v>
      </c>
      <c r="P214" s="15">
        <f>'Orange Pivot'!E138</f>
        <v>86.589653440482167</v>
      </c>
      <c r="Q214" s="15">
        <f>'Orange Pivot'!F138</f>
        <v>85.899470899470899</v>
      </c>
      <c r="R214" s="16">
        <f>'Orange Pivot'!G138</f>
        <v>99.201065246338217</v>
      </c>
      <c r="S214" s="261">
        <f>'Orange Pivot'!H138</f>
        <v>29.728260869565215</v>
      </c>
      <c r="T214" s="261">
        <f>'Orange Pivot'!I138</f>
        <v>87.967982381839732</v>
      </c>
      <c r="U214" s="84">
        <f>U211/U210*100</f>
        <v>92.889950395002757</v>
      </c>
      <c r="V214" s="67"/>
      <c r="W214" s="204">
        <f>'Blue Pivot'!C138</f>
        <v>120</v>
      </c>
      <c r="X214" s="205">
        <f>'Blue Pivot'!D138</f>
        <v>70</v>
      </c>
      <c r="Y214" s="205">
        <f>'Blue Pivot'!E138</f>
        <v>91.666666666666657</v>
      </c>
      <c r="Z214" s="205">
        <f>'Blue Pivot'!F138</f>
        <v>106.25</v>
      </c>
      <c r="AA214" s="206">
        <f>'Blue Pivot'!G138</f>
        <v>85.714285714285708</v>
      </c>
      <c r="AB214" s="205">
        <f>'Blue Pivot'!H138</f>
        <v>50</v>
      </c>
      <c r="AC214" s="304">
        <f>'Blue Pivot'!I138</f>
        <v>85.483870967741936</v>
      </c>
      <c r="AD214" s="207">
        <f>AD211/AD210*100</f>
        <v>94</v>
      </c>
    </row>
    <row r="215" spans="2:31" s="1" customFormat="1" ht="15" hidden="1" customHeight="1" outlineLevel="1" thickTop="1" thickBot="1" x14ac:dyDescent="0.3">
      <c r="B215" s="397"/>
      <c r="C215" s="394"/>
      <c r="D215" s="301" t="s">
        <v>11</v>
      </c>
      <c r="E215" s="347">
        <f>'Green Pivot'!C139</f>
        <v>0</v>
      </c>
      <c r="F215" s="43">
        <f>'Green Pivot'!D139</f>
        <v>142.85714285714286</v>
      </c>
      <c r="G215" s="43">
        <f>'Green Pivot'!E139</f>
        <v>121.73913043478262</v>
      </c>
      <c r="H215" s="43">
        <f>'Green Pivot'!F139</f>
        <v>100</v>
      </c>
      <c r="I215" s="44">
        <f>'Green Pivot'!G139</f>
        <v>100</v>
      </c>
      <c r="J215" s="43">
        <f>'Green Pivot'!H139</f>
        <v>0</v>
      </c>
      <c r="K215" s="271">
        <f>'Green Pivot'!I139</f>
        <v>95.180722891566262</v>
      </c>
      <c r="L215" s="45">
        <f>L212/L210*100</f>
        <v>108.21917808219179</v>
      </c>
      <c r="M215" s="67"/>
      <c r="N215" s="295">
        <f>'Orange Pivot'!C139</f>
        <v>99.683649683649691</v>
      </c>
      <c r="O215" s="296">
        <f>'Orange Pivot'!D139</f>
        <v>90.8951091971701</v>
      </c>
      <c r="P215" s="296">
        <f>'Orange Pivot'!E139</f>
        <v>83.852335509794074</v>
      </c>
      <c r="Q215" s="296">
        <f>'Orange Pivot'!F139</f>
        <v>82.301587301587304</v>
      </c>
      <c r="R215" s="297">
        <f>'Orange Pivot'!G139</f>
        <v>93.54194407456724</v>
      </c>
      <c r="S215" s="267">
        <f>'Orange Pivot'!H139</f>
        <v>0</v>
      </c>
      <c r="T215" s="267">
        <f>'Orange Pivot'!I139</f>
        <v>83.652380145688625</v>
      </c>
      <c r="U215" s="298">
        <f>U212/U210*100</f>
        <v>90.722028293220646</v>
      </c>
      <c r="V215" s="67"/>
      <c r="W215" s="204">
        <f>'Blue Pivot'!C139</f>
        <v>120</v>
      </c>
      <c r="X215" s="205">
        <f>'Blue Pivot'!D139</f>
        <v>70</v>
      </c>
      <c r="Y215" s="205">
        <f>'Blue Pivot'!E139</f>
        <v>91.666666666666657</v>
      </c>
      <c r="Z215" s="205">
        <f>'Blue Pivot'!F139</f>
        <v>100</v>
      </c>
      <c r="AA215" s="206">
        <f>'Blue Pivot'!G139</f>
        <v>71.428571428571431</v>
      </c>
      <c r="AB215" s="205">
        <f>'Blue Pivot'!H139</f>
        <v>0</v>
      </c>
      <c r="AC215" s="304">
        <f>'Blue Pivot'!I139</f>
        <v>72.58064516129032</v>
      </c>
      <c r="AD215" s="207">
        <f>AD212/AD210*100</f>
        <v>90</v>
      </c>
      <c r="AE215" s="7"/>
    </row>
    <row r="216" spans="2:31" s="1" customFormat="1" ht="15" hidden="1" customHeight="1" outlineLevel="1" thickTop="1" thickBot="1" x14ac:dyDescent="0.3">
      <c r="B216" s="397"/>
      <c r="C216" s="394"/>
      <c r="D216" s="301" t="s">
        <v>145</v>
      </c>
      <c r="E216" s="295">
        <f>'Green Pivot'!C140</f>
        <v>0</v>
      </c>
      <c r="F216" s="296">
        <f>'Green Pivot'!D140</f>
        <v>55.555555555555557</v>
      </c>
      <c r="G216" s="296">
        <f>'Green Pivot'!E140</f>
        <v>37.5</v>
      </c>
      <c r="H216" s="296">
        <f>'Green Pivot'!F140</f>
        <v>37.5</v>
      </c>
      <c r="I216" s="297"/>
      <c r="J216" s="296"/>
      <c r="K216" s="267"/>
      <c r="L216" s="299"/>
      <c r="M216" s="67"/>
      <c r="N216" s="295">
        <f>'Orange Pivot'!C140</f>
        <v>81.472727272727269</v>
      </c>
      <c r="O216" s="296">
        <f>'Orange Pivot'!D140</f>
        <v>61.478676763650853</v>
      </c>
      <c r="P216" s="296">
        <f>'Orange Pivot'!E140</f>
        <v>44.300727566693617</v>
      </c>
      <c r="Q216" s="296">
        <f>'Orange Pivot'!F140</f>
        <v>29.456939111354906</v>
      </c>
      <c r="R216" s="297"/>
      <c r="S216" s="267"/>
      <c r="T216" s="267"/>
      <c r="U216" s="298"/>
      <c r="V216" s="67"/>
      <c r="W216" s="204">
        <f>'Blue Pivot'!C140</f>
        <v>83.333333333333343</v>
      </c>
      <c r="X216" s="205">
        <f>'Blue Pivot'!D140</f>
        <v>0</v>
      </c>
      <c r="Y216" s="205">
        <f>'Blue Pivot'!E140</f>
        <v>0</v>
      </c>
      <c r="Z216" s="205">
        <f>'Blue Pivot'!F140</f>
        <v>0</v>
      </c>
      <c r="AA216" s="206"/>
      <c r="AB216" s="205"/>
      <c r="AC216" s="304"/>
      <c r="AD216" s="207"/>
      <c r="AE216" s="7"/>
    </row>
    <row r="217" spans="2:31" ht="15" hidden="1" customHeight="1" outlineLevel="1" thickTop="1" thickBot="1" x14ac:dyDescent="0.3">
      <c r="B217" s="397"/>
      <c r="C217" s="394"/>
      <c r="D217" s="6" t="s">
        <v>146</v>
      </c>
      <c r="E217" s="24">
        <f>'Green Pivot'!C141</f>
        <v>0</v>
      </c>
      <c r="F217" s="18">
        <f>'Green Pivot'!D141</f>
        <v>71.428571428571431</v>
      </c>
      <c r="G217" s="18">
        <f>'Green Pivot'!E141</f>
        <v>39.130434782608695</v>
      </c>
      <c r="H217" s="18">
        <f>'Green Pivot'!F141</f>
        <v>29.032258064516132</v>
      </c>
      <c r="I217" s="19"/>
      <c r="J217" s="18"/>
      <c r="K217" s="262"/>
      <c r="L217" s="20"/>
      <c r="M217" s="67"/>
      <c r="N217" s="24">
        <f>'Orange Pivot'!C141</f>
        <v>74.608724608724614</v>
      </c>
      <c r="O217" s="18">
        <f>'Orange Pivot'!D141</f>
        <v>47.446939403260536</v>
      </c>
      <c r="P217" s="18">
        <f>'Orange Pivot'!E141</f>
        <v>27.523857358111503</v>
      </c>
      <c r="Q217" s="18">
        <f>'Orange Pivot'!F141</f>
        <v>14.206349206349206</v>
      </c>
      <c r="R217" s="19"/>
      <c r="S217" s="262"/>
      <c r="T217" s="262"/>
      <c r="U217" s="85"/>
      <c r="V217" s="67"/>
      <c r="W217" s="66">
        <f>'Blue Pivot'!C141</f>
        <v>100</v>
      </c>
      <c r="X217" s="43">
        <f>'Blue Pivot'!D141</f>
        <v>0</v>
      </c>
      <c r="Y217" s="43">
        <f>'Blue Pivot'!E141</f>
        <v>0</v>
      </c>
      <c r="Z217" s="43">
        <f>'Blue Pivot'!F141</f>
        <v>0</v>
      </c>
      <c r="AA217" s="44"/>
      <c r="AB217" s="43"/>
      <c r="AC217" s="271"/>
      <c r="AD217" s="45"/>
    </row>
    <row r="218" spans="2:31" ht="15" customHeight="1" collapsed="1" thickTop="1" thickBot="1" x14ac:dyDescent="0.3">
      <c r="B218" s="397"/>
      <c r="C218" s="394"/>
      <c r="D218" s="107" t="s">
        <v>76</v>
      </c>
      <c r="E218" s="101">
        <f>E214/N214</f>
        <v>0</v>
      </c>
      <c r="F218" s="47">
        <f t="shared" ref="F218:F221" si="298">F214/O214</f>
        <v>1.5486114419092079</v>
      </c>
      <c r="G218" s="47">
        <f t="shared" ref="G218:G221" si="299">G214/P214</f>
        <v>1.4059316049631798</v>
      </c>
      <c r="H218" s="47">
        <f t="shared" ref="H218:H221" si="300">H214/Q214</f>
        <v>1.1641515244841392</v>
      </c>
      <c r="I218" s="48">
        <f t="shared" ref="I218:I219" si="301">I214/R214</f>
        <v>1.0080536912751679</v>
      </c>
      <c r="J218" s="47">
        <f t="shared" ref="J218" si="302">J214/S214</f>
        <v>0</v>
      </c>
      <c r="K218" s="312">
        <f t="shared" ref="K218:L219" si="303">K214/T214</f>
        <v>1.0819927923141219</v>
      </c>
      <c r="L218" s="59">
        <f>L214/U214</f>
        <v>1.1650256849315068</v>
      </c>
      <c r="M218" s="67"/>
      <c r="N218" s="29"/>
      <c r="O218" s="29"/>
      <c r="P218" s="29"/>
      <c r="Q218" s="29"/>
      <c r="R218" s="29"/>
      <c r="S218" s="29"/>
      <c r="T218" s="29"/>
      <c r="U218" s="29"/>
      <c r="V218" s="67"/>
      <c r="W218" s="101">
        <f>W214/N214</f>
        <v>1.193047508690614</v>
      </c>
      <c r="X218" s="47">
        <f t="shared" ref="X218:X221" si="304">X214/O214</f>
        <v>0.75881960653551184</v>
      </c>
      <c r="Y218" s="47">
        <f t="shared" ref="Y218:Y221" si="305">Y214/P214</f>
        <v>1.0586330239752513</v>
      </c>
      <c r="Z218" s="47">
        <f t="shared" ref="Z218:Z221" si="306">Z214/Q214</f>
        <v>1.2369109947643979</v>
      </c>
      <c r="AA218" s="48">
        <f t="shared" ref="AA218:AA219" si="307">AA214/R214</f>
        <v>0.86404602109300088</v>
      </c>
      <c r="AB218" s="47">
        <f t="shared" ref="AB218" si="308">AB214/S214</f>
        <v>1.6819012797074955</v>
      </c>
      <c r="AC218" s="312">
        <f t="shared" ref="AC218:AC219" si="309">AC214/T214</f>
        <v>0.97176118689053137</v>
      </c>
      <c r="AD218" s="138">
        <f t="shared" ref="AD218:AD219" si="310">AD214/U214</f>
        <v>1.0119501582278481</v>
      </c>
    </row>
    <row r="219" spans="2:31" s="1" customFormat="1" ht="15" customHeight="1" thickTop="1" thickBot="1" x14ac:dyDescent="0.3">
      <c r="B219" s="397"/>
      <c r="C219" s="394"/>
      <c r="D219" s="307" t="s">
        <v>77</v>
      </c>
      <c r="E219" s="70">
        <f t="shared" ref="E219:E221" si="311">E215/N215</f>
        <v>0</v>
      </c>
      <c r="F219" s="53">
        <f t="shared" si="298"/>
        <v>1.5716702924824753</v>
      </c>
      <c r="G219" s="53">
        <f t="shared" si="299"/>
        <v>1.4518275453468237</v>
      </c>
      <c r="H219" s="53">
        <f t="shared" si="300"/>
        <v>1.215043394406943</v>
      </c>
      <c r="I219" s="54">
        <f t="shared" si="301"/>
        <v>1.0690391459074733</v>
      </c>
      <c r="J219" s="53"/>
      <c r="K219" s="313">
        <f t="shared" si="303"/>
        <v>1.1378124893254673</v>
      </c>
      <c r="L219" s="61">
        <f t="shared" si="303"/>
        <v>1.1928655048630417</v>
      </c>
      <c r="M219" s="67"/>
      <c r="N219" s="46"/>
      <c r="O219" s="46"/>
      <c r="P219" s="46"/>
      <c r="Q219" s="46"/>
      <c r="R219" s="46"/>
      <c r="S219" s="46"/>
      <c r="T219" s="46"/>
      <c r="U219" s="46"/>
      <c r="V219" s="67"/>
      <c r="W219" s="70">
        <f t="shared" ref="W219:W221" si="312">W215/N215</f>
        <v>1.2038082512109569</v>
      </c>
      <c r="X219" s="53">
        <f t="shared" si="304"/>
        <v>0.77011844331641288</v>
      </c>
      <c r="Y219" s="53">
        <f t="shared" si="305"/>
        <v>1.0931915743236498</v>
      </c>
      <c r="Z219" s="53">
        <f t="shared" si="306"/>
        <v>1.215043394406943</v>
      </c>
      <c r="AA219" s="54">
        <f t="shared" si="307"/>
        <v>0.76359938993390952</v>
      </c>
      <c r="AB219" s="53"/>
      <c r="AC219" s="313">
        <f t="shared" si="309"/>
        <v>0.86764590600870151</v>
      </c>
      <c r="AD219" s="336">
        <f t="shared" si="310"/>
        <v>0.99204131227217507</v>
      </c>
      <c r="AE219" s="7"/>
    </row>
    <row r="220" spans="2:31" s="1" customFormat="1" ht="15" customHeight="1" thickTop="1" thickBot="1" x14ac:dyDescent="0.3">
      <c r="B220" s="397"/>
      <c r="C220" s="394"/>
      <c r="D220" s="307" t="s">
        <v>147</v>
      </c>
      <c r="E220" s="70">
        <f t="shared" si="311"/>
        <v>0</v>
      </c>
      <c r="F220" s="53">
        <f t="shared" si="298"/>
        <v>0.90365568161354226</v>
      </c>
      <c r="G220" s="53">
        <f t="shared" si="299"/>
        <v>0.84648722627737216</v>
      </c>
      <c r="H220" s="53">
        <f t="shared" si="300"/>
        <v>1.2730446927374304</v>
      </c>
      <c r="I220" s="54"/>
      <c r="J220" s="53"/>
      <c r="K220" s="313"/>
      <c r="L220" s="61"/>
      <c r="M220" s="67"/>
      <c r="N220" s="46"/>
      <c r="O220" s="46"/>
      <c r="P220" s="46"/>
      <c r="Q220" s="46"/>
      <c r="R220" s="46"/>
      <c r="S220" s="46"/>
      <c r="T220" s="46"/>
      <c r="U220" s="46"/>
      <c r="V220" s="67"/>
      <c r="W220" s="70">
        <f t="shared" si="312"/>
        <v>1.02283716432344</v>
      </c>
      <c r="X220" s="53">
        <f t="shared" si="304"/>
        <v>0</v>
      </c>
      <c r="Y220" s="53">
        <f t="shared" si="305"/>
        <v>0</v>
      </c>
      <c r="Z220" s="53">
        <f t="shared" si="306"/>
        <v>0</v>
      </c>
      <c r="AA220" s="54"/>
      <c r="AB220" s="53"/>
      <c r="AC220" s="313"/>
      <c r="AD220" s="336"/>
      <c r="AE220" s="7"/>
    </row>
    <row r="221" spans="2:31" ht="17.25" thickTop="1" thickBot="1" x14ac:dyDescent="0.3">
      <c r="B221" s="397"/>
      <c r="C221" s="394"/>
      <c r="D221" s="108" t="s">
        <v>148</v>
      </c>
      <c r="E221" s="69">
        <f t="shared" si="311"/>
        <v>0</v>
      </c>
      <c r="F221" s="49">
        <f t="shared" si="298"/>
        <v>1.50544107432276</v>
      </c>
      <c r="G221" s="49">
        <f t="shared" si="299"/>
        <v>1.4216915264995238</v>
      </c>
      <c r="H221" s="49">
        <f t="shared" si="300"/>
        <v>2.0436114615245993</v>
      </c>
      <c r="I221" s="50"/>
      <c r="J221" s="49"/>
      <c r="K221" s="314"/>
      <c r="L221" s="60"/>
      <c r="M221" s="67"/>
      <c r="N221" s="21"/>
      <c r="O221" s="21"/>
      <c r="P221" s="21"/>
      <c r="Q221" s="21"/>
      <c r="R221" s="21"/>
      <c r="S221" s="21"/>
      <c r="T221" s="21"/>
      <c r="U221" s="21"/>
      <c r="V221" s="67"/>
      <c r="W221" s="69">
        <f t="shared" si="312"/>
        <v>1.3403258201294352</v>
      </c>
      <c r="X221" s="49">
        <f t="shared" si="304"/>
        <v>0</v>
      </c>
      <c r="Y221" s="49">
        <f t="shared" si="305"/>
        <v>0</v>
      </c>
      <c r="Z221" s="49">
        <f t="shared" si="306"/>
        <v>0</v>
      </c>
      <c r="AA221" s="50"/>
      <c r="AB221" s="49"/>
      <c r="AC221" s="314"/>
      <c r="AD221" s="51"/>
    </row>
    <row r="222" spans="2:31" ht="15" hidden="1" customHeight="1" outlineLevel="1" thickTop="1" thickBot="1" x14ac:dyDescent="0.3">
      <c r="B222" s="397"/>
      <c r="C222" s="394" t="s">
        <v>33</v>
      </c>
      <c r="D222" s="106" t="s">
        <v>7</v>
      </c>
      <c r="E222" s="22">
        <f>'Green Pivot'!C142</f>
        <v>92</v>
      </c>
      <c r="F222" s="12">
        <f>'Green Pivot'!D142</f>
        <v>297</v>
      </c>
      <c r="G222" s="12">
        <f>'Green Pivot'!E142</f>
        <v>566</v>
      </c>
      <c r="H222" s="12">
        <f>'Green Pivot'!F142</f>
        <v>730</v>
      </c>
      <c r="I222" s="13">
        <f>'Green Pivot'!G142</f>
        <v>222</v>
      </c>
      <c r="J222" s="12">
        <f>'Green Pivot'!H142</f>
        <v>316</v>
      </c>
      <c r="K222" s="259">
        <f>'Green Pivot'!I142</f>
        <v>2223</v>
      </c>
      <c r="L222" s="62">
        <f>SUM(E222:I222)</f>
        <v>1907</v>
      </c>
      <c r="M222" s="67"/>
      <c r="N222" s="22">
        <f>'Orange Pivot'!C142</f>
        <v>74844</v>
      </c>
      <c r="O222" s="12">
        <f>'Orange Pivot'!D142</f>
        <v>80530</v>
      </c>
      <c r="P222" s="12">
        <f>'Orange Pivot'!E142</f>
        <v>64688</v>
      </c>
      <c r="Q222" s="12">
        <f>'Orange Pivot'!F142</f>
        <v>76464</v>
      </c>
      <c r="R222" s="13">
        <f>'Orange Pivot'!G142</f>
        <v>24369</v>
      </c>
      <c r="S222" s="259">
        <f>'Orange Pivot'!H142</f>
        <v>26753</v>
      </c>
      <c r="T222" s="259">
        <f>'Orange Pivot'!I142</f>
        <v>347648</v>
      </c>
      <c r="U222" s="62">
        <f>SUM(N222:R222)</f>
        <v>320895</v>
      </c>
      <c r="V222" s="67"/>
      <c r="W222" s="200">
        <f>'Blue Pivot'!C142</f>
        <v>86</v>
      </c>
      <c r="X222" s="201">
        <f>'Blue Pivot'!D142</f>
        <v>262</v>
      </c>
      <c r="Y222" s="201">
        <f>'Blue Pivot'!E142</f>
        <v>283</v>
      </c>
      <c r="Z222" s="201">
        <f>'Blue Pivot'!F142</f>
        <v>632</v>
      </c>
      <c r="AA222" s="202">
        <f>'Blue Pivot'!G142</f>
        <v>200</v>
      </c>
      <c r="AB222" s="201">
        <f>'Blue Pivot'!H142</f>
        <v>265</v>
      </c>
      <c r="AC222" s="284">
        <f>'Blue Pivot'!I142</f>
        <v>1728</v>
      </c>
      <c r="AD222" s="203">
        <f>SUM(W222:AA222)</f>
        <v>1463</v>
      </c>
    </row>
    <row r="223" spans="2:31" ht="15" hidden="1" customHeight="1" outlineLevel="1" thickTop="1" thickBot="1" x14ac:dyDescent="0.3">
      <c r="B223" s="397"/>
      <c r="C223" s="394"/>
      <c r="D223" s="3" t="s">
        <v>8</v>
      </c>
      <c r="E223" s="94">
        <f>'Green Pivot'!C143</f>
        <v>95</v>
      </c>
      <c r="F223" s="91">
        <f>'Green Pivot'!D143</f>
        <v>303</v>
      </c>
      <c r="G223" s="91">
        <f>'Green Pivot'!E143</f>
        <v>634</v>
      </c>
      <c r="H223" s="91">
        <f>'Green Pivot'!F143</f>
        <v>731</v>
      </c>
      <c r="I223" s="92">
        <f>'Green Pivot'!G143</f>
        <v>226</v>
      </c>
      <c r="J223" s="91">
        <f>'Green Pivot'!H143</f>
        <v>116</v>
      </c>
      <c r="K223" s="264">
        <f>'Green Pivot'!I143</f>
        <v>2105</v>
      </c>
      <c r="L223" s="95">
        <f t="shared" ref="L223:L225" si="313">SUM(E223:I223)</f>
        <v>1989</v>
      </c>
      <c r="M223" s="67"/>
      <c r="N223" s="94">
        <f>'Orange Pivot'!C143</f>
        <v>77607</v>
      </c>
      <c r="O223" s="91">
        <f>'Orange Pivot'!D143</f>
        <v>78005</v>
      </c>
      <c r="P223" s="91">
        <f>'Orange Pivot'!E143</f>
        <v>59698</v>
      </c>
      <c r="Q223" s="91">
        <f>'Orange Pivot'!F143</f>
        <v>73016</v>
      </c>
      <c r="R223" s="92">
        <f>'Orange Pivot'!G143</f>
        <v>24077</v>
      </c>
      <c r="S223" s="264">
        <f>'Orange Pivot'!H143</f>
        <v>12893</v>
      </c>
      <c r="T223" s="264">
        <f>'Orange Pivot'!I143</f>
        <v>325296</v>
      </c>
      <c r="U223" s="93">
        <f t="shared" ref="U223:U225" si="314">SUM(N223:R223)</f>
        <v>312403</v>
      </c>
      <c r="V223" s="67"/>
      <c r="W223" s="187">
        <f>'Blue Pivot'!C143</f>
        <v>91</v>
      </c>
      <c r="X223" s="91">
        <f>'Blue Pivot'!D143</f>
        <v>253</v>
      </c>
      <c r="Y223" s="91">
        <f>'Blue Pivot'!E143</f>
        <v>280</v>
      </c>
      <c r="Z223" s="91">
        <f>'Blue Pivot'!F143</f>
        <v>607</v>
      </c>
      <c r="AA223" s="92">
        <f>'Blue Pivot'!G143</f>
        <v>201</v>
      </c>
      <c r="AB223" s="91">
        <f>'Blue Pivot'!H143</f>
        <v>73</v>
      </c>
      <c r="AC223" s="264">
        <f>'Blue Pivot'!I143</f>
        <v>1505</v>
      </c>
      <c r="AD223" s="95">
        <f t="shared" ref="AD223:AD225" si="315">SUM(W223:AA223)</f>
        <v>1432</v>
      </c>
    </row>
    <row r="224" spans="2:31" ht="15" hidden="1" customHeight="1" outlineLevel="1" thickTop="1" thickBot="1" x14ac:dyDescent="0.3">
      <c r="B224" s="397"/>
      <c r="C224" s="394"/>
      <c r="D224" s="4" t="s">
        <v>9</v>
      </c>
      <c r="E224" s="99">
        <f>'Green Pivot'!C144</f>
        <v>95</v>
      </c>
      <c r="F224" s="96">
        <f>'Green Pivot'!D144</f>
        <v>301</v>
      </c>
      <c r="G224" s="96">
        <f>'Green Pivot'!E144</f>
        <v>626</v>
      </c>
      <c r="H224" s="96">
        <f>'Green Pivot'!F144</f>
        <v>714</v>
      </c>
      <c r="I224" s="97">
        <f>'Green Pivot'!G144</f>
        <v>212</v>
      </c>
      <c r="J224" s="96">
        <f>'Green Pivot'!H144</f>
        <v>0</v>
      </c>
      <c r="K224" s="265">
        <f>'Green Pivot'!I144</f>
        <v>1948</v>
      </c>
      <c r="L224" s="100">
        <f t="shared" si="313"/>
        <v>1948</v>
      </c>
      <c r="M224" s="67"/>
      <c r="N224" s="99">
        <f>'Orange Pivot'!C144</f>
        <v>77098</v>
      </c>
      <c r="O224" s="96">
        <f>'Orange Pivot'!D144</f>
        <v>77409</v>
      </c>
      <c r="P224" s="96">
        <f>'Orange Pivot'!E144</f>
        <v>58917</v>
      </c>
      <c r="Q224" s="96">
        <f>'Orange Pivot'!F144</f>
        <v>71785</v>
      </c>
      <c r="R224" s="97">
        <f>'Orange Pivot'!G144</f>
        <v>23318</v>
      </c>
      <c r="S224" s="265">
        <f>'Orange Pivot'!H144</f>
        <v>0</v>
      </c>
      <c r="T224" s="265">
        <f>'Orange Pivot'!I144</f>
        <v>308527</v>
      </c>
      <c r="U224" s="98">
        <f t="shared" si="314"/>
        <v>308527</v>
      </c>
      <c r="V224" s="67"/>
      <c r="W224" s="208">
        <f>'Blue Pivot'!C144</f>
        <v>89</v>
      </c>
      <c r="X224" s="96">
        <f>'Blue Pivot'!D144</f>
        <v>252</v>
      </c>
      <c r="Y224" s="96">
        <f>'Blue Pivot'!E144</f>
        <v>269</v>
      </c>
      <c r="Z224" s="96">
        <f>'Blue Pivot'!F144</f>
        <v>581</v>
      </c>
      <c r="AA224" s="97">
        <f>'Blue Pivot'!G144</f>
        <v>185</v>
      </c>
      <c r="AB224" s="96">
        <f>'Blue Pivot'!H144</f>
        <v>0</v>
      </c>
      <c r="AC224" s="265">
        <f>'Blue Pivot'!I144</f>
        <v>1376</v>
      </c>
      <c r="AD224" s="100">
        <f t="shared" si="315"/>
        <v>1376</v>
      </c>
    </row>
    <row r="225" spans="1:44" s="1" customFormat="1" ht="15" hidden="1" customHeight="1" outlineLevel="1" thickTop="1" thickBot="1" x14ac:dyDescent="0.3">
      <c r="B225" s="397"/>
      <c r="C225" s="394"/>
      <c r="D225" s="300" t="s">
        <v>144</v>
      </c>
      <c r="E225" s="200">
        <f>'Green Pivot'!C145</f>
        <v>69</v>
      </c>
      <c r="F225" s="201">
        <f>'Green Pivot'!D145</f>
        <v>163</v>
      </c>
      <c r="G225" s="201">
        <f>'Green Pivot'!E145</f>
        <v>250</v>
      </c>
      <c r="H225" s="201">
        <f>'Green Pivot'!F145</f>
        <v>153</v>
      </c>
      <c r="I225" s="202">
        <f>'Green Pivot'!G145</f>
        <v>0</v>
      </c>
      <c r="J225" s="201">
        <f>'Green Pivot'!H145</f>
        <v>0</v>
      </c>
      <c r="K225" s="284">
        <f>'Green Pivot'!I145</f>
        <v>635</v>
      </c>
      <c r="L225" s="203">
        <f t="shared" si="313"/>
        <v>635</v>
      </c>
      <c r="M225" s="67"/>
      <c r="N225" s="200">
        <f>'Orange Pivot'!C145</f>
        <v>59589</v>
      </c>
      <c r="O225" s="201">
        <f>'Orange Pivot'!D145</f>
        <v>41324</v>
      </c>
      <c r="P225" s="201">
        <f>'Orange Pivot'!E145</f>
        <v>18181</v>
      </c>
      <c r="Q225" s="201">
        <f>'Orange Pivot'!F145</f>
        <v>13840</v>
      </c>
      <c r="R225" s="202">
        <f>'Orange Pivot'!G145</f>
        <v>12</v>
      </c>
      <c r="S225" s="284">
        <f>'Orange Pivot'!H145</f>
        <v>0</v>
      </c>
      <c r="T225" s="284">
        <f>'Orange Pivot'!I145</f>
        <v>132946</v>
      </c>
      <c r="U225" s="287">
        <f t="shared" si="314"/>
        <v>132946</v>
      </c>
      <c r="V225" s="67"/>
      <c r="W225" s="200">
        <f>'Blue Pivot'!C145</f>
        <v>61</v>
      </c>
      <c r="X225" s="201">
        <f>'Blue Pivot'!D145</f>
        <v>113</v>
      </c>
      <c r="Y225" s="201">
        <f>'Blue Pivot'!E145</f>
        <v>56</v>
      </c>
      <c r="Z225" s="201">
        <f>'Blue Pivot'!F145</f>
        <v>52</v>
      </c>
      <c r="AA225" s="202">
        <f>'Blue Pivot'!G145</f>
        <v>0</v>
      </c>
      <c r="AB225" s="201">
        <f>'Blue Pivot'!H145</f>
        <v>0</v>
      </c>
      <c r="AC225" s="284">
        <f>'Blue Pivot'!I145</f>
        <v>282</v>
      </c>
      <c r="AD225" s="203">
        <f t="shared" si="315"/>
        <v>282</v>
      </c>
      <c r="AE225" s="7"/>
    </row>
    <row r="226" spans="1:44" ht="15" hidden="1" customHeight="1" outlineLevel="1" thickTop="1" thickBot="1" x14ac:dyDescent="0.3">
      <c r="B226" s="397"/>
      <c r="C226" s="394"/>
      <c r="D226" s="5" t="s">
        <v>10</v>
      </c>
      <c r="E226" s="23">
        <f>'Green Pivot'!C146</f>
        <v>103.26086956521738</v>
      </c>
      <c r="F226" s="15">
        <f>'Green Pivot'!D146</f>
        <v>102.02020202020201</v>
      </c>
      <c r="G226" s="15">
        <f>'Green Pivot'!E146</f>
        <v>112.01413427561837</v>
      </c>
      <c r="H226" s="15">
        <f>'Green Pivot'!F146</f>
        <v>100.13698630136987</v>
      </c>
      <c r="I226" s="16">
        <f>'Green Pivot'!G146</f>
        <v>101.8018018018018</v>
      </c>
      <c r="J226" s="15">
        <f>'Green Pivot'!H146</f>
        <v>36.708860759493675</v>
      </c>
      <c r="K226" s="261">
        <f>'Green Pivot'!I146</f>
        <v>94.691857849752594</v>
      </c>
      <c r="L226" s="17">
        <f>L223/L222*100</f>
        <v>104.29994756161508</v>
      </c>
      <c r="M226" s="67"/>
      <c r="N226" s="23">
        <f>'Orange Pivot'!C146</f>
        <v>103.6916786916787</v>
      </c>
      <c r="O226" s="15">
        <f>'Orange Pivot'!D146</f>
        <v>96.864522538184531</v>
      </c>
      <c r="P226" s="15">
        <f>'Orange Pivot'!E146</f>
        <v>92.286049962898844</v>
      </c>
      <c r="Q226" s="15">
        <f>'Orange Pivot'!F146</f>
        <v>95.490688428541532</v>
      </c>
      <c r="R226" s="16">
        <f>'Orange Pivot'!G146</f>
        <v>98.801756329763222</v>
      </c>
      <c r="S226" s="261">
        <f>'Orange Pivot'!H146</f>
        <v>48.192726049415022</v>
      </c>
      <c r="T226" s="261">
        <f>'Orange Pivot'!I146</f>
        <v>93.570508100147279</v>
      </c>
      <c r="U226" s="84">
        <f>U223/U222*100</f>
        <v>97.353651505944313</v>
      </c>
      <c r="V226" s="67"/>
      <c r="W226" s="204">
        <f>'Blue Pivot'!C146</f>
        <v>105.81395348837211</v>
      </c>
      <c r="X226" s="205">
        <f>'Blue Pivot'!D146</f>
        <v>96.564885496183209</v>
      </c>
      <c r="Y226" s="205">
        <f>'Blue Pivot'!E146</f>
        <v>98.939929328621915</v>
      </c>
      <c r="Z226" s="205">
        <f>'Blue Pivot'!F146</f>
        <v>96.044303797468359</v>
      </c>
      <c r="AA226" s="206">
        <f>'Blue Pivot'!G146</f>
        <v>100.49999999999999</v>
      </c>
      <c r="AB226" s="205">
        <f>'Blue Pivot'!H146</f>
        <v>27.547169811320753</v>
      </c>
      <c r="AC226" s="304">
        <f>'Blue Pivot'!I146</f>
        <v>87.094907407407405</v>
      </c>
      <c r="AD226" s="207">
        <f>AD223/AD222*100</f>
        <v>97.881066302118938</v>
      </c>
    </row>
    <row r="227" spans="1:44" s="1" customFormat="1" ht="15" hidden="1" customHeight="1" outlineLevel="1" thickTop="1" thickBot="1" x14ac:dyDescent="0.3">
      <c r="B227" s="397"/>
      <c r="C227" s="394"/>
      <c r="D227" s="301" t="s">
        <v>11</v>
      </c>
      <c r="E227" s="347">
        <f>'Green Pivot'!C147</f>
        <v>103.26086956521738</v>
      </c>
      <c r="F227" s="43">
        <f>'Green Pivot'!D147</f>
        <v>101.34680134680134</v>
      </c>
      <c r="G227" s="43">
        <f>'Green Pivot'!E147</f>
        <v>110.60070671378092</v>
      </c>
      <c r="H227" s="43">
        <f>'Green Pivot'!F147</f>
        <v>97.808219178082183</v>
      </c>
      <c r="I227" s="44">
        <f>'Green Pivot'!G147</f>
        <v>95.495495495495504</v>
      </c>
      <c r="J227" s="43">
        <f>'Green Pivot'!H147</f>
        <v>0</v>
      </c>
      <c r="K227" s="271">
        <f>'Green Pivot'!I147</f>
        <v>87.629329734592901</v>
      </c>
      <c r="L227" s="45">
        <f>L224/L222*100</f>
        <v>102.14997378080754</v>
      </c>
      <c r="M227" s="67"/>
      <c r="N227" s="295">
        <f>'Orange Pivot'!C147</f>
        <v>103.0115974560419</v>
      </c>
      <c r="O227" s="296">
        <f>'Orange Pivot'!D147</f>
        <v>96.124425679870853</v>
      </c>
      <c r="P227" s="296">
        <f>'Orange Pivot'!E147</f>
        <v>91.078716299777398</v>
      </c>
      <c r="Q227" s="296">
        <f>'Orange Pivot'!F147</f>
        <v>93.880780498012143</v>
      </c>
      <c r="R227" s="297">
        <f>'Orange Pivot'!G147</f>
        <v>95.687143501990235</v>
      </c>
      <c r="S227" s="267">
        <f>'Orange Pivot'!H147</f>
        <v>0</v>
      </c>
      <c r="T227" s="267">
        <f>'Orange Pivot'!I147</f>
        <v>88.746950938880715</v>
      </c>
      <c r="U227" s="298">
        <f>U224/U222*100</f>
        <v>96.145779772199631</v>
      </c>
      <c r="V227" s="67"/>
      <c r="W227" s="204">
        <f>'Blue Pivot'!C147</f>
        <v>103.48837209302326</v>
      </c>
      <c r="X227" s="205">
        <f>'Blue Pivot'!D147</f>
        <v>96.18320610687023</v>
      </c>
      <c r="Y227" s="205">
        <f>'Blue Pivot'!E147</f>
        <v>95.053003533568898</v>
      </c>
      <c r="Z227" s="205">
        <f>'Blue Pivot'!F147</f>
        <v>91.930379746835442</v>
      </c>
      <c r="AA227" s="206">
        <f>'Blue Pivot'!G147</f>
        <v>92.5</v>
      </c>
      <c r="AB227" s="205">
        <f>'Blue Pivot'!H147</f>
        <v>0</v>
      </c>
      <c r="AC227" s="304">
        <f>'Blue Pivot'!I147</f>
        <v>79.629629629629633</v>
      </c>
      <c r="AD227" s="207">
        <f>AD224/AD222*100</f>
        <v>94.053315105946695</v>
      </c>
      <c r="AE227" s="7"/>
    </row>
    <row r="228" spans="1:44" s="1" customFormat="1" ht="15" hidden="1" customHeight="1" outlineLevel="1" thickTop="1" thickBot="1" x14ac:dyDescent="0.3">
      <c r="B228" s="397"/>
      <c r="C228" s="394"/>
      <c r="D228" s="301" t="s">
        <v>145</v>
      </c>
      <c r="E228" s="295">
        <f>'Green Pivot'!C148</f>
        <v>75</v>
      </c>
      <c r="F228" s="296">
        <f>'Green Pivot'!D148</f>
        <v>59.489051094890513</v>
      </c>
      <c r="G228" s="296">
        <f>'Green Pivot'!E148</f>
        <v>46.992481203007522</v>
      </c>
      <c r="H228" s="296">
        <f>'Green Pivot'!F148</f>
        <v>30.417495029821072</v>
      </c>
      <c r="I228" s="297"/>
      <c r="J228" s="296"/>
      <c r="K228" s="267"/>
      <c r="L228" s="299"/>
      <c r="M228" s="67"/>
      <c r="N228" s="295">
        <f>'Orange Pivot'!C148</f>
        <v>81.125345459000997</v>
      </c>
      <c r="O228" s="296">
        <f>'Orange Pivot'!D148</f>
        <v>58.916452808668375</v>
      </c>
      <c r="P228" s="296">
        <f>'Orange Pivot'!E148</f>
        <v>38.076190077279101</v>
      </c>
      <c r="Q228" s="296">
        <f>'Orange Pivot'!F148</f>
        <v>28.317135549872123</v>
      </c>
      <c r="R228" s="297"/>
      <c r="S228" s="267"/>
      <c r="T228" s="267"/>
      <c r="U228" s="298"/>
      <c r="V228" s="67"/>
      <c r="W228" s="204">
        <f>'Blue Pivot'!C148</f>
        <v>74.390243902439025</v>
      </c>
      <c r="X228" s="205">
        <f>'Blue Pivot'!D148</f>
        <v>53.301886792452834</v>
      </c>
      <c r="Y228" s="205">
        <f>'Blue Pivot'!E148</f>
        <v>32.183908045977013</v>
      </c>
      <c r="Z228" s="205">
        <f>'Blue Pivot'!F148</f>
        <v>17.687074829931973</v>
      </c>
      <c r="AA228" s="206"/>
      <c r="AB228" s="205"/>
      <c r="AC228" s="304"/>
      <c r="AD228" s="207"/>
      <c r="AE228" s="7"/>
    </row>
    <row r="229" spans="1:44" ht="15" hidden="1" customHeight="1" outlineLevel="1" thickTop="1" thickBot="1" x14ac:dyDescent="0.3">
      <c r="B229" s="397"/>
      <c r="C229" s="394"/>
      <c r="D229" s="6" t="s">
        <v>146</v>
      </c>
      <c r="E229" s="24">
        <f>'Green Pivot'!C149</f>
        <v>75</v>
      </c>
      <c r="F229" s="18">
        <f>'Green Pivot'!D149</f>
        <v>54.882154882154886</v>
      </c>
      <c r="G229" s="18">
        <f>'Green Pivot'!E149</f>
        <v>44.169611307420489</v>
      </c>
      <c r="H229" s="18">
        <f>'Green Pivot'!F149</f>
        <v>20.958904109589042</v>
      </c>
      <c r="I229" s="19"/>
      <c r="J229" s="18"/>
      <c r="K229" s="262"/>
      <c r="L229" s="20"/>
      <c r="M229" s="67"/>
      <c r="N229" s="24">
        <f>'Orange Pivot'!C149</f>
        <v>79.617604617604627</v>
      </c>
      <c r="O229" s="18">
        <f>'Orange Pivot'!D149</f>
        <v>51.31503787408419</v>
      </c>
      <c r="P229" s="18">
        <f>'Orange Pivot'!E149</f>
        <v>28.105676477862971</v>
      </c>
      <c r="Q229" s="18">
        <f>'Orange Pivot'!F149</f>
        <v>18.100020924879683</v>
      </c>
      <c r="R229" s="19"/>
      <c r="S229" s="262"/>
      <c r="T229" s="262"/>
      <c r="U229" s="85"/>
      <c r="V229" s="67"/>
      <c r="W229" s="66">
        <f>'Blue Pivot'!C149</f>
        <v>70.930232558139537</v>
      </c>
      <c r="X229" s="43">
        <f>'Blue Pivot'!D149</f>
        <v>43.12977099236641</v>
      </c>
      <c r="Y229" s="43">
        <f>'Blue Pivot'!E149</f>
        <v>19.78798586572438</v>
      </c>
      <c r="Z229" s="43">
        <f>'Blue Pivot'!F149</f>
        <v>8.2278481012658222</v>
      </c>
      <c r="AA229" s="44"/>
      <c r="AB229" s="43"/>
      <c r="AC229" s="271"/>
      <c r="AD229" s="45"/>
    </row>
    <row r="230" spans="1:44" ht="15" customHeight="1" collapsed="1" thickTop="1" thickBot="1" x14ac:dyDescent="0.3">
      <c r="B230" s="397"/>
      <c r="C230" s="394"/>
      <c r="D230" s="107" t="s">
        <v>76</v>
      </c>
      <c r="E230" s="101">
        <f>E226/N226</f>
        <v>0.9958452873760264</v>
      </c>
      <c r="F230" s="47">
        <f t="shared" ref="F230:F233" si="316">F226/O226</f>
        <v>1.0532256738269172</v>
      </c>
      <c r="G230" s="47">
        <f t="shared" ref="G230:G233" si="317">G226/P226</f>
        <v>1.2137710338740328</v>
      </c>
      <c r="H230" s="47">
        <f t="shared" ref="H230:H233" si="318">H226/Q226</f>
        <v>1.0486570779757787</v>
      </c>
      <c r="I230" s="48">
        <f t="shared" ref="I230:I231" si="319">I226/R226</f>
        <v>1.0303642929385339</v>
      </c>
      <c r="J230" s="47">
        <f t="shared" ref="J230" si="320">J226/S226</f>
        <v>0.76170957255777105</v>
      </c>
      <c r="K230" s="312">
        <f t="shared" ref="K230:L231" si="321">K226/T226</f>
        <v>1.0119840083416578</v>
      </c>
      <c r="L230" s="59">
        <f>L226/U226</f>
        <v>1.0713511609294557</v>
      </c>
      <c r="M230" s="67"/>
      <c r="N230" s="29"/>
      <c r="O230" s="29"/>
      <c r="P230" s="29"/>
      <c r="Q230" s="29"/>
      <c r="R230" s="29"/>
      <c r="S230" s="29"/>
      <c r="T230" s="29"/>
      <c r="U230" s="29"/>
      <c r="V230" s="67"/>
      <c r="W230" s="101">
        <f>W226/N226</f>
        <v>1.0204671659623128</v>
      </c>
      <c r="X230" s="47">
        <f t="shared" ref="X230:X233" si="322">X226/O226</f>
        <v>0.99690663790880507</v>
      </c>
      <c r="Y230" s="47">
        <f t="shared" ref="Y230:Y233" si="323">Y226/P226</f>
        <v>1.0721005977436253</v>
      </c>
      <c r="Z230" s="47">
        <f t="shared" ref="Z230:Z233" si="324">Z226/Q226</f>
        <v>1.0057975848539527</v>
      </c>
      <c r="AA230" s="48">
        <f t="shared" ref="AA230:AA231" si="325">AA226/R226</f>
        <v>1.0171883955642314</v>
      </c>
      <c r="AB230" s="47">
        <f t="shared" ref="AB230" si="326">AB226/S226</f>
        <v>0.57160430773463433</v>
      </c>
      <c r="AC230" s="312">
        <f t="shared" ref="AC230:AC231" si="327">AC226/T226</f>
        <v>0.93079442631850273</v>
      </c>
      <c r="AD230" s="138">
        <f t="shared" ref="AD230:AD231" si="328">AD226/U226</f>
        <v>1.0054175142690196</v>
      </c>
    </row>
    <row r="231" spans="1:44" s="1" customFormat="1" ht="15" customHeight="1" thickTop="1" thickBot="1" x14ac:dyDescent="0.3">
      <c r="B231" s="397"/>
      <c r="C231" s="394"/>
      <c r="D231" s="307" t="s">
        <v>77</v>
      </c>
      <c r="E231" s="70">
        <f t="shared" ref="E231:E233" si="329">E227/N227</f>
        <v>1.0024198450983333</v>
      </c>
      <c r="F231" s="53">
        <f t="shared" si="316"/>
        <v>1.0543293302404</v>
      </c>
      <c r="G231" s="53">
        <f t="shared" si="317"/>
        <v>1.2143419583313917</v>
      </c>
      <c r="H231" s="53">
        <f t="shared" si="318"/>
        <v>1.0418343207122485</v>
      </c>
      <c r="I231" s="54">
        <f t="shared" si="319"/>
        <v>0.99799713943294022</v>
      </c>
      <c r="J231" s="53"/>
      <c r="K231" s="313">
        <f t="shared" si="321"/>
        <v>0.98740665236986547</v>
      </c>
      <c r="L231" s="61">
        <f t="shared" si="321"/>
        <v>1.0624488565471493</v>
      </c>
      <c r="M231" s="67"/>
      <c r="N231" s="46"/>
      <c r="O231" s="46"/>
      <c r="P231" s="46"/>
      <c r="Q231" s="46"/>
      <c r="R231" s="46"/>
      <c r="S231" s="46"/>
      <c r="T231" s="46"/>
      <c r="U231" s="46"/>
      <c r="V231" s="67"/>
      <c r="W231" s="70">
        <f t="shared" ref="W231:W233" si="330">W227/N227</f>
        <v>1.0046283588329441</v>
      </c>
      <c r="X231" s="53">
        <f t="shared" si="322"/>
        <v>1.0006115035443244</v>
      </c>
      <c r="Y231" s="53">
        <f t="shared" si="323"/>
        <v>1.0436357405467869</v>
      </c>
      <c r="Z231" s="53">
        <f t="shared" si="324"/>
        <v>0.97922470668830874</v>
      </c>
      <c r="AA231" s="54">
        <f t="shared" si="325"/>
        <v>0.96669204048374646</v>
      </c>
      <c r="AB231" s="53"/>
      <c r="AC231" s="313">
        <f t="shared" si="327"/>
        <v>0.89726608956368425</v>
      </c>
      <c r="AD231" s="336">
        <f t="shared" si="328"/>
        <v>0.97823654172642149</v>
      </c>
      <c r="AE231" s="7"/>
    </row>
    <row r="232" spans="1:44" s="1" customFormat="1" ht="15" customHeight="1" thickTop="1" thickBot="1" x14ac:dyDescent="0.3">
      <c r="B232" s="397"/>
      <c r="C232" s="394"/>
      <c r="D232" s="307" t="s">
        <v>147</v>
      </c>
      <c r="E232" s="70">
        <f t="shared" si="329"/>
        <v>0.92449529275537423</v>
      </c>
      <c r="F232" s="53">
        <f t="shared" si="316"/>
        <v>1.009718818070763</v>
      </c>
      <c r="G232" s="53">
        <f t="shared" si="317"/>
        <v>1.234169729367145</v>
      </c>
      <c r="H232" s="53">
        <f t="shared" si="318"/>
        <v>1.074172738137648</v>
      </c>
      <c r="I232" s="54"/>
      <c r="J232" s="53"/>
      <c r="K232" s="313"/>
      <c r="L232" s="61"/>
      <c r="M232" s="67"/>
      <c r="N232" s="46"/>
      <c r="O232" s="46"/>
      <c r="P232" s="46"/>
      <c r="Q232" s="46"/>
      <c r="R232" s="46"/>
      <c r="S232" s="46"/>
      <c r="T232" s="46"/>
      <c r="U232" s="46"/>
      <c r="V232" s="67"/>
      <c r="W232" s="70">
        <f t="shared" si="330"/>
        <v>0.91697907086305419</v>
      </c>
      <c r="X232" s="53">
        <f t="shared" si="322"/>
        <v>0.90470291830961236</v>
      </c>
      <c r="Y232" s="53">
        <f t="shared" si="323"/>
        <v>0.8452502201679537</v>
      </c>
      <c r="Z232" s="53">
        <f t="shared" si="324"/>
        <v>0.62460677912783613</v>
      </c>
      <c r="AA232" s="54"/>
      <c r="AB232" s="53"/>
      <c r="AC232" s="313"/>
      <c r="AD232" s="336"/>
      <c r="AE232" s="7"/>
    </row>
    <row r="233" spans="1:44" ht="17.25" thickTop="1" thickBot="1" x14ac:dyDescent="0.3">
      <c r="B233" s="397"/>
      <c r="C233" s="394"/>
      <c r="D233" s="108" t="s">
        <v>148</v>
      </c>
      <c r="E233" s="69">
        <f t="shared" si="329"/>
        <v>0.94200271862256446</v>
      </c>
      <c r="F233" s="49">
        <f t="shared" si="316"/>
        <v>1.0695140675297485</v>
      </c>
      <c r="G233" s="49">
        <f t="shared" si="317"/>
        <v>1.5715548189067801</v>
      </c>
      <c r="H233" s="49">
        <f t="shared" si="318"/>
        <v>1.1579491646211102</v>
      </c>
      <c r="I233" s="50"/>
      <c r="J233" s="49"/>
      <c r="K233" s="314"/>
      <c r="L233" s="60"/>
      <c r="M233" s="67"/>
      <c r="N233" s="21"/>
      <c r="O233" s="21"/>
      <c r="P233" s="21"/>
      <c r="Q233" s="21"/>
      <c r="R233" s="21"/>
      <c r="S233" s="21"/>
      <c r="T233" s="21"/>
      <c r="U233" s="21"/>
      <c r="V233" s="67"/>
      <c r="W233" s="69">
        <f t="shared" si="330"/>
        <v>0.8908862920306424</v>
      </c>
      <c r="X233" s="49">
        <f t="shared" si="322"/>
        <v>0.84048989885182146</v>
      </c>
      <c r="Y233" s="49">
        <f t="shared" si="323"/>
        <v>0.70405655887023744</v>
      </c>
      <c r="Z233" s="49">
        <f t="shared" si="324"/>
        <v>0.45457671764103308</v>
      </c>
      <c r="AA233" s="50"/>
      <c r="AB233" s="49"/>
      <c r="AC233" s="314"/>
      <c r="AD233" s="51"/>
    </row>
    <row r="234" spans="1:44" ht="15" hidden="1" customHeight="1" outlineLevel="1" thickTop="1" thickBot="1" x14ac:dyDescent="0.3">
      <c r="B234" s="397"/>
      <c r="C234" s="394" t="s">
        <v>34</v>
      </c>
      <c r="D234" s="106" t="s">
        <v>7</v>
      </c>
      <c r="E234" s="22">
        <f>'Green Pivot'!C150</f>
        <v>7</v>
      </c>
      <c r="F234" s="12">
        <f>'Green Pivot'!D150</f>
        <v>9</v>
      </c>
      <c r="G234" s="12">
        <f>'Green Pivot'!E150</f>
        <v>63</v>
      </c>
      <c r="H234" s="12">
        <f>'Green Pivot'!F150</f>
        <v>65</v>
      </c>
      <c r="I234" s="13">
        <f>'Green Pivot'!G150</f>
        <v>16</v>
      </c>
      <c r="J234" s="12">
        <f>'Green Pivot'!H150</f>
        <v>28</v>
      </c>
      <c r="K234" s="259">
        <f>'Green Pivot'!I150</f>
        <v>188</v>
      </c>
      <c r="L234" s="62">
        <f>SUM(E234:I234)</f>
        <v>160</v>
      </c>
      <c r="M234" s="67"/>
      <c r="N234" s="22">
        <f>'Orange Pivot'!C150</f>
        <v>11739</v>
      </c>
      <c r="O234" s="12">
        <f>'Orange Pivot'!D150</f>
        <v>10799</v>
      </c>
      <c r="P234" s="12">
        <f>'Orange Pivot'!E150</f>
        <v>7545</v>
      </c>
      <c r="Q234" s="12">
        <f>'Orange Pivot'!F150</f>
        <v>7452</v>
      </c>
      <c r="R234" s="13">
        <f>'Orange Pivot'!G150</f>
        <v>3108</v>
      </c>
      <c r="S234" s="259">
        <f>'Orange Pivot'!H150</f>
        <v>3559</v>
      </c>
      <c r="T234" s="259">
        <f>'Orange Pivot'!I150</f>
        <v>44202</v>
      </c>
      <c r="U234" s="62">
        <f>SUM(N234:R234)</f>
        <v>40643</v>
      </c>
      <c r="V234" s="67"/>
      <c r="W234" s="200">
        <f>'Blue Pivot'!C150</f>
        <v>6</v>
      </c>
      <c r="X234" s="201">
        <f>'Blue Pivot'!D150</f>
        <v>13</v>
      </c>
      <c r="Y234" s="201">
        <f>'Blue Pivot'!E150</f>
        <v>13</v>
      </c>
      <c r="Z234" s="201">
        <f>'Blue Pivot'!F150</f>
        <v>24</v>
      </c>
      <c r="AA234" s="202">
        <f>'Blue Pivot'!G150</f>
        <v>9</v>
      </c>
      <c r="AB234" s="201">
        <f>'Blue Pivot'!H150</f>
        <v>12</v>
      </c>
      <c r="AC234" s="284">
        <f>'Blue Pivot'!I150</f>
        <v>77</v>
      </c>
      <c r="AD234" s="203">
        <f>SUM(W234:AA234)</f>
        <v>65</v>
      </c>
    </row>
    <row r="235" spans="1:44" ht="15" hidden="1" customHeight="1" outlineLevel="1" thickTop="1" thickBot="1" x14ac:dyDescent="0.3">
      <c r="B235" s="397"/>
      <c r="C235" s="394"/>
      <c r="D235" s="3" t="s">
        <v>8</v>
      </c>
      <c r="E235" s="94">
        <f>'Green Pivot'!C151</f>
        <v>6</v>
      </c>
      <c r="F235" s="91">
        <f>'Green Pivot'!D151</f>
        <v>11</v>
      </c>
      <c r="G235" s="91">
        <f>'Green Pivot'!E151</f>
        <v>68</v>
      </c>
      <c r="H235" s="91">
        <f>'Green Pivot'!F151</f>
        <v>75</v>
      </c>
      <c r="I235" s="92">
        <f>'Green Pivot'!G151</f>
        <v>16</v>
      </c>
      <c r="J235" s="91">
        <f>'Green Pivot'!H151</f>
        <v>8</v>
      </c>
      <c r="K235" s="264">
        <f>'Green Pivot'!I151</f>
        <v>184</v>
      </c>
      <c r="L235" s="95">
        <f t="shared" ref="L235:L237" si="331">SUM(E235:I235)</f>
        <v>176</v>
      </c>
      <c r="M235" s="67"/>
      <c r="N235" s="94">
        <f>'Orange Pivot'!C151</f>
        <v>11967</v>
      </c>
      <c r="O235" s="91">
        <f>'Orange Pivot'!D151</f>
        <v>10095</v>
      </c>
      <c r="P235" s="91">
        <f>'Orange Pivot'!E151</f>
        <v>6586</v>
      </c>
      <c r="Q235" s="91">
        <f>'Orange Pivot'!F151</f>
        <v>6613</v>
      </c>
      <c r="R235" s="92">
        <f>'Orange Pivot'!G151</f>
        <v>2963</v>
      </c>
      <c r="S235" s="264">
        <f>'Orange Pivot'!H151</f>
        <v>1409</v>
      </c>
      <c r="T235" s="264">
        <f>'Orange Pivot'!I151</f>
        <v>39633</v>
      </c>
      <c r="U235" s="93">
        <f t="shared" ref="U235:U237" si="332">SUM(N235:R235)</f>
        <v>38224</v>
      </c>
      <c r="V235" s="67"/>
      <c r="W235" s="187">
        <f>'Blue Pivot'!C151</f>
        <v>6</v>
      </c>
      <c r="X235" s="91">
        <f>'Blue Pivot'!D151</f>
        <v>13</v>
      </c>
      <c r="Y235" s="91">
        <f>'Blue Pivot'!E151</f>
        <v>10</v>
      </c>
      <c r="Z235" s="91">
        <f>'Blue Pivot'!F151</f>
        <v>23</v>
      </c>
      <c r="AA235" s="92">
        <f>'Blue Pivot'!G151</f>
        <v>7</v>
      </c>
      <c r="AB235" s="91">
        <f>'Blue Pivot'!H151</f>
        <v>5</v>
      </c>
      <c r="AC235" s="264">
        <f>'Blue Pivot'!I151</f>
        <v>64</v>
      </c>
      <c r="AD235" s="95">
        <f t="shared" ref="AD235:AD237" si="333">SUM(W235:AA235)</f>
        <v>59</v>
      </c>
    </row>
    <row r="236" spans="1:44" ht="15" hidden="1" customHeight="1" outlineLevel="1" thickTop="1" thickBot="1" x14ac:dyDescent="0.3">
      <c r="B236" s="397"/>
      <c r="C236" s="394"/>
      <c r="D236" s="4" t="s">
        <v>9</v>
      </c>
      <c r="E236" s="99">
        <f>'Green Pivot'!C152</f>
        <v>6</v>
      </c>
      <c r="F236" s="96">
        <f>'Green Pivot'!D152</f>
        <v>11</v>
      </c>
      <c r="G236" s="96">
        <f>'Green Pivot'!E152</f>
        <v>67</v>
      </c>
      <c r="H236" s="96">
        <f>'Green Pivot'!F152</f>
        <v>73</v>
      </c>
      <c r="I236" s="97">
        <f>'Green Pivot'!G152</f>
        <v>14</v>
      </c>
      <c r="J236" s="96">
        <f>'Green Pivot'!H152</f>
        <v>0</v>
      </c>
      <c r="K236" s="265">
        <f>'Green Pivot'!I152</f>
        <v>171</v>
      </c>
      <c r="L236" s="100">
        <f t="shared" si="331"/>
        <v>171</v>
      </c>
      <c r="M236" s="67"/>
      <c r="N236" s="99">
        <f>'Orange Pivot'!C152</f>
        <v>11894</v>
      </c>
      <c r="O236" s="96">
        <f>'Orange Pivot'!D152</f>
        <v>10009</v>
      </c>
      <c r="P236" s="96">
        <f>'Orange Pivot'!E152</f>
        <v>6462</v>
      </c>
      <c r="Q236" s="96">
        <f>'Orange Pivot'!F152</f>
        <v>6431</v>
      </c>
      <c r="R236" s="97">
        <f>'Orange Pivot'!G152</f>
        <v>2849</v>
      </c>
      <c r="S236" s="265">
        <f>'Orange Pivot'!H152</f>
        <v>0</v>
      </c>
      <c r="T236" s="265">
        <f>'Orange Pivot'!I152</f>
        <v>37645</v>
      </c>
      <c r="U236" s="98">
        <f t="shared" si="332"/>
        <v>37645</v>
      </c>
      <c r="V236" s="67"/>
      <c r="W236" s="208">
        <f>'Blue Pivot'!C152</f>
        <v>6</v>
      </c>
      <c r="X236" s="96">
        <f>'Blue Pivot'!D152</f>
        <v>13</v>
      </c>
      <c r="Y236" s="96">
        <f>'Blue Pivot'!E152</f>
        <v>10</v>
      </c>
      <c r="Z236" s="96">
        <f>'Blue Pivot'!F152</f>
        <v>23</v>
      </c>
      <c r="AA236" s="97">
        <f>'Blue Pivot'!G152</f>
        <v>7</v>
      </c>
      <c r="AB236" s="96">
        <f>'Blue Pivot'!H152</f>
        <v>0</v>
      </c>
      <c r="AC236" s="265">
        <f>'Blue Pivot'!I152</f>
        <v>59</v>
      </c>
      <c r="AD236" s="100">
        <f t="shared" si="333"/>
        <v>59</v>
      </c>
    </row>
    <row r="237" spans="1:44" s="1" customFormat="1" ht="15" hidden="1" customHeight="1" outlineLevel="1" thickTop="1" thickBot="1" x14ac:dyDescent="0.3">
      <c r="B237" s="397"/>
      <c r="C237" s="394"/>
      <c r="D237" s="300" t="s">
        <v>144</v>
      </c>
      <c r="E237" s="200">
        <f>'Green Pivot'!C153</f>
        <v>6</v>
      </c>
      <c r="F237" s="201">
        <f>'Green Pivot'!D153</f>
        <v>0</v>
      </c>
      <c r="G237" s="201">
        <f>'Green Pivot'!E153</f>
        <v>14</v>
      </c>
      <c r="H237" s="201">
        <f>'Green Pivot'!F153</f>
        <v>11</v>
      </c>
      <c r="I237" s="202">
        <f>'Green Pivot'!G153</f>
        <v>0</v>
      </c>
      <c r="J237" s="201">
        <f>'Green Pivot'!H153</f>
        <v>0</v>
      </c>
      <c r="K237" s="284">
        <f>'Green Pivot'!I153</f>
        <v>31</v>
      </c>
      <c r="L237" s="203">
        <f t="shared" si="331"/>
        <v>31</v>
      </c>
      <c r="M237" s="67"/>
      <c r="N237" s="200">
        <f>'Orange Pivot'!C153</f>
        <v>9904</v>
      </c>
      <c r="O237" s="201">
        <f>'Orange Pivot'!D153</f>
        <v>5907</v>
      </c>
      <c r="P237" s="201">
        <f>'Orange Pivot'!E153</f>
        <v>1912</v>
      </c>
      <c r="Q237" s="201">
        <f>'Orange Pivot'!F153</f>
        <v>951</v>
      </c>
      <c r="R237" s="202">
        <f>'Orange Pivot'!G153</f>
        <v>0</v>
      </c>
      <c r="S237" s="284">
        <f>'Orange Pivot'!H153</f>
        <v>0</v>
      </c>
      <c r="T237" s="284">
        <f>'Orange Pivot'!I153</f>
        <v>18674</v>
      </c>
      <c r="U237" s="287">
        <f t="shared" si="332"/>
        <v>18674</v>
      </c>
      <c r="V237" s="67"/>
      <c r="W237" s="200">
        <f>'Blue Pivot'!C153</f>
        <v>0</v>
      </c>
      <c r="X237" s="201">
        <f>'Blue Pivot'!D153</f>
        <v>8</v>
      </c>
      <c r="Y237" s="201">
        <f>'Blue Pivot'!E153</f>
        <v>5</v>
      </c>
      <c r="Z237" s="201">
        <f>'Blue Pivot'!F153</f>
        <v>0</v>
      </c>
      <c r="AA237" s="202">
        <f>'Blue Pivot'!G153</f>
        <v>0</v>
      </c>
      <c r="AB237" s="201">
        <f>'Blue Pivot'!H153</f>
        <v>0</v>
      </c>
      <c r="AC237" s="284">
        <f>'Blue Pivot'!I153</f>
        <v>13</v>
      </c>
      <c r="AD237" s="203">
        <f t="shared" si="333"/>
        <v>13</v>
      </c>
      <c r="AE237" s="7"/>
    </row>
    <row r="238" spans="1:44" ht="15" hidden="1" customHeight="1" outlineLevel="1" thickTop="1" thickBot="1" x14ac:dyDescent="0.3">
      <c r="A238" s="1"/>
      <c r="B238" s="397"/>
      <c r="C238" s="394"/>
      <c r="D238" s="5" t="s">
        <v>10</v>
      </c>
      <c r="E238" s="23">
        <f>'Green Pivot'!C154</f>
        <v>85.714285714285708</v>
      </c>
      <c r="F238" s="15">
        <f>'Green Pivot'!D154</f>
        <v>122.22222222222223</v>
      </c>
      <c r="G238" s="15">
        <f>'Green Pivot'!E154</f>
        <v>107.93650793650794</v>
      </c>
      <c r="H238" s="15">
        <f>'Green Pivot'!F154</f>
        <v>115.38461538461537</v>
      </c>
      <c r="I238" s="16">
        <f>'Green Pivot'!G154</f>
        <v>100</v>
      </c>
      <c r="J238" s="15">
        <f>'Green Pivot'!H154</f>
        <v>28.571428571428569</v>
      </c>
      <c r="K238" s="261">
        <f>'Green Pivot'!I154</f>
        <v>97.872340425531917</v>
      </c>
      <c r="L238" s="17">
        <f>L235/L234*100</f>
        <v>110.00000000000001</v>
      </c>
      <c r="M238" s="67"/>
      <c r="N238" s="23">
        <f>'Orange Pivot'!C154</f>
        <v>101.94224380270892</v>
      </c>
      <c r="O238" s="15">
        <f>'Orange Pivot'!D154</f>
        <v>93.480877859061025</v>
      </c>
      <c r="P238" s="15">
        <f>'Orange Pivot'!E154</f>
        <v>87.289595758780649</v>
      </c>
      <c r="Q238" s="15">
        <f>'Orange Pivot'!F154</f>
        <v>88.741277509393456</v>
      </c>
      <c r="R238" s="16">
        <f>'Orange Pivot'!G154</f>
        <v>95.33462033462034</v>
      </c>
      <c r="S238" s="261">
        <f>'Orange Pivot'!H154</f>
        <v>39.589772407979765</v>
      </c>
      <c r="T238" s="261">
        <f>'Orange Pivot'!I154</f>
        <v>89.66336364870368</v>
      </c>
      <c r="U238" s="84">
        <f>U235/U234*100</f>
        <v>94.048175577590229</v>
      </c>
      <c r="V238" s="67"/>
      <c r="W238" s="204">
        <f>'Blue Pivot'!C154</f>
        <v>100</v>
      </c>
      <c r="X238" s="205">
        <f>'Blue Pivot'!D154</f>
        <v>100</v>
      </c>
      <c r="Y238" s="205">
        <f>'Blue Pivot'!E154</f>
        <v>76.923076923076934</v>
      </c>
      <c r="Z238" s="205">
        <f>'Blue Pivot'!F154</f>
        <v>95.833333333333343</v>
      </c>
      <c r="AA238" s="206">
        <f>'Blue Pivot'!G154</f>
        <v>77.777777777777786</v>
      </c>
      <c r="AB238" s="205">
        <f>'Blue Pivot'!H154</f>
        <v>41.666666666666671</v>
      </c>
      <c r="AC238" s="304">
        <f>'Blue Pivot'!I154</f>
        <v>83.116883116883116</v>
      </c>
      <c r="AD238" s="207">
        <f>AD235/AD234*100</f>
        <v>90.769230769230774</v>
      </c>
      <c r="AF238" s="1"/>
      <c r="AG238" s="1"/>
      <c r="AH238" s="1"/>
      <c r="AI238" s="1"/>
      <c r="AJ238" s="1"/>
      <c r="AK238" s="1"/>
      <c r="AL238" s="1"/>
      <c r="AM238" s="1"/>
      <c r="AN238" s="1"/>
      <c r="AO238" s="1"/>
      <c r="AP238" s="1"/>
      <c r="AQ238" s="1"/>
      <c r="AR238" s="1"/>
    </row>
    <row r="239" spans="1:44" s="1" customFormat="1" ht="15" hidden="1" customHeight="1" outlineLevel="1" thickTop="1" thickBot="1" x14ac:dyDescent="0.3">
      <c r="B239" s="397"/>
      <c r="C239" s="394"/>
      <c r="D239" s="301" t="s">
        <v>11</v>
      </c>
      <c r="E239" s="347">
        <f>'Green Pivot'!C155</f>
        <v>85.714285714285708</v>
      </c>
      <c r="F239" s="43">
        <f>'Green Pivot'!D155</f>
        <v>122.22222222222223</v>
      </c>
      <c r="G239" s="43">
        <f>'Green Pivot'!E155</f>
        <v>106.34920634920636</v>
      </c>
      <c r="H239" s="43">
        <f>'Green Pivot'!F155</f>
        <v>112.30769230769231</v>
      </c>
      <c r="I239" s="44">
        <f>'Green Pivot'!G155</f>
        <v>87.5</v>
      </c>
      <c r="J239" s="43">
        <f>'Green Pivot'!H155</f>
        <v>0</v>
      </c>
      <c r="K239" s="271">
        <f>'Green Pivot'!I155</f>
        <v>90.957446808510639</v>
      </c>
      <c r="L239" s="45">
        <f>L236/L234*100</f>
        <v>106.87500000000001</v>
      </c>
      <c r="M239" s="67"/>
      <c r="N239" s="295">
        <f>'Orange Pivot'!C155</f>
        <v>101.32038504131526</v>
      </c>
      <c r="O239" s="296">
        <f>'Orange Pivot'!D155</f>
        <v>92.684507824798587</v>
      </c>
      <c r="P239" s="296">
        <f>'Orange Pivot'!E155</f>
        <v>85.646123260437378</v>
      </c>
      <c r="Q239" s="296">
        <f>'Orange Pivot'!F155</f>
        <v>86.298980139559845</v>
      </c>
      <c r="R239" s="297">
        <f>'Orange Pivot'!G155</f>
        <v>91.666666666666657</v>
      </c>
      <c r="S239" s="267">
        <f>'Orange Pivot'!H155</f>
        <v>0</v>
      </c>
      <c r="T239" s="267">
        <f>'Orange Pivot'!I155</f>
        <v>85.165829600470573</v>
      </c>
      <c r="U239" s="298">
        <f>U236/U234*100</f>
        <v>92.623576015550029</v>
      </c>
      <c r="V239" s="67"/>
      <c r="W239" s="204">
        <f>'Blue Pivot'!C155</f>
        <v>100</v>
      </c>
      <c r="X239" s="205">
        <f>'Blue Pivot'!D155</f>
        <v>100</v>
      </c>
      <c r="Y239" s="205">
        <f>'Blue Pivot'!E155</f>
        <v>76.923076923076934</v>
      </c>
      <c r="Z239" s="205">
        <f>'Blue Pivot'!F155</f>
        <v>95.833333333333343</v>
      </c>
      <c r="AA239" s="206">
        <f>'Blue Pivot'!G155</f>
        <v>77.777777777777786</v>
      </c>
      <c r="AB239" s="205">
        <f>'Blue Pivot'!H155</f>
        <v>0</v>
      </c>
      <c r="AC239" s="304">
        <f>'Blue Pivot'!I155</f>
        <v>76.623376623376629</v>
      </c>
      <c r="AD239" s="207">
        <f>AD236/AD234*100</f>
        <v>90.769230769230774</v>
      </c>
      <c r="AE239" s="7"/>
    </row>
    <row r="240" spans="1:44" s="1" customFormat="1" ht="15" hidden="1" customHeight="1" outlineLevel="1" thickTop="1" thickBot="1" x14ac:dyDescent="0.3">
      <c r="B240" s="397"/>
      <c r="C240" s="394"/>
      <c r="D240" s="301" t="s">
        <v>145</v>
      </c>
      <c r="E240" s="295">
        <f>'Green Pivot'!C156</f>
        <v>100</v>
      </c>
      <c r="F240" s="296">
        <f>'Green Pivot'!D156</f>
        <v>0</v>
      </c>
      <c r="G240" s="296">
        <f>'Green Pivot'!E156</f>
        <v>26.415094339622641</v>
      </c>
      <c r="H240" s="296">
        <f>'Green Pivot'!F156</f>
        <v>23.404255319148938</v>
      </c>
      <c r="I240" s="297"/>
      <c r="J240" s="296"/>
      <c r="K240" s="267"/>
      <c r="L240" s="299"/>
      <c r="M240" s="67"/>
      <c r="N240" s="295">
        <f>'Orange Pivot'!C156</f>
        <v>87.66929273258387</v>
      </c>
      <c r="O240" s="296">
        <f>'Orange Pivot'!D156</f>
        <v>64.550322369139991</v>
      </c>
      <c r="P240" s="296">
        <f>'Orange Pivot'!E156</f>
        <v>36.164176281445052</v>
      </c>
      <c r="Q240" s="296">
        <f>'Orange Pivot'!F156</f>
        <v>23.138686131386862</v>
      </c>
      <c r="R240" s="297"/>
      <c r="S240" s="267"/>
      <c r="T240" s="267"/>
      <c r="U240" s="298"/>
      <c r="V240" s="67"/>
      <c r="W240" s="204">
        <f>'Blue Pivot'!C156</f>
        <v>0</v>
      </c>
      <c r="X240" s="205">
        <f>'Blue Pivot'!D156</f>
        <v>72.727272727272734</v>
      </c>
      <c r="Y240" s="205">
        <f>'Blue Pivot'!E156</f>
        <v>71.428571428571431</v>
      </c>
      <c r="Z240" s="205">
        <f>'Blue Pivot'!F156</f>
        <v>0</v>
      </c>
      <c r="AA240" s="206"/>
      <c r="AB240" s="205"/>
      <c r="AC240" s="304"/>
      <c r="AD240" s="207"/>
      <c r="AE240" s="7"/>
    </row>
    <row r="241" spans="1:44" ht="15" hidden="1" customHeight="1" outlineLevel="1" thickTop="1" thickBot="1" x14ac:dyDescent="0.3">
      <c r="A241" s="1"/>
      <c r="B241" s="397"/>
      <c r="C241" s="394"/>
      <c r="D241" s="6" t="s">
        <v>146</v>
      </c>
      <c r="E241" s="24">
        <f>'Green Pivot'!C157</f>
        <v>85.714285714285708</v>
      </c>
      <c r="F241" s="18">
        <f>'Green Pivot'!D157</f>
        <v>0</v>
      </c>
      <c r="G241" s="18">
        <f>'Green Pivot'!E157</f>
        <v>22.222222222222221</v>
      </c>
      <c r="H241" s="18">
        <f>'Green Pivot'!F157</f>
        <v>16.923076923076923</v>
      </c>
      <c r="I241" s="19"/>
      <c r="J241" s="18"/>
      <c r="K241" s="262"/>
      <c r="L241" s="20"/>
      <c r="M241" s="67"/>
      <c r="N241" s="24">
        <f>'Orange Pivot'!C157</f>
        <v>84.368344833461123</v>
      </c>
      <c r="O241" s="18">
        <f>'Orange Pivot'!D157</f>
        <v>54.699509213816086</v>
      </c>
      <c r="P241" s="18">
        <f>'Orange Pivot'!E157</f>
        <v>25.34128561961564</v>
      </c>
      <c r="Q241" s="18">
        <f>'Orange Pivot'!F157</f>
        <v>12.761674718196458</v>
      </c>
      <c r="R241" s="19"/>
      <c r="S241" s="262"/>
      <c r="T241" s="262"/>
      <c r="U241" s="85"/>
      <c r="V241" s="67"/>
      <c r="W241" s="66">
        <f>'Blue Pivot'!C157</f>
        <v>0</v>
      </c>
      <c r="X241" s="43">
        <f>'Blue Pivot'!D157</f>
        <v>61.53846153846154</v>
      </c>
      <c r="Y241" s="43">
        <f>'Blue Pivot'!E157</f>
        <v>38.461538461538467</v>
      </c>
      <c r="Z241" s="43">
        <f>'Blue Pivot'!F157</f>
        <v>0</v>
      </c>
      <c r="AA241" s="44"/>
      <c r="AB241" s="43"/>
      <c r="AC241" s="271"/>
      <c r="AD241" s="45"/>
      <c r="AF241" s="1"/>
      <c r="AG241" s="1"/>
      <c r="AH241" s="1"/>
      <c r="AI241" s="1"/>
      <c r="AJ241" s="1"/>
      <c r="AK241" s="1"/>
      <c r="AL241" s="1"/>
      <c r="AM241" s="1"/>
      <c r="AN241" s="1"/>
      <c r="AO241" s="1"/>
      <c r="AP241" s="1"/>
      <c r="AQ241" s="1"/>
      <c r="AR241" s="1"/>
    </row>
    <row r="242" spans="1:44" ht="15" customHeight="1" collapsed="1" thickTop="1" thickBot="1" x14ac:dyDescent="0.3">
      <c r="A242" s="1"/>
      <c r="B242" s="397"/>
      <c r="C242" s="394"/>
      <c r="D242" s="107" t="s">
        <v>76</v>
      </c>
      <c r="E242" s="101">
        <f>E238/N238</f>
        <v>0.84081223364251689</v>
      </c>
      <c r="F242" s="47">
        <f t="shared" ref="F242:F245" si="334">F238/O238</f>
        <v>1.3074569368774422</v>
      </c>
      <c r="G242" s="47">
        <f t="shared" ref="G242:G245" si="335">G238/P238</f>
        <v>1.236533483724495</v>
      </c>
      <c r="H242" s="47">
        <f t="shared" ref="H242:H245" si="336">H238/Q238</f>
        <v>1.3002361316288427</v>
      </c>
      <c r="I242" s="48">
        <f t="shared" ref="I242:I243" si="337">I238/R238</f>
        <v>1.0489368882888963</v>
      </c>
      <c r="J242" s="47">
        <f t="shared" ref="J242" si="338">J238/S238</f>
        <v>0.72168711345432424</v>
      </c>
      <c r="K242" s="312">
        <f t="shared" ref="K242:L243" si="339">K238/T238</f>
        <v>1.0915532993942829</v>
      </c>
      <c r="L242" s="59">
        <f>L238/U238</f>
        <v>1.1696133319380497</v>
      </c>
      <c r="M242" s="67"/>
      <c r="N242" s="29"/>
      <c r="O242" s="29"/>
      <c r="P242" s="29"/>
      <c r="Q242" s="29"/>
      <c r="R242" s="29"/>
      <c r="S242" s="29"/>
      <c r="T242" s="29"/>
      <c r="U242" s="29"/>
      <c r="V242" s="67"/>
      <c r="W242" s="101">
        <f>W238/N238</f>
        <v>0.98094760591626973</v>
      </c>
      <c r="X242" s="47">
        <f t="shared" ref="X242:X245" si="340">X238/O238</f>
        <v>1.0697374938088162</v>
      </c>
      <c r="Y242" s="47">
        <f t="shared" ref="Y242:Y245" si="341">Y238/P238</f>
        <v>0.88123992618374658</v>
      </c>
      <c r="Z242" s="47">
        <f t="shared" ref="Z242:Z245" si="342">Z238/Q238</f>
        <v>1.0799183426584003</v>
      </c>
      <c r="AA242" s="48">
        <f t="shared" ref="AA242:AA243" si="343">AA238/R238</f>
        <v>0.81583980200247497</v>
      </c>
      <c r="AB242" s="47">
        <f t="shared" ref="AB242" si="344">AB238/S238</f>
        <v>1.0524603737875564</v>
      </c>
      <c r="AC242" s="312">
        <f t="shared" ref="AC242:AC243" si="345">AC238/T238</f>
        <v>0.92698823392941931</v>
      </c>
      <c r="AD242" s="138">
        <f t="shared" ref="AD242:AD243" si="346">AD238/U238</f>
        <v>0.96513547670412481</v>
      </c>
      <c r="AF242" s="1"/>
      <c r="AG242" s="1"/>
      <c r="AH242" s="1"/>
      <c r="AI242" s="1"/>
      <c r="AJ242" s="1"/>
      <c r="AK242" s="1"/>
      <c r="AL242" s="1"/>
      <c r="AM242" s="1"/>
      <c r="AN242" s="1"/>
      <c r="AO242" s="1"/>
      <c r="AP242" s="1"/>
      <c r="AQ242" s="1"/>
      <c r="AR242" s="1"/>
    </row>
    <row r="243" spans="1:44" s="1" customFormat="1" ht="15" customHeight="1" thickTop="1" thickBot="1" x14ac:dyDescent="0.3">
      <c r="B243" s="397"/>
      <c r="C243" s="394"/>
      <c r="D243" s="307" t="s">
        <v>77</v>
      </c>
      <c r="E243" s="70">
        <f t="shared" ref="E243:E245" si="347">E239/N239</f>
        <v>0.84597275937447458</v>
      </c>
      <c r="F243" s="53">
        <f t="shared" si="334"/>
        <v>1.3186909559174522</v>
      </c>
      <c r="G243" s="53">
        <f t="shared" si="335"/>
        <v>1.2417281985527111</v>
      </c>
      <c r="H243" s="53">
        <f t="shared" si="336"/>
        <v>1.3013791371123047</v>
      </c>
      <c r="I243" s="54">
        <f t="shared" si="337"/>
        <v>0.9545454545454547</v>
      </c>
      <c r="J243" s="53"/>
      <c r="K243" s="313">
        <f t="shared" si="339"/>
        <v>1.0680040015486219</v>
      </c>
      <c r="L243" s="61">
        <f t="shared" si="339"/>
        <v>1.1538638929472707</v>
      </c>
      <c r="M243" s="67"/>
      <c r="N243" s="46"/>
      <c r="O243" s="46"/>
      <c r="P243" s="46"/>
      <c r="Q243" s="46"/>
      <c r="R243" s="46"/>
      <c r="S243" s="46"/>
      <c r="T243" s="46"/>
      <c r="U243" s="46"/>
      <c r="V243" s="67"/>
      <c r="W243" s="70">
        <f t="shared" ref="W243:W245" si="348">W239/N239</f>
        <v>0.98696821927022038</v>
      </c>
      <c r="X243" s="53">
        <f t="shared" si="340"/>
        <v>1.0789289639324608</v>
      </c>
      <c r="Y243" s="53">
        <f t="shared" si="341"/>
        <v>0.8981501321334191</v>
      </c>
      <c r="Z243" s="53">
        <f t="shared" si="342"/>
        <v>1.1104804851500545</v>
      </c>
      <c r="AA243" s="54">
        <f t="shared" si="343"/>
        <v>0.84848484848484862</v>
      </c>
      <c r="AB243" s="53"/>
      <c r="AC243" s="313">
        <f t="shared" si="345"/>
        <v>0.89969623947575872</v>
      </c>
      <c r="AD243" s="336">
        <f t="shared" si="346"/>
        <v>0.9799797705283162</v>
      </c>
      <c r="AE243" s="7"/>
    </row>
    <row r="244" spans="1:44" s="1" customFormat="1" ht="15" customHeight="1" thickTop="1" thickBot="1" x14ac:dyDescent="0.3">
      <c r="B244" s="397"/>
      <c r="C244" s="394"/>
      <c r="D244" s="307" t="s">
        <v>147</v>
      </c>
      <c r="E244" s="70">
        <f t="shared" si="347"/>
        <v>1.1406502423263327</v>
      </c>
      <c r="F244" s="53">
        <f t="shared" si="334"/>
        <v>0</v>
      </c>
      <c r="G244" s="53">
        <f t="shared" si="335"/>
        <v>0.73042156785347756</v>
      </c>
      <c r="H244" s="53">
        <f t="shared" si="336"/>
        <v>1.0114772803543863</v>
      </c>
      <c r="I244" s="54"/>
      <c r="J244" s="53"/>
      <c r="K244" s="313"/>
      <c r="L244" s="61"/>
      <c r="M244" s="67"/>
      <c r="N244" s="46"/>
      <c r="O244" s="46"/>
      <c r="P244" s="46"/>
      <c r="Q244" s="46"/>
      <c r="R244" s="46"/>
      <c r="S244" s="46"/>
      <c r="T244" s="46"/>
      <c r="U244" s="46"/>
      <c r="V244" s="67"/>
      <c r="W244" s="70">
        <f t="shared" si="348"/>
        <v>0</v>
      </c>
      <c r="X244" s="53">
        <f t="shared" si="340"/>
        <v>1.1266755929021037</v>
      </c>
      <c r="Y244" s="53">
        <f t="shared" si="341"/>
        <v>1.9751195457262405</v>
      </c>
      <c r="Z244" s="53">
        <f t="shared" si="342"/>
        <v>0</v>
      </c>
      <c r="AA244" s="54"/>
      <c r="AB244" s="53"/>
      <c r="AC244" s="313"/>
      <c r="AD244" s="336"/>
      <c r="AE244" s="7"/>
    </row>
    <row r="245" spans="1:44" ht="17.25" thickTop="1" thickBot="1" x14ac:dyDescent="0.3">
      <c r="A245" s="1"/>
      <c r="B245" s="397"/>
      <c r="C245" s="394"/>
      <c r="D245" s="108" t="s">
        <v>148</v>
      </c>
      <c r="E245" s="69">
        <f t="shared" si="347"/>
        <v>1.0159531502423262</v>
      </c>
      <c r="F245" s="49">
        <f t="shared" si="334"/>
        <v>0</v>
      </c>
      <c r="G245" s="49">
        <f t="shared" si="335"/>
        <v>0.87691771269177121</v>
      </c>
      <c r="H245" s="49">
        <f t="shared" si="336"/>
        <v>1.3260859014802231</v>
      </c>
      <c r="I245" s="50"/>
      <c r="J245" s="49"/>
      <c r="K245" s="314"/>
      <c r="L245" s="60"/>
      <c r="M245" s="67"/>
      <c r="N245" s="21"/>
      <c r="O245" s="21"/>
      <c r="P245" s="21"/>
      <c r="Q245" s="21"/>
      <c r="R245" s="21"/>
      <c r="S245" s="21"/>
      <c r="T245" s="21"/>
      <c r="U245" s="21"/>
      <c r="V245" s="67"/>
      <c r="W245" s="69">
        <f t="shared" si="348"/>
        <v>0</v>
      </c>
      <c r="X245" s="49">
        <f t="shared" si="340"/>
        <v>1.1250276725137063</v>
      </c>
      <c r="Y245" s="49">
        <f t="shared" si="341"/>
        <v>1.5177421950434504</v>
      </c>
      <c r="Z245" s="49">
        <f t="shared" si="342"/>
        <v>0</v>
      </c>
      <c r="AA245" s="50"/>
      <c r="AB245" s="49"/>
      <c r="AC245" s="314"/>
      <c r="AD245" s="51"/>
      <c r="AF245" s="1"/>
      <c r="AG245" s="1"/>
      <c r="AH245" s="1"/>
      <c r="AI245" s="1"/>
      <c r="AJ245" s="1"/>
      <c r="AK245" s="1"/>
      <c r="AL245" s="1"/>
      <c r="AM245" s="1"/>
      <c r="AN245" s="1"/>
      <c r="AO245" s="1"/>
      <c r="AP245" s="1"/>
      <c r="AQ245" s="1"/>
      <c r="AR245" s="1"/>
    </row>
    <row r="246" spans="1:44" ht="15" hidden="1" customHeight="1" outlineLevel="1" thickTop="1" thickBot="1" x14ac:dyDescent="0.3">
      <c r="A246" s="1"/>
      <c r="B246" s="397"/>
      <c r="C246" s="398" t="s">
        <v>30</v>
      </c>
      <c r="D246" s="106" t="s">
        <v>7</v>
      </c>
      <c r="E246" s="22">
        <f>'Green Pivot'!C158</f>
        <v>25</v>
      </c>
      <c r="F246" s="12">
        <f>'Green Pivot'!D158</f>
        <v>113</v>
      </c>
      <c r="G246" s="12">
        <f>'Green Pivot'!E158</f>
        <v>236</v>
      </c>
      <c r="H246" s="12">
        <f>'Green Pivot'!F158</f>
        <v>307</v>
      </c>
      <c r="I246" s="13">
        <f>'Green Pivot'!G158</f>
        <v>80</v>
      </c>
      <c r="J246" s="12">
        <f>'Green Pivot'!H158</f>
        <v>122</v>
      </c>
      <c r="K246" s="259">
        <f>'Green Pivot'!I158</f>
        <v>883</v>
      </c>
      <c r="L246" s="62">
        <f>SUM(E246:I246)</f>
        <v>761</v>
      </c>
      <c r="M246" s="67"/>
      <c r="N246" s="22">
        <f>'Orange Pivot'!C158</f>
        <v>48919</v>
      </c>
      <c r="O246" s="12">
        <f>'Orange Pivot'!D158</f>
        <v>51749</v>
      </c>
      <c r="P246" s="12">
        <f>'Orange Pivot'!E158</f>
        <v>40824</v>
      </c>
      <c r="Q246" s="12">
        <f>'Orange Pivot'!F158</f>
        <v>47622</v>
      </c>
      <c r="R246" s="13">
        <f>'Orange Pivot'!G158</f>
        <v>15351</v>
      </c>
      <c r="S246" s="259">
        <f>'Orange Pivot'!H158</f>
        <v>17614</v>
      </c>
      <c r="T246" s="259">
        <f>'Orange Pivot'!I158</f>
        <v>222079</v>
      </c>
      <c r="U246" s="62">
        <f>SUM(N246:R246)</f>
        <v>204465</v>
      </c>
      <c r="V246" s="67"/>
      <c r="W246" s="200">
        <f>'Blue Pivot'!C158</f>
        <v>100</v>
      </c>
      <c r="X246" s="201">
        <f>'Blue Pivot'!D158</f>
        <v>219</v>
      </c>
      <c r="Y246" s="201">
        <f>'Blue Pivot'!E158</f>
        <v>255</v>
      </c>
      <c r="Z246" s="201">
        <f>'Blue Pivot'!F158</f>
        <v>460</v>
      </c>
      <c r="AA246" s="202">
        <f>'Blue Pivot'!G158</f>
        <v>152</v>
      </c>
      <c r="AB246" s="201">
        <f>'Blue Pivot'!H158</f>
        <v>235</v>
      </c>
      <c r="AC246" s="284">
        <f>'Blue Pivot'!I158</f>
        <v>1421</v>
      </c>
      <c r="AD246" s="203">
        <f>SUM(W246:AA246)</f>
        <v>1186</v>
      </c>
      <c r="AF246" s="1"/>
      <c r="AG246" s="1"/>
      <c r="AH246" s="1"/>
      <c r="AI246" s="1"/>
      <c r="AJ246" s="1"/>
      <c r="AK246" s="1"/>
      <c r="AL246" s="1"/>
      <c r="AM246" s="1"/>
      <c r="AN246" s="1"/>
      <c r="AO246" s="1"/>
      <c r="AP246" s="1"/>
      <c r="AQ246" s="1"/>
      <c r="AR246" s="1"/>
    </row>
    <row r="247" spans="1:44" ht="15" hidden="1" customHeight="1" outlineLevel="1" thickTop="1" thickBot="1" x14ac:dyDescent="0.3">
      <c r="A247" s="1"/>
      <c r="B247" s="397"/>
      <c r="C247" s="398"/>
      <c r="D247" s="3" t="s">
        <v>8</v>
      </c>
      <c r="E247" s="94">
        <f>'Green Pivot'!C159</f>
        <v>25</v>
      </c>
      <c r="F247" s="91">
        <f>'Green Pivot'!D159</f>
        <v>100</v>
      </c>
      <c r="G247" s="91">
        <f>'Green Pivot'!E159</f>
        <v>258</v>
      </c>
      <c r="H247" s="91">
        <f>'Green Pivot'!F159</f>
        <v>379</v>
      </c>
      <c r="I247" s="92">
        <f>'Green Pivot'!G159</f>
        <v>92</v>
      </c>
      <c r="J247" s="91">
        <f>'Green Pivot'!H159</f>
        <v>46</v>
      </c>
      <c r="K247" s="264">
        <f>'Green Pivot'!I159</f>
        <v>900</v>
      </c>
      <c r="L247" s="95">
        <f t="shared" ref="L247:L249" si="349">SUM(E247:I247)</f>
        <v>854</v>
      </c>
      <c r="M247" s="67"/>
      <c r="N247" s="94">
        <f>'Orange Pivot'!C159</f>
        <v>49970</v>
      </c>
      <c r="O247" s="91">
        <f>'Orange Pivot'!D159</f>
        <v>48809</v>
      </c>
      <c r="P247" s="91">
        <f>'Orange Pivot'!E159</f>
        <v>36855</v>
      </c>
      <c r="Q247" s="91">
        <f>'Orange Pivot'!F159</f>
        <v>44234</v>
      </c>
      <c r="R247" s="92">
        <f>'Orange Pivot'!G159</f>
        <v>14838</v>
      </c>
      <c r="S247" s="264">
        <f>'Orange Pivot'!H159</f>
        <v>7623</v>
      </c>
      <c r="T247" s="264">
        <f>'Orange Pivot'!I159</f>
        <v>202329</v>
      </c>
      <c r="U247" s="93">
        <f t="shared" ref="U247:U249" si="350">SUM(N247:R247)</f>
        <v>194706</v>
      </c>
      <c r="V247" s="67"/>
      <c r="W247" s="187">
        <f>'Blue Pivot'!C159</f>
        <v>101</v>
      </c>
      <c r="X247" s="91">
        <f>'Blue Pivot'!D159</f>
        <v>215</v>
      </c>
      <c r="Y247" s="91">
        <f>'Blue Pivot'!E159</f>
        <v>251</v>
      </c>
      <c r="Z247" s="91">
        <f>'Blue Pivot'!F159</f>
        <v>473</v>
      </c>
      <c r="AA247" s="92">
        <f>'Blue Pivot'!G159</f>
        <v>152</v>
      </c>
      <c r="AB247" s="91">
        <f>'Blue Pivot'!H159</f>
        <v>80</v>
      </c>
      <c r="AC247" s="264">
        <f>'Blue Pivot'!I159</f>
        <v>1272</v>
      </c>
      <c r="AD247" s="95">
        <f t="shared" ref="AD247:AD249" si="351">SUM(W247:AA247)</f>
        <v>1192</v>
      </c>
      <c r="AF247" s="1"/>
      <c r="AG247" s="1"/>
      <c r="AH247" s="1"/>
      <c r="AI247" s="1"/>
      <c r="AJ247" s="1"/>
      <c r="AK247" s="1"/>
      <c r="AL247" s="1"/>
      <c r="AM247" s="1"/>
      <c r="AN247" s="1"/>
      <c r="AO247" s="1"/>
      <c r="AP247" s="1"/>
      <c r="AQ247" s="1"/>
      <c r="AR247" s="1"/>
    </row>
    <row r="248" spans="1:44" ht="15" hidden="1" customHeight="1" outlineLevel="1" thickTop="1" thickBot="1" x14ac:dyDescent="0.3">
      <c r="A248" s="1"/>
      <c r="B248" s="397"/>
      <c r="C248" s="398"/>
      <c r="D248" s="4" t="s">
        <v>9</v>
      </c>
      <c r="E248" s="99">
        <f>'Green Pivot'!C160</f>
        <v>24</v>
      </c>
      <c r="F248" s="96">
        <f>'Green Pivot'!D160</f>
        <v>98</v>
      </c>
      <c r="G248" s="96">
        <f>'Green Pivot'!E160</f>
        <v>253</v>
      </c>
      <c r="H248" s="96">
        <f>'Green Pivot'!F160</f>
        <v>373</v>
      </c>
      <c r="I248" s="97">
        <f>'Green Pivot'!G160</f>
        <v>88</v>
      </c>
      <c r="J248" s="96">
        <f>'Green Pivot'!H160</f>
        <v>0</v>
      </c>
      <c r="K248" s="265">
        <f>'Green Pivot'!I160</f>
        <v>836</v>
      </c>
      <c r="L248" s="100">
        <f t="shared" si="349"/>
        <v>836</v>
      </c>
      <c r="M248" s="67"/>
      <c r="N248" s="99">
        <f>'Orange Pivot'!C160</f>
        <v>49639</v>
      </c>
      <c r="O248" s="96">
        <f>'Orange Pivot'!D160</f>
        <v>48422</v>
      </c>
      <c r="P248" s="96">
        <f>'Orange Pivot'!E160</f>
        <v>36309</v>
      </c>
      <c r="Q248" s="96">
        <f>'Orange Pivot'!F160</f>
        <v>43387</v>
      </c>
      <c r="R248" s="97">
        <f>'Orange Pivot'!G160</f>
        <v>14271</v>
      </c>
      <c r="S248" s="265">
        <f>'Orange Pivot'!H160</f>
        <v>0</v>
      </c>
      <c r="T248" s="265">
        <f>'Orange Pivot'!I160</f>
        <v>192028</v>
      </c>
      <c r="U248" s="98">
        <f t="shared" si="350"/>
        <v>192028</v>
      </c>
      <c r="V248" s="67"/>
      <c r="W248" s="208">
        <f>'Blue Pivot'!C160</f>
        <v>100</v>
      </c>
      <c r="X248" s="96">
        <f>'Blue Pivot'!D160</f>
        <v>214</v>
      </c>
      <c r="Y248" s="96">
        <f>'Blue Pivot'!E160</f>
        <v>246</v>
      </c>
      <c r="Z248" s="96">
        <f>'Blue Pivot'!F160</f>
        <v>451</v>
      </c>
      <c r="AA248" s="97">
        <f>'Blue Pivot'!G160</f>
        <v>143</v>
      </c>
      <c r="AB248" s="96">
        <f>'Blue Pivot'!H160</f>
        <v>0</v>
      </c>
      <c r="AC248" s="265">
        <f>'Blue Pivot'!I160</f>
        <v>1154</v>
      </c>
      <c r="AD248" s="100">
        <f t="shared" si="351"/>
        <v>1154</v>
      </c>
      <c r="AF248" s="1"/>
      <c r="AG248" s="1"/>
      <c r="AH248" s="1"/>
      <c r="AI248" s="1"/>
      <c r="AJ248" s="1"/>
      <c r="AK248" s="1"/>
      <c r="AL248" s="1"/>
      <c r="AM248" s="1"/>
      <c r="AN248" s="1"/>
      <c r="AO248" s="1"/>
      <c r="AP248" s="1"/>
      <c r="AQ248" s="1"/>
      <c r="AR248" s="1"/>
    </row>
    <row r="249" spans="1:44" s="1" customFormat="1" ht="15" hidden="1" customHeight="1" outlineLevel="1" thickTop="1" thickBot="1" x14ac:dyDescent="0.3">
      <c r="B249" s="397"/>
      <c r="C249" s="398"/>
      <c r="D249" s="300" t="s">
        <v>144</v>
      </c>
      <c r="E249" s="200">
        <f>'Green Pivot'!C161</f>
        <v>18</v>
      </c>
      <c r="F249" s="201">
        <f>'Green Pivot'!D161</f>
        <v>58</v>
      </c>
      <c r="G249" s="201">
        <f>'Green Pivot'!E161</f>
        <v>92</v>
      </c>
      <c r="H249" s="201">
        <f>'Green Pivot'!F161</f>
        <v>85</v>
      </c>
      <c r="I249" s="202">
        <f>'Green Pivot'!G161</f>
        <v>0</v>
      </c>
      <c r="J249" s="201">
        <f>'Green Pivot'!H161</f>
        <v>0</v>
      </c>
      <c r="K249" s="284">
        <f>'Green Pivot'!I161</f>
        <v>253</v>
      </c>
      <c r="L249" s="203">
        <f t="shared" si="349"/>
        <v>253</v>
      </c>
      <c r="M249" s="67"/>
      <c r="N249" s="200">
        <f>'Orange Pivot'!C161</f>
        <v>40077</v>
      </c>
      <c r="O249" s="201">
        <f>'Orange Pivot'!D161</f>
        <v>29396</v>
      </c>
      <c r="P249" s="201">
        <f>'Orange Pivot'!E161</f>
        <v>13210</v>
      </c>
      <c r="Q249" s="201">
        <f>'Orange Pivot'!F161</f>
        <v>9801</v>
      </c>
      <c r="R249" s="202">
        <f>'Orange Pivot'!G161</f>
        <v>11</v>
      </c>
      <c r="S249" s="284">
        <f>'Orange Pivot'!H161</f>
        <v>0</v>
      </c>
      <c r="T249" s="284">
        <f>'Orange Pivot'!I161</f>
        <v>92495</v>
      </c>
      <c r="U249" s="287">
        <f t="shared" si="350"/>
        <v>92495</v>
      </c>
      <c r="V249" s="67"/>
      <c r="W249" s="200">
        <f>'Blue Pivot'!C161</f>
        <v>76</v>
      </c>
      <c r="X249" s="201">
        <f>'Blue Pivot'!D161</f>
        <v>129</v>
      </c>
      <c r="Y249" s="201">
        <f>'Blue Pivot'!E161</f>
        <v>91</v>
      </c>
      <c r="Z249" s="201">
        <f>'Blue Pivot'!F161</f>
        <v>84</v>
      </c>
      <c r="AA249" s="202">
        <f>'Blue Pivot'!G161</f>
        <v>0</v>
      </c>
      <c r="AB249" s="201">
        <f>'Blue Pivot'!H161</f>
        <v>0</v>
      </c>
      <c r="AC249" s="284">
        <f>'Blue Pivot'!I161</f>
        <v>380</v>
      </c>
      <c r="AD249" s="203">
        <f t="shared" si="351"/>
        <v>380</v>
      </c>
      <c r="AE249" s="7"/>
    </row>
    <row r="250" spans="1:44" ht="15" hidden="1" customHeight="1" outlineLevel="1" thickTop="1" thickBot="1" x14ac:dyDescent="0.3">
      <c r="A250" s="1"/>
      <c r="B250" s="397"/>
      <c r="C250" s="398"/>
      <c r="D250" s="5" t="s">
        <v>10</v>
      </c>
      <c r="E250" s="23">
        <f>'Green Pivot'!C162</f>
        <v>100</v>
      </c>
      <c r="F250" s="15">
        <f>'Green Pivot'!D162</f>
        <v>88.495575221238937</v>
      </c>
      <c r="G250" s="15">
        <f>'Green Pivot'!E162</f>
        <v>109.32203389830508</v>
      </c>
      <c r="H250" s="15">
        <f>'Green Pivot'!F162</f>
        <v>123.4527687296417</v>
      </c>
      <c r="I250" s="16">
        <f>'Green Pivot'!G162</f>
        <v>114.99999999999999</v>
      </c>
      <c r="J250" s="15">
        <f>'Green Pivot'!H162</f>
        <v>37.704918032786885</v>
      </c>
      <c r="K250" s="261">
        <f>'Green Pivot'!I162</f>
        <v>101.92525481313703</v>
      </c>
      <c r="L250" s="17">
        <f>L247/L246*100</f>
        <v>112.22076215505913</v>
      </c>
      <c r="M250" s="67"/>
      <c r="N250" s="23">
        <f>'Orange Pivot'!C162</f>
        <v>102.14844947770804</v>
      </c>
      <c r="O250" s="15">
        <f>'Orange Pivot'!D162</f>
        <v>94.318730796730378</v>
      </c>
      <c r="P250" s="15">
        <f>'Orange Pivot'!E162</f>
        <v>90.277777777777786</v>
      </c>
      <c r="Q250" s="15">
        <f>'Orange Pivot'!F162</f>
        <v>92.885641090252406</v>
      </c>
      <c r="R250" s="16">
        <f>'Orange Pivot'!G162</f>
        <v>96.658198162986125</v>
      </c>
      <c r="S250" s="261">
        <f>'Orange Pivot'!H162</f>
        <v>43.278074259112067</v>
      </c>
      <c r="T250" s="261">
        <f>'Orange Pivot'!I162</f>
        <v>91.106768312177195</v>
      </c>
      <c r="U250" s="84">
        <f>U247/U246*100</f>
        <v>95.227055975350311</v>
      </c>
      <c r="V250" s="67"/>
      <c r="W250" s="204">
        <f>'Blue Pivot'!C162</f>
        <v>101</v>
      </c>
      <c r="X250" s="205">
        <f>'Blue Pivot'!D162</f>
        <v>98.173515981735164</v>
      </c>
      <c r="Y250" s="205">
        <f>'Blue Pivot'!E162</f>
        <v>98.431372549019599</v>
      </c>
      <c r="Z250" s="205">
        <f>'Blue Pivot'!F162</f>
        <v>102.82608695652173</v>
      </c>
      <c r="AA250" s="206">
        <f>'Blue Pivot'!G162</f>
        <v>100</v>
      </c>
      <c r="AB250" s="205">
        <f>'Blue Pivot'!H162</f>
        <v>34.042553191489361</v>
      </c>
      <c r="AC250" s="304">
        <f>'Blue Pivot'!I162</f>
        <v>89.514426460239278</v>
      </c>
      <c r="AD250" s="207">
        <f>AD247/AD246*100</f>
        <v>100.50590219224283</v>
      </c>
      <c r="AF250" s="1"/>
      <c r="AG250" s="1"/>
      <c r="AH250" s="1"/>
      <c r="AI250" s="1"/>
      <c r="AJ250" s="1"/>
      <c r="AK250" s="1"/>
      <c r="AL250" s="1"/>
      <c r="AM250" s="1"/>
      <c r="AN250" s="1"/>
      <c r="AO250" s="1"/>
      <c r="AP250" s="1"/>
      <c r="AQ250" s="1"/>
      <c r="AR250" s="1"/>
    </row>
    <row r="251" spans="1:44" s="1" customFormat="1" ht="15" hidden="1" customHeight="1" outlineLevel="1" thickTop="1" thickBot="1" x14ac:dyDescent="0.3">
      <c r="B251" s="397"/>
      <c r="C251" s="398"/>
      <c r="D251" s="301" t="s">
        <v>11</v>
      </c>
      <c r="E251" s="347">
        <f>'Green Pivot'!C163</f>
        <v>96</v>
      </c>
      <c r="F251" s="43">
        <f>'Green Pivot'!D163</f>
        <v>86.725663716814154</v>
      </c>
      <c r="G251" s="43">
        <f>'Green Pivot'!E163</f>
        <v>107.20338983050848</v>
      </c>
      <c r="H251" s="43">
        <f>'Green Pivot'!F163</f>
        <v>121.4983713355049</v>
      </c>
      <c r="I251" s="44">
        <f>'Green Pivot'!G163</f>
        <v>110.00000000000001</v>
      </c>
      <c r="J251" s="43">
        <f>'Green Pivot'!H163</f>
        <v>0</v>
      </c>
      <c r="K251" s="271">
        <f>'Green Pivot'!I163</f>
        <v>94.677236693091743</v>
      </c>
      <c r="L251" s="45">
        <f>L248/L246*100</f>
        <v>109.85545335085413</v>
      </c>
      <c r="M251" s="67"/>
      <c r="N251" s="295">
        <f>'Orange Pivot'!C163</f>
        <v>101.47182076493795</v>
      </c>
      <c r="O251" s="296">
        <f>'Orange Pivot'!D163</f>
        <v>93.57089025874896</v>
      </c>
      <c r="P251" s="296">
        <f>'Orange Pivot'!E163</f>
        <v>88.940329218106996</v>
      </c>
      <c r="Q251" s="296">
        <f>'Orange Pivot'!F163</f>
        <v>91.107051362815511</v>
      </c>
      <c r="R251" s="297">
        <f>'Orange Pivot'!G163</f>
        <v>92.964627711549738</v>
      </c>
      <c r="S251" s="267">
        <f>'Orange Pivot'!H163</f>
        <v>0</v>
      </c>
      <c r="T251" s="267">
        <f>'Orange Pivot'!I163</f>
        <v>86.468328837936042</v>
      </c>
      <c r="U251" s="298">
        <f>U248/U246*100</f>
        <v>93.917296358790011</v>
      </c>
      <c r="V251" s="67"/>
      <c r="W251" s="204">
        <f>'Blue Pivot'!C163</f>
        <v>100</v>
      </c>
      <c r="X251" s="205">
        <f>'Blue Pivot'!D163</f>
        <v>97.716894977168948</v>
      </c>
      <c r="Y251" s="205">
        <f>'Blue Pivot'!E163</f>
        <v>96.470588235294116</v>
      </c>
      <c r="Z251" s="205">
        <f>'Blue Pivot'!F163</f>
        <v>98.043478260869563</v>
      </c>
      <c r="AA251" s="206">
        <f>'Blue Pivot'!G163</f>
        <v>94.078947368421055</v>
      </c>
      <c r="AB251" s="205">
        <f>'Blue Pivot'!H163</f>
        <v>0</v>
      </c>
      <c r="AC251" s="304">
        <f>'Blue Pivot'!I163</f>
        <v>81.210415200562977</v>
      </c>
      <c r="AD251" s="207">
        <f>AD248/AD246*100</f>
        <v>97.301854974704895</v>
      </c>
      <c r="AE251" s="7"/>
    </row>
    <row r="252" spans="1:44" s="1" customFormat="1" ht="15" hidden="1" customHeight="1" outlineLevel="1" thickTop="1" thickBot="1" x14ac:dyDescent="0.3">
      <c r="B252" s="397"/>
      <c r="C252" s="398"/>
      <c r="D252" s="301" t="s">
        <v>145</v>
      </c>
      <c r="E252" s="295">
        <f>'Green Pivot'!C164</f>
        <v>85.714285714285708</v>
      </c>
      <c r="F252" s="296">
        <f>'Green Pivot'!D164</f>
        <v>61.702127659574465</v>
      </c>
      <c r="G252" s="296">
        <f>'Green Pivot'!E164</f>
        <v>42.990654205607477</v>
      </c>
      <c r="H252" s="296">
        <f>'Green Pivot'!F164</f>
        <v>30.685920577617328</v>
      </c>
      <c r="I252" s="297"/>
      <c r="J252" s="296"/>
      <c r="K252" s="267"/>
      <c r="L252" s="299"/>
      <c r="M252" s="67"/>
      <c r="N252" s="295">
        <f>'Orange Pivot'!C164</f>
        <v>84.681048872736497</v>
      </c>
      <c r="O252" s="296">
        <f>'Orange Pivot'!D164</f>
        <v>65.938404252932855</v>
      </c>
      <c r="P252" s="296">
        <f>'Orange Pivot'!E164</f>
        <v>43.647777961341482</v>
      </c>
      <c r="Q252" s="296">
        <f>'Orange Pivot'!F164</f>
        <v>31.079752655779291</v>
      </c>
      <c r="R252" s="297"/>
      <c r="S252" s="267"/>
      <c r="T252" s="267"/>
      <c r="U252" s="298"/>
      <c r="V252" s="67"/>
      <c r="W252" s="204">
        <f>'Blue Pivot'!C164</f>
        <v>76.767676767676761</v>
      </c>
      <c r="X252" s="205">
        <f>'Blue Pivot'!D164</f>
        <v>64.5</v>
      </c>
      <c r="Y252" s="205">
        <f>'Blue Pivot'!E164</f>
        <v>47.89473684210526</v>
      </c>
      <c r="Z252" s="205">
        <f>'Blue Pivot'!F164</f>
        <v>30</v>
      </c>
      <c r="AA252" s="206"/>
      <c r="AB252" s="205"/>
      <c r="AC252" s="304"/>
      <c r="AD252" s="207"/>
      <c r="AE252" s="7"/>
    </row>
    <row r="253" spans="1:44" ht="14.25" hidden="1" customHeight="1" outlineLevel="1" thickTop="1" thickBot="1" x14ac:dyDescent="0.3">
      <c r="A253" s="1"/>
      <c r="B253" s="397"/>
      <c r="C253" s="398"/>
      <c r="D253" s="6" t="s">
        <v>146</v>
      </c>
      <c r="E253" s="24">
        <f>'Green Pivot'!C165</f>
        <v>72</v>
      </c>
      <c r="F253" s="18">
        <f>'Green Pivot'!D165</f>
        <v>51.327433628318587</v>
      </c>
      <c r="G253" s="18">
        <f>'Green Pivot'!E165</f>
        <v>38.983050847457626</v>
      </c>
      <c r="H253" s="18">
        <f>'Green Pivot'!F165</f>
        <v>27.687296416938111</v>
      </c>
      <c r="I253" s="19"/>
      <c r="J253" s="18"/>
      <c r="K253" s="262"/>
      <c r="L253" s="20"/>
      <c r="M253" s="67"/>
      <c r="N253" s="24">
        <f>'Orange Pivot'!C165</f>
        <v>81.925223328359124</v>
      </c>
      <c r="O253" s="18">
        <f>'Orange Pivot'!D165</f>
        <v>56.80496241473265</v>
      </c>
      <c r="P253" s="18">
        <f>'Orange Pivot'!E165</f>
        <v>32.358416617675879</v>
      </c>
      <c r="Q253" s="18">
        <f>'Orange Pivot'!F165</f>
        <v>20.580823988912687</v>
      </c>
      <c r="R253" s="19"/>
      <c r="S253" s="262"/>
      <c r="T253" s="262"/>
      <c r="U253" s="85"/>
      <c r="V253" s="67"/>
      <c r="W253" s="66">
        <f>'Blue Pivot'!C165</f>
        <v>76</v>
      </c>
      <c r="X253" s="43">
        <f>'Blue Pivot'!D165</f>
        <v>58.904109589041099</v>
      </c>
      <c r="Y253" s="43">
        <f>'Blue Pivot'!E165</f>
        <v>35.686274509803923</v>
      </c>
      <c r="Z253" s="43">
        <f>'Blue Pivot'!F165</f>
        <v>18.260869565217391</v>
      </c>
      <c r="AA253" s="44"/>
      <c r="AB253" s="43"/>
      <c r="AC253" s="271"/>
      <c r="AD253" s="45"/>
      <c r="AF253" s="1"/>
      <c r="AG253" s="1"/>
      <c r="AH253" s="1"/>
      <c r="AI253" s="1"/>
      <c r="AJ253" s="1"/>
      <c r="AK253" s="1"/>
      <c r="AL253" s="1"/>
      <c r="AM253" s="1"/>
      <c r="AN253" s="1"/>
      <c r="AO253" s="1"/>
      <c r="AP253" s="1"/>
      <c r="AQ253" s="1"/>
      <c r="AR253" s="1"/>
    </row>
    <row r="254" spans="1:44" ht="15" customHeight="1" collapsed="1" thickTop="1" thickBot="1" x14ac:dyDescent="0.3">
      <c r="A254" s="1"/>
      <c r="B254" s="397"/>
      <c r="C254" s="398"/>
      <c r="D254" s="107" t="s">
        <v>76</v>
      </c>
      <c r="E254" s="101">
        <f>E250/N250</f>
        <v>0.97896738042825704</v>
      </c>
      <c r="F254" s="47">
        <f t="shared" ref="F254:F257" si="352">F250/O250</f>
        <v>0.93826087855188456</v>
      </c>
      <c r="G254" s="47">
        <f t="shared" ref="G254:G257" si="353">G250/P250</f>
        <v>1.2109517601043023</v>
      </c>
      <c r="H254" s="47">
        <f t="shared" ref="H254:H257" si="354">H250/Q250</f>
        <v>1.329083454456526</v>
      </c>
      <c r="I254" s="48">
        <f t="shared" ref="I254:I255" si="355">I250/R250</f>
        <v>1.1897594015365951</v>
      </c>
      <c r="J254" s="47">
        <f t="shared" ref="J254" si="356">J250/S250</f>
        <v>0.87122448672374164</v>
      </c>
      <c r="K254" s="312">
        <f t="shared" ref="K254:L255" si="357">K250/T250</f>
        <v>1.1187451459576561</v>
      </c>
      <c r="L254" s="59">
        <f>L250/U250</f>
        <v>1.1784545999627214</v>
      </c>
      <c r="M254" s="67"/>
      <c r="N254" s="29"/>
      <c r="O254" s="29"/>
      <c r="P254" s="29"/>
      <c r="Q254" s="29"/>
      <c r="R254" s="29"/>
      <c r="S254" s="29"/>
      <c r="T254" s="29"/>
      <c r="U254" s="29"/>
      <c r="V254" s="67"/>
      <c r="W254" s="101">
        <f>W250/N250</f>
        <v>0.98875705423253957</v>
      </c>
      <c r="X254" s="47">
        <f t="shared" ref="X254:X257" si="358">X250/O250</f>
        <v>1.0408697737177186</v>
      </c>
      <c r="Y254" s="47">
        <f t="shared" ref="Y254:Y257" si="359">Y250/P250</f>
        <v>1.0903167420814477</v>
      </c>
      <c r="Z254" s="47">
        <f t="shared" ref="Z254:Z257" si="360">Z250/Q250</f>
        <v>1.1070181111912731</v>
      </c>
      <c r="AA254" s="48">
        <f t="shared" ref="AA254:AA255" si="361">AA250/R250</f>
        <v>1.0345733926405176</v>
      </c>
      <c r="AB254" s="47">
        <f t="shared" ref="AB254" si="362">AB250/S250</f>
        <v>0.78660046164881758</v>
      </c>
      <c r="AC254" s="312">
        <f t="shared" ref="AC254:AC255" si="363">AC250/T250</f>
        <v>0.98252224415993161</v>
      </c>
      <c r="AD254" s="138">
        <f t="shared" ref="AD254:AD255" si="364">AD250/U250</f>
        <v>1.0554343107935518</v>
      </c>
      <c r="AF254" s="1"/>
      <c r="AG254" s="1"/>
      <c r="AH254" s="1"/>
      <c r="AI254" s="1"/>
      <c r="AJ254" s="1"/>
      <c r="AK254" s="1"/>
      <c r="AL254" s="1"/>
      <c r="AM254" s="1"/>
      <c r="AN254" s="1"/>
      <c r="AO254" s="1"/>
      <c r="AP254" s="1"/>
      <c r="AQ254" s="1"/>
      <c r="AR254" s="1"/>
    </row>
    <row r="255" spans="1:44" s="1" customFormat="1" ht="15" customHeight="1" thickTop="1" thickBot="1" x14ac:dyDescent="0.3">
      <c r="B255" s="397"/>
      <c r="C255" s="398"/>
      <c r="D255" s="307" t="s">
        <v>77</v>
      </c>
      <c r="E255" s="70">
        <f t="shared" ref="E255:E257" si="365">E251/N251</f>
        <v>0.94607546485626237</v>
      </c>
      <c r="F255" s="53">
        <f t="shared" si="352"/>
        <v>0.92684448632469041</v>
      </c>
      <c r="G255" s="53">
        <f t="shared" si="353"/>
        <v>1.205340600523473</v>
      </c>
      <c r="H255" s="53">
        <f t="shared" si="354"/>
        <v>1.3335781316383741</v>
      </c>
      <c r="I255" s="54">
        <f t="shared" si="355"/>
        <v>1.1832457431154091</v>
      </c>
      <c r="J255" s="53"/>
      <c r="K255" s="313">
        <f t="shared" si="357"/>
        <v>1.0949354285606852</v>
      </c>
      <c r="L255" s="61">
        <f t="shared" si="357"/>
        <v>1.1697041717552852</v>
      </c>
      <c r="M255" s="67"/>
      <c r="N255" s="46"/>
      <c r="O255" s="46"/>
      <c r="P255" s="46"/>
      <c r="Q255" s="46"/>
      <c r="R255" s="46"/>
      <c r="S255" s="46"/>
      <c r="T255" s="46"/>
      <c r="U255" s="46"/>
      <c r="V255" s="67"/>
      <c r="W255" s="70">
        <f t="shared" ref="W255:W257" si="366">W251/N251</f>
        <v>0.98549527589193997</v>
      </c>
      <c r="X255" s="53">
        <f t="shared" si="358"/>
        <v>1.0443087022786164</v>
      </c>
      <c r="Y255" s="53">
        <f t="shared" si="359"/>
        <v>1.0846664171741571</v>
      </c>
      <c r="Z255" s="53">
        <f t="shared" si="360"/>
        <v>1.07613490717015</v>
      </c>
      <c r="AA255" s="54">
        <f t="shared" si="361"/>
        <v>1.0119864908223892</v>
      </c>
      <c r="AB255" s="53"/>
      <c r="AC255" s="313">
        <f t="shared" si="363"/>
        <v>0.93919260718883846</v>
      </c>
      <c r="AD255" s="336">
        <f t="shared" si="364"/>
        <v>1.0360376495825108</v>
      </c>
      <c r="AE255" s="7"/>
    </row>
    <row r="256" spans="1:44" s="1" customFormat="1" ht="15" customHeight="1" thickTop="1" thickBot="1" x14ac:dyDescent="0.3">
      <c r="B256" s="397"/>
      <c r="C256" s="398"/>
      <c r="D256" s="307" t="s">
        <v>147</v>
      </c>
      <c r="E256" s="70">
        <f t="shared" si="365"/>
        <v>1.012201512089228</v>
      </c>
      <c r="F256" s="53">
        <f t="shared" si="352"/>
        <v>0.93575403224639053</v>
      </c>
      <c r="G256" s="53">
        <f t="shared" si="353"/>
        <v>0.98494485203081783</v>
      </c>
      <c r="H256" s="53">
        <f t="shared" si="354"/>
        <v>0.98732833936859754</v>
      </c>
      <c r="I256" s="54"/>
      <c r="J256" s="53"/>
      <c r="K256" s="313"/>
      <c r="L256" s="61"/>
      <c r="M256" s="67"/>
      <c r="N256" s="46"/>
      <c r="O256" s="46"/>
      <c r="P256" s="46"/>
      <c r="Q256" s="46"/>
      <c r="R256" s="46"/>
      <c r="S256" s="46"/>
      <c r="T256" s="46"/>
      <c r="U256" s="46"/>
      <c r="V256" s="67"/>
      <c r="W256" s="70">
        <f t="shared" si="366"/>
        <v>0.90655084921122786</v>
      </c>
      <c r="X256" s="53">
        <f t="shared" si="358"/>
        <v>0.97818563750170107</v>
      </c>
      <c r="Y256" s="53">
        <f t="shared" si="359"/>
        <v>1.0973006892704888</v>
      </c>
      <c r="Z256" s="53">
        <f t="shared" si="360"/>
        <v>0.96525864707682896</v>
      </c>
      <c r="AA256" s="54"/>
      <c r="AB256" s="53"/>
      <c r="AC256" s="313"/>
      <c r="AD256" s="336"/>
      <c r="AE256" s="7"/>
    </row>
    <row r="257" spans="1:44" ht="18.75" customHeight="1" thickTop="1" thickBot="1" x14ac:dyDescent="0.3">
      <c r="A257" s="1"/>
      <c r="B257" s="397"/>
      <c r="C257" s="398"/>
      <c r="D257" s="110" t="s">
        <v>148</v>
      </c>
      <c r="E257" s="111">
        <f t="shared" si="365"/>
        <v>0.87885021333932178</v>
      </c>
      <c r="F257" s="112">
        <f t="shared" si="352"/>
        <v>0.90357305852219982</v>
      </c>
      <c r="G257" s="112">
        <f t="shared" si="353"/>
        <v>1.2047267735023544</v>
      </c>
      <c r="H257" s="112">
        <f t="shared" si="354"/>
        <v>1.3452958167201579</v>
      </c>
      <c r="I257" s="113"/>
      <c r="J257" s="112"/>
      <c r="K257" s="315"/>
      <c r="L257" s="114"/>
      <c r="M257" s="67"/>
      <c r="N257" s="30"/>
      <c r="O257" s="30"/>
      <c r="P257" s="30"/>
      <c r="Q257" s="30"/>
      <c r="R257" s="30"/>
      <c r="S257" s="30"/>
      <c r="T257" s="30"/>
      <c r="U257" s="30"/>
      <c r="V257" s="67"/>
      <c r="W257" s="111">
        <f t="shared" si="366"/>
        <v>0.92767522519150636</v>
      </c>
      <c r="X257" s="112">
        <f t="shared" si="358"/>
        <v>1.0369535879450564</v>
      </c>
      <c r="Y257" s="112">
        <f t="shared" si="359"/>
        <v>1.1028436567662645</v>
      </c>
      <c r="Z257" s="112">
        <f t="shared" si="360"/>
        <v>0.88727592126801613</v>
      </c>
      <c r="AA257" s="113"/>
      <c r="AB257" s="112"/>
      <c r="AC257" s="315"/>
      <c r="AD257" s="115"/>
      <c r="AF257" s="1"/>
      <c r="AG257" s="1"/>
      <c r="AH257" s="1"/>
      <c r="AI257" s="1"/>
      <c r="AJ257" s="1"/>
      <c r="AK257" s="1"/>
      <c r="AL257" s="1"/>
      <c r="AM257" s="1"/>
      <c r="AN257" s="1"/>
      <c r="AO257" s="1"/>
      <c r="AP257" s="1"/>
      <c r="AQ257" s="1"/>
      <c r="AR257" s="1"/>
    </row>
    <row r="258" spans="1:44" s="1" customFormat="1" ht="18.75" customHeight="1" thickTop="1" thickBot="1" x14ac:dyDescent="0.3">
      <c r="B258" s="145"/>
      <c r="C258" s="145"/>
      <c r="D258" s="145"/>
      <c r="E258" s="145"/>
      <c r="F258" s="145"/>
      <c r="G258" s="145"/>
      <c r="H258" s="145"/>
      <c r="I258" s="145"/>
      <c r="J258" s="145"/>
      <c r="K258" s="145"/>
      <c r="L258" s="145"/>
      <c r="N258" s="197"/>
      <c r="O258" s="197"/>
      <c r="P258" s="197"/>
      <c r="Q258" s="197"/>
      <c r="R258" s="197"/>
      <c r="S258" s="197"/>
      <c r="T258" s="197"/>
      <c r="U258" s="197"/>
    </row>
    <row r="259" spans="1:44" s="1" customFormat="1" ht="26.25" customHeight="1" thickTop="1" thickBot="1" x14ac:dyDescent="0.3">
      <c r="B259" s="11"/>
      <c r="C259" s="11"/>
      <c r="D259" s="11"/>
      <c r="H259" s="168" t="s">
        <v>78</v>
      </c>
      <c r="I259" s="169">
        <v>0.65</v>
      </c>
      <c r="J259" s="170">
        <v>0.7</v>
      </c>
      <c r="K259" s="169">
        <v>0.75</v>
      </c>
      <c r="L259" s="170">
        <v>0.8</v>
      </c>
      <c r="M259" s="209">
        <v>0.85</v>
      </c>
      <c r="N259" s="209"/>
      <c r="O259" s="209"/>
      <c r="P259" s="209"/>
      <c r="Q259" s="209"/>
      <c r="R259" s="209"/>
      <c r="S259" s="209"/>
      <c r="T259" s="209"/>
      <c r="U259" s="209"/>
      <c r="V259" s="209"/>
      <c r="W259" s="209">
        <v>0.85</v>
      </c>
      <c r="X259" s="170">
        <v>0.9</v>
      </c>
      <c r="Y259" s="171">
        <v>0.95</v>
      </c>
      <c r="Z259" s="172" t="s">
        <v>79</v>
      </c>
    </row>
    <row r="260" spans="1:44" s="1" customFormat="1" ht="15" customHeight="1" thickTop="1" x14ac:dyDescent="0.25">
      <c r="B260" s="11"/>
      <c r="C260" s="11"/>
      <c r="D260" s="11"/>
      <c r="N260" s="197"/>
      <c r="O260" s="197"/>
      <c r="P260" s="197"/>
      <c r="Q260" s="197"/>
      <c r="R260" s="197"/>
      <c r="S260" s="197"/>
      <c r="T260" s="197"/>
      <c r="U260" s="197"/>
    </row>
    <row r="261" spans="1:44" s="1" customFormat="1" ht="74.25" customHeight="1" x14ac:dyDescent="0.25">
      <c r="B261" s="426" t="s">
        <v>38</v>
      </c>
      <c r="C261" s="426"/>
      <c r="D261" s="426"/>
      <c r="E261" s="426"/>
      <c r="F261" s="426"/>
      <c r="G261" s="426"/>
      <c r="H261" s="426"/>
      <c r="I261" s="426"/>
      <c r="J261" s="256"/>
      <c r="K261" s="256"/>
      <c r="L261" s="167" t="s">
        <v>36</v>
      </c>
      <c r="M261" s="7"/>
      <c r="N261" s="178"/>
      <c r="O261" s="178"/>
      <c r="P261" s="178"/>
      <c r="Q261" s="178"/>
      <c r="R261" s="178"/>
      <c r="S261" s="178"/>
      <c r="T261" s="178"/>
      <c r="U261" s="178"/>
      <c r="V261" s="7"/>
      <c r="W261" s="373" t="s">
        <v>152</v>
      </c>
      <c r="X261" s="373"/>
      <c r="Y261" s="373"/>
      <c r="Z261" s="373"/>
      <c r="AA261" s="373"/>
      <c r="AB261" s="373"/>
      <c r="AC261" s="373"/>
      <c r="AD261" s="373"/>
      <c r="AE261" s="373"/>
      <c r="AF261" s="373"/>
      <c r="AG261" s="373"/>
      <c r="AH261" s="373"/>
      <c r="AI261" s="373"/>
      <c r="AJ261" s="373"/>
      <c r="AK261" s="373"/>
      <c r="AL261" s="373"/>
    </row>
    <row r="262" spans="1:44" ht="34.5" customHeight="1" x14ac:dyDescent="0.25">
      <c r="A262" s="1"/>
      <c r="B262" s="1"/>
      <c r="C262" s="409" t="s">
        <v>80</v>
      </c>
      <c r="D262" s="409"/>
      <c r="E262" s="409"/>
      <c r="F262" s="409"/>
      <c r="G262" s="409"/>
      <c r="H262" s="409"/>
      <c r="I262" s="409"/>
      <c r="J262" s="409"/>
      <c r="K262" s="409"/>
      <c r="L262" s="409"/>
      <c r="M262" s="409"/>
      <c r="N262" s="409"/>
      <c r="O262" s="409"/>
      <c r="P262" s="409"/>
      <c r="Q262" s="409"/>
      <c r="R262" s="409"/>
      <c r="S262" s="409"/>
      <c r="T262" s="409"/>
      <c r="U262" s="409"/>
      <c r="V262" s="409"/>
      <c r="W262" s="409"/>
      <c r="X262" s="409"/>
      <c r="Y262" s="409"/>
      <c r="Z262" s="409"/>
      <c r="AA262" s="409"/>
      <c r="AB262" s="254"/>
      <c r="AC262" s="254"/>
      <c r="AD262" s="1"/>
      <c r="AF262" s="1"/>
      <c r="AG262" s="1"/>
      <c r="AH262" s="1"/>
      <c r="AI262" s="1"/>
      <c r="AJ262" s="1"/>
      <c r="AK262" s="1"/>
      <c r="AL262" s="1"/>
      <c r="AM262" s="1"/>
      <c r="AN262" s="1"/>
      <c r="AO262" s="1"/>
      <c r="AP262" s="1"/>
      <c r="AQ262" s="1"/>
      <c r="AR262" s="1"/>
    </row>
    <row r="263" spans="1:44" x14ac:dyDescent="0.25">
      <c r="A263" s="1"/>
      <c r="B263" s="1"/>
      <c r="C263" s="27" t="s">
        <v>81</v>
      </c>
      <c r="D263" s="1"/>
      <c r="E263" s="1"/>
      <c r="F263" s="1"/>
      <c r="G263" s="1"/>
      <c r="H263" s="1"/>
      <c r="I263" s="1"/>
      <c r="L263" s="1"/>
      <c r="W263" s="1"/>
      <c r="X263" s="1"/>
      <c r="AA263" s="1"/>
      <c r="AD263" s="1"/>
      <c r="AF263" s="1"/>
      <c r="AG263" s="1"/>
    </row>
    <row r="264" spans="1:44" x14ac:dyDescent="0.25">
      <c r="A264" s="1"/>
      <c r="B264" s="1"/>
      <c r="C264" s="27" t="s">
        <v>82</v>
      </c>
      <c r="D264" s="1"/>
      <c r="E264" s="1"/>
      <c r="F264" s="1"/>
      <c r="G264" s="1"/>
      <c r="H264" s="1"/>
      <c r="I264" s="1"/>
      <c r="L264" s="1"/>
      <c r="W264" s="1"/>
      <c r="X264" s="1"/>
      <c r="AA264" s="1"/>
      <c r="AD264" s="1"/>
      <c r="AF264" s="1"/>
      <c r="AG264" s="1"/>
    </row>
    <row r="265" spans="1:44" ht="23.25" customHeight="1" x14ac:dyDescent="0.25">
      <c r="A265" s="1"/>
      <c r="B265" s="1"/>
      <c r="C265" s="26" t="s">
        <v>83</v>
      </c>
      <c r="D265" s="25"/>
      <c r="E265" s="1"/>
      <c r="F265" s="1"/>
      <c r="G265" s="1"/>
      <c r="H265" s="1"/>
      <c r="I265" s="1"/>
      <c r="L265" s="1"/>
      <c r="W265" s="1"/>
      <c r="X265" s="1"/>
      <c r="AA265" s="1"/>
      <c r="AD265" s="1"/>
      <c r="AF265" s="1"/>
      <c r="AG265" s="1"/>
    </row>
    <row r="266" spans="1:44" ht="57.75" customHeight="1" x14ac:dyDescent="0.25">
      <c r="A266" s="1"/>
      <c r="B266" s="1"/>
      <c r="C266" s="427" t="s">
        <v>84</v>
      </c>
      <c r="D266" s="427"/>
      <c r="E266" s="427"/>
      <c r="F266" s="427"/>
      <c r="G266" s="427"/>
      <c r="H266" s="427"/>
      <c r="I266" s="427"/>
      <c r="J266" s="427"/>
      <c r="K266" s="427"/>
      <c r="L266" s="427"/>
      <c r="M266" s="427"/>
      <c r="N266" s="427"/>
      <c r="O266" s="427"/>
      <c r="P266" s="427"/>
      <c r="Q266" s="427"/>
      <c r="R266" s="427"/>
      <c r="S266" s="427"/>
      <c r="T266" s="427"/>
      <c r="U266" s="427"/>
      <c r="V266" s="427"/>
      <c r="W266" s="427"/>
      <c r="X266" s="427"/>
      <c r="Y266" s="427"/>
      <c r="Z266" s="427"/>
      <c r="AA266" s="427"/>
      <c r="AB266" s="255"/>
      <c r="AC266" s="255"/>
      <c r="AD266" s="1"/>
      <c r="AF266" s="1"/>
      <c r="AG266" s="1"/>
    </row>
    <row r="267" spans="1:44" x14ac:dyDescent="0.25">
      <c r="A267" s="1"/>
      <c r="B267" s="1"/>
      <c r="C267" s="144" t="s">
        <v>39</v>
      </c>
      <c r="D267" s="1"/>
      <c r="E267" s="1"/>
      <c r="F267" s="1"/>
      <c r="G267" s="1"/>
      <c r="H267" s="1"/>
      <c r="I267" s="1"/>
      <c r="L267" s="1"/>
      <c r="W267" s="1"/>
      <c r="X267" s="1"/>
      <c r="AA267" s="1"/>
      <c r="AD267" s="1"/>
      <c r="AF267" s="1"/>
      <c r="AG267" s="1"/>
    </row>
    <row r="268" spans="1:44" s="7" customFormat="1" ht="23.25" customHeight="1" x14ac:dyDescent="0.25">
      <c r="A268" s="1"/>
      <c r="B268" s="1"/>
      <c r="C268" s="410" t="s">
        <v>40</v>
      </c>
      <c r="D268" s="410"/>
      <c r="E268" s="410" t="s">
        <v>41</v>
      </c>
      <c r="F268" s="410"/>
      <c r="G268" s="410"/>
      <c r="H268" s="410"/>
      <c r="I268" s="1"/>
      <c r="J268" s="1"/>
      <c r="K268" s="1"/>
      <c r="L268" s="1"/>
      <c r="N268" s="197"/>
      <c r="O268" s="197"/>
      <c r="P268" s="197"/>
      <c r="Q268" s="197"/>
      <c r="R268" s="197"/>
      <c r="S268" s="197"/>
      <c r="T268" s="197"/>
      <c r="U268" s="197"/>
      <c r="W268" s="1"/>
      <c r="X268" s="1"/>
      <c r="Y268" s="1"/>
      <c r="Z268" s="1"/>
      <c r="AA268" s="1"/>
      <c r="AB268" s="1"/>
      <c r="AC268" s="1"/>
      <c r="AD268" s="1"/>
      <c r="AF268" s="1"/>
      <c r="AG268" s="1"/>
    </row>
    <row r="269" spans="1:44" s="7" customFormat="1" ht="57.75" customHeight="1" x14ac:dyDescent="0.25">
      <c r="A269" s="1"/>
      <c r="B269" s="1"/>
      <c r="C269" s="143" t="s">
        <v>42</v>
      </c>
      <c r="D269" s="174" t="s">
        <v>43</v>
      </c>
      <c r="E269" s="143" t="s">
        <v>44</v>
      </c>
      <c r="F269" s="411" t="s">
        <v>43</v>
      </c>
      <c r="G269" s="411"/>
      <c r="H269" s="411"/>
      <c r="I269" s="137"/>
      <c r="J269" s="137"/>
      <c r="K269" s="137"/>
      <c r="L269" s="137"/>
      <c r="M269" s="137"/>
      <c r="N269" s="199"/>
      <c r="O269" s="199"/>
      <c r="P269" s="199"/>
      <c r="Q269" s="199"/>
      <c r="R269" s="199"/>
      <c r="S269" s="199"/>
      <c r="T269" s="199"/>
      <c r="U269" s="199"/>
      <c r="V269" s="137"/>
      <c r="W269" s="137"/>
      <c r="X269" s="137"/>
      <c r="Y269" s="137"/>
      <c r="Z269" s="137"/>
      <c r="AA269" s="137"/>
      <c r="AB269" s="137"/>
      <c r="AC269" s="137"/>
      <c r="AD269" s="1"/>
      <c r="AF269" s="1"/>
      <c r="AG269" s="1"/>
    </row>
    <row r="270" spans="1:44" s="1" customFormat="1" ht="21" customHeight="1" x14ac:dyDescent="0.25">
      <c r="C270" s="175">
        <v>1</v>
      </c>
      <c r="D270" s="175" t="s">
        <v>45</v>
      </c>
      <c r="E270" s="175">
        <v>1</v>
      </c>
      <c r="F270" s="412" t="s">
        <v>45</v>
      </c>
      <c r="G270" s="412"/>
      <c r="H270" s="412"/>
      <c r="M270" s="7"/>
      <c r="N270" s="197"/>
      <c r="O270" s="197"/>
      <c r="P270" s="197"/>
      <c r="Q270" s="197"/>
      <c r="R270" s="197"/>
      <c r="S270" s="197"/>
      <c r="T270" s="197"/>
      <c r="U270" s="197"/>
      <c r="V270" s="7"/>
      <c r="AE270" s="7"/>
    </row>
    <row r="271" spans="1:44" s="1" customFormat="1" ht="21" customHeight="1" x14ac:dyDescent="0.25">
      <c r="C271" s="412">
        <v>2</v>
      </c>
      <c r="D271" s="412" t="s">
        <v>46</v>
      </c>
      <c r="E271" s="175">
        <v>2</v>
      </c>
      <c r="F271" s="412" t="s">
        <v>47</v>
      </c>
      <c r="G271" s="412"/>
      <c r="H271" s="412"/>
      <c r="M271" s="7"/>
      <c r="N271" s="197"/>
      <c r="O271" s="197"/>
      <c r="P271" s="197"/>
      <c r="Q271" s="197"/>
      <c r="R271" s="197"/>
      <c r="S271" s="197"/>
      <c r="T271" s="197"/>
      <c r="U271" s="197"/>
      <c r="V271" s="7"/>
      <c r="AE271" s="7"/>
    </row>
    <row r="272" spans="1:44" s="1" customFormat="1" ht="21" customHeight="1" x14ac:dyDescent="0.25">
      <c r="C272" s="412"/>
      <c r="D272" s="412"/>
      <c r="E272" s="175">
        <v>3</v>
      </c>
      <c r="F272" s="412" t="s">
        <v>48</v>
      </c>
      <c r="G272" s="412"/>
      <c r="H272" s="412"/>
      <c r="M272" s="7"/>
      <c r="N272" s="197"/>
      <c r="O272" s="197"/>
      <c r="P272" s="197"/>
      <c r="Q272" s="197"/>
      <c r="R272" s="197"/>
      <c r="S272" s="197"/>
      <c r="T272" s="197"/>
      <c r="U272" s="197"/>
      <c r="V272" s="7"/>
      <c r="AE272" s="7"/>
    </row>
    <row r="273" spans="3:31" s="1" customFormat="1" ht="21" customHeight="1" x14ac:dyDescent="0.25">
      <c r="C273" s="412"/>
      <c r="D273" s="412"/>
      <c r="E273" s="175">
        <v>4</v>
      </c>
      <c r="F273" s="412" t="s">
        <v>49</v>
      </c>
      <c r="G273" s="412"/>
      <c r="H273" s="412"/>
      <c r="M273" s="7"/>
      <c r="N273" s="197"/>
      <c r="O273" s="197"/>
      <c r="P273" s="197"/>
      <c r="Q273" s="197"/>
      <c r="R273" s="197"/>
      <c r="S273" s="197"/>
      <c r="T273" s="197"/>
      <c r="U273" s="197"/>
      <c r="V273" s="7"/>
      <c r="AE273" s="7"/>
    </row>
    <row r="274" spans="3:31" s="1" customFormat="1" ht="21" customHeight="1" x14ac:dyDescent="0.25">
      <c r="C274" s="412"/>
      <c r="D274" s="412"/>
      <c r="E274" s="175">
        <v>5</v>
      </c>
      <c r="F274" s="412" t="s">
        <v>50</v>
      </c>
      <c r="G274" s="412"/>
      <c r="H274" s="412"/>
      <c r="M274" s="7"/>
      <c r="N274" s="197"/>
      <c r="O274" s="197"/>
      <c r="P274" s="197"/>
      <c r="Q274" s="197"/>
      <c r="R274" s="197"/>
      <c r="S274" s="197"/>
      <c r="T274" s="197"/>
      <c r="U274" s="197"/>
      <c r="V274" s="7"/>
      <c r="AE274" s="7"/>
    </row>
    <row r="275" spans="3:31" s="1" customFormat="1" ht="21" customHeight="1" x14ac:dyDescent="0.25">
      <c r="C275" s="412"/>
      <c r="D275" s="412"/>
      <c r="E275" s="175">
        <v>6</v>
      </c>
      <c r="F275" s="412" t="s">
        <v>51</v>
      </c>
      <c r="G275" s="412"/>
      <c r="H275" s="412"/>
      <c r="M275" s="7"/>
      <c r="N275" s="197"/>
      <c r="O275" s="197"/>
      <c r="P275" s="197"/>
      <c r="Q275" s="197"/>
      <c r="R275" s="197"/>
      <c r="S275" s="197"/>
      <c r="T275" s="197"/>
      <c r="U275" s="197"/>
      <c r="V275" s="7"/>
      <c r="AE275" s="7"/>
    </row>
    <row r="276" spans="3:31" s="1" customFormat="1" ht="21" customHeight="1" x14ac:dyDescent="0.25">
      <c r="C276" s="412"/>
      <c r="D276" s="412"/>
      <c r="E276" s="175">
        <v>7</v>
      </c>
      <c r="F276" s="412" t="s">
        <v>52</v>
      </c>
      <c r="G276" s="412"/>
      <c r="H276" s="412"/>
      <c r="M276" s="7"/>
      <c r="N276" s="197"/>
      <c r="O276" s="197"/>
      <c r="P276" s="197"/>
      <c r="Q276" s="197"/>
      <c r="R276" s="197"/>
      <c r="S276" s="197"/>
      <c r="T276" s="197"/>
      <c r="U276" s="197"/>
      <c r="V276" s="7"/>
      <c r="AE276" s="7"/>
    </row>
    <row r="277" spans="3:31" s="1" customFormat="1" ht="21" customHeight="1" x14ac:dyDescent="0.25">
      <c r="C277" s="412"/>
      <c r="D277" s="412"/>
      <c r="E277" s="175">
        <v>8</v>
      </c>
      <c r="F277" s="412" t="s">
        <v>53</v>
      </c>
      <c r="G277" s="412"/>
      <c r="H277" s="412"/>
      <c r="M277" s="7"/>
      <c r="N277" s="197"/>
      <c r="O277" s="197"/>
      <c r="P277" s="197"/>
      <c r="Q277" s="197"/>
      <c r="R277" s="197"/>
      <c r="S277" s="197"/>
      <c r="T277" s="197"/>
      <c r="U277" s="197"/>
      <c r="V277" s="7"/>
      <c r="AE277" s="7"/>
    </row>
    <row r="278" spans="3:31" s="1" customFormat="1" ht="21" customHeight="1" x14ac:dyDescent="0.25">
      <c r="C278" s="412"/>
      <c r="D278" s="412"/>
      <c r="E278" s="175">
        <v>9</v>
      </c>
      <c r="F278" s="412" t="s">
        <v>54</v>
      </c>
      <c r="G278" s="412"/>
      <c r="H278" s="412"/>
      <c r="M278" s="7"/>
      <c r="N278" s="197"/>
      <c r="O278" s="197"/>
      <c r="P278" s="197"/>
      <c r="Q278" s="197"/>
      <c r="R278" s="197"/>
      <c r="S278" s="197"/>
      <c r="T278" s="197"/>
      <c r="U278" s="197"/>
      <c r="V278" s="7"/>
      <c r="AE278" s="7"/>
    </row>
    <row r="279" spans="3:31" s="1" customFormat="1" ht="21" customHeight="1" x14ac:dyDescent="0.25">
      <c r="C279" s="412">
        <v>3</v>
      </c>
      <c r="D279" s="412" t="s">
        <v>55</v>
      </c>
      <c r="E279" s="175">
        <v>10</v>
      </c>
      <c r="F279" s="412" t="s">
        <v>56</v>
      </c>
      <c r="G279" s="412"/>
      <c r="H279" s="412"/>
      <c r="M279" s="7"/>
      <c r="N279" s="197"/>
      <c r="O279" s="197"/>
      <c r="P279" s="197"/>
      <c r="Q279" s="197"/>
      <c r="R279" s="197"/>
      <c r="S279" s="197"/>
      <c r="T279" s="197"/>
      <c r="U279" s="197"/>
      <c r="V279" s="7"/>
      <c r="AE279" s="7"/>
    </row>
    <row r="280" spans="3:31" s="1" customFormat="1" ht="21" customHeight="1" x14ac:dyDescent="0.25">
      <c r="C280" s="412"/>
      <c r="D280" s="412"/>
      <c r="E280" s="175">
        <v>11</v>
      </c>
      <c r="F280" s="412" t="s">
        <v>57</v>
      </c>
      <c r="G280" s="412"/>
      <c r="H280" s="412"/>
      <c r="M280" s="7"/>
      <c r="N280" s="197"/>
      <c r="O280" s="197"/>
      <c r="P280" s="197"/>
      <c r="Q280" s="197"/>
      <c r="R280" s="197"/>
      <c r="S280" s="197"/>
      <c r="T280" s="197"/>
      <c r="U280" s="197"/>
      <c r="V280" s="7"/>
      <c r="AE280" s="7"/>
    </row>
    <row r="281" spans="3:31" s="1" customFormat="1" ht="21" customHeight="1" x14ac:dyDescent="0.25">
      <c r="C281" s="412"/>
      <c r="D281" s="412"/>
      <c r="E281" s="175">
        <v>12</v>
      </c>
      <c r="F281" s="412" t="s">
        <v>58</v>
      </c>
      <c r="G281" s="412"/>
      <c r="H281" s="412"/>
      <c r="M281" s="7"/>
      <c r="N281" s="197"/>
      <c r="O281" s="197"/>
      <c r="P281" s="197"/>
      <c r="Q281" s="197"/>
      <c r="R281" s="197"/>
      <c r="S281" s="197"/>
      <c r="T281" s="197"/>
      <c r="U281" s="197"/>
      <c r="V281" s="7"/>
      <c r="AE281" s="7"/>
    </row>
    <row r="282" spans="3:31" s="1" customFormat="1" ht="21" customHeight="1" x14ac:dyDescent="0.25">
      <c r="C282" s="412"/>
      <c r="D282" s="412"/>
      <c r="E282" s="175">
        <v>13</v>
      </c>
      <c r="F282" s="412" t="s">
        <v>59</v>
      </c>
      <c r="G282" s="412"/>
      <c r="H282" s="412"/>
      <c r="M282" s="7"/>
      <c r="N282" s="197"/>
      <c r="O282" s="197"/>
      <c r="P282" s="197"/>
      <c r="Q282" s="197"/>
      <c r="R282" s="197"/>
      <c r="S282" s="197"/>
      <c r="T282" s="197"/>
      <c r="U282" s="197"/>
      <c r="V282" s="7"/>
      <c r="AE282" s="7"/>
    </row>
    <row r="283" spans="3:31" s="1" customFormat="1" ht="21" customHeight="1" x14ac:dyDescent="0.25">
      <c r="C283" s="412"/>
      <c r="D283" s="412"/>
      <c r="E283" s="175">
        <v>14</v>
      </c>
      <c r="F283" s="412" t="s">
        <v>60</v>
      </c>
      <c r="G283" s="412"/>
      <c r="H283" s="412"/>
      <c r="M283" s="7"/>
      <c r="N283" s="197"/>
      <c r="O283" s="197"/>
      <c r="P283" s="197"/>
      <c r="Q283" s="197"/>
      <c r="R283" s="197"/>
      <c r="S283" s="197"/>
      <c r="T283" s="197"/>
      <c r="U283" s="197"/>
      <c r="V283" s="7"/>
      <c r="AE283" s="7"/>
    </row>
    <row r="284" spans="3:31" s="1" customFormat="1" ht="21" customHeight="1" x14ac:dyDescent="0.25">
      <c r="C284" s="412">
        <v>4</v>
      </c>
      <c r="D284" s="412" t="s">
        <v>61</v>
      </c>
      <c r="E284" s="175">
        <v>15</v>
      </c>
      <c r="F284" s="412" t="s">
        <v>62</v>
      </c>
      <c r="G284" s="412"/>
      <c r="H284" s="412"/>
      <c r="M284" s="7"/>
      <c r="N284" s="197"/>
      <c r="O284" s="197"/>
      <c r="P284" s="197"/>
      <c r="Q284" s="197"/>
      <c r="R284" s="197"/>
      <c r="S284" s="197"/>
      <c r="T284" s="197"/>
      <c r="U284" s="197"/>
      <c r="V284" s="7"/>
      <c r="AE284" s="7"/>
    </row>
    <row r="285" spans="3:31" s="1" customFormat="1" ht="21" customHeight="1" x14ac:dyDescent="0.25">
      <c r="C285" s="412"/>
      <c r="D285" s="412"/>
      <c r="E285" s="175">
        <v>16</v>
      </c>
      <c r="F285" s="412" t="s">
        <v>63</v>
      </c>
      <c r="G285" s="412"/>
      <c r="H285" s="412"/>
      <c r="M285" s="7"/>
      <c r="N285" s="197"/>
      <c r="O285" s="197"/>
      <c r="P285" s="197"/>
      <c r="Q285" s="197"/>
      <c r="R285" s="197"/>
      <c r="S285" s="197"/>
      <c r="T285" s="197"/>
      <c r="U285" s="197"/>
      <c r="V285" s="7"/>
      <c r="AE285" s="7"/>
    </row>
    <row r="286" spans="3:31" s="1" customFormat="1" ht="21" customHeight="1" x14ac:dyDescent="0.25">
      <c r="C286" s="412"/>
      <c r="D286" s="412"/>
      <c r="E286" s="175">
        <v>17</v>
      </c>
      <c r="F286" s="412" t="s">
        <v>64</v>
      </c>
      <c r="G286" s="412"/>
      <c r="H286" s="412"/>
      <c r="M286" s="7"/>
      <c r="N286" s="197"/>
      <c r="O286" s="197"/>
      <c r="P286" s="197"/>
      <c r="Q286" s="197"/>
      <c r="R286" s="197"/>
      <c r="S286" s="197"/>
      <c r="T286" s="197"/>
      <c r="U286" s="197"/>
      <c r="V286" s="7"/>
      <c r="AE286" s="7"/>
    </row>
    <row r="287" spans="3:31" s="1" customFormat="1" ht="21" customHeight="1" x14ac:dyDescent="0.25">
      <c r="C287" s="175">
        <v>5</v>
      </c>
      <c r="D287" s="175" t="s">
        <v>65</v>
      </c>
      <c r="E287" s="175">
        <v>18</v>
      </c>
      <c r="F287" s="412" t="s">
        <v>65</v>
      </c>
      <c r="G287" s="412"/>
      <c r="H287" s="412"/>
      <c r="M287" s="7"/>
      <c r="N287" s="197"/>
      <c r="O287" s="197"/>
      <c r="P287" s="197"/>
      <c r="Q287" s="197"/>
      <c r="R287" s="197"/>
      <c r="S287" s="197"/>
      <c r="T287" s="197"/>
      <c r="U287" s="197"/>
      <c r="V287" s="7"/>
      <c r="AE287" s="7"/>
    </row>
    <row r="288" spans="3:31" s="1" customFormat="1" ht="21" customHeight="1" x14ac:dyDescent="0.25">
      <c r="C288" s="412">
        <v>6</v>
      </c>
      <c r="D288" s="412" t="s">
        <v>66</v>
      </c>
      <c r="E288" s="175">
        <v>20</v>
      </c>
      <c r="F288" s="412" t="s">
        <v>67</v>
      </c>
      <c r="G288" s="412"/>
      <c r="H288" s="412"/>
      <c r="M288" s="7"/>
      <c r="N288" s="197"/>
      <c r="O288" s="197"/>
      <c r="P288" s="197"/>
      <c r="Q288" s="197"/>
      <c r="R288" s="197"/>
      <c r="S288" s="197"/>
      <c r="T288" s="197"/>
      <c r="U288" s="197"/>
      <c r="V288" s="7"/>
      <c r="AE288" s="7"/>
    </row>
    <row r="289" spans="3:31" s="1" customFormat="1" ht="21" customHeight="1" x14ac:dyDescent="0.25">
      <c r="C289" s="412"/>
      <c r="D289" s="412"/>
      <c r="E289" s="175">
        <v>21</v>
      </c>
      <c r="F289" s="412" t="s">
        <v>68</v>
      </c>
      <c r="G289" s="412"/>
      <c r="H289" s="412"/>
      <c r="M289" s="7"/>
      <c r="N289" s="197"/>
      <c r="O289" s="197"/>
      <c r="P289" s="197"/>
      <c r="Q289" s="197"/>
      <c r="R289" s="197"/>
      <c r="S289" s="197"/>
      <c r="T289" s="197"/>
      <c r="U289" s="197"/>
      <c r="V289" s="7"/>
      <c r="AE289" s="7"/>
    </row>
    <row r="290" spans="3:31" s="1" customFormat="1" ht="21" customHeight="1" x14ac:dyDescent="0.25">
      <c r="C290" s="412"/>
      <c r="D290" s="412"/>
      <c r="E290" s="175">
        <v>22</v>
      </c>
      <c r="F290" s="412" t="s">
        <v>69</v>
      </c>
      <c r="G290" s="412"/>
      <c r="H290" s="412"/>
      <c r="M290" s="7"/>
      <c r="N290" s="197"/>
      <c r="O290" s="197"/>
      <c r="P290" s="197"/>
      <c r="Q290" s="197"/>
      <c r="R290" s="197"/>
      <c r="S290" s="197"/>
      <c r="T290" s="197"/>
      <c r="U290" s="197"/>
      <c r="V290" s="7"/>
      <c r="AE290" s="7"/>
    </row>
    <row r="291" spans="3:31" s="1" customFormat="1" ht="21" customHeight="1" x14ac:dyDescent="0.25">
      <c r="C291" s="412">
        <v>9</v>
      </c>
      <c r="D291" s="412" t="s">
        <v>70</v>
      </c>
      <c r="E291" s="175">
        <v>94</v>
      </c>
      <c r="F291" s="412" t="s">
        <v>71</v>
      </c>
      <c r="G291" s="412"/>
      <c r="H291" s="412"/>
      <c r="M291" s="7"/>
      <c r="N291" s="197"/>
      <c r="O291" s="197"/>
      <c r="P291" s="197"/>
      <c r="Q291" s="197"/>
      <c r="R291" s="197"/>
      <c r="S291" s="197"/>
      <c r="T291" s="197"/>
      <c r="U291" s="197"/>
      <c r="V291" s="7"/>
      <c r="AE291" s="7"/>
    </row>
    <row r="292" spans="3:31" s="1" customFormat="1" ht="21" customHeight="1" x14ac:dyDescent="0.25">
      <c r="C292" s="412"/>
      <c r="D292" s="412"/>
      <c r="E292" s="175">
        <v>95</v>
      </c>
      <c r="F292" s="412" t="s">
        <v>72</v>
      </c>
      <c r="G292" s="412"/>
      <c r="H292" s="412"/>
      <c r="M292" s="7"/>
      <c r="N292" s="197"/>
      <c r="O292" s="197"/>
      <c r="P292" s="197"/>
      <c r="Q292" s="197"/>
      <c r="R292" s="197"/>
      <c r="S292" s="197"/>
      <c r="T292" s="197"/>
      <c r="U292" s="197"/>
      <c r="V292" s="7"/>
      <c r="AE292" s="7"/>
    </row>
    <row r="293" spans="3:31" s="1" customFormat="1" ht="24.75" customHeight="1" x14ac:dyDescent="0.25">
      <c r="C293" s="412"/>
      <c r="D293" s="412"/>
      <c r="E293" s="175">
        <v>97</v>
      </c>
      <c r="F293" s="412" t="s">
        <v>73</v>
      </c>
      <c r="G293" s="412"/>
      <c r="H293" s="412"/>
      <c r="M293" s="7"/>
      <c r="N293" s="197"/>
      <c r="O293" s="197"/>
      <c r="P293" s="197"/>
      <c r="Q293" s="197"/>
      <c r="R293" s="197"/>
      <c r="S293" s="197"/>
      <c r="T293" s="197"/>
      <c r="U293" s="197"/>
      <c r="V293" s="7"/>
      <c r="AE293" s="7"/>
    </row>
    <row r="294" spans="3:31" s="1" customFormat="1" ht="21" customHeight="1" x14ac:dyDescent="0.25">
      <c r="C294" s="412"/>
      <c r="D294" s="412"/>
      <c r="E294" s="175">
        <v>99</v>
      </c>
      <c r="F294" s="412" t="s">
        <v>74</v>
      </c>
      <c r="G294" s="412"/>
      <c r="H294" s="412"/>
      <c r="M294" s="7"/>
      <c r="N294" s="197"/>
      <c r="O294" s="197"/>
      <c r="P294" s="197"/>
      <c r="Q294" s="197"/>
      <c r="R294" s="197"/>
      <c r="S294" s="197"/>
      <c r="T294" s="197"/>
      <c r="U294" s="197"/>
      <c r="V294" s="7"/>
      <c r="AE294" s="7"/>
    </row>
    <row r="296" spans="3:31" x14ac:dyDescent="0.25">
      <c r="E296" s="158" t="s">
        <v>75</v>
      </c>
    </row>
  </sheetData>
  <sheetProtection formatColumns="0" formatRows="0"/>
  <mergeCells count="74">
    <mergeCell ref="B4:D4"/>
    <mergeCell ref="F291:H291"/>
    <mergeCell ref="F292:H292"/>
    <mergeCell ref="F293:H293"/>
    <mergeCell ref="C291:C294"/>
    <mergeCell ref="D291:D294"/>
    <mergeCell ref="F294:H294"/>
    <mergeCell ref="F287:H287"/>
    <mergeCell ref="F288:H288"/>
    <mergeCell ref="F289:H289"/>
    <mergeCell ref="C288:C290"/>
    <mergeCell ref="D288:D290"/>
    <mergeCell ref="F290:H290"/>
    <mergeCell ref="F284:H284"/>
    <mergeCell ref="F285:H285"/>
    <mergeCell ref="C284:C286"/>
    <mergeCell ref="D284:D286"/>
    <mergeCell ref="F286:H286"/>
    <mergeCell ref="F279:H279"/>
    <mergeCell ref="F280:H280"/>
    <mergeCell ref="F281:H281"/>
    <mergeCell ref="F282:H282"/>
    <mergeCell ref="C279:C283"/>
    <mergeCell ref="D279:D283"/>
    <mergeCell ref="F283:H283"/>
    <mergeCell ref="F275:H275"/>
    <mergeCell ref="F276:H276"/>
    <mergeCell ref="F277:H277"/>
    <mergeCell ref="C271:C278"/>
    <mergeCell ref="D271:D278"/>
    <mergeCell ref="F278:H278"/>
    <mergeCell ref="F270:H270"/>
    <mergeCell ref="F271:H271"/>
    <mergeCell ref="F272:H272"/>
    <mergeCell ref="F273:H273"/>
    <mergeCell ref="F274:H274"/>
    <mergeCell ref="C262:AA262"/>
    <mergeCell ref="C266:AA266"/>
    <mergeCell ref="C268:D268"/>
    <mergeCell ref="E268:H268"/>
    <mergeCell ref="F269:H269"/>
    <mergeCell ref="C234:C245"/>
    <mergeCell ref="B198:B257"/>
    <mergeCell ref="C246:C257"/>
    <mergeCell ref="B261:I261"/>
    <mergeCell ref="W261:AL261"/>
    <mergeCell ref="B126:B197"/>
    <mergeCell ref="C186:C197"/>
    <mergeCell ref="C198:C209"/>
    <mergeCell ref="C210:C221"/>
    <mergeCell ref="C222:C233"/>
    <mergeCell ref="C126:C137"/>
    <mergeCell ref="C138:C149"/>
    <mergeCell ref="C150:C161"/>
    <mergeCell ref="C162:C173"/>
    <mergeCell ref="C174:C185"/>
    <mergeCell ref="C66:C77"/>
    <mergeCell ref="C78:C89"/>
    <mergeCell ref="C90:C101"/>
    <mergeCell ref="C102:C113"/>
    <mergeCell ref="B66:B125"/>
    <mergeCell ref="C114:C125"/>
    <mergeCell ref="B5:C16"/>
    <mergeCell ref="N13:U16"/>
    <mergeCell ref="C18:C29"/>
    <mergeCell ref="C30:C41"/>
    <mergeCell ref="C42:C53"/>
    <mergeCell ref="B18:B65"/>
    <mergeCell ref="C54:C65"/>
    <mergeCell ref="B1:AD1"/>
    <mergeCell ref="B3:D3"/>
    <mergeCell ref="E3:L3"/>
    <mergeCell ref="N3:U3"/>
    <mergeCell ref="W3:AD3"/>
  </mergeCells>
  <conditionalFormatting sqref="D64:D65 D122:D125 D196:D197 D254:D257 D13:D16">
    <cfRule type="colorScale" priority="399">
      <colorScale>
        <cfvo type="num" val="0.66"/>
        <cfvo type="percentile" val="0.83"/>
        <cfvo type="num" val="1"/>
        <color rgb="FFF8696B"/>
        <color rgb="FFFFEB84"/>
        <color rgb="FF63BE7B"/>
      </colorScale>
    </cfRule>
  </conditionalFormatting>
  <conditionalFormatting sqref="N13:N15 N26:N28 E64:L65 E196:L197 E218:L221 E230:L233 E242:L245 E254:L257 E206:L209 E13:L16 E146:L149 E182:L185 E158:L161 E170:L173 E38:L41 E50:L53 E134:L137 E26:L29 E86:L89 E122:L125 E98:L101 E110:L113 E74:L77 W13:AD16 W218:AD221 W230:AD233 W242:AD245 W254:AD257 W206:AD209 W98:AD101 W110:AD113 W74:AD77 W196:AD197 W146:AD149 W182:AD185 W158:AD161 W170:AD173 W134:AD137 W86:AD89 W122:AD125 W64:AD65 W38:AD41 W50:AD53 W26:AD29 N38:U41 N50:U53 N64:U65 N74:U77 N122:U125 N146:U149 N158:U161 N170:U173 N182:U185 N196:U197 N218:U221 N230:U233 N242:U245 N254:U257 N86:U89 N110:U113 N98:U101 N134:U137 N206:U209 N261:U261 X259:Z259 H259:M259">
    <cfRule type="colorScale" priority="344">
      <colorScale>
        <cfvo type="num" val="0.6"/>
        <cfvo type="num" val="0.8"/>
        <cfvo type="num" val="1"/>
        <color rgb="FFF8696B"/>
        <color rgb="FFFFEB84"/>
        <color rgb="FF63BE7B"/>
      </colorScale>
    </cfRule>
  </conditionalFormatting>
  <conditionalFormatting sqref="D38:D41 D50:D53">
    <cfRule type="colorScale" priority="135">
      <colorScale>
        <cfvo type="num" val="0.66"/>
        <cfvo type="percentile" val="0.83"/>
        <cfvo type="num" val="1"/>
        <color rgb="FFF8696B"/>
        <color rgb="FFFFEB84"/>
        <color rgb="FF63BE7B"/>
      </colorScale>
    </cfRule>
  </conditionalFormatting>
  <conditionalFormatting sqref="D242:D245">
    <cfRule type="colorScale" priority="100">
      <colorScale>
        <cfvo type="num" val="0.66"/>
        <cfvo type="percentile" val="0.83"/>
        <cfvo type="num" val="1"/>
        <color rgb="FFF8696B"/>
        <color rgb="FFFFEB84"/>
        <color rgb="FF63BE7B"/>
      </colorScale>
    </cfRule>
  </conditionalFormatting>
  <conditionalFormatting sqref="D98:D101 D110:D113">
    <cfRule type="colorScale" priority="139">
      <colorScale>
        <cfvo type="num" val="0.66"/>
        <cfvo type="percentile" val="0.83"/>
        <cfvo type="num" val="1"/>
        <color rgb="FFF8696B"/>
        <color rgb="FFFFEB84"/>
        <color rgb="FF63BE7B"/>
      </colorScale>
    </cfRule>
  </conditionalFormatting>
  <conditionalFormatting sqref="D26:D29">
    <cfRule type="colorScale" priority="128">
      <colorScale>
        <cfvo type="num" val="0.66"/>
        <cfvo type="percentile" val="0.83"/>
        <cfvo type="num" val="1"/>
        <color rgb="FFF8696B"/>
        <color rgb="FFFFEB84"/>
        <color rgb="FF63BE7B"/>
      </colorScale>
    </cfRule>
  </conditionalFormatting>
  <conditionalFormatting sqref="D86:D89">
    <cfRule type="colorScale" priority="109">
      <colorScale>
        <cfvo type="num" val="0.66"/>
        <cfvo type="percentile" val="0.83"/>
        <cfvo type="num" val="1"/>
        <color rgb="FFF8696B"/>
        <color rgb="FFFFEB84"/>
        <color rgb="FF63BE7B"/>
      </colorScale>
    </cfRule>
  </conditionalFormatting>
  <conditionalFormatting sqref="D74:D77">
    <cfRule type="colorScale" priority="108">
      <colorScale>
        <cfvo type="num" val="0.66"/>
        <cfvo type="percentile" val="0.83"/>
        <cfvo type="num" val="1"/>
        <color rgb="FFF8696B"/>
        <color rgb="FFFFEB84"/>
        <color rgb="FF63BE7B"/>
      </colorScale>
    </cfRule>
  </conditionalFormatting>
  <conditionalFormatting sqref="D146:D149">
    <cfRule type="colorScale" priority="107">
      <colorScale>
        <cfvo type="num" val="0.66"/>
        <cfvo type="percentile" val="0.83"/>
        <cfvo type="num" val="1"/>
        <color rgb="FFF8696B"/>
        <color rgb="FFFFEB84"/>
        <color rgb="FF63BE7B"/>
      </colorScale>
    </cfRule>
  </conditionalFormatting>
  <conditionalFormatting sqref="D134:D137">
    <cfRule type="colorScale" priority="106">
      <colorScale>
        <cfvo type="num" val="0.66"/>
        <cfvo type="percentile" val="0.83"/>
        <cfvo type="num" val="1"/>
        <color rgb="FFF8696B"/>
        <color rgb="FFFFEB84"/>
        <color rgb="FF63BE7B"/>
      </colorScale>
    </cfRule>
  </conditionalFormatting>
  <conditionalFormatting sqref="D218:D221">
    <cfRule type="colorScale" priority="105">
      <colorScale>
        <cfvo type="num" val="0.66"/>
        <cfvo type="percentile" val="0.83"/>
        <cfvo type="num" val="1"/>
        <color rgb="FFF8696B"/>
        <color rgb="FFFFEB84"/>
        <color rgb="FF63BE7B"/>
      </colorScale>
    </cfRule>
  </conditionalFormatting>
  <conditionalFormatting sqref="D206:D209">
    <cfRule type="colorScale" priority="104">
      <colorScale>
        <cfvo type="num" val="0.66"/>
        <cfvo type="percentile" val="0.83"/>
        <cfvo type="num" val="1"/>
        <color rgb="FFF8696B"/>
        <color rgb="FFFFEB84"/>
        <color rgb="FF63BE7B"/>
      </colorScale>
    </cfRule>
  </conditionalFormatting>
  <conditionalFormatting sqref="D170:D173">
    <cfRule type="colorScale" priority="103">
      <colorScale>
        <cfvo type="num" val="0.66"/>
        <cfvo type="percentile" val="0.83"/>
        <cfvo type="num" val="1"/>
        <color rgb="FFF8696B"/>
        <color rgb="FFFFEB84"/>
        <color rgb="FF63BE7B"/>
      </colorScale>
    </cfRule>
  </conditionalFormatting>
  <conditionalFormatting sqref="D182:D185">
    <cfRule type="colorScale" priority="102">
      <colorScale>
        <cfvo type="num" val="0.66"/>
        <cfvo type="percentile" val="0.83"/>
        <cfvo type="num" val="1"/>
        <color rgb="FFF8696B"/>
        <color rgb="FFFFEB84"/>
        <color rgb="FF63BE7B"/>
      </colorScale>
    </cfRule>
  </conditionalFormatting>
  <conditionalFormatting sqref="D230:D233">
    <cfRule type="colorScale" priority="101">
      <colorScale>
        <cfvo type="num" val="0.66"/>
        <cfvo type="percentile" val="0.83"/>
        <cfvo type="num" val="1"/>
        <color rgb="FFF8696B"/>
        <color rgb="FFFFEB84"/>
        <color rgb="FF63BE7B"/>
      </colorScale>
    </cfRule>
  </conditionalFormatting>
  <conditionalFormatting sqref="D158:D161">
    <cfRule type="colorScale" priority="97">
      <colorScale>
        <cfvo type="num" val="0.66"/>
        <cfvo type="percentile" val="0.83"/>
        <cfvo type="num" val="1"/>
        <color rgb="FFF8696B"/>
        <color rgb="FFFFEB84"/>
        <color rgb="FF63BE7B"/>
      </colorScale>
    </cfRule>
  </conditionalFormatting>
  <conditionalFormatting sqref="W259">
    <cfRule type="colorScale" priority="1">
      <colorScale>
        <cfvo type="num" val="0.6"/>
        <cfvo type="num" val="0.8"/>
        <cfvo type="num" val="1"/>
        <color rgb="FFF8696B"/>
        <color rgb="FFFFEB84"/>
        <color rgb="FF63BE7B"/>
      </colorScale>
    </cfRule>
  </conditionalFormatting>
  <printOptions horizontalCentered="1" verticalCentered="1"/>
  <pageMargins left="0.23622047244094491" right="0.23622047244094491" top="0.94488188976377963" bottom="0.74803149606299213" header="0.47244094488188981" footer="0.31496062992125984"/>
  <pageSetup scale="55" fitToHeight="2" orientation="portrait" r:id="rId1"/>
  <headerFooter>
    <oddHeader>&amp;C&amp;"-,Bold"&amp;20COVID-19 Vaccine uptake by DHB, Ageband and Level 2 Ethnicity</oddHeader>
  </headerFooter>
  <rowBreaks count="1" manualBreakCount="1">
    <brk id="261" max="24" man="1"/>
  </rowBreaks>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42DCE-A270-4E4E-9D9C-6509C370016D}">
  <sheetPr>
    <tabColor theme="7"/>
  </sheetPr>
  <dimension ref="A1:N1499"/>
  <sheetViews>
    <sheetView topLeftCell="A1247" workbookViewId="0">
      <selection activeCell="A1282" sqref="A1282"/>
    </sheetView>
  </sheetViews>
  <sheetFormatPr defaultRowHeight="15" x14ac:dyDescent="0.25"/>
  <cols>
    <col min="1" max="1" width="26.85546875" style="1" customWidth="1"/>
    <col min="2" max="2" width="12.28515625" style="1" bestFit="1" customWidth="1"/>
    <col min="3" max="3" width="33.5703125" style="1" bestFit="1" customWidth="1"/>
    <col min="4" max="4" width="8" style="1" bestFit="1" customWidth="1"/>
    <col min="5" max="5" width="30.28515625" style="1" bestFit="1" customWidth="1"/>
    <col min="6" max="6" width="32.7109375" style="1" customWidth="1"/>
    <col min="7" max="7" width="38.7109375" style="1" bestFit="1" customWidth="1"/>
    <col min="8" max="9" width="33.5703125" style="1" bestFit="1" customWidth="1"/>
    <col min="10" max="10" width="12" style="1" bestFit="1" customWidth="1"/>
    <col min="11" max="13" width="12.28515625" style="1" bestFit="1" customWidth="1"/>
    <col min="14" max="14" width="12" style="1" bestFit="1" customWidth="1"/>
    <col min="15" max="17" width="6" style="1" bestFit="1" customWidth="1"/>
    <col min="18" max="18" width="12.7109375" style="1" bestFit="1" customWidth="1"/>
    <col min="19" max="21" width="7" style="1" bestFit="1" customWidth="1"/>
    <col min="22" max="22" width="6" style="1" bestFit="1" customWidth="1"/>
    <col min="23" max="23" width="18.140625" style="1" bestFit="1" customWidth="1"/>
    <col min="24" max="27" width="6" style="1" bestFit="1" customWidth="1"/>
    <col min="28" max="28" width="19.7109375" style="1" bestFit="1" customWidth="1"/>
    <col min="29" max="29" width="6" style="1" bestFit="1" customWidth="1"/>
    <col min="30" max="31" width="7" style="1" bestFit="1" customWidth="1"/>
    <col min="32" max="32" width="6" style="1" bestFit="1" customWidth="1"/>
    <col min="33" max="33" width="13.85546875" style="1" bestFit="1" customWidth="1"/>
    <col min="34" max="37" width="6" style="1" bestFit="1" customWidth="1"/>
    <col min="38" max="38" width="12.7109375" style="1" bestFit="1" customWidth="1"/>
    <col min="39" max="42" width="6" style="1" bestFit="1" customWidth="1"/>
    <col min="43" max="43" width="7.7109375" style="1" bestFit="1" customWidth="1"/>
    <col min="44" max="47" width="6" style="1" bestFit="1" customWidth="1"/>
    <col min="48" max="48" width="12.85546875" style="1" bestFit="1" customWidth="1"/>
    <col min="49" max="52" width="6" style="1" bestFit="1" customWidth="1"/>
    <col min="53" max="53" width="21.42578125" style="1" bestFit="1" customWidth="1"/>
    <col min="54" max="57" width="6" style="1" bestFit="1" customWidth="1"/>
    <col min="58" max="58" width="11.85546875" style="1" bestFit="1" customWidth="1"/>
    <col min="59" max="62" width="6" style="1" bestFit="1" customWidth="1"/>
    <col min="63" max="63" width="18.42578125" style="1" bestFit="1" customWidth="1"/>
    <col min="64" max="66" width="6" style="1" bestFit="1" customWidth="1"/>
    <col min="67" max="67" width="5.7109375" style="1" bestFit="1" customWidth="1"/>
    <col min="68" max="68" width="11" style="1" bestFit="1" customWidth="1"/>
    <col min="69" max="72" width="6" style="1" bestFit="1" customWidth="1"/>
    <col min="73" max="73" width="11.7109375" style="1" bestFit="1" customWidth="1"/>
    <col min="74" max="77" width="5.7109375" style="1" bestFit="1" customWidth="1"/>
    <col min="78" max="78" width="10.28515625" style="1" bestFit="1" customWidth="1"/>
    <col min="79" max="82" width="6" style="1" bestFit="1" customWidth="1"/>
    <col min="83" max="83" width="10.28515625" style="1" bestFit="1" customWidth="1"/>
    <col min="84" max="87" width="6" style="1" bestFit="1" customWidth="1"/>
    <col min="88" max="88" width="12" style="1" bestFit="1" customWidth="1"/>
    <col min="89" max="89" width="6" style="1" bestFit="1" customWidth="1"/>
    <col min="90" max="92" width="5.7109375" style="1" bestFit="1" customWidth="1"/>
    <col min="93" max="93" width="12.7109375" style="1" bestFit="1" customWidth="1"/>
    <col min="94" max="96" width="7" style="1" bestFit="1" customWidth="1"/>
    <col min="97" max="97" width="6" style="1" bestFit="1" customWidth="1"/>
    <col min="98" max="98" width="12.85546875" style="1" bestFit="1" customWidth="1"/>
    <col min="99" max="102" width="5.7109375" style="1" bestFit="1" customWidth="1"/>
    <col min="103" max="103" width="13" style="1" bestFit="1" customWidth="1"/>
    <col min="104" max="106" width="6" style="1" bestFit="1" customWidth="1"/>
    <col min="107" max="107" width="5.7109375" style="1" bestFit="1" customWidth="1"/>
    <col min="108" max="108" width="9.42578125" style="1" bestFit="1" customWidth="1"/>
    <col min="109" max="112" width="5.7109375" style="1" bestFit="1" customWidth="1"/>
    <col min="113" max="113" width="11.28515625" style="1" bestFit="1" customWidth="1"/>
    <col min="114" max="16384" width="9.140625" style="1"/>
  </cols>
  <sheetData>
    <row r="1" spans="1:14" ht="15.75" thickBot="1" x14ac:dyDescent="0.3">
      <c r="A1" s="176" t="s">
        <v>87</v>
      </c>
      <c r="B1" s="1" t="s">
        <v>111</v>
      </c>
      <c r="G1" s="176" t="s">
        <v>87</v>
      </c>
      <c r="H1" s="1" t="s">
        <v>111</v>
      </c>
    </row>
    <row r="2" spans="1:14" ht="15.75" thickTop="1" x14ac:dyDescent="0.25">
      <c r="C2" s="230"/>
      <c r="D2" s="232"/>
      <c r="E2" s="235"/>
    </row>
    <row r="3" spans="1:14" x14ac:dyDescent="0.25">
      <c r="A3" s="176" t="s">
        <v>85</v>
      </c>
      <c r="B3" s="176" t="s">
        <v>86</v>
      </c>
      <c r="C3" s="176" t="s">
        <v>88</v>
      </c>
      <c r="D3"/>
      <c r="E3"/>
      <c r="G3" s="176" t="s">
        <v>149</v>
      </c>
      <c r="H3" s="176" t="s">
        <v>86</v>
      </c>
      <c r="I3" s="176" t="s">
        <v>88</v>
      </c>
      <c r="J3"/>
      <c r="K3"/>
      <c r="L3"/>
      <c r="M3"/>
      <c r="N3"/>
    </row>
    <row r="4" spans="1:14" x14ac:dyDescent="0.25">
      <c r="A4" s="1" t="s">
        <v>104</v>
      </c>
      <c r="B4" s="1" t="s">
        <v>2</v>
      </c>
      <c r="C4" s="1" t="s">
        <v>115</v>
      </c>
      <c r="D4" s="2">
        <v>49290</v>
      </c>
      <c r="E4"/>
      <c r="F4" s="2"/>
      <c r="G4" s="1" t="s">
        <v>104</v>
      </c>
      <c r="H4" s="1" t="s">
        <v>2</v>
      </c>
      <c r="I4" s="1" t="s">
        <v>115</v>
      </c>
      <c r="J4" s="2">
        <v>49290</v>
      </c>
      <c r="K4"/>
      <c r="L4"/>
      <c r="M4"/>
      <c r="N4"/>
    </row>
    <row r="5" spans="1:14" x14ac:dyDescent="0.25">
      <c r="A5" s="1" t="s">
        <v>104</v>
      </c>
      <c r="B5" s="1" t="s">
        <v>2</v>
      </c>
      <c r="C5" s="1" t="s">
        <v>124</v>
      </c>
      <c r="D5" s="2">
        <v>50815</v>
      </c>
      <c r="E5"/>
      <c r="F5" s="2"/>
      <c r="G5" s="1" t="s">
        <v>104</v>
      </c>
      <c r="H5" s="1" t="s">
        <v>2</v>
      </c>
      <c r="I5" s="1" t="s">
        <v>124</v>
      </c>
      <c r="J5" s="2">
        <v>50815</v>
      </c>
      <c r="K5"/>
      <c r="L5"/>
      <c r="M5"/>
      <c r="N5"/>
    </row>
    <row r="6" spans="1:14" x14ac:dyDescent="0.25">
      <c r="A6" s="1" t="s">
        <v>104</v>
      </c>
      <c r="B6" s="1" t="s">
        <v>2</v>
      </c>
      <c r="C6" s="1" t="s">
        <v>91</v>
      </c>
      <c r="D6" s="2">
        <v>50192</v>
      </c>
      <c r="E6"/>
      <c r="F6" s="2"/>
      <c r="G6" s="1" t="s">
        <v>104</v>
      </c>
      <c r="H6" s="1" t="s">
        <v>2</v>
      </c>
      <c r="I6" s="1" t="s">
        <v>91</v>
      </c>
      <c r="J6" s="2">
        <v>50192</v>
      </c>
      <c r="K6"/>
      <c r="L6"/>
      <c r="M6"/>
      <c r="N6"/>
    </row>
    <row r="7" spans="1:14" x14ac:dyDescent="0.25">
      <c r="A7" s="1" t="s">
        <v>104</v>
      </c>
      <c r="B7" s="1" t="s">
        <v>2</v>
      </c>
      <c r="C7" s="1" t="s">
        <v>139</v>
      </c>
      <c r="D7" s="2">
        <v>35387</v>
      </c>
      <c r="E7"/>
      <c r="F7" s="2"/>
      <c r="G7" s="1" t="s">
        <v>104</v>
      </c>
      <c r="H7" s="1" t="s">
        <v>2</v>
      </c>
      <c r="I7" s="1" t="s">
        <v>139</v>
      </c>
      <c r="J7" s="2">
        <v>35387</v>
      </c>
      <c r="K7"/>
      <c r="L7"/>
      <c r="M7"/>
      <c r="N7"/>
    </row>
    <row r="8" spans="1:14" x14ac:dyDescent="0.25">
      <c r="A8" s="1" t="s">
        <v>104</v>
      </c>
      <c r="B8" s="1" t="s">
        <v>2</v>
      </c>
      <c r="C8" s="1" t="s">
        <v>92</v>
      </c>
      <c r="D8" s="28">
        <v>103.09393386082371</v>
      </c>
      <c r="E8"/>
      <c r="F8" s="2"/>
      <c r="G8" s="1" t="s">
        <v>104</v>
      </c>
      <c r="H8" s="1" t="s">
        <v>2</v>
      </c>
      <c r="I8" s="1" t="s">
        <v>92</v>
      </c>
      <c r="J8" s="28">
        <v>103.09393386082371</v>
      </c>
      <c r="K8"/>
      <c r="L8"/>
      <c r="M8"/>
      <c r="N8"/>
    </row>
    <row r="9" spans="1:14" x14ac:dyDescent="0.25">
      <c r="A9" s="1" t="s">
        <v>104</v>
      </c>
      <c r="B9" s="1" t="s">
        <v>2</v>
      </c>
      <c r="C9" s="1" t="s">
        <v>93</v>
      </c>
      <c r="D9" s="28">
        <v>101.82998579833638</v>
      </c>
      <c r="E9"/>
      <c r="F9" s="2"/>
      <c r="G9" s="1" t="s">
        <v>104</v>
      </c>
      <c r="H9" s="1" t="s">
        <v>2</v>
      </c>
      <c r="I9" s="1" t="s">
        <v>93</v>
      </c>
      <c r="J9" s="28">
        <v>101.82998579833638</v>
      </c>
      <c r="K9"/>
      <c r="L9"/>
      <c r="M9"/>
      <c r="N9"/>
    </row>
    <row r="10" spans="1:14" x14ac:dyDescent="0.25">
      <c r="A10" s="1" t="s">
        <v>104</v>
      </c>
      <c r="B10" s="1" t="s">
        <v>2</v>
      </c>
      <c r="C10" s="1" t="s">
        <v>135</v>
      </c>
      <c r="D10" s="28">
        <v>77.151328842086912</v>
      </c>
      <c r="E10"/>
      <c r="F10" s="2"/>
      <c r="G10" s="1" t="s">
        <v>104</v>
      </c>
      <c r="H10" s="1" t="s">
        <v>2</v>
      </c>
      <c r="I10" s="1" t="s">
        <v>135</v>
      </c>
      <c r="J10" s="2">
        <v>77.151328842086912</v>
      </c>
      <c r="K10"/>
      <c r="L10"/>
      <c r="M10"/>
      <c r="N10"/>
    </row>
    <row r="11" spans="1:14" x14ac:dyDescent="0.25">
      <c r="A11" s="1" t="s">
        <v>104</v>
      </c>
      <c r="B11" s="1" t="s">
        <v>2</v>
      </c>
      <c r="C11" s="1" t="s">
        <v>136</v>
      </c>
      <c r="D11" s="28">
        <v>71.793467234733214</v>
      </c>
      <c r="E11"/>
      <c r="F11" s="2"/>
      <c r="G11" s="1" t="s">
        <v>104</v>
      </c>
      <c r="H11" s="1" t="s">
        <v>2</v>
      </c>
      <c r="I11" s="1" t="s">
        <v>136</v>
      </c>
      <c r="J11" s="2">
        <v>71.793467234733214</v>
      </c>
      <c r="K11"/>
      <c r="L11"/>
      <c r="M11"/>
      <c r="N11"/>
    </row>
    <row r="12" spans="1:14" x14ac:dyDescent="0.25">
      <c r="A12" s="1" t="s">
        <v>104</v>
      </c>
      <c r="B12" s="1" t="s">
        <v>133</v>
      </c>
      <c r="C12" s="1" t="s">
        <v>115</v>
      </c>
      <c r="D12" s="2">
        <v>107835</v>
      </c>
      <c r="E12"/>
      <c r="F12" s="2"/>
      <c r="G12" s="1" t="s">
        <v>104</v>
      </c>
      <c r="H12" s="1" t="s">
        <v>131</v>
      </c>
      <c r="I12" s="1" t="s">
        <v>115</v>
      </c>
      <c r="J12" s="2">
        <v>202853</v>
      </c>
      <c r="K12"/>
      <c r="L12"/>
      <c r="M12"/>
      <c r="N12"/>
    </row>
    <row r="13" spans="1:14" x14ac:dyDescent="0.25">
      <c r="A13" s="1" t="s">
        <v>104</v>
      </c>
      <c r="B13" s="1" t="s">
        <v>133</v>
      </c>
      <c r="C13" s="1" t="s">
        <v>124</v>
      </c>
      <c r="D13" s="2">
        <v>101349</v>
      </c>
      <c r="E13"/>
      <c r="F13" s="2"/>
      <c r="G13" s="1" t="s">
        <v>104</v>
      </c>
      <c r="H13" s="1" t="s">
        <v>131</v>
      </c>
      <c r="I13" s="1" t="s">
        <v>124</v>
      </c>
      <c r="J13" s="2">
        <v>175525</v>
      </c>
      <c r="K13"/>
      <c r="L13"/>
      <c r="M13"/>
      <c r="N13"/>
    </row>
    <row r="14" spans="1:14" x14ac:dyDescent="0.25">
      <c r="A14" s="1" t="s">
        <v>104</v>
      </c>
      <c r="B14" s="1" t="s">
        <v>133</v>
      </c>
      <c r="C14" s="1" t="s">
        <v>91</v>
      </c>
      <c r="D14" s="2">
        <v>99172</v>
      </c>
      <c r="E14"/>
      <c r="F14" s="2"/>
      <c r="G14" s="1" t="s">
        <v>104</v>
      </c>
      <c r="H14" s="1" t="s">
        <v>131</v>
      </c>
      <c r="I14" s="1" t="s">
        <v>91</v>
      </c>
      <c r="J14" s="2">
        <v>163919</v>
      </c>
      <c r="K14"/>
      <c r="L14"/>
      <c r="M14"/>
      <c r="N14"/>
    </row>
    <row r="15" spans="1:14" x14ac:dyDescent="0.25">
      <c r="A15" s="1" t="s">
        <v>104</v>
      </c>
      <c r="B15" s="1" t="s">
        <v>133</v>
      </c>
      <c r="C15" s="1" t="s">
        <v>139</v>
      </c>
      <c r="D15" s="2">
        <v>47596</v>
      </c>
      <c r="E15"/>
      <c r="F15" s="2"/>
      <c r="G15" s="1" t="s">
        <v>104</v>
      </c>
      <c r="H15" s="1" t="s">
        <v>131</v>
      </c>
      <c r="I15" s="1" t="s">
        <v>139</v>
      </c>
      <c r="J15" s="2">
        <v>19985</v>
      </c>
      <c r="K15"/>
      <c r="L15"/>
      <c r="M15"/>
      <c r="N15"/>
    </row>
    <row r="16" spans="1:14" x14ac:dyDescent="0.25">
      <c r="A16" s="1" t="s">
        <v>104</v>
      </c>
      <c r="B16" s="1" t="s">
        <v>133</v>
      </c>
      <c r="C16" s="1" t="s">
        <v>92</v>
      </c>
      <c r="D16" s="28">
        <v>93.98525525107803</v>
      </c>
      <c r="E16"/>
      <c r="F16" s="2"/>
      <c r="G16" s="1" t="s">
        <v>104</v>
      </c>
      <c r="H16" s="1" t="s">
        <v>131</v>
      </c>
      <c r="I16" s="1" t="s">
        <v>92</v>
      </c>
      <c r="J16" s="28">
        <v>86.528175575416682</v>
      </c>
      <c r="K16"/>
      <c r="L16"/>
      <c r="M16"/>
      <c r="N16"/>
    </row>
    <row r="17" spans="1:14" x14ac:dyDescent="0.25">
      <c r="A17" s="1" t="s">
        <v>104</v>
      </c>
      <c r="B17" s="1" t="s">
        <v>133</v>
      </c>
      <c r="C17" s="1" t="s">
        <v>93</v>
      </c>
      <c r="D17" s="28">
        <v>91.966430194278288</v>
      </c>
      <c r="E17"/>
      <c r="F17" s="2"/>
      <c r="G17" s="1" t="s">
        <v>104</v>
      </c>
      <c r="H17" s="1" t="s">
        <v>131</v>
      </c>
      <c r="I17" s="1" t="s">
        <v>93</v>
      </c>
      <c r="J17" s="28">
        <v>80.806791124607486</v>
      </c>
      <c r="K17"/>
      <c r="L17"/>
      <c r="M17"/>
      <c r="N17"/>
    </row>
    <row r="18" spans="1:14" x14ac:dyDescent="0.25">
      <c r="A18" s="1" t="s">
        <v>104</v>
      </c>
      <c r="B18" s="1" t="s">
        <v>133</v>
      </c>
      <c r="C18" s="1" t="s">
        <v>135</v>
      </c>
      <c r="D18" s="28">
        <v>57.193669714848774</v>
      </c>
      <c r="E18"/>
      <c r="F18" s="2"/>
      <c r="G18" s="1" t="s">
        <v>104</v>
      </c>
      <c r="H18" s="1" t="s">
        <v>131</v>
      </c>
      <c r="I18" s="1" t="s">
        <v>135</v>
      </c>
      <c r="J18" s="2">
        <v>23.080565436319119</v>
      </c>
      <c r="K18"/>
      <c r="L18"/>
      <c r="M18"/>
      <c r="N18"/>
    </row>
    <row r="19" spans="1:14" x14ac:dyDescent="0.25">
      <c r="A19" s="1" t="s">
        <v>104</v>
      </c>
      <c r="B19" s="1" t="s">
        <v>133</v>
      </c>
      <c r="C19" s="1" t="s">
        <v>136</v>
      </c>
      <c r="D19" s="28">
        <v>44.137803125144899</v>
      </c>
      <c r="E19"/>
      <c r="F19" s="2"/>
      <c r="G19" s="1" t="s">
        <v>104</v>
      </c>
      <c r="H19" s="1" t="s">
        <v>131</v>
      </c>
      <c r="I19" s="1" t="s">
        <v>136</v>
      </c>
      <c r="J19" s="2">
        <v>9.8519617654163358</v>
      </c>
      <c r="K19"/>
      <c r="L19"/>
      <c r="M19"/>
      <c r="N19"/>
    </row>
    <row r="20" spans="1:14" x14ac:dyDescent="0.25">
      <c r="A20" s="1" t="s">
        <v>104</v>
      </c>
      <c r="B20" s="1" t="s">
        <v>132</v>
      </c>
      <c r="C20" s="1" t="s">
        <v>115</v>
      </c>
      <c r="D20" s="2">
        <v>124826</v>
      </c>
      <c r="E20"/>
      <c r="F20" s="2"/>
      <c r="G20" s="1" t="s">
        <v>104</v>
      </c>
      <c r="H20" s="1" t="s">
        <v>133</v>
      </c>
      <c r="I20" s="1" t="s">
        <v>115</v>
      </c>
      <c r="J20" s="2">
        <v>107835</v>
      </c>
      <c r="K20"/>
      <c r="L20"/>
      <c r="M20"/>
      <c r="N20"/>
    </row>
    <row r="21" spans="1:14" x14ac:dyDescent="0.25">
      <c r="A21" s="1" t="s">
        <v>104</v>
      </c>
      <c r="B21" s="1" t="s">
        <v>132</v>
      </c>
      <c r="C21" s="1" t="s">
        <v>124</v>
      </c>
      <c r="D21" s="2">
        <v>109179</v>
      </c>
      <c r="E21"/>
      <c r="F21" s="2"/>
      <c r="G21" s="1" t="s">
        <v>104</v>
      </c>
      <c r="H21" s="1" t="s">
        <v>133</v>
      </c>
      <c r="I21" s="1" t="s">
        <v>124</v>
      </c>
      <c r="J21" s="2">
        <v>101349</v>
      </c>
      <c r="K21"/>
      <c r="L21"/>
      <c r="M21"/>
      <c r="N21"/>
    </row>
    <row r="22" spans="1:14" x14ac:dyDescent="0.25">
      <c r="A22" s="1" t="s">
        <v>104</v>
      </c>
      <c r="B22" s="1" t="s">
        <v>132</v>
      </c>
      <c r="C22" s="1" t="s">
        <v>91</v>
      </c>
      <c r="D22" s="2">
        <v>104475</v>
      </c>
      <c r="E22"/>
      <c r="F22" s="2"/>
      <c r="G22" s="1" t="s">
        <v>104</v>
      </c>
      <c r="H22" s="1" t="s">
        <v>133</v>
      </c>
      <c r="I22" s="1" t="s">
        <v>91</v>
      </c>
      <c r="J22" s="2">
        <v>99172</v>
      </c>
      <c r="K22"/>
      <c r="L22"/>
      <c r="M22"/>
      <c r="N22"/>
    </row>
    <row r="23" spans="1:14" x14ac:dyDescent="0.25">
      <c r="A23" s="1" t="s">
        <v>104</v>
      </c>
      <c r="B23" s="1" t="s">
        <v>132</v>
      </c>
      <c r="C23" s="1" t="s">
        <v>139</v>
      </c>
      <c r="D23" s="2">
        <v>26105</v>
      </c>
      <c r="E23"/>
      <c r="F23" s="2"/>
      <c r="G23" s="1" t="s">
        <v>104</v>
      </c>
      <c r="H23" s="1" t="s">
        <v>133</v>
      </c>
      <c r="I23" s="1" t="s">
        <v>139</v>
      </c>
      <c r="J23" s="2">
        <v>47596</v>
      </c>
      <c r="K23"/>
      <c r="L23"/>
      <c r="M23"/>
      <c r="N23"/>
    </row>
    <row r="24" spans="1:14" x14ac:dyDescent="0.25">
      <c r="A24" s="1" t="s">
        <v>104</v>
      </c>
      <c r="B24" s="1" t="s">
        <v>132</v>
      </c>
      <c r="C24" s="1" t="s">
        <v>92</v>
      </c>
      <c r="D24" s="28">
        <v>87.464951212087229</v>
      </c>
      <c r="E24"/>
      <c r="F24" s="2"/>
      <c r="G24" s="1" t="s">
        <v>104</v>
      </c>
      <c r="H24" s="1" t="s">
        <v>133</v>
      </c>
      <c r="I24" s="1" t="s">
        <v>92</v>
      </c>
      <c r="J24" s="28">
        <v>93.98525525107803</v>
      </c>
      <c r="K24"/>
      <c r="L24"/>
      <c r="M24"/>
      <c r="N24"/>
    </row>
    <row r="25" spans="1:14" x14ac:dyDescent="0.25">
      <c r="A25" s="1" t="s">
        <v>104</v>
      </c>
      <c r="B25" s="1" t="s">
        <v>132</v>
      </c>
      <c r="C25" s="1" t="s">
        <v>93</v>
      </c>
      <c r="D25" s="28">
        <v>83.696505535705697</v>
      </c>
      <c r="E25"/>
      <c r="F25" s="2"/>
      <c r="G25" s="1" t="s">
        <v>104</v>
      </c>
      <c r="H25" s="1" t="s">
        <v>133</v>
      </c>
      <c r="I25" s="1" t="s">
        <v>93</v>
      </c>
      <c r="J25" s="28">
        <v>91.966430194278288</v>
      </c>
      <c r="K25"/>
      <c r="L25"/>
      <c r="M25"/>
      <c r="N25"/>
    </row>
    <row r="26" spans="1:14" x14ac:dyDescent="0.25">
      <c r="A26" s="1" t="s">
        <v>104</v>
      </c>
      <c r="B26" s="1" t="s">
        <v>132</v>
      </c>
      <c r="C26" s="1" t="s">
        <v>135</v>
      </c>
      <c r="D26" s="28">
        <v>36.118989968868902</v>
      </c>
      <c r="E26"/>
      <c r="F26" s="2"/>
      <c r="G26" s="1" t="s">
        <v>104</v>
      </c>
      <c r="H26" s="1" t="s">
        <v>133</v>
      </c>
      <c r="I26" s="1" t="s">
        <v>135</v>
      </c>
      <c r="J26" s="2">
        <v>57.193669714848774</v>
      </c>
      <c r="K26"/>
      <c r="L26"/>
      <c r="M26"/>
      <c r="N26"/>
    </row>
    <row r="27" spans="1:14" x14ac:dyDescent="0.25">
      <c r="A27" s="1" t="s">
        <v>104</v>
      </c>
      <c r="B27" s="1" t="s">
        <v>132</v>
      </c>
      <c r="C27" s="1" t="s">
        <v>136</v>
      </c>
      <c r="D27" s="28">
        <v>20.913111050582412</v>
      </c>
      <c r="E27"/>
      <c r="F27" s="2"/>
      <c r="G27" s="1" t="s">
        <v>104</v>
      </c>
      <c r="H27" s="1" t="s">
        <v>133</v>
      </c>
      <c r="I27" s="1" t="s">
        <v>136</v>
      </c>
      <c r="J27" s="2">
        <v>44.137803125144899</v>
      </c>
      <c r="K27"/>
      <c r="L27"/>
      <c r="M27"/>
      <c r="N27"/>
    </row>
    <row r="28" spans="1:14" x14ac:dyDescent="0.25">
      <c r="A28" s="1" t="s">
        <v>104</v>
      </c>
      <c r="B28" s="1" t="s">
        <v>131</v>
      </c>
      <c r="C28" s="1" t="s">
        <v>115</v>
      </c>
      <c r="D28" s="2">
        <v>202853</v>
      </c>
      <c r="E28"/>
      <c r="F28" s="2"/>
      <c r="G28" s="1" t="s">
        <v>104</v>
      </c>
      <c r="H28" s="1" t="s">
        <v>132</v>
      </c>
      <c r="I28" s="1" t="s">
        <v>115</v>
      </c>
      <c r="J28" s="2">
        <v>124826</v>
      </c>
      <c r="K28"/>
      <c r="L28"/>
      <c r="M28"/>
      <c r="N28"/>
    </row>
    <row r="29" spans="1:14" x14ac:dyDescent="0.25">
      <c r="A29" s="1" t="s">
        <v>104</v>
      </c>
      <c r="B29" s="1" t="s">
        <v>131</v>
      </c>
      <c r="C29" s="1" t="s">
        <v>124</v>
      </c>
      <c r="D29" s="2">
        <v>175525</v>
      </c>
      <c r="E29"/>
      <c r="F29" s="2"/>
      <c r="G29" s="1" t="s">
        <v>104</v>
      </c>
      <c r="H29" s="1" t="s">
        <v>132</v>
      </c>
      <c r="I29" s="1" t="s">
        <v>124</v>
      </c>
      <c r="J29" s="2">
        <v>109179</v>
      </c>
      <c r="K29"/>
      <c r="L29"/>
      <c r="M29"/>
      <c r="N29"/>
    </row>
    <row r="30" spans="1:14" x14ac:dyDescent="0.25">
      <c r="A30" s="1" t="s">
        <v>104</v>
      </c>
      <c r="B30" s="1" t="s">
        <v>131</v>
      </c>
      <c r="C30" s="1" t="s">
        <v>91</v>
      </c>
      <c r="D30" s="2">
        <v>163919</v>
      </c>
      <c r="E30"/>
      <c r="F30" s="2"/>
      <c r="G30" s="1" t="s">
        <v>104</v>
      </c>
      <c r="H30" s="1" t="s">
        <v>132</v>
      </c>
      <c r="I30" s="1" t="s">
        <v>91</v>
      </c>
      <c r="J30" s="2">
        <v>104475</v>
      </c>
      <c r="K30"/>
      <c r="L30"/>
      <c r="M30"/>
      <c r="N30"/>
    </row>
    <row r="31" spans="1:14" x14ac:dyDescent="0.25">
      <c r="A31" s="1" t="s">
        <v>104</v>
      </c>
      <c r="B31" s="1" t="s">
        <v>131</v>
      </c>
      <c r="C31" s="1" t="s">
        <v>139</v>
      </c>
      <c r="D31" s="2">
        <v>19985</v>
      </c>
      <c r="E31"/>
      <c r="F31" s="2"/>
      <c r="G31" s="1" t="s">
        <v>104</v>
      </c>
      <c r="H31" s="1" t="s">
        <v>132</v>
      </c>
      <c r="I31" s="1" t="s">
        <v>139</v>
      </c>
      <c r="J31" s="2">
        <v>26105</v>
      </c>
      <c r="K31"/>
      <c r="L31"/>
      <c r="M31"/>
      <c r="N31"/>
    </row>
    <row r="32" spans="1:14" x14ac:dyDescent="0.25">
      <c r="A32" s="1" t="s">
        <v>104</v>
      </c>
      <c r="B32" s="1" t="s">
        <v>131</v>
      </c>
      <c r="C32" s="1" t="s">
        <v>92</v>
      </c>
      <c r="D32" s="28">
        <v>86.528175575416682</v>
      </c>
      <c r="E32"/>
      <c r="F32" s="2"/>
      <c r="G32" s="1" t="s">
        <v>104</v>
      </c>
      <c r="H32" s="1" t="s">
        <v>132</v>
      </c>
      <c r="I32" s="1" t="s">
        <v>92</v>
      </c>
      <c r="J32" s="28">
        <v>87.464951212087229</v>
      </c>
      <c r="K32"/>
      <c r="L32"/>
      <c r="M32"/>
      <c r="N32"/>
    </row>
    <row r="33" spans="1:14" x14ac:dyDescent="0.25">
      <c r="A33" s="1" t="s">
        <v>104</v>
      </c>
      <c r="B33" s="1" t="s">
        <v>131</v>
      </c>
      <c r="C33" s="1" t="s">
        <v>93</v>
      </c>
      <c r="D33" s="28">
        <v>80.806791124607486</v>
      </c>
      <c r="E33"/>
      <c r="F33" s="2"/>
      <c r="G33" s="1" t="s">
        <v>104</v>
      </c>
      <c r="H33" s="1" t="s">
        <v>132</v>
      </c>
      <c r="I33" s="1" t="s">
        <v>93</v>
      </c>
      <c r="J33" s="28">
        <v>83.696505535705697</v>
      </c>
      <c r="K33"/>
      <c r="L33"/>
      <c r="M33"/>
      <c r="N33"/>
    </row>
    <row r="34" spans="1:14" x14ac:dyDescent="0.25">
      <c r="A34" s="1" t="s">
        <v>104</v>
      </c>
      <c r="B34" s="1" t="s">
        <v>131</v>
      </c>
      <c r="C34" s="1" t="s">
        <v>135</v>
      </c>
      <c r="D34" s="28">
        <v>23.080565436319119</v>
      </c>
      <c r="E34"/>
      <c r="F34" s="2"/>
      <c r="G34" s="1" t="s">
        <v>104</v>
      </c>
      <c r="H34" s="1" t="s">
        <v>132</v>
      </c>
      <c r="I34" s="1" t="s">
        <v>135</v>
      </c>
      <c r="J34" s="2">
        <v>36.118989968868902</v>
      </c>
      <c r="K34"/>
      <c r="L34"/>
      <c r="M34"/>
      <c r="N34"/>
    </row>
    <row r="35" spans="1:14" x14ac:dyDescent="0.25">
      <c r="A35" s="1" t="s">
        <v>104</v>
      </c>
      <c r="B35" s="1" t="s">
        <v>131</v>
      </c>
      <c r="C35" s="1" t="s">
        <v>136</v>
      </c>
      <c r="D35" s="28">
        <v>9.8519617654163358</v>
      </c>
      <c r="E35"/>
      <c r="F35" s="2"/>
      <c r="G35" s="1" t="s">
        <v>104</v>
      </c>
      <c r="H35" s="1" t="s">
        <v>132</v>
      </c>
      <c r="I35" s="1" t="s">
        <v>136</v>
      </c>
      <c r="J35" s="2">
        <v>20.913111050582412</v>
      </c>
      <c r="K35"/>
      <c r="L35"/>
      <c r="M35"/>
      <c r="N35"/>
    </row>
    <row r="36" spans="1:14" x14ac:dyDescent="0.25">
      <c r="A36" s="1" t="s">
        <v>104</v>
      </c>
      <c r="B36" s="1" t="s">
        <v>130</v>
      </c>
      <c r="C36" s="1" t="s">
        <v>115</v>
      </c>
      <c r="D36" s="2">
        <v>86248</v>
      </c>
      <c r="E36"/>
      <c r="F36" s="2"/>
      <c r="G36" s="1" t="s">
        <v>104</v>
      </c>
      <c r="H36" s="1" t="s">
        <v>130</v>
      </c>
      <c r="I36" s="1" t="s">
        <v>115</v>
      </c>
      <c r="J36" s="2">
        <v>86248</v>
      </c>
      <c r="K36"/>
      <c r="L36"/>
      <c r="M36"/>
      <c r="N36"/>
    </row>
    <row r="37" spans="1:14" x14ac:dyDescent="0.25">
      <c r="A37" s="1" t="s">
        <v>104</v>
      </c>
      <c r="B37" s="1" t="s">
        <v>130</v>
      </c>
      <c r="C37" s="1" t="s">
        <v>124</v>
      </c>
      <c r="D37" s="2">
        <v>77703</v>
      </c>
      <c r="E37"/>
      <c r="F37" s="2"/>
      <c r="G37" s="1" t="s">
        <v>104</v>
      </c>
      <c r="H37" s="1" t="s">
        <v>130</v>
      </c>
      <c r="I37" s="1" t="s">
        <v>124</v>
      </c>
      <c r="J37" s="2">
        <v>77703</v>
      </c>
      <c r="K37"/>
      <c r="L37"/>
      <c r="M37"/>
      <c r="N37"/>
    </row>
    <row r="38" spans="1:14" x14ac:dyDescent="0.25">
      <c r="A38" s="1" t="s">
        <v>104</v>
      </c>
      <c r="B38" s="1" t="s">
        <v>130</v>
      </c>
      <c r="C38" s="1" t="s">
        <v>91</v>
      </c>
      <c r="D38" s="2">
        <v>71620</v>
      </c>
      <c r="E38"/>
      <c r="F38" s="2"/>
      <c r="G38" s="1" t="s">
        <v>104</v>
      </c>
      <c r="H38" s="1" t="s">
        <v>130</v>
      </c>
      <c r="I38" s="1" t="s">
        <v>91</v>
      </c>
      <c r="J38" s="2">
        <v>71620</v>
      </c>
      <c r="K38"/>
      <c r="L38"/>
      <c r="M38"/>
      <c r="N38"/>
    </row>
    <row r="39" spans="1:14" x14ac:dyDescent="0.25">
      <c r="A39" s="1" t="s">
        <v>104</v>
      </c>
      <c r="B39" s="1" t="s">
        <v>130</v>
      </c>
      <c r="C39" s="1" t="s">
        <v>139</v>
      </c>
      <c r="D39" s="2">
        <v>10</v>
      </c>
      <c r="E39"/>
      <c r="F39" s="2"/>
      <c r="G39" s="1" t="s">
        <v>104</v>
      </c>
      <c r="H39" s="1" t="s">
        <v>130</v>
      </c>
      <c r="I39" s="1" t="s">
        <v>139</v>
      </c>
      <c r="J39" s="2">
        <v>10</v>
      </c>
      <c r="K39"/>
      <c r="L39"/>
      <c r="M39"/>
      <c r="N39"/>
    </row>
    <row r="40" spans="1:14" x14ac:dyDescent="0.25">
      <c r="A40" s="1" t="s">
        <v>104</v>
      </c>
      <c r="B40" s="1" t="s">
        <v>130</v>
      </c>
      <c r="C40" s="1" t="s">
        <v>92</v>
      </c>
      <c r="D40" s="28">
        <v>90.092523884611822</v>
      </c>
      <c r="E40"/>
      <c r="F40" s="2"/>
      <c r="G40" s="1" t="s">
        <v>104</v>
      </c>
      <c r="H40" s="1" t="s">
        <v>130</v>
      </c>
      <c r="I40" s="1" t="s">
        <v>92</v>
      </c>
      <c r="J40" s="28">
        <v>90.092523884611822</v>
      </c>
      <c r="K40"/>
      <c r="L40"/>
      <c r="M40"/>
      <c r="N40"/>
    </row>
    <row r="41" spans="1:14" x14ac:dyDescent="0.25">
      <c r="A41" s="1" t="s">
        <v>104</v>
      </c>
      <c r="B41" s="1" t="s">
        <v>130</v>
      </c>
      <c r="C41" s="1" t="s">
        <v>93</v>
      </c>
      <c r="D41" s="28">
        <v>83.039606715518048</v>
      </c>
      <c r="E41"/>
      <c r="F41" s="2"/>
      <c r="G41" s="1" t="s">
        <v>104</v>
      </c>
      <c r="H41" s="1" t="s">
        <v>130</v>
      </c>
      <c r="I41" s="1" t="s">
        <v>93</v>
      </c>
      <c r="J41" s="28">
        <v>83.039606715518048</v>
      </c>
      <c r="K41"/>
      <c r="L41"/>
      <c r="M41"/>
      <c r="N41"/>
    </row>
    <row r="42" spans="1:14" x14ac:dyDescent="0.25">
      <c r="A42" s="1" t="s">
        <v>104</v>
      </c>
      <c r="B42" s="1" t="s">
        <v>130</v>
      </c>
      <c r="C42" s="1" t="s">
        <v>135</v>
      </c>
      <c r="D42" s="28">
        <v>0.59241706161137442</v>
      </c>
      <c r="E42"/>
      <c r="F42" s="2"/>
      <c r="G42" s="1" t="s">
        <v>104</v>
      </c>
      <c r="H42" s="1" t="s">
        <v>130</v>
      </c>
      <c r="I42" s="1" t="s">
        <v>135</v>
      </c>
      <c r="J42" s="2">
        <v>0.59241706161137442</v>
      </c>
      <c r="K42"/>
      <c r="L42"/>
      <c r="M42"/>
      <c r="N42"/>
    </row>
    <row r="43" spans="1:14" x14ac:dyDescent="0.25">
      <c r="A43" s="1" t="s">
        <v>104</v>
      </c>
      <c r="B43" s="1" t="s">
        <v>130</v>
      </c>
      <c r="C43" s="1" t="s">
        <v>136</v>
      </c>
      <c r="D43" s="28">
        <v>1.1594471755866803E-2</v>
      </c>
      <c r="E43"/>
      <c r="F43" s="2"/>
      <c r="G43" s="1" t="s">
        <v>104</v>
      </c>
      <c r="H43" s="1" t="s">
        <v>130</v>
      </c>
      <c r="I43" s="1" t="s">
        <v>136</v>
      </c>
      <c r="J43" s="2">
        <v>1.1594471755866803E-2</v>
      </c>
      <c r="K43"/>
      <c r="L43"/>
      <c r="M43"/>
      <c r="N43"/>
    </row>
    <row r="44" spans="1:14" x14ac:dyDescent="0.25">
      <c r="A44" s="1" t="s">
        <v>104</v>
      </c>
      <c r="B44" s="1" t="s">
        <v>129</v>
      </c>
      <c r="C44" s="1" t="s">
        <v>115</v>
      </c>
      <c r="D44" s="2">
        <v>115562</v>
      </c>
      <c r="E44"/>
      <c r="F44" s="2"/>
      <c r="G44" s="1" t="s">
        <v>104</v>
      </c>
      <c r="H44" s="1" t="s">
        <v>129</v>
      </c>
      <c r="I44" s="1" t="s">
        <v>115</v>
      </c>
      <c r="J44" s="2">
        <v>115562</v>
      </c>
      <c r="K44"/>
      <c r="L44"/>
      <c r="M44"/>
      <c r="N44"/>
    </row>
    <row r="45" spans="1:14" x14ac:dyDescent="0.25">
      <c r="A45" s="1" t="s">
        <v>104</v>
      </c>
      <c r="B45" s="1" t="s">
        <v>129</v>
      </c>
      <c r="C45" s="1" t="s">
        <v>124</v>
      </c>
      <c r="D45" s="2">
        <v>27389</v>
      </c>
      <c r="E45"/>
      <c r="F45" s="2"/>
      <c r="G45" s="1" t="s">
        <v>104</v>
      </c>
      <c r="H45" s="1" t="s">
        <v>129</v>
      </c>
      <c r="I45" s="1" t="s">
        <v>124</v>
      </c>
      <c r="J45" s="2">
        <v>27389</v>
      </c>
      <c r="K45"/>
      <c r="L45"/>
      <c r="M45"/>
      <c r="N45"/>
    </row>
    <row r="46" spans="1:14" x14ac:dyDescent="0.25">
      <c r="A46" s="1" t="s">
        <v>104</v>
      </c>
      <c r="B46" s="1" t="s">
        <v>129</v>
      </c>
      <c r="C46" s="1" t="s">
        <v>91</v>
      </c>
      <c r="D46" s="2">
        <v>0</v>
      </c>
      <c r="E46"/>
      <c r="F46" s="2"/>
      <c r="G46" s="1" t="s">
        <v>104</v>
      </c>
      <c r="H46" s="1" t="s">
        <v>129</v>
      </c>
      <c r="I46" s="1" t="s">
        <v>91</v>
      </c>
      <c r="J46" s="2">
        <v>0</v>
      </c>
      <c r="K46"/>
      <c r="L46"/>
      <c r="M46"/>
      <c r="N46"/>
    </row>
    <row r="47" spans="1:14" x14ac:dyDescent="0.25">
      <c r="A47" s="1" t="s">
        <v>104</v>
      </c>
      <c r="B47" s="1" t="s">
        <v>129</v>
      </c>
      <c r="C47" s="1" t="s">
        <v>139</v>
      </c>
      <c r="D47" s="2">
        <v>0</v>
      </c>
      <c r="E47"/>
      <c r="F47" s="2"/>
      <c r="G47" s="1" t="s">
        <v>104</v>
      </c>
      <c r="H47" s="1" t="s">
        <v>129</v>
      </c>
      <c r="I47" s="1" t="s">
        <v>139</v>
      </c>
      <c r="J47" s="2">
        <v>0</v>
      </c>
      <c r="K47"/>
      <c r="L47"/>
      <c r="M47"/>
      <c r="N47"/>
    </row>
    <row r="48" spans="1:14" x14ac:dyDescent="0.25">
      <c r="A48" s="1" t="s">
        <v>104</v>
      </c>
      <c r="B48" s="1" t="s">
        <v>129</v>
      </c>
      <c r="C48" s="1" t="s">
        <v>92</v>
      </c>
      <c r="D48" s="28">
        <v>23.700697461103132</v>
      </c>
      <c r="E48"/>
      <c r="F48" s="2"/>
      <c r="G48" s="1" t="s">
        <v>104</v>
      </c>
      <c r="H48" s="1" t="s">
        <v>129</v>
      </c>
      <c r="I48" s="1" t="s">
        <v>92</v>
      </c>
      <c r="J48" s="28">
        <v>23.700697461103132</v>
      </c>
      <c r="K48"/>
      <c r="L48"/>
      <c r="M48"/>
      <c r="N48"/>
    </row>
    <row r="49" spans="1:14" x14ac:dyDescent="0.25">
      <c r="A49" s="1" t="s">
        <v>104</v>
      </c>
      <c r="B49" s="1" t="s">
        <v>129</v>
      </c>
      <c r="C49" s="1" t="s">
        <v>93</v>
      </c>
      <c r="D49" s="28">
        <v>0</v>
      </c>
      <c r="E49"/>
      <c r="F49" s="2"/>
      <c r="G49" s="1" t="s">
        <v>104</v>
      </c>
      <c r="H49" s="1" t="s">
        <v>129</v>
      </c>
      <c r="I49" s="1" t="s">
        <v>93</v>
      </c>
      <c r="J49" s="28">
        <v>0</v>
      </c>
      <c r="K49"/>
      <c r="L49"/>
      <c r="M49"/>
      <c r="N49"/>
    </row>
    <row r="50" spans="1:14" x14ac:dyDescent="0.25">
      <c r="A50" s="1" t="s">
        <v>104</v>
      </c>
      <c r="B50" s="1" t="s">
        <v>129</v>
      </c>
      <c r="C50" s="1" t="s">
        <v>135</v>
      </c>
      <c r="D50" s="28">
        <v>0</v>
      </c>
      <c r="E50"/>
      <c r="F50" s="2"/>
      <c r="G50" s="1" t="s">
        <v>104</v>
      </c>
      <c r="H50" s="1" t="s">
        <v>129</v>
      </c>
      <c r="I50" s="1" t="s">
        <v>135</v>
      </c>
      <c r="J50" s="2">
        <v>0</v>
      </c>
      <c r="K50"/>
      <c r="L50"/>
      <c r="M50"/>
      <c r="N50"/>
    </row>
    <row r="51" spans="1:14" x14ac:dyDescent="0.25">
      <c r="A51" s="1" t="s">
        <v>104</v>
      </c>
      <c r="B51" s="1" t="s">
        <v>129</v>
      </c>
      <c r="C51" s="1" t="s">
        <v>136</v>
      </c>
      <c r="D51" s="28">
        <v>0</v>
      </c>
      <c r="E51"/>
      <c r="F51" s="2"/>
      <c r="G51" s="1" t="s">
        <v>104</v>
      </c>
      <c r="H51" s="1" t="s">
        <v>129</v>
      </c>
      <c r="I51" s="1" t="s">
        <v>136</v>
      </c>
      <c r="J51" s="2">
        <v>0</v>
      </c>
      <c r="K51"/>
      <c r="L51"/>
      <c r="M51"/>
      <c r="N51"/>
    </row>
    <row r="52" spans="1:14" x14ac:dyDescent="0.25">
      <c r="A52" s="1" t="s">
        <v>105</v>
      </c>
      <c r="B52" s="1" t="s">
        <v>2</v>
      </c>
      <c r="C52" s="1" t="s">
        <v>115</v>
      </c>
      <c r="D52" s="2">
        <v>3984</v>
      </c>
      <c r="E52"/>
      <c r="F52" s="2"/>
      <c r="G52" s="1" t="s">
        <v>46</v>
      </c>
      <c r="H52" s="1" t="s">
        <v>2</v>
      </c>
      <c r="I52" s="1" t="s">
        <v>115</v>
      </c>
      <c r="J52" s="2">
        <v>25989</v>
      </c>
      <c r="K52"/>
      <c r="L52"/>
      <c r="M52"/>
      <c r="N52"/>
    </row>
    <row r="53" spans="1:14" x14ac:dyDescent="0.25">
      <c r="A53" s="1" t="s">
        <v>105</v>
      </c>
      <c r="B53" s="1" t="s">
        <v>2</v>
      </c>
      <c r="C53" s="1" t="s">
        <v>124</v>
      </c>
      <c r="D53" s="2">
        <v>3751</v>
      </c>
      <c r="E53"/>
      <c r="F53" s="2"/>
      <c r="G53" s="1" t="s">
        <v>46</v>
      </c>
      <c r="H53" s="1" t="s">
        <v>2</v>
      </c>
      <c r="I53" s="1" t="s">
        <v>124</v>
      </c>
      <c r="J53" s="2">
        <v>25299</v>
      </c>
      <c r="K53"/>
      <c r="L53"/>
      <c r="M53"/>
      <c r="N53"/>
    </row>
    <row r="54" spans="1:14" x14ac:dyDescent="0.25">
      <c r="A54" s="1" t="s">
        <v>105</v>
      </c>
      <c r="B54" s="1" t="s">
        <v>2</v>
      </c>
      <c r="C54" s="1" t="s">
        <v>91</v>
      </c>
      <c r="D54" s="2">
        <v>3685</v>
      </c>
      <c r="E54"/>
      <c r="F54" s="2"/>
      <c r="G54" s="1" t="s">
        <v>46</v>
      </c>
      <c r="H54" s="1" t="s">
        <v>2</v>
      </c>
      <c r="I54" s="1" t="s">
        <v>91</v>
      </c>
      <c r="J54" s="2">
        <v>24951</v>
      </c>
      <c r="K54"/>
      <c r="L54"/>
      <c r="M54"/>
      <c r="N54"/>
    </row>
    <row r="55" spans="1:14" x14ac:dyDescent="0.25">
      <c r="A55" s="1" t="s">
        <v>105</v>
      </c>
      <c r="B55" s="1" t="s">
        <v>2</v>
      </c>
      <c r="C55" s="1" t="s">
        <v>139</v>
      </c>
      <c r="D55" s="2">
        <v>2455</v>
      </c>
      <c r="E55"/>
      <c r="F55" s="2"/>
      <c r="G55" s="1" t="s">
        <v>46</v>
      </c>
      <c r="H55" s="1" t="s">
        <v>2</v>
      </c>
      <c r="I55" s="1" t="s">
        <v>139</v>
      </c>
      <c r="J55" s="2">
        <v>16439</v>
      </c>
      <c r="K55"/>
      <c r="L55"/>
      <c r="M55"/>
      <c r="N55"/>
    </row>
    <row r="56" spans="1:14" x14ac:dyDescent="0.25">
      <c r="A56" s="1" t="s">
        <v>105</v>
      </c>
      <c r="B56" s="1" t="s">
        <v>2</v>
      </c>
      <c r="C56" s="1" t="s">
        <v>92</v>
      </c>
      <c r="D56" s="28">
        <v>94.151606425702823</v>
      </c>
      <c r="E56"/>
      <c r="F56" s="2"/>
      <c r="G56" s="1" t="s">
        <v>46</v>
      </c>
      <c r="H56" s="1" t="s">
        <v>2</v>
      </c>
      <c r="I56" s="1" t="s">
        <v>92</v>
      </c>
      <c r="J56" s="28">
        <v>97.345030589864948</v>
      </c>
      <c r="K56"/>
      <c r="L56"/>
      <c r="M56"/>
      <c r="N56"/>
    </row>
    <row r="57" spans="1:14" x14ac:dyDescent="0.25">
      <c r="A57" s="1" t="s">
        <v>105</v>
      </c>
      <c r="B57" s="1" t="s">
        <v>2</v>
      </c>
      <c r="C57" s="1" t="s">
        <v>93</v>
      </c>
      <c r="D57" s="28">
        <v>92.494979919678713</v>
      </c>
      <c r="E57"/>
      <c r="F57" s="2"/>
      <c r="G57" s="1" t="s">
        <v>46</v>
      </c>
      <c r="H57" s="1" t="s">
        <v>2</v>
      </c>
      <c r="I57" s="1" t="s">
        <v>93</v>
      </c>
      <c r="J57" s="28">
        <v>96.006002539535956</v>
      </c>
      <c r="K57"/>
      <c r="L57"/>
      <c r="M57"/>
      <c r="N57"/>
    </row>
    <row r="58" spans="1:14" x14ac:dyDescent="0.25">
      <c r="A58" s="1" t="s">
        <v>105</v>
      </c>
      <c r="B58" s="1" t="s">
        <v>2</v>
      </c>
      <c r="C58" s="1" t="s">
        <v>135</v>
      </c>
      <c r="D58" s="28">
        <v>71.867681498829043</v>
      </c>
      <c r="E58"/>
      <c r="F58" s="2"/>
      <c r="G58" s="1" t="s">
        <v>46</v>
      </c>
      <c r="H58" s="1" t="s">
        <v>2</v>
      </c>
      <c r="I58" s="1" t="s">
        <v>135</v>
      </c>
      <c r="J58" s="2">
        <v>70.28517679250929</v>
      </c>
      <c r="K58"/>
      <c r="L58"/>
      <c r="M58"/>
      <c r="N58"/>
    </row>
    <row r="59" spans="1:14" x14ac:dyDescent="0.25">
      <c r="A59" s="1" t="s">
        <v>105</v>
      </c>
      <c r="B59" s="1" t="s">
        <v>2</v>
      </c>
      <c r="C59" s="1" t="s">
        <v>136</v>
      </c>
      <c r="D59" s="28">
        <v>61.621485943775099</v>
      </c>
      <c r="E59"/>
      <c r="F59" s="2"/>
      <c r="G59" s="1" t="s">
        <v>46</v>
      </c>
      <c r="H59" s="1" t="s">
        <v>2</v>
      </c>
      <c r="I59" s="1" t="s">
        <v>136</v>
      </c>
      <c r="J59" s="2">
        <v>63.253684251029284</v>
      </c>
      <c r="K59"/>
      <c r="L59"/>
      <c r="M59"/>
      <c r="N59"/>
    </row>
    <row r="60" spans="1:14" x14ac:dyDescent="0.25">
      <c r="A60" s="1" t="s">
        <v>105</v>
      </c>
      <c r="B60" s="1" t="s">
        <v>133</v>
      </c>
      <c r="C60" s="1" t="s">
        <v>115</v>
      </c>
      <c r="D60" s="2">
        <v>8141</v>
      </c>
      <c r="E60"/>
      <c r="F60" s="2"/>
      <c r="G60" s="1" t="s">
        <v>46</v>
      </c>
      <c r="H60" s="1" t="s">
        <v>131</v>
      </c>
      <c r="I60" s="1" t="s">
        <v>115</v>
      </c>
      <c r="J60" s="2">
        <v>104371</v>
      </c>
      <c r="K60"/>
      <c r="L60"/>
      <c r="M60"/>
      <c r="N60"/>
    </row>
    <row r="61" spans="1:14" x14ac:dyDescent="0.25">
      <c r="A61" s="1" t="s">
        <v>105</v>
      </c>
      <c r="B61" s="1" t="s">
        <v>133</v>
      </c>
      <c r="C61" s="1" t="s">
        <v>124</v>
      </c>
      <c r="D61" s="2">
        <v>7462</v>
      </c>
      <c r="E61"/>
      <c r="F61" s="2"/>
      <c r="G61" s="1" t="s">
        <v>46</v>
      </c>
      <c r="H61" s="1" t="s">
        <v>131</v>
      </c>
      <c r="I61" s="1" t="s">
        <v>124</v>
      </c>
      <c r="J61" s="2">
        <v>101913</v>
      </c>
      <c r="K61"/>
      <c r="L61"/>
      <c r="M61"/>
    </row>
    <row r="62" spans="1:14" x14ac:dyDescent="0.25">
      <c r="A62" s="1" t="s">
        <v>105</v>
      </c>
      <c r="B62" s="1" t="s">
        <v>133</v>
      </c>
      <c r="C62" s="1" t="s">
        <v>91</v>
      </c>
      <c r="D62" s="2">
        <v>7350</v>
      </c>
      <c r="E62"/>
      <c r="F62" s="2"/>
      <c r="G62" s="1" t="s">
        <v>46</v>
      </c>
      <c r="H62" s="1" t="s">
        <v>131</v>
      </c>
      <c r="I62" s="1" t="s">
        <v>91</v>
      </c>
      <c r="J62" s="2">
        <v>98444</v>
      </c>
      <c r="K62"/>
      <c r="L62"/>
      <c r="M62"/>
    </row>
    <row r="63" spans="1:14" x14ac:dyDescent="0.25">
      <c r="A63" s="1" t="s">
        <v>105</v>
      </c>
      <c r="B63" s="1" t="s">
        <v>133</v>
      </c>
      <c r="C63" s="1" t="s">
        <v>139</v>
      </c>
      <c r="D63" s="2">
        <v>3809</v>
      </c>
      <c r="E63"/>
      <c r="F63" s="2"/>
      <c r="G63" s="1" t="s">
        <v>46</v>
      </c>
      <c r="H63" s="1" t="s">
        <v>131</v>
      </c>
      <c r="I63" s="1" t="s">
        <v>139</v>
      </c>
      <c r="J63" s="2">
        <v>15469</v>
      </c>
      <c r="K63"/>
      <c r="L63"/>
      <c r="M63"/>
    </row>
    <row r="64" spans="1:14" x14ac:dyDescent="0.25">
      <c r="A64" s="1" t="s">
        <v>105</v>
      </c>
      <c r="B64" s="1" t="s">
        <v>133</v>
      </c>
      <c r="C64" s="1" t="s">
        <v>92</v>
      </c>
      <c r="D64" s="28">
        <v>91.659501289767846</v>
      </c>
      <c r="E64"/>
      <c r="F64" s="2"/>
      <c r="G64" s="1" t="s">
        <v>46</v>
      </c>
      <c r="H64" s="1" t="s">
        <v>131</v>
      </c>
      <c r="I64" s="1" t="s">
        <v>92</v>
      </c>
      <c r="J64" s="28">
        <v>97.644939686311332</v>
      </c>
      <c r="K64"/>
      <c r="L64"/>
      <c r="M64"/>
    </row>
    <row r="65" spans="1:13" x14ac:dyDescent="0.25">
      <c r="A65" s="1" t="s">
        <v>105</v>
      </c>
      <c r="B65" s="1" t="s">
        <v>133</v>
      </c>
      <c r="C65" s="1" t="s">
        <v>93</v>
      </c>
      <c r="D65" s="28">
        <v>90.283748925193464</v>
      </c>
      <c r="E65"/>
      <c r="F65" s="2"/>
      <c r="G65" s="1" t="s">
        <v>46</v>
      </c>
      <c r="H65" s="1" t="s">
        <v>131</v>
      </c>
      <c r="I65" s="1" t="s">
        <v>93</v>
      </c>
      <c r="J65" s="28">
        <v>94.321219495836957</v>
      </c>
      <c r="K65"/>
      <c r="L65"/>
      <c r="M65"/>
    </row>
    <row r="66" spans="1:13" x14ac:dyDescent="0.25">
      <c r="A66" s="1" t="s">
        <v>105</v>
      </c>
      <c r="B66" s="1" t="s">
        <v>133</v>
      </c>
      <c r="C66" s="1" t="s">
        <v>135</v>
      </c>
      <c r="D66" s="28">
        <v>58.438171218165081</v>
      </c>
      <c r="E66"/>
      <c r="F66" s="2"/>
      <c r="G66" s="1" t="s">
        <v>46</v>
      </c>
      <c r="H66" s="1" t="s">
        <v>131</v>
      </c>
      <c r="I66" s="1" t="s">
        <v>135</v>
      </c>
      <c r="J66" s="2">
        <v>23.094608918947166</v>
      </c>
      <c r="K66"/>
      <c r="L66"/>
      <c r="M66"/>
    </row>
    <row r="67" spans="1:13" x14ac:dyDescent="0.25">
      <c r="A67" s="1" t="s">
        <v>105</v>
      </c>
      <c r="B67" s="1" t="s">
        <v>133</v>
      </c>
      <c r="C67" s="1" t="s">
        <v>136</v>
      </c>
      <c r="D67" s="28">
        <v>46.787863898783932</v>
      </c>
      <c r="E67"/>
      <c r="F67" s="2"/>
      <c r="G67" s="1" t="s">
        <v>46</v>
      </c>
      <c r="H67" s="1" t="s">
        <v>131</v>
      </c>
      <c r="I67" s="1" t="s">
        <v>136</v>
      </c>
      <c r="J67" s="2">
        <v>14.821166799206676</v>
      </c>
      <c r="K67"/>
      <c r="L67"/>
      <c r="M67"/>
    </row>
    <row r="68" spans="1:13" x14ac:dyDescent="0.25">
      <c r="A68" s="1" t="s">
        <v>105</v>
      </c>
      <c r="B68" s="1" t="s">
        <v>132</v>
      </c>
      <c r="C68" s="1" t="s">
        <v>115</v>
      </c>
      <c r="D68" s="2">
        <v>8791</v>
      </c>
      <c r="E68"/>
      <c r="F68" s="2"/>
      <c r="G68" s="1" t="s">
        <v>46</v>
      </c>
      <c r="H68" s="1" t="s">
        <v>133</v>
      </c>
      <c r="I68" s="1" t="s">
        <v>115</v>
      </c>
      <c r="J68" s="2">
        <v>50683</v>
      </c>
      <c r="K68"/>
      <c r="L68"/>
      <c r="M68"/>
    </row>
    <row r="69" spans="1:13" x14ac:dyDescent="0.25">
      <c r="A69" s="1" t="s">
        <v>105</v>
      </c>
      <c r="B69" s="1" t="s">
        <v>132</v>
      </c>
      <c r="C69" s="1" t="s">
        <v>124</v>
      </c>
      <c r="D69" s="2">
        <v>7880</v>
      </c>
      <c r="E69"/>
      <c r="F69" s="2"/>
      <c r="G69" s="1" t="s">
        <v>46</v>
      </c>
      <c r="H69" s="1" t="s">
        <v>133</v>
      </c>
      <c r="I69" s="1" t="s">
        <v>124</v>
      </c>
      <c r="J69" s="2">
        <v>49083</v>
      </c>
      <c r="K69"/>
      <c r="L69"/>
      <c r="M69"/>
    </row>
    <row r="70" spans="1:13" x14ac:dyDescent="0.25">
      <c r="A70" s="1" t="s">
        <v>105</v>
      </c>
      <c r="B70" s="1" t="s">
        <v>132</v>
      </c>
      <c r="C70" s="1" t="s">
        <v>91</v>
      </c>
      <c r="D70" s="2">
        <v>7638</v>
      </c>
      <c r="E70"/>
      <c r="F70" s="2"/>
      <c r="G70" s="1" t="s">
        <v>46</v>
      </c>
      <c r="H70" s="1" t="s">
        <v>133</v>
      </c>
      <c r="I70" s="1" t="s">
        <v>91</v>
      </c>
      <c r="J70" s="2">
        <v>48508</v>
      </c>
      <c r="K70"/>
      <c r="L70"/>
      <c r="M70"/>
    </row>
    <row r="71" spans="1:13" x14ac:dyDescent="0.25">
      <c r="A71" s="1" t="s">
        <v>105</v>
      </c>
      <c r="B71" s="1" t="s">
        <v>132</v>
      </c>
      <c r="C71" s="1" t="s">
        <v>139</v>
      </c>
      <c r="D71" s="2">
        <v>2295</v>
      </c>
      <c r="E71"/>
      <c r="F71" s="2"/>
      <c r="G71" s="1" t="s">
        <v>46</v>
      </c>
      <c r="H71" s="1" t="s">
        <v>133</v>
      </c>
      <c r="I71" s="1" t="s">
        <v>139</v>
      </c>
      <c r="J71" s="2">
        <v>24411</v>
      </c>
      <c r="K71"/>
      <c r="L71"/>
      <c r="M71"/>
    </row>
    <row r="72" spans="1:13" x14ac:dyDescent="0.25">
      <c r="A72" s="1" t="s">
        <v>105</v>
      </c>
      <c r="B72" s="1" t="s">
        <v>132</v>
      </c>
      <c r="C72" s="1" t="s">
        <v>92</v>
      </c>
      <c r="D72" s="28">
        <v>89.637128881810952</v>
      </c>
      <c r="E72"/>
      <c r="F72" s="2"/>
      <c r="G72" s="1" t="s">
        <v>46</v>
      </c>
      <c r="H72" s="1" t="s">
        <v>133</v>
      </c>
      <c r="I72" s="1" t="s">
        <v>92</v>
      </c>
      <c r="J72" s="28">
        <v>96.843122940630977</v>
      </c>
      <c r="K72"/>
      <c r="L72"/>
      <c r="M72"/>
    </row>
    <row r="73" spans="1:13" x14ac:dyDescent="0.25">
      <c r="A73" s="1" t="s">
        <v>105</v>
      </c>
      <c r="B73" s="1" t="s">
        <v>132</v>
      </c>
      <c r="C73" s="1" t="s">
        <v>93</v>
      </c>
      <c r="D73" s="28">
        <v>86.884313502445693</v>
      </c>
      <c r="E73"/>
      <c r="F73" s="2"/>
      <c r="G73" s="1" t="s">
        <v>46</v>
      </c>
      <c r="H73" s="1" t="s">
        <v>133</v>
      </c>
      <c r="I73" s="1" t="s">
        <v>93</v>
      </c>
      <c r="J73" s="28">
        <v>95.708620247420242</v>
      </c>
      <c r="K73"/>
      <c r="L73"/>
      <c r="M73"/>
    </row>
    <row r="74" spans="1:13" x14ac:dyDescent="0.25">
      <c r="A74" s="1" t="s">
        <v>105</v>
      </c>
      <c r="B74" s="1" t="s">
        <v>132</v>
      </c>
      <c r="C74" s="1" t="s">
        <v>135</v>
      </c>
      <c r="D74" s="28">
        <v>39.324880054832079</v>
      </c>
      <c r="E74"/>
      <c r="F74" s="2"/>
      <c r="G74" s="1" t="s">
        <v>46</v>
      </c>
      <c r="H74" s="1" t="s">
        <v>133</v>
      </c>
      <c r="I74" s="1" t="s">
        <v>135</v>
      </c>
      <c r="J74" s="2">
        <v>55.454338936846895</v>
      </c>
      <c r="K74"/>
      <c r="L74"/>
      <c r="M74"/>
    </row>
    <row r="75" spans="1:13" x14ac:dyDescent="0.25">
      <c r="A75" s="1" t="s">
        <v>105</v>
      </c>
      <c r="B75" s="1" t="s">
        <v>132</v>
      </c>
      <c r="C75" s="1" t="s">
        <v>136</v>
      </c>
      <c r="D75" s="28">
        <v>26.106245023319303</v>
      </c>
      <c r="E75"/>
      <c r="F75" s="2"/>
      <c r="G75" s="1" t="s">
        <v>46</v>
      </c>
      <c r="H75" s="1" t="s">
        <v>133</v>
      </c>
      <c r="I75" s="1" t="s">
        <v>136</v>
      </c>
      <c r="J75" s="2">
        <v>48.164078685160703</v>
      </c>
      <c r="K75"/>
      <c r="L75"/>
      <c r="M75"/>
    </row>
    <row r="76" spans="1:13" x14ac:dyDescent="0.25">
      <c r="A76" s="1" t="s">
        <v>105</v>
      </c>
      <c r="B76" s="1" t="s">
        <v>131</v>
      </c>
      <c r="C76" s="1" t="s">
        <v>115</v>
      </c>
      <c r="D76" s="2">
        <v>14898</v>
      </c>
      <c r="E76"/>
      <c r="F76" s="2"/>
      <c r="G76" s="1" t="s">
        <v>46</v>
      </c>
      <c r="H76" s="1" t="s">
        <v>132</v>
      </c>
      <c r="I76" s="1" t="s">
        <v>115</v>
      </c>
      <c r="J76" s="2">
        <v>66627</v>
      </c>
      <c r="K76"/>
      <c r="L76"/>
      <c r="M76"/>
    </row>
    <row r="77" spans="1:13" x14ac:dyDescent="0.25">
      <c r="A77" s="1" t="s">
        <v>105</v>
      </c>
      <c r="B77" s="1" t="s">
        <v>131</v>
      </c>
      <c r="C77" s="1" t="s">
        <v>124</v>
      </c>
      <c r="D77" s="2">
        <v>13388</v>
      </c>
      <c r="E77"/>
      <c r="F77" s="2"/>
      <c r="G77" s="1" t="s">
        <v>46</v>
      </c>
      <c r="H77" s="1" t="s">
        <v>132</v>
      </c>
      <c r="I77" s="1" t="s">
        <v>124</v>
      </c>
      <c r="J77" s="2">
        <v>64921</v>
      </c>
      <c r="K77"/>
      <c r="L77"/>
      <c r="M77"/>
    </row>
    <row r="78" spans="1:13" x14ac:dyDescent="0.25">
      <c r="A78" s="1" t="s">
        <v>105</v>
      </c>
      <c r="B78" s="1" t="s">
        <v>131</v>
      </c>
      <c r="C78" s="1" t="s">
        <v>91</v>
      </c>
      <c r="D78" s="2">
        <v>12755</v>
      </c>
      <c r="E78"/>
      <c r="F78" s="2"/>
      <c r="G78" s="1" t="s">
        <v>46</v>
      </c>
      <c r="H78" s="1" t="s">
        <v>132</v>
      </c>
      <c r="I78" s="1" t="s">
        <v>91</v>
      </c>
      <c r="J78" s="2">
        <v>63557</v>
      </c>
      <c r="K78"/>
      <c r="L78"/>
      <c r="M78"/>
    </row>
    <row r="79" spans="1:13" x14ac:dyDescent="0.25">
      <c r="A79" s="1" t="s">
        <v>105</v>
      </c>
      <c r="B79" s="1" t="s">
        <v>131</v>
      </c>
      <c r="C79" s="1" t="s">
        <v>139</v>
      </c>
      <c r="D79" s="2">
        <v>1615</v>
      </c>
      <c r="E79"/>
      <c r="F79" s="2"/>
      <c r="G79" s="1" t="s">
        <v>46</v>
      </c>
      <c r="H79" s="1" t="s">
        <v>132</v>
      </c>
      <c r="I79" s="1" t="s">
        <v>139</v>
      </c>
      <c r="J79" s="2">
        <v>20372</v>
      </c>
      <c r="K79"/>
      <c r="L79"/>
      <c r="M79"/>
    </row>
    <row r="80" spans="1:13" x14ac:dyDescent="0.25">
      <c r="A80" s="1" t="s">
        <v>105</v>
      </c>
      <c r="B80" s="1" t="s">
        <v>131</v>
      </c>
      <c r="C80" s="1" t="s">
        <v>92</v>
      </c>
      <c r="D80" s="28">
        <v>89.864411330379909</v>
      </c>
      <c r="E80"/>
      <c r="F80" s="2"/>
      <c r="G80" s="1" t="s">
        <v>46</v>
      </c>
      <c r="H80" s="1" t="s">
        <v>132</v>
      </c>
      <c r="I80" s="1" t="s">
        <v>92</v>
      </c>
      <c r="J80" s="28">
        <v>97.439476488510664</v>
      </c>
      <c r="K80"/>
      <c r="L80"/>
      <c r="M80"/>
    </row>
    <row r="81" spans="1:13" x14ac:dyDescent="0.25">
      <c r="A81" s="1" t="s">
        <v>105</v>
      </c>
      <c r="B81" s="1" t="s">
        <v>131</v>
      </c>
      <c r="C81" s="1" t="s">
        <v>93</v>
      </c>
      <c r="D81" s="28">
        <v>85.61551886159215</v>
      </c>
      <c r="E81"/>
      <c r="F81" s="2"/>
      <c r="G81" s="1" t="s">
        <v>46</v>
      </c>
      <c r="H81" s="1" t="s">
        <v>132</v>
      </c>
      <c r="I81" s="1" t="s">
        <v>93</v>
      </c>
      <c r="J81" s="28">
        <v>95.392258393744271</v>
      </c>
      <c r="K81"/>
      <c r="L81"/>
      <c r="M81"/>
    </row>
    <row r="82" spans="1:13" x14ac:dyDescent="0.25">
      <c r="A82" s="1" t="s">
        <v>105</v>
      </c>
      <c r="B82" s="1" t="s">
        <v>131</v>
      </c>
      <c r="C82" s="1" t="s">
        <v>135</v>
      </c>
      <c r="D82" s="28">
        <v>21.32013201320132</v>
      </c>
      <c r="E82"/>
      <c r="F82" s="2"/>
      <c r="G82" s="1" t="s">
        <v>46</v>
      </c>
      <c r="H82" s="1" t="s">
        <v>132</v>
      </c>
      <c r="I82" s="1" t="s">
        <v>135</v>
      </c>
      <c r="J82" s="2">
        <v>38.775743271536797</v>
      </c>
      <c r="K82"/>
      <c r="L82"/>
      <c r="M82"/>
    </row>
    <row r="83" spans="1:13" x14ac:dyDescent="0.25">
      <c r="A83" s="1" t="s">
        <v>105</v>
      </c>
      <c r="B83" s="1" t="s">
        <v>131</v>
      </c>
      <c r="C83" s="1" t="s">
        <v>136</v>
      </c>
      <c r="D83" s="28">
        <v>10.840381259229428</v>
      </c>
      <c r="E83"/>
      <c r="F83" s="2"/>
      <c r="G83" s="1" t="s">
        <v>46</v>
      </c>
      <c r="H83" s="1" t="s">
        <v>132</v>
      </c>
      <c r="I83" s="1" t="s">
        <v>136</v>
      </c>
      <c r="J83" s="2">
        <v>30.57619283473667</v>
      </c>
      <c r="K83"/>
      <c r="L83"/>
      <c r="M83"/>
    </row>
    <row r="84" spans="1:13" x14ac:dyDescent="0.25">
      <c r="A84" s="1" t="s">
        <v>105</v>
      </c>
      <c r="B84" s="1" t="s">
        <v>130</v>
      </c>
      <c r="C84" s="1" t="s">
        <v>115</v>
      </c>
      <c r="D84" s="2">
        <v>5628</v>
      </c>
      <c r="E84"/>
      <c r="F84" s="2"/>
      <c r="G84" s="1" t="s">
        <v>46</v>
      </c>
      <c r="H84" s="1" t="s">
        <v>130</v>
      </c>
      <c r="I84" s="1" t="s">
        <v>115</v>
      </c>
      <c r="J84" s="2">
        <v>39011</v>
      </c>
      <c r="K84"/>
      <c r="L84"/>
      <c r="M84"/>
    </row>
    <row r="85" spans="1:13" x14ac:dyDescent="0.25">
      <c r="A85" s="1" t="s">
        <v>105</v>
      </c>
      <c r="B85" s="1" t="s">
        <v>130</v>
      </c>
      <c r="C85" s="1" t="s">
        <v>124</v>
      </c>
      <c r="D85" s="2">
        <v>5125</v>
      </c>
      <c r="E85"/>
      <c r="F85" s="2"/>
      <c r="G85" s="1" t="s">
        <v>46</v>
      </c>
      <c r="H85" s="1" t="s">
        <v>130</v>
      </c>
      <c r="I85" s="1" t="s">
        <v>124</v>
      </c>
      <c r="J85" s="2">
        <v>36844</v>
      </c>
      <c r="K85"/>
      <c r="L85"/>
      <c r="M85"/>
    </row>
    <row r="86" spans="1:13" x14ac:dyDescent="0.25">
      <c r="A86" s="1" t="s">
        <v>105</v>
      </c>
      <c r="B86" s="1" t="s">
        <v>130</v>
      </c>
      <c r="C86" s="1" t="s">
        <v>91</v>
      </c>
      <c r="D86" s="2">
        <v>4814</v>
      </c>
      <c r="E86"/>
      <c r="F86" s="2"/>
      <c r="G86" s="1" t="s">
        <v>46</v>
      </c>
      <c r="H86" s="1" t="s">
        <v>130</v>
      </c>
      <c r="I86" s="1" t="s">
        <v>91</v>
      </c>
      <c r="J86" s="2">
        <v>35150</v>
      </c>
      <c r="K86"/>
      <c r="L86"/>
      <c r="M86"/>
    </row>
    <row r="87" spans="1:13" x14ac:dyDescent="0.25">
      <c r="A87" s="1" t="s">
        <v>105</v>
      </c>
      <c r="B87" s="1" t="s">
        <v>130</v>
      </c>
      <c r="C87" s="1" t="s">
        <v>139</v>
      </c>
      <c r="D87" s="2">
        <v>0</v>
      </c>
      <c r="E87"/>
      <c r="F87" s="2"/>
      <c r="G87" s="1" t="s">
        <v>46</v>
      </c>
      <c r="H87" s="1" t="s">
        <v>130</v>
      </c>
      <c r="I87" s="1" t="s">
        <v>139</v>
      </c>
      <c r="J87" s="2">
        <v>0</v>
      </c>
      <c r="K87"/>
      <c r="L87"/>
      <c r="M87"/>
    </row>
    <row r="88" spans="1:13" x14ac:dyDescent="0.25">
      <c r="A88" s="1" t="s">
        <v>105</v>
      </c>
      <c r="B88" s="1" t="s">
        <v>130</v>
      </c>
      <c r="C88" s="1" t="s">
        <v>92</v>
      </c>
      <c r="D88" s="28">
        <v>91.062544420753383</v>
      </c>
      <c r="E88"/>
      <c r="F88" s="2"/>
      <c r="G88" s="1" t="s">
        <v>46</v>
      </c>
      <c r="H88" s="1" t="s">
        <v>130</v>
      </c>
      <c r="I88" s="1" t="s">
        <v>92</v>
      </c>
      <c r="J88" s="28">
        <v>94.44515649432212</v>
      </c>
      <c r="K88"/>
      <c r="L88"/>
      <c r="M88"/>
    </row>
    <row r="89" spans="1:13" x14ac:dyDescent="0.25">
      <c r="A89" s="1" t="s">
        <v>105</v>
      </c>
      <c r="B89" s="1" t="s">
        <v>130</v>
      </c>
      <c r="C89" s="1" t="s">
        <v>93</v>
      </c>
      <c r="D89" s="28">
        <v>85.536602700781799</v>
      </c>
      <c r="E89"/>
      <c r="F89" s="2"/>
      <c r="G89" s="1" t="s">
        <v>46</v>
      </c>
      <c r="H89" s="1" t="s">
        <v>130</v>
      </c>
      <c r="I89" s="1" t="s">
        <v>93</v>
      </c>
      <c r="J89" s="28">
        <v>90.102791520340418</v>
      </c>
      <c r="K89"/>
      <c r="L89"/>
      <c r="M89"/>
    </row>
    <row r="90" spans="1:13" x14ac:dyDescent="0.25">
      <c r="A90" s="1" t="s">
        <v>105</v>
      </c>
      <c r="B90" s="1" t="s">
        <v>130</v>
      </c>
      <c r="C90" s="1" t="s">
        <v>135</v>
      </c>
      <c r="D90" s="28">
        <v>0</v>
      </c>
      <c r="E90"/>
      <c r="F90" s="2"/>
      <c r="G90" s="1" t="s">
        <v>46</v>
      </c>
      <c r="H90" s="1" t="s">
        <v>130</v>
      </c>
      <c r="I90" s="1" t="s">
        <v>135</v>
      </c>
      <c r="J90" s="2">
        <v>0</v>
      </c>
      <c r="K90"/>
      <c r="L90"/>
      <c r="M90"/>
    </row>
    <row r="91" spans="1:13" x14ac:dyDescent="0.25">
      <c r="A91" s="1" t="s">
        <v>105</v>
      </c>
      <c r="B91" s="1" t="s">
        <v>130</v>
      </c>
      <c r="C91" s="1" t="s">
        <v>136</v>
      </c>
      <c r="D91" s="28">
        <v>0</v>
      </c>
      <c r="E91"/>
      <c r="F91" s="2"/>
      <c r="G91" s="1" t="s">
        <v>46</v>
      </c>
      <c r="H91" s="1" t="s">
        <v>130</v>
      </c>
      <c r="I91" s="1" t="s">
        <v>136</v>
      </c>
      <c r="J91" s="2">
        <v>0</v>
      </c>
      <c r="K91"/>
      <c r="L91"/>
      <c r="M91"/>
    </row>
    <row r="92" spans="1:13" x14ac:dyDescent="0.25">
      <c r="A92" s="1" t="s">
        <v>105</v>
      </c>
      <c r="B92" s="1" t="s">
        <v>129</v>
      </c>
      <c r="C92" s="1" t="s">
        <v>115</v>
      </c>
      <c r="D92" s="2">
        <v>7308</v>
      </c>
      <c r="E92"/>
      <c r="F92" s="2"/>
      <c r="G92" s="1" t="s">
        <v>46</v>
      </c>
      <c r="H92" s="1" t="s">
        <v>129</v>
      </c>
      <c r="I92" s="1" t="s">
        <v>115</v>
      </c>
      <c r="J92" s="2">
        <v>49398</v>
      </c>
      <c r="K92"/>
      <c r="L92"/>
      <c r="M92"/>
    </row>
    <row r="93" spans="1:13" x14ac:dyDescent="0.25">
      <c r="A93" s="1" t="s">
        <v>105</v>
      </c>
      <c r="B93" s="1" t="s">
        <v>129</v>
      </c>
      <c r="C93" s="1" t="s">
        <v>124</v>
      </c>
      <c r="D93" s="2">
        <v>1971</v>
      </c>
      <c r="E93"/>
      <c r="F93" s="2"/>
      <c r="G93" s="1" t="s">
        <v>46</v>
      </c>
      <c r="H93" s="1" t="s">
        <v>129</v>
      </c>
      <c r="I93" s="1" t="s">
        <v>124</v>
      </c>
      <c r="J93" s="2">
        <v>15895</v>
      </c>
      <c r="K93"/>
      <c r="L93"/>
      <c r="M93"/>
    </row>
    <row r="94" spans="1:13" x14ac:dyDescent="0.25">
      <c r="A94" s="1" t="s">
        <v>105</v>
      </c>
      <c r="B94" s="1" t="s">
        <v>129</v>
      </c>
      <c r="C94" s="1" t="s">
        <v>91</v>
      </c>
      <c r="D94" s="2">
        <v>0</v>
      </c>
      <c r="E94"/>
      <c r="F94" s="2"/>
      <c r="G94" s="1" t="s">
        <v>46</v>
      </c>
      <c r="H94" s="1" t="s">
        <v>129</v>
      </c>
      <c r="I94" s="1" t="s">
        <v>91</v>
      </c>
      <c r="J94" s="2">
        <v>0</v>
      </c>
      <c r="K94"/>
      <c r="L94"/>
      <c r="M94"/>
    </row>
    <row r="95" spans="1:13" x14ac:dyDescent="0.25">
      <c r="A95" s="1" t="s">
        <v>105</v>
      </c>
      <c r="B95" s="1" t="s">
        <v>129</v>
      </c>
      <c r="C95" s="1" t="s">
        <v>139</v>
      </c>
      <c r="D95" s="2">
        <v>0</v>
      </c>
      <c r="E95"/>
      <c r="F95" s="2"/>
      <c r="G95" s="1" t="s">
        <v>46</v>
      </c>
      <c r="H95" s="1" t="s">
        <v>129</v>
      </c>
      <c r="I95" s="1" t="s">
        <v>139</v>
      </c>
      <c r="J95" s="2">
        <v>0</v>
      </c>
      <c r="K95"/>
      <c r="L95"/>
      <c r="M95"/>
    </row>
    <row r="96" spans="1:13" x14ac:dyDescent="0.25">
      <c r="A96" s="1" t="s">
        <v>105</v>
      </c>
      <c r="B96" s="1" t="s">
        <v>129</v>
      </c>
      <c r="C96" s="1" t="s">
        <v>92</v>
      </c>
      <c r="D96" s="28">
        <v>26.970443349753694</v>
      </c>
      <c r="E96"/>
      <c r="F96" s="2"/>
      <c r="G96" s="1" t="s">
        <v>46</v>
      </c>
      <c r="H96" s="1" t="s">
        <v>129</v>
      </c>
      <c r="I96" s="1" t="s">
        <v>92</v>
      </c>
      <c r="J96" s="28">
        <v>32.177416089720232</v>
      </c>
      <c r="K96"/>
      <c r="L96"/>
      <c r="M96"/>
    </row>
    <row r="97" spans="1:13" x14ac:dyDescent="0.25">
      <c r="A97" s="1" t="s">
        <v>105</v>
      </c>
      <c r="B97" s="1" t="s">
        <v>129</v>
      </c>
      <c r="C97" s="1" t="s">
        <v>93</v>
      </c>
      <c r="D97" s="28">
        <v>0</v>
      </c>
      <c r="E97"/>
      <c r="F97" s="2"/>
      <c r="G97" s="1" t="s">
        <v>46</v>
      </c>
      <c r="H97" s="1" t="s">
        <v>129</v>
      </c>
      <c r="I97" s="1" t="s">
        <v>93</v>
      </c>
      <c r="J97" s="28">
        <v>0</v>
      </c>
      <c r="K97"/>
      <c r="L97"/>
      <c r="M97"/>
    </row>
    <row r="98" spans="1:13" x14ac:dyDescent="0.25">
      <c r="A98" s="1" t="s">
        <v>105</v>
      </c>
      <c r="B98" s="1" t="s">
        <v>129</v>
      </c>
      <c r="C98" s="1" t="s">
        <v>135</v>
      </c>
      <c r="D98" s="28">
        <v>0</v>
      </c>
      <c r="E98"/>
      <c r="F98" s="2"/>
      <c r="G98" s="1" t="s">
        <v>46</v>
      </c>
      <c r="H98" s="1" t="s">
        <v>129</v>
      </c>
      <c r="I98" s="1" t="s">
        <v>135</v>
      </c>
      <c r="J98" s="2">
        <v>0</v>
      </c>
      <c r="K98"/>
      <c r="L98"/>
      <c r="M98"/>
    </row>
    <row r="99" spans="1:13" x14ac:dyDescent="0.25">
      <c r="A99" s="1" t="s">
        <v>105</v>
      </c>
      <c r="B99" s="1" t="s">
        <v>129</v>
      </c>
      <c r="C99" s="1" t="s">
        <v>136</v>
      </c>
      <c r="D99" s="28">
        <v>0</v>
      </c>
      <c r="E99"/>
      <c r="F99" s="2"/>
      <c r="G99" s="1" t="s">
        <v>46</v>
      </c>
      <c r="H99" s="1" t="s">
        <v>129</v>
      </c>
      <c r="I99" s="1" t="s">
        <v>136</v>
      </c>
      <c r="J99" s="2">
        <v>0</v>
      </c>
      <c r="K99"/>
      <c r="L99"/>
      <c r="M99"/>
    </row>
    <row r="100" spans="1:13" x14ac:dyDescent="0.25">
      <c r="A100" s="1" t="s">
        <v>48</v>
      </c>
      <c r="B100" s="1" t="s">
        <v>2</v>
      </c>
      <c r="C100" s="1" t="s">
        <v>115</v>
      </c>
      <c r="D100" s="2">
        <v>3268</v>
      </c>
      <c r="E100"/>
      <c r="F100" s="2"/>
      <c r="G100" s="1" t="s">
        <v>55</v>
      </c>
      <c r="H100" s="1" t="s">
        <v>2</v>
      </c>
      <c r="I100" s="1" t="s">
        <v>115</v>
      </c>
      <c r="J100" s="2">
        <v>61105</v>
      </c>
      <c r="K100"/>
      <c r="L100"/>
      <c r="M100"/>
    </row>
    <row r="101" spans="1:13" x14ac:dyDescent="0.25">
      <c r="A101" s="1" t="s">
        <v>48</v>
      </c>
      <c r="B101" s="1" t="s">
        <v>2</v>
      </c>
      <c r="C101" s="1" t="s">
        <v>124</v>
      </c>
      <c r="D101" s="2">
        <v>3363</v>
      </c>
      <c r="E101"/>
      <c r="F101" s="2"/>
      <c r="G101" s="1" t="s">
        <v>55</v>
      </c>
      <c r="H101" s="1" t="s">
        <v>2</v>
      </c>
      <c r="I101" s="1" t="s">
        <v>124</v>
      </c>
      <c r="J101" s="2">
        <v>59067</v>
      </c>
      <c r="K101"/>
      <c r="L101"/>
      <c r="M101"/>
    </row>
    <row r="102" spans="1:13" x14ac:dyDescent="0.25">
      <c r="A102" s="1" t="s">
        <v>48</v>
      </c>
      <c r="B102" s="1" t="s">
        <v>2</v>
      </c>
      <c r="C102" s="1" t="s">
        <v>91</v>
      </c>
      <c r="D102" s="2">
        <v>3337</v>
      </c>
      <c r="E102"/>
      <c r="F102" s="2"/>
      <c r="G102" s="1" t="s">
        <v>55</v>
      </c>
      <c r="H102" s="1" t="s">
        <v>2</v>
      </c>
      <c r="I102" s="1" t="s">
        <v>91</v>
      </c>
      <c r="J102" s="2">
        <v>58554</v>
      </c>
      <c r="K102"/>
      <c r="L102"/>
      <c r="M102"/>
    </row>
    <row r="103" spans="1:13" x14ac:dyDescent="0.25">
      <c r="A103" s="1" t="s">
        <v>48</v>
      </c>
      <c r="B103" s="1" t="s">
        <v>2</v>
      </c>
      <c r="C103" s="1" t="s">
        <v>139</v>
      </c>
      <c r="D103" s="2">
        <v>2447</v>
      </c>
      <c r="E103"/>
      <c r="F103" s="2"/>
      <c r="G103" s="1" t="s">
        <v>55</v>
      </c>
      <c r="H103" s="1" t="s">
        <v>2</v>
      </c>
      <c r="I103" s="1" t="s">
        <v>139</v>
      </c>
      <c r="J103" s="2">
        <v>37079</v>
      </c>
      <c r="K103"/>
      <c r="L103"/>
      <c r="M103"/>
    </row>
    <row r="104" spans="1:13" x14ac:dyDescent="0.25">
      <c r="A104" s="1" t="s">
        <v>48</v>
      </c>
      <c r="B104" s="1" t="s">
        <v>2</v>
      </c>
      <c r="C104" s="1" t="s">
        <v>92</v>
      </c>
      <c r="D104" s="28">
        <v>102.90697674418605</v>
      </c>
      <c r="E104"/>
      <c r="F104" s="2"/>
      <c r="G104" s="1" t="s">
        <v>55</v>
      </c>
      <c r="H104" s="1" t="s">
        <v>2</v>
      </c>
      <c r="I104" s="1" t="s">
        <v>92</v>
      </c>
      <c r="J104" s="28">
        <v>96.664757384829386</v>
      </c>
      <c r="K104"/>
      <c r="L104"/>
      <c r="M104"/>
    </row>
    <row r="105" spans="1:13" x14ac:dyDescent="0.25">
      <c r="A105" s="1" t="s">
        <v>48</v>
      </c>
      <c r="B105" s="1" t="s">
        <v>2</v>
      </c>
      <c r="C105" s="1" t="s">
        <v>93</v>
      </c>
      <c r="D105" s="28">
        <v>102.11138310893513</v>
      </c>
      <c r="E105"/>
      <c r="F105" s="2"/>
      <c r="G105" s="1" t="s">
        <v>55</v>
      </c>
      <c r="H105" s="1" t="s">
        <v>2</v>
      </c>
      <c r="I105" s="1" t="s">
        <v>93</v>
      </c>
      <c r="J105" s="28">
        <v>95.825218885524919</v>
      </c>
      <c r="K105"/>
      <c r="L105"/>
      <c r="M105"/>
    </row>
    <row r="106" spans="1:13" x14ac:dyDescent="0.25">
      <c r="A106" s="1" t="s">
        <v>48</v>
      </c>
      <c r="B106" s="1" t="s">
        <v>2</v>
      </c>
      <c r="C106" s="1" t="s">
        <v>135</v>
      </c>
      <c r="D106" s="28">
        <v>76.492653954360733</v>
      </c>
      <c r="E106"/>
      <c r="F106" s="2"/>
      <c r="G106" s="1" t="s">
        <v>55</v>
      </c>
      <c r="H106" s="1" t="s">
        <v>2</v>
      </c>
      <c r="I106" s="1" t="s">
        <v>135</v>
      </c>
      <c r="J106" s="2">
        <v>66.64689494023547</v>
      </c>
      <c r="K106"/>
      <c r="L106"/>
      <c r="M106"/>
    </row>
    <row r="107" spans="1:13" x14ac:dyDescent="0.25">
      <c r="A107" s="1" t="s">
        <v>48</v>
      </c>
      <c r="B107" s="1" t="s">
        <v>2</v>
      </c>
      <c r="C107" s="1" t="s">
        <v>136</v>
      </c>
      <c r="D107" s="28">
        <v>74.877600979192167</v>
      </c>
      <c r="E107"/>
      <c r="F107" s="2"/>
      <c r="G107" s="1" t="s">
        <v>55</v>
      </c>
      <c r="H107" s="1" t="s">
        <v>2</v>
      </c>
      <c r="I107" s="1" t="s">
        <v>136</v>
      </c>
      <c r="J107" s="2">
        <v>60.680795352262493</v>
      </c>
      <c r="K107"/>
      <c r="L107"/>
      <c r="M107"/>
    </row>
    <row r="108" spans="1:13" x14ac:dyDescent="0.25">
      <c r="A108" s="1" t="s">
        <v>48</v>
      </c>
      <c r="B108" s="1" t="s">
        <v>133</v>
      </c>
      <c r="C108" s="1" t="s">
        <v>115</v>
      </c>
      <c r="D108" s="2">
        <v>6670</v>
      </c>
      <c r="E108"/>
      <c r="F108" s="2"/>
      <c r="G108" s="1" t="s">
        <v>55</v>
      </c>
      <c r="H108" s="1" t="s">
        <v>131</v>
      </c>
      <c r="I108" s="1" t="s">
        <v>115</v>
      </c>
      <c r="J108" s="2">
        <v>211528</v>
      </c>
      <c r="K108"/>
      <c r="L108"/>
      <c r="M108"/>
    </row>
    <row r="109" spans="1:13" x14ac:dyDescent="0.25">
      <c r="A109" s="1" t="s">
        <v>48</v>
      </c>
      <c r="B109" s="1" t="s">
        <v>133</v>
      </c>
      <c r="C109" s="1" t="s">
        <v>124</v>
      </c>
      <c r="D109" s="2">
        <v>6649</v>
      </c>
      <c r="E109"/>
      <c r="F109" s="2"/>
      <c r="G109" s="1" t="s">
        <v>55</v>
      </c>
      <c r="H109" s="1" t="s">
        <v>131</v>
      </c>
      <c r="I109" s="1" t="s">
        <v>124</v>
      </c>
      <c r="J109" s="2">
        <v>233488</v>
      </c>
      <c r="K109"/>
      <c r="L109"/>
      <c r="M109"/>
    </row>
    <row r="110" spans="1:13" x14ac:dyDescent="0.25">
      <c r="A110" s="1" t="s">
        <v>48</v>
      </c>
      <c r="B110" s="1" t="s">
        <v>133</v>
      </c>
      <c r="C110" s="1" t="s">
        <v>91</v>
      </c>
      <c r="D110" s="2">
        <v>6610</v>
      </c>
      <c r="E110"/>
      <c r="F110" s="2"/>
      <c r="G110" s="1" t="s">
        <v>55</v>
      </c>
      <c r="H110" s="1" t="s">
        <v>131</v>
      </c>
      <c r="I110" s="1" t="s">
        <v>91</v>
      </c>
      <c r="J110" s="2">
        <v>231714</v>
      </c>
      <c r="K110"/>
      <c r="L110"/>
      <c r="M110"/>
    </row>
    <row r="111" spans="1:13" x14ac:dyDescent="0.25">
      <c r="A111" s="1" t="s">
        <v>48</v>
      </c>
      <c r="B111" s="1" t="s">
        <v>133</v>
      </c>
      <c r="C111" s="1" t="s">
        <v>139</v>
      </c>
      <c r="D111" s="2">
        <v>3936</v>
      </c>
      <c r="E111"/>
      <c r="F111" s="2"/>
      <c r="G111" s="1" t="s">
        <v>55</v>
      </c>
      <c r="H111" s="1" t="s">
        <v>131</v>
      </c>
      <c r="I111" s="1" t="s">
        <v>139</v>
      </c>
      <c r="J111" s="2">
        <v>60737</v>
      </c>
      <c r="K111"/>
      <c r="L111"/>
      <c r="M111"/>
    </row>
    <row r="112" spans="1:13" x14ac:dyDescent="0.25">
      <c r="A112" s="1" t="s">
        <v>48</v>
      </c>
      <c r="B112" s="1" t="s">
        <v>133</v>
      </c>
      <c r="C112" s="1" t="s">
        <v>92</v>
      </c>
      <c r="D112" s="28">
        <v>99.685157421289347</v>
      </c>
      <c r="E112"/>
      <c r="F112" s="2"/>
      <c r="G112" s="1" t="s">
        <v>55</v>
      </c>
      <c r="H112" s="1" t="s">
        <v>131</v>
      </c>
      <c r="I112" s="1" t="s">
        <v>92</v>
      </c>
      <c r="J112" s="28">
        <v>110.38160432661397</v>
      </c>
      <c r="K112"/>
      <c r="L112"/>
      <c r="M112"/>
    </row>
    <row r="113" spans="1:13" x14ac:dyDescent="0.25">
      <c r="A113" s="1" t="s">
        <v>48</v>
      </c>
      <c r="B113" s="1" t="s">
        <v>133</v>
      </c>
      <c r="C113" s="1" t="s">
        <v>93</v>
      </c>
      <c r="D113" s="28">
        <v>99.100449775112438</v>
      </c>
      <c r="E113"/>
      <c r="F113" s="2"/>
      <c r="G113" s="1" t="s">
        <v>55</v>
      </c>
      <c r="H113" s="1" t="s">
        <v>131</v>
      </c>
      <c r="I113" s="1" t="s">
        <v>93</v>
      </c>
      <c r="J113" s="28">
        <v>109.54294466926365</v>
      </c>
      <c r="K113"/>
      <c r="L113"/>
      <c r="M113"/>
    </row>
    <row r="114" spans="1:13" x14ac:dyDescent="0.25">
      <c r="A114" s="1" t="s">
        <v>48</v>
      </c>
      <c r="B114" s="1" t="s">
        <v>133</v>
      </c>
      <c r="C114" s="1" t="s">
        <v>135</v>
      </c>
      <c r="D114" s="28">
        <v>63.279742765273319</v>
      </c>
      <c r="E114"/>
      <c r="F114" s="2"/>
      <c r="G114" s="1" t="s">
        <v>55</v>
      </c>
      <c r="H114" s="1" t="s">
        <v>131</v>
      </c>
      <c r="I114" s="1" t="s">
        <v>135</v>
      </c>
      <c r="J114" s="2">
        <v>29.902028357621113</v>
      </c>
      <c r="K114"/>
      <c r="L114"/>
      <c r="M114"/>
    </row>
    <row r="115" spans="1:13" x14ac:dyDescent="0.25">
      <c r="A115" s="1" t="s">
        <v>48</v>
      </c>
      <c r="B115" s="1" t="s">
        <v>133</v>
      </c>
      <c r="C115" s="1" t="s">
        <v>136</v>
      </c>
      <c r="D115" s="28">
        <v>59.010494752623686</v>
      </c>
      <c r="E115"/>
      <c r="F115" s="2"/>
      <c r="G115" s="1" t="s">
        <v>55</v>
      </c>
      <c r="H115" s="1" t="s">
        <v>131</v>
      </c>
      <c r="I115" s="1" t="s">
        <v>136</v>
      </c>
      <c r="J115" s="2">
        <v>28.713456374569795</v>
      </c>
      <c r="K115"/>
      <c r="L115"/>
      <c r="M115"/>
    </row>
    <row r="116" spans="1:13" x14ac:dyDescent="0.25">
      <c r="A116" s="1" t="s">
        <v>48</v>
      </c>
      <c r="B116" s="1" t="s">
        <v>132</v>
      </c>
      <c r="C116" s="1" t="s">
        <v>115</v>
      </c>
      <c r="D116" s="2">
        <v>10576</v>
      </c>
      <c r="E116"/>
      <c r="F116" s="2"/>
      <c r="G116" s="1" t="s">
        <v>55</v>
      </c>
      <c r="H116" s="1" t="s">
        <v>133</v>
      </c>
      <c r="I116" s="1" t="s">
        <v>115</v>
      </c>
      <c r="J116" s="2">
        <v>100313</v>
      </c>
      <c r="K116"/>
      <c r="L116"/>
      <c r="M116"/>
    </row>
    <row r="117" spans="1:13" x14ac:dyDescent="0.25">
      <c r="A117" s="1" t="s">
        <v>48</v>
      </c>
      <c r="B117" s="1" t="s">
        <v>132</v>
      </c>
      <c r="C117" s="1" t="s">
        <v>124</v>
      </c>
      <c r="D117" s="2">
        <v>10739</v>
      </c>
      <c r="E117"/>
      <c r="F117" s="2"/>
      <c r="G117" s="1" t="s">
        <v>55</v>
      </c>
      <c r="H117" s="1" t="s">
        <v>133</v>
      </c>
      <c r="I117" s="1" t="s">
        <v>124</v>
      </c>
      <c r="J117" s="2">
        <v>98953</v>
      </c>
      <c r="K117"/>
      <c r="L117"/>
      <c r="M117"/>
    </row>
    <row r="118" spans="1:13" x14ac:dyDescent="0.25">
      <c r="A118" s="1" t="s">
        <v>48</v>
      </c>
      <c r="B118" s="1" t="s">
        <v>132</v>
      </c>
      <c r="C118" s="1" t="s">
        <v>91</v>
      </c>
      <c r="D118" s="2">
        <v>10648</v>
      </c>
      <c r="E118"/>
      <c r="F118" s="2"/>
      <c r="G118" s="1" t="s">
        <v>55</v>
      </c>
      <c r="H118" s="1" t="s">
        <v>133</v>
      </c>
      <c r="I118" s="1" t="s">
        <v>91</v>
      </c>
      <c r="J118" s="2">
        <v>98298</v>
      </c>
      <c r="K118"/>
      <c r="L118"/>
      <c r="M118"/>
    </row>
    <row r="119" spans="1:13" x14ac:dyDescent="0.25">
      <c r="A119" s="1" t="s">
        <v>48</v>
      </c>
      <c r="B119" s="1" t="s">
        <v>132</v>
      </c>
      <c r="C119" s="1" t="s">
        <v>139</v>
      </c>
      <c r="D119" s="2">
        <v>4721</v>
      </c>
      <c r="E119"/>
      <c r="F119" s="2"/>
      <c r="G119" s="1" t="s">
        <v>55</v>
      </c>
      <c r="H119" s="1" t="s">
        <v>133</v>
      </c>
      <c r="I119" s="1" t="s">
        <v>139</v>
      </c>
      <c r="J119" s="2">
        <v>51065</v>
      </c>
      <c r="K119"/>
      <c r="L119"/>
      <c r="M119"/>
    </row>
    <row r="120" spans="1:13" x14ac:dyDescent="0.25">
      <c r="A120" s="1" t="s">
        <v>48</v>
      </c>
      <c r="B120" s="1" t="s">
        <v>132</v>
      </c>
      <c r="C120" s="1" t="s">
        <v>92</v>
      </c>
      <c r="D120" s="28">
        <v>101.54122541603631</v>
      </c>
      <c r="E120"/>
      <c r="F120" s="2"/>
      <c r="G120" s="1" t="s">
        <v>55</v>
      </c>
      <c r="H120" s="1" t="s">
        <v>133</v>
      </c>
      <c r="I120" s="1" t="s">
        <v>92</v>
      </c>
      <c r="J120" s="28">
        <v>98.64424351778932</v>
      </c>
      <c r="K120"/>
      <c r="L120"/>
      <c r="M120"/>
    </row>
    <row r="121" spans="1:13" x14ac:dyDescent="0.25">
      <c r="A121" s="1" t="s">
        <v>48</v>
      </c>
      <c r="B121" s="1" t="s">
        <v>132</v>
      </c>
      <c r="C121" s="1" t="s">
        <v>93</v>
      </c>
      <c r="D121" s="28">
        <v>100.68078668683813</v>
      </c>
      <c r="E121"/>
      <c r="F121" s="2"/>
      <c r="G121" s="1" t="s">
        <v>55</v>
      </c>
      <c r="H121" s="1" t="s">
        <v>133</v>
      </c>
      <c r="I121" s="1" t="s">
        <v>93</v>
      </c>
      <c r="J121" s="28">
        <v>97.991287270842264</v>
      </c>
      <c r="K121"/>
      <c r="L121"/>
      <c r="M121"/>
    </row>
    <row r="122" spans="1:13" x14ac:dyDescent="0.25">
      <c r="A122" s="1" t="s">
        <v>48</v>
      </c>
      <c r="B122" s="1" t="s">
        <v>132</v>
      </c>
      <c r="C122" s="1" t="s">
        <v>135</v>
      </c>
      <c r="D122" s="28">
        <v>48.836247025964624</v>
      </c>
      <c r="E122"/>
      <c r="F122" s="2"/>
      <c r="G122" s="1" t="s">
        <v>55</v>
      </c>
      <c r="H122" s="1" t="s">
        <v>133</v>
      </c>
      <c r="I122" s="1" t="s">
        <v>135</v>
      </c>
      <c r="J122" s="2">
        <v>54.736740556532183</v>
      </c>
      <c r="K122"/>
      <c r="L122"/>
      <c r="M122"/>
    </row>
    <row r="123" spans="1:13" x14ac:dyDescent="0.25">
      <c r="A123" s="1" t="s">
        <v>48</v>
      </c>
      <c r="B123" s="1" t="s">
        <v>132</v>
      </c>
      <c r="C123" s="1" t="s">
        <v>136</v>
      </c>
      <c r="D123" s="28">
        <v>44.638804841149771</v>
      </c>
      <c r="E123"/>
      <c r="F123" s="2"/>
      <c r="G123" s="1" t="s">
        <v>55</v>
      </c>
      <c r="H123" s="1" t="s">
        <v>133</v>
      </c>
      <c r="I123" s="1" t="s">
        <v>136</v>
      </c>
      <c r="J123" s="2">
        <v>50.905665267712067</v>
      </c>
      <c r="K123"/>
      <c r="L123"/>
      <c r="M123"/>
    </row>
    <row r="124" spans="1:13" x14ac:dyDescent="0.25">
      <c r="A124" s="1" t="s">
        <v>48</v>
      </c>
      <c r="B124" s="1" t="s">
        <v>131</v>
      </c>
      <c r="C124" s="1" t="s">
        <v>115</v>
      </c>
      <c r="D124" s="2">
        <v>10732</v>
      </c>
      <c r="E124"/>
      <c r="F124" s="2"/>
      <c r="G124" s="1" t="s">
        <v>55</v>
      </c>
      <c r="H124" s="1" t="s">
        <v>132</v>
      </c>
      <c r="I124" s="1" t="s">
        <v>115</v>
      </c>
      <c r="J124" s="2">
        <v>178607</v>
      </c>
      <c r="K124"/>
      <c r="L124"/>
      <c r="M124"/>
    </row>
    <row r="125" spans="1:13" x14ac:dyDescent="0.25">
      <c r="A125" s="1" t="s">
        <v>48</v>
      </c>
      <c r="B125" s="1" t="s">
        <v>131</v>
      </c>
      <c r="C125" s="1" t="s">
        <v>124</v>
      </c>
      <c r="D125" s="2">
        <v>10666</v>
      </c>
      <c r="E125"/>
      <c r="F125" s="2"/>
      <c r="G125" s="1" t="s">
        <v>55</v>
      </c>
      <c r="H125" s="1" t="s">
        <v>132</v>
      </c>
      <c r="I125" s="1" t="s">
        <v>124</v>
      </c>
      <c r="J125" s="2">
        <v>193494</v>
      </c>
      <c r="K125"/>
      <c r="L125"/>
      <c r="M125"/>
    </row>
    <row r="126" spans="1:13" x14ac:dyDescent="0.25">
      <c r="A126" s="1" t="s">
        <v>48</v>
      </c>
      <c r="B126" s="1" t="s">
        <v>131</v>
      </c>
      <c r="C126" s="1" t="s">
        <v>91</v>
      </c>
      <c r="D126" s="2">
        <v>10511</v>
      </c>
      <c r="E126"/>
      <c r="F126" s="2"/>
      <c r="G126" s="1" t="s">
        <v>55</v>
      </c>
      <c r="H126" s="1" t="s">
        <v>132</v>
      </c>
      <c r="I126" s="1" t="s">
        <v>91</v>
      </c>
      <c r="J126" s="2">
        <v>192158</v>
      </c>
      <c r="K126"/>
      <c r="L126"/>
      <c r="M126"/>
    </row>
    <row r="127" spans="1:13" x14ac:dyDescent="0.25">
      <c r="A127" s="1" t="s">
        <v>48</v>
      </c>
      <c r="B127" s="1" t="s">
        <v>131</v>
      </c>
      <c r="C127" s="1" t="s">
        <v>139</v>
      </c>
      <c r="D127" s="2">
        <v>2773</v>
      </c>
      <c r="E127"/>
      <c r="F127" s="2"/>
      <c r="G127" s="1" t="s">
        <v>55</v>
      </c>
      <c r="H127" s="1" t="s">
        <v>132</v>
      </c>
      <c r="I127" s="1" t="s">
        <v>139</v>
      </c>
      <c r="J127" s="2">
        <v>72516</v>
      </c>
      <c r="K127"/>
      <c r="L127"/>
      <c r="M127"/>
    </row>
    <row r="128" spans="1:13" x14ac:dyDescent="0.25">
      <c r="A128" s="1" t="s">
        <v>48</v>
      </c>
      <c r="B128" s="1" t="s">
        <v>131</v>
      </c>
      <c r="C128" s="1" t="s">
        <v>92</v>
      </c>
      <c r="D128" s="28">
        <v>99.38501677226985</v>
      </c>
      <c r="E128"/>
      <c r="F128" s="2"/>
      <c r="G128" s="1" t="s">
        <v>55</v>
      </c>
      <c r="H128" s="1" t="s">
        <v>132</v>
      </c>
      <c r="I128" s="1" t="s">
        <v>92</v>
      </c>
      <c r="J128" s="28">
        <v>108.3350596561165</v>
      </c>
      <c r="K128"/>
      <c r="L128"/>
      <c r="M128"/>
    </row>
    <row r="129" spans="1:13" x14ac:dyDescent="0.25">
      <c r="A129" s="1" t="s">
        <v>48</v>
      </c>
      <c r="B129" s="1" t="s">
        <v>131</v>
      </c>
      <c r="C129" s="1" t="s">
        <v>93</v>
      </c>
      <c r="D129" s="28">
        <v>97.940737979873276</v>
      </c>
      <c r="E129"/>
      <c r="F129" s="2"/>
      <c r="G129" s="1" t="s">
        <v>55</v>
      </c>
      <c r="H129" s="1" t="s">
        <v>132</v>
      </c>
      <c r="I129" s="1" t="s">
        <v>93</v>
      </c>
      <c r="J129" s="28">
        <v>107.58704865990694</v>
      </c>
      <c r="K129"/>
      <c r="L129"/>
      <c r="M129"/>
    </row>
    <row r="130" spans="1:13" x14ac:dyDescent="0.25">
      <c r="A130" s="1" t="s">
        <v>48</v>
      </c>
      <c r="B130" s="1" t="s">
        <v>131</v>
      </c>
      <c r="C130" s="1" t="s">
        <v>135</v>
      </c>
      <c r="D130" s="28">
        <v>32.719764011799413</v>
      </c>
      <c r="E130"/>
      <c r="F130" s="2"/>
      <c r="G130" s="1" t="s">
        <v>55</v>
      </c>
      <c r="H130" s="1" t="s">
        <v>132</v>
      </c>
      <c r="I130" s="1" t="s">
        <v>135</v>
      </c>
      <c r="J130" s="2">
        <v>40.891866287725001</v>
      </c>
      <c r="K130"/>
      <c r="L130"/>
      <c r="M130"/>
    </row>
    <row r="131" spans="1:13" x14ac:dyDescent="0.25">
      <c r="A131" s="1" t="s">
        <v>48</v>
      </c>
      <c r="B131" s="1" t="s">
        <v>131</v>
      </c>
      <c r="C131" s="1" t="s">
        <v>136</v>
      </c>
      <c r="D131" s="28">
        <v>25.838613492359297</v>
      </c>
      <c r="E131"/>
      <c r="F131" s="2"/>
      <c r="G131" s="1" t="s">
        <v>55</v>
      </c>
      <c r="H131" s="1" t="s">
        <v>132</v>
      </c>
      <c r="I131" s="1" t="s">
        <v>136</v>
      </c>
      <c r="J131" s="2">
        <v>40.600872306236596</v>
      </c>
      <c r="K131"/>
      <c r="L131"/>
      <c r="M131"/>
    </row>
    <row r="132" spans="1:13" x14ac:dyDescent="0.25">
      <c r="A132" s="1" t="s">
        <v>48</v>
      </c>
      <c r="B132" s="1" t="s">
        <v>130</v>
      </c>
      <c r="C132" s="1" t="s">
        <v>115</v>
      </c>
      <c r="D132" s="2">
        <v>3214</v>
      </c>
      <c r="E132"/>
      <c r="F132" s="2"/>
      <c r="G132" s="1" t="s">
        <v>55</v>
      </c>
      <c r="H132" s="1" t="s">
        <v>130</v>
      </c>
      <c r="I132" s="1" t="s">
        <v>115</v>
      </c>
      <c r="J132" s="2">
        <v>47065</v>
      </c>
      <c r="K132"/>
      <c r="L132"/>
      <c r="M132"/>
    </row>
    <row r="133" spans="1:13" x14ac:dyDescent="0.25">
      <c r="A133" s="1" t="s">
        <v>48</v>
      </c>
      <c r="B133" s="1" t="s">
        <v>130</v>
      </c>
      <c r="C133" s="1" t="s">
        <v>124</v>
      </c>
      <c r="D133" s="2">
        <v>3256</v>
      </c>
      <c r="E133"/>
      <c r="F133" s="2"/>
      <c r="G133" s="1" t="s">
        <v>55</v>
      </c>
      <c r="H133" s="1" t="s">
        <v>130</v>
      </c>
      <c r="I133" s="1" t="s">
        <v>124</v>
      </c>
      <c r="J133" s="2">
        <v>51247</v>
      </c>
      <c r="K133"/>
      <c r="L133"/>
      <c r="M133"/>
    </row>
    <row r="134" spans="1:13" x14ac:dyDescent="0.25">
      <c r="A134" s="1" t="s">
        <v>48</v>
      </c>
      <c r="B134" s="1" t="s">
        <v>130</v>
      </c>
      <c r="C134" s="1" t="s">
        <v>91</v>
      </c>
      <c r="D134" s="2">
        <v>3144</v>
      </c>
      <c r="E134"/>
      <c r="F134" s="2"/>
      <c r="G134" s="1" t="s">
        <v>55</v>
      </c>
      <c r="H134" s="1" t="s">
        <v>130</v>
      </c>
      <c r="I134" s="1" t="s">
        <v>91</v>
      </c>
      <c r="J134" s="2">
        <v>49862</v>
      </c>
      <c r="K134"/>
      <c r="L134"/>
      <c r="M134"/>
    </row>
    <row r="135" spans="1:13" x14ac:dyDescent="0.25">
      <c r="A135" s="1" t="s">
        <v>48</v>
      </c>
      <c r="B135" s="1" t="s">
        <v>130</v>
      </c>
      <c r="C135" s="1" t="s">
        <v>139</v>
      </c>
      <c r="D135" s="2">
        <v>0</v>
      </c>
      <c r="E135"/>
      <c r="F135" s="2"/>
      <c r="G135" s="1" t="s">
        <v>55</v>
      </c>
      <c r="H135" s="1" t="s">
        <v>130</v>
      </c>
      <c r="I135" s="1" t="s">
        <v>139</v>
      </c>
      <c r="J135" s="2">
        <v>0</v>
      </c>
      <c r="K135"/>
      <c r="L135"/>
      <c r="M135"/>
    </row>
    <row r="136" spans="1:13" x14ac:dyDescent="0.25">
      <c r="A136" s="1" t="s">
        <v>48</v>
      </c>
      <c r="B136" s="1" t="s">
        <v>130</v>
      </c>
      <c r="C136" s="1" t="s">
        <v>92</v>
      </c>
      <c r="D136" s="28">
        <v>101.30678282514</v>
      </c>
      <c r="E136"/>
      <c r="F136" s="2"/>
      <c r="G136" s="1" t="s">
        <v>55</v>
      </c>
      <c r="H136" s="1" t="s">
        <v>130</v>
      </c>
      <c r="I136" s="1" t="s">
        <v>92</v>
      </c>
      <c r="J136" s="28">
        <v>108.88558376713056</v>
      </c>
      <c r="K136"/>
      <c r="L136"/>
      <c r="M136"/>
    </row>
    <row r="137" spans="1:13" x14ac:dyDescent="0.25">
      <c r="A137" s="1" t="s">
        <v>48</v>
      </c>
      <c r="B137" s="1" t="s">
        <v>130</v>
      </c>
      <c r="C137" s="1" t="s">
        <v>93</v>
      </c>
      <c r="D137" s="28">
        <v>97.822028624766645</v>
      </c>
      <c r="E137"/>
      <c r="F137" s="2"/>
      <c r="G137" s="1" t="s">
        <v>55</v>
      </c>
      <c r="H137" s="1" t="s">
        <v>130</v>
      </c>
      <c r="I137" s="1" t="s">
        <v>93</v>
      </c>
      <c r="J137" s="28">
        <v>105.94284500159354</v>
      </c>
      <c r="K137"/>
      <c r="L137"/>
      <c r="M137"/>
    </row>
    <row r="138" spans="1:13" x14ac:dyDescent="0.25">
      <c r="A138" s="1" t="s">
        <v>48</v>
      </c>
      <c r="B138" s="1" t="s">
        <v>130</v>
      </c>
      <c r="C138" s="1" t="s">
        <v>135</v>
      </c>
      <c r="D138" s="28">
        <v>0</v>
      </c>
      <c r="E138"/>
      <c r="F138" s="2"/>
      <c r="G138" s="1" t="s">
        <v>55</v>
      </c>
      <c r="H138" s="1" t="s">
        <v>130</v>
      </c>
      <c r="I138" s="1" t="s">
        <v>135</v>
      </c>
      <c r="J138" s="2">
        <v>0</v>
      </c>
      <c r="K138"/>
      <c r="L138"/>
      <c r="M138"/>
    </row>
    <row r="139" spans="1:13" x14ac:dyDescent="0.25">
      <c r="A139" s="1" t="s">
        <v>48</v>
      </c>
      <c r="B139" s="1" t="s">
        <v>130</v>
      </c>
      <c r="C139" s="1" t="s">
        <v>136</v>
      </c>
      <c r="D139" s="28">
        <v>0</v>
      </c>
      <c r="E139"/>
      <c r="F139" s="2"/>
      <c r="G139" s="1" t="s">
        <v>55</v>
      </c>
      <c r="H139" s="1" t="s">
        <v>130</v>
      </c>
      <c r="I139" s="1" t="s">
        <v>136</v>
      </c>
      <c r="J139" s="2">
        <v>0</v>
      </c>
      <c r="K139"/>
      <c r="L139"/>
      <c r="M139"/>
    </row>
    <row r="140" spans="1:13" x14ac:dyDescent="0.25">
      <c r="A140" s="1" t="s">
        <v>48</v>
      </c>
      <c r="B140" s="1" t="s">
        <v>129</v>
      </c>
      <c r="C140" s="1" t="s">
        <v>115</v>
      </c>
      <c r="D140" s="2">
        <v>4202</v>
      </c>
      <c r="E140"/>
      <c r="F140" s="2"/>
      <c r="G140" s="1" t="s">
        <v>55</v>
      </c>
      <c r="H140" s="1" t="s">
        <v>129</v>
      </c>
      <c r="I140" s="1" t="s">
        <v>115</v>
      </c>
      <c r="J140" s="2">
        <v>75925</v>
      </c>
      <c r="K140"/>
      <c r="L140"/>
      <c r="M140"/>
    </row>
    <row r="141" spans="1:13" x14ac:dyDescent="0.25">
      <c r="A141" s="1" t="s">
        <v>48</v>
      </c>
      <c r="B141" s="1" t="s">
        <v>129</v>
      </c>
      <c r="C141" s="1" t="s">
        <v>124</v>
      </c>
      <c r="D141" s="2">
        <v>2043</v>
      </c>
      <c r="E141"/>
      <c r="F141" s="2"/>
      <c r="G141" s="1" t="s">
        <v>55</v>
      </c>
      <c r="H141" s="1" t="s">
        <v>129</v>
      </c>
      <c r="I141" s="1" t="s">
        <v>124</v>
      </c>
      <c r="J141" s="2">
        <v>45871</v>
      </c>
      <c r="K141"/>
      <c r="L141"/>
      <c r="M141"/>
    </row>
    <row r="142" spans="1:13" x14ac:dyDescent="0.25">
      <c r="A142" s="1" t="s">
        <v>48</v>
      </c>
      <c r="B142" s="1" t="s">
        <v>129</v>
      </c>
      <c r="C142" s="1" t="s">
        <v>91</v>
      </c>
      <c r="D142" s="2">
        <v>0</v>
      </c>
      <c r="E142"/>
      <c r="F142" s="2"/>
      <c r="G142" s="1" t="s">
        <v>55</v>
      </c>
      <c r="H142" s="1" t="s">
        <v>129</v>
      </c>
      <c r="I142" s="1" t="s">
        <v>91</v>
      </c>
      <c r="J142" s="2">
        <v>0</v>
      </c>
      <c r="K142"/>
      <c r="L142"/>
      <c r="M142"/>
    </row>
    <row r="143" spans="1:13" x14ac:dyDescent="0.25">
      <c r="A143" s="1" t="s">
        <v>48</v>
      </c>
      <c r="B143" s="1" t="s">
        <v>129</v>
      </c>
      <c r="C143" s="1" t="s">
        <v>139</v>
      </c>
      <c r="D143" s="2">
        <v>0</v>
      </c>
      <c r="E143"/>
      <c r="F143" s="2"/>
      <c r="G143" s="1" t="s">
        <v>55</v>
      </c>
      <c r="H143" s="1" t="s">
        <v>129</v>
      </c>
      <c r="I143" s="1" t="s">
        <v>139</v>
      </c>
      <c r="J143" s="2">
        <v>0</v>
      </c>
      <c r="K143"/>
      <c r="L143"/>
      <c r="M143"/>
    </row>
    <row r="144" spans="1:13" x14ac:dyDescent="0.25">
      <c r="A144" s="1" t="s">
        <v>48</v>
      </c>
      <c r="B144" s="1" t="s">
        <v>129</v>
      </c>
      <c r="C144" s="1" t="s">
        <v>92</v>
      </c>
      <c r="D144" s="28">
        <v>48.619704902427415</v>
      </c>
      <c r="E144"/>
      <c r="F144" s="2"/>
      <c r="G144" s="1" t="s">
        <v>55</v>
      </c>
      <c r="H144" s="1" t="s">
        <v>129</v>
      </c>
      <c r="I144" s="1" t="s">
        <v>92</v>
      </c>
      <c r="J144" s="28">
        <v>60.416200197563384</v>
      </c>
      <c r="K144"/>
      <c r="L144"/>
      <c r="M144"/>
    </row>
    <row r="145" spans="1:13" x14ac:dyDescent="0.25">
      <c r="A145" s="1" t="s">
        <v>48</v>
      </c>
      <c r="B145" s="1" t="s">
        <v>129</v>
      </c>
      <c r="C145" s="1" t="s">
        <v>93</v>
      </c>
      <c r="D145" s="28">
        <v>0</v>
      </c>
      <c r="E145"/>
      <c r="F145" s="2"/>
      <c r="G145" s="1" t="s">
        <v>55</v>
      </c>
      <c r="H145" s="1" t="s">
        <v>129</v>
      </c>
      <c r="I145" s="1" t="s">
        <v>93</v>
      </c>
      <c r="J145" s="28">
        <v>0</v>
      </c>
      <c r="K145"/>
      <c r="L145"/>
      <c r="M145"/>
    </row>
    <row r="146" spans="1:13" x14ac:dyDescent="0.25">
      <c r="A146" s="1" t="s">
        <v>48</v>
      </c>
      <c r="B146" s="1" t="s">
        <v>129</v>
      </c>
      <c r="C146" s="1" t="s">
        <v>135</v>
      </c>
      <c r="D146" s="28">
        <v>0</v>
      </c>
      <c r="E146"/>
      <c r="F146" s="2"/>
      <c r="G146" s="1" t="s">
        <v>55</v>
      </c>
      <c r="H146" s="1" t="s">
        <v>129</v>
      </c>
      <c r="I146" s="1" t="s">
        <v>135</v>
      </c>
      <c r="J146" s="2">
        <v>0</v>
      </c>
      <c r="K146"/>
      <c r="L146"/>
      <c r="M146"/>
    </row>
    <row r="147" spans="1:13" x14ac:dyDescent="0.25">
      <c r="A147" s="1" t="s">
        <v>48</v>
      </c>
      <c r="B147" s="1" t="s">
        <v>129</v>
      </c>
      <c r="C147" s="1" t="s">
        <v>136</v>
      </c>
      <c r="D147" s="28">
        <v>0</v>
      </c>
      <c r="E147"/>
      <c r="F147" s="2"/>
      <c r="G147" s="1" t="s">
        <v>55</v>
      </c>
      <c r="H147" s="1" t="s">
        <v>129</v>
      </c>
      <c r="I147" s="1" t="s">
        <v>136</v>
      </c>
      <c r="J147" s="2">
        <v>0</v>
      </c>
      <c r="K147"/>
      <c r="L147"/>
      <c r="M147"/>
    </row>
    <row r="148" spans="1:13" x14ac:dyDescent="0.25">
      <c r="A148" s="1" t="s">
        <v>49</v>
      </c>
      <c r="B148" s="1" t="s">
        <v>2</v>
      </c>
      <c r="C148" s="1" t="s">
        <v>115</v>
      </c>
      <c r="D148" s="2">
        <v>1555</v>
      </c>
      <c r="E148"/>
      <c r="F148" s="2"/>
      <c r="G148" s="1" t="s">
        <v>116</v>
      </c>
      <c r="H148" s="1" t="s">
        <v>2</v>
      </c>
      <c r="I148" s="1" t="s">
        <v>115</v>
      </c>
      <c r="J148" s="2">
        <v>4073</v>
      </c>
      <c r="K148"/>
      <c r="L148"/>
      <c r="M148"/>
    </row>
    <row r="149" spans="1:13" x14ac:dyDescent="0.25">
      <c r="A149" s="1" t="s">
        <v>49</v>
      </c>
      <c r="B149" s="1" t="s">
        <v>2</v>
      </c>
      <c r="C149" s="1" t="s">
        <v>124</v>
      </c>
      <c r="D149" s="2">
        <v>1574</v>
      </c>
      <c r="E149"/>
      <c r="F149" s="2"/>
      <c r="G149" s="1" t="s">
        <v>116</v>
      </c>
      <c r="H149" s="1" t="s">
        <v>2</v>
      </c>
      <c r="I149" s="1" t="s">
        <v>124</v>
      </c>
      <c r="J149" s="2">
        <v>3940</v>
      </c>
      <c r="K149"/>
      <c r="L149"/>
      <c r="M149"/>
    </row>
    <row r="150" spans="1:13" x14ac:dyDescent="0.25">
      <c r="A150" s="1" t="s">
        <v>49</v>
      </c>
      <c r="B150" s="1" t="s">
        <v>2</v>
      </c>
      <c r="C150" s="1" t="s">
        <v>91</v>
      </c>
      <c r="D150" s="2">
        <v>1531</v>
      </c>
      <c r="E150"/>
      <c r="F150" s="2"/>
      <c r="G150" s="1" t="s">
        <v>116</v>
      </c>
      <c r="H150" s="1" t="s">
        <v>2</v>
      </c>
      <c r="I150" s="1" t="s">
        <v>91</v>
      </c>
      <c r="J150" s="2">
        <v>3900</v>
      </c>
      <c r="K150"/>
      <c r="L150"/>
      <c r="M150"/>
    </row>
    <row r="151" spans="1:13" x14ac:dyDescent="0.25">
      <c r="A151" s="1" t="s">
        <v>49</v>
      </c>
      <c r="B151" s="1" t="s">
        <v>2</v>
      </c>
      <c r="C151" s="1" t="s">
        <v>139</v>
      </c>
      <c r="D151" s="2">
        <v>994</v>
      </c>
      <c r="E151"/>
      <c r="F151" s="2"/>
      <c r="G151" s="1" t="s">
        <v>116</v>
      </c>
      <c r="H151" s="1" t="s">
        <v>2</v>
      </c>
      <c r="I151" s="1" t="s">
        <v>139</v>
      </c>
      <c r="J151" s="2">
        <v>2423</v>
      </c>
      <c r="K151"/>
      <c r="L151"/>
      <c r="M151"/>
    </row>
    <row r="152" spans="1:13" x14ac:dyDescent="0.25">
      <c r="A152" s="1" t="s">
        <v>49</v>
      </c>
      <c r="B152" s="1" t="s">
        <v>2</v>
      </c>
      <c r="C152" s="1" t="s">
        <v>92</v>
      </c>
      <c r="D152" s="28">
        <v>101.22186495176848</v>
      </c>
      <c r="E152"/>
      <c r="F152" s="2"/>
      <c r="G152" s="1" t="s">
        <v>116</v>
      </c>
      <c r="H152" s="1" t="s">
        <v>2</v>
      </c>
      <c r="I152" s="1" t="s">
        <v>92</v>
      </c>
      <c r="J152" s="28">
        <v>96.734593665602759</v>
      </c>
      <c r="K152"/>
      <c r="L152"/>
      <c r="M152"/>
    </row>
    <row r="153" spans="1:13" x14ac:dyDescent="0.25">
      <c r="A153" s="1" t="s">
        <v>49</v>
      </c>
      <c r="B153" s="1" t="s">
        <v>2</v>
      </c>
      <c r="C153" s="1" t="s">
        <v>93</v>
      </c>
      <c r="D153" s="28">
        <v>98.456591639871377</v>
      </c>
      <c r="E153"/>
      <c r="F153" s="2"/>
      <c r="G153" s="1" t="s">
        <v>116</v>
      </c>
      <c r="H153" s="1" t="s">
        <v>2</v>
      </c>
      <c r="I153" s="1" t="s">
        <v>93</v>
      </c>
      <c r="J153" s="28">
        <v>95.752516572550945</v>
      </c>
      <c r="K153"/>
      <c r="L153"/>
      <c r="M153"/>
    </row>
    <row r="154" spans="1:13" x14ac:dyDescent="0.25">
      <c r="A154" s="1" t="s">
        <v>49</v>
      </c>
      <c r="B154" s="1" t="s">
        <v>2</v>
      </c>
      <c r="C154" s="1" t="s">
        <v>135</v>
      </c>
      <c r="D154" s="28">
        <v>69.268292682926827</v>
      </c>
      <c r="E154"/>
      <c r="F154" s="2"/>
      <c r="G154" s="1" t="s">
        <v>116</v>
      </c>
      <c r="H154" s="1" t="s">
        <v>2</v>
      </c>
      <c r="I154" s="1" t="s">
        <v>135</v>
      </c>
      <c r="J154" s="2">
        <v>66.184102704179182</v>
      </c>
      <c r="K154"/>
      <c r="L154"/>
      <c r="M154"/>
    </row>
    <row r="155" spans="1:13" x14ac:dyDescent="0.25">
      <c r="A155" s="1" t="s">
        <v>49</v>
      </c>
      <c r="B155" s="1" t="s">
        <v>2</v>
      </c>
      <c r="C155" s="1" t="s">
        <v>136</v>
      </c>
      <c r="D155" s="28">
        <v>63.922829581993568</v>
      </c>
      <c r="E155"/>
      <c r="F155" s="2"/>
      <c r="G155" s="1" t="s">
        <v>116</v>
      </c>
      <c r="H155" s="1" t="s">
        <v>2</v>
      </c>
      <c r="I155" s="1" t="s">
        <v>136</v>
      </c>
      <c r="J155" s="2">
        <v>59.489319911613059</v>
      </c>
      <c r="K155"/>
      <c r="L155"/>
      <c r="M155"/>
    </row>
    <row r="156" spans="1:13" x14ac:dyDescent="0.25">
      <c r="A156" s="1" t="s">
        <v>49</v>
      </c>
      <c r="B156" s="1" t="s">
        <v>133</v>
      </c>
      <c r="C156" s="1" t="s">
        <v>115</v>
      </c>
      <c r="D156" s="2">
        <v>3105</v>
      </c>
      <c r="E156"/>
      <c r="F156" s="2"/>
      <c r="G156" s="1" t="s">
        <v>116</v>
      </c>
      <c r="H156" s="1" t="s">
        <v>131</v>
      </c>
      <c r="I156" s="1" t="s">
        <v>115</v>
      </c>
      <c r="J156" s="2">
        <v>25803</v>
      </c>
      <c r="K156"/>
      <c r="L156"/>
      <c r="M156"/>
    </row>
    <row r="157" spans="1:13" x14ac:dyDescent="0.25">
      <c r="A157" s="1" t="s">
        <v>49</v>
      </c>
      <c r="B157" s="1" t="s">
        <v>133</v>
      </c>
      <c r="C157" s="1" t="s">
        <v>124</v>
      </c>
      <c r="D157" s="2">
        <v>2958</v>
      </c>
      <c r="E157"/>
      <c r="F157" s="2"/>
      <c r="G157" s="1" t="s">
        <v>116</v>
      </c>
      <c r="H157" s="1" t="s">
        <v>131</v>
      </c>
      <c r="I157" s="1" t="s">
        <v>124</v>
      </c>
      <c r="J157" s="2">
        <v>25889</v>
      </c>
      <c r="K157"/>
      <c r="L157"/>
      <c r="M157"/>
    </row>
    <row r="158" spans="1:13" x14ac:dyDescent="0.25">
      <c r="A158" s="1" t="s">
        <v>49</v>
      </c>
      <c r="B158" s="1" t="s">
        <v>133</v>
      </c>
      <c r="C158" s="1" t="s">
        <v>91</v>
      </c>
      <c r="D158" s="2">
        <v>2928</v>
      </c>
      <c r="E158"/>
      <c r="F158" s="2"/>
      <c r="G158" s="1" t="s">
        <v>116</v>
      </c>
      <c r="H158" s="1" t="s">
        <v>131</v>
      </c>
      <c r="I158" s="1" t="s">
        <v>91</v>
      </c>
      <c r="J158" s="2">
        <v>25485</v>
      </c>
      <c r="K158"/>
      <c r="L158"/>
      <c r="M158"/>
    </row>
    <row r="159" spans="1:13" x14ac:dyDescent="0.25">
      <c r="A159" s="1" t="s">
        <v>49</v>
      </c>
      <c r="B159" s="1" t="s">
        <v>133</v>
      </c>
      <c r="C159" s="1" t="s">
        <v>139</v>
      </c>
      <c r="D159" s="2">
        <v>1554</v>
      </c>
      <c r="E159"/>
      <c r="F159" s="2"/>
      <c r="G159" s="1" t="s">
        <v>116</v>
      </c>
      <c r="H159" s="1" t="s">
        <v>131</v>
      </c>
      <c r="I159" s="1" t="s">
        <v>139</v>
      </c>
      <c r="J159" s="2">
        <v>4426</v>
      </c>
      <c r="K159"/>
      <c r="L159"/>
      <c r="M159"/>
    </row>
    <row r="160" spans="1:13" x14ac:dyDescent="0.25">
      <c r="A160" s="1" t="s">
        <v>49</v>
      </c>
      <c r="B160" s="1" t="s">
        <v>133</v>
      </c>
      <c r="C160" s="1" t="s">
        <v>92</v>
      </c>
      <c r="D160" s="28">
        <v>95.265700483091791</v>
      </c>
      <c r="E160"/>
      <c r="F160" s="2"/>
      <c r="G160" s="1" t="s">
        <v>116</v>
      </c>
      <c r="H160" s="1" t="s">
        <v>131</v>
      </c>
      <c r="I160" s="1" t="s">
        <v>92</v>
      </c>
      <c r="J160" s="28">
        <v>100.33329457814983</v>
      </c>
      <c r="K160"/>
      <c r="L160"/>
      <c r="M160"/>
    </row>
    <row r="161" spans="1:13" x14ac:dyDescent="0.25">
      <c r="A161" s="1" t="s">
        <v>49</v>
      </c>
      <c r="B161" s="1" t="s">
        <v>133</v>
      </c>
      <c r="C161" s="1" t="s">
        <v>93</v>
      </c>
      <c r="D161" s="28">
        <v>94.299516908212553</v>
      </c>
      <c r="E161"/>
      <c r="F161" s="2"/>
      <c r="G161" s="1" t="s">
        <v>116</v>
      </c>
      <c r="H161" s="1" t="s">
        <v>131</v>
      </c>
      <c r="I161" s="1" t="s">
        <v>93</v>
      </c>
      <c r="J161" s="28">
        <v>98.767585164515765</v>
      </c>
      <c r="K161"/>
      <c r="L161"/>
      <c r="M161"/>
    </row>
    <row r="162" spans="1:13" x14ac:dyDescent="0.25">
      <c r="A162" s="1" t="s">
        <v>49</v>
      </c>
      <c r="B162" s="1" t="s">
        <v>133</v>
      </c>
      <c r="C162" s="1" t="s">
        <v>135</v>
      </c>
      <c r="D162" s="28">
        <v>58.136924803591469</v>
      </c>
      <c r="E162"/>
      <c r="F162" s="2"/>
      <c r="G162" s="1" t="s">
        <v>116</v>
      </c>
      <c r="H162" s="1" t="s">
        <v>131</v>
      </c>
      <c r="I162" s="1" t="s">
        <v>135</v>
      </c>
      <c r="J162" s="2">
        <v>22.413531169291538</v>
      </c>
      <c r="K162"/>
      <c r="L162"/>
      <c r="M162"/>
    </row>
    <row r="163" spans="1:13" x14ac:dyDescent="0.25">
      <c r="A163" s="1" t="s">
        <v>49</v>
      </c>
      <c r="B163" s="1" t="s">
        <v>133</v>
      </c>
      <c r="C163" s="1" t="s">
        <v>136</v>
      </c>
      <c r="D163" s="28">
        <v>50.048309178743963</v>
      </c>
      <c r="E163"/>
      <c r="F163" s="2"/>
      <c r="G163" s="1" t="s">
        <v>116</v>
      </c>
      <c r="H163" s="1" t="s">
        <v>131</v>
      </c>
      <c r="I163" s="1" t="s">
        <v>136</v>
      </c>
      <c r="J163" s="2">
        <v>17.15304421966438</v>
      </c>
      <c r="K163"/>
      <c r="L163"/>
      <c r="M163"/>
    </row>
    <row r="164" spans="1:13" x14ac:dyDescent="0.25">
      <c r="A164" s="1" t="s">
        <v>49</v>
      </c>
      <c r="B164" s="1" t="s">
        <v>132</v>
      </c>
      <c r="C164" s="1" t="s">
        <v>115</v>
      </c>
      <c r="D164" s="2">
        <v>3180</v>
      </c>
      <c r="E164"/>
      <c r="F164" s="2"/>
      <c r="G164" s="1" t="s">
        <v>116</v>
      </c>
      <c r="H164" s="1" t="s">
        <v>133</v>
      </c>
      <c r="I164" s="1" t="s">
        <v>115</v>
      </c>
      <c r="J164" s="2">
        <v>10610</v>
      </c>
      <c r="K164"/>
      <c r="L164"/>
      <c r="M164"/>
    </row>
    <row r="165" spans="1:13" x14ac:dyDescent="0.25">
      <c r="A165" s="1" t="s">
        <v>49</v>
      </c>
      <c r="B165" s="1" t="s">
        <v>132</v>
      </c>
      <c r="C165" s="1" t="s">
        <v>124</v>
      </c>
      <c r="D165" s="2">
        <v>2913</v>
      </c>
      <c r="E165"/>
      <c r="F165" s="2"/>
      <c r="G165" s="1" t="s">
        <v>116</v>
      </c>
      <c r="H165" s="1" t="s">
        <v>133</v>
      </c>
      <c r="I165" s="1" t="s">
        <v>124</v>
      </c>
      <c r="J165" s="2">
        <v>10197</v>
      </c>
      <c r="K165"/>
      <c r="L165"/>
      <c r="M165"/>
    </row>
    <row r="166" spans="1:13" x14ac:dyDescent="0.25">
      <c r="A166" s="1" t="s">
        <v>49</v>
      </c>
      <c r="B166" s="1" t="s">
        <v>132</v>
      </c>
      <c r="C166" s="1" t="s">
        <v>91</v>
      </c>
      <c r="D166" s="2">
        <v>2835</v>
      </c>
      <c r="E166"/>
      <c r="F166" s="2"/>
      <c r="G166" s="1" t="s">
        <v>116</v>
      </c>
      <c r="H166" s="1" t="s">
        <v>133</v>
      </c>
      <c r="I166" s="1" t="s">
        <v>91</v>
      </c>
      <c r="J166" s="2">
        <v>10069</v>
      </c>
      <c r="K166"/>
      <c r="L166"/>
      <c r="M166"/>
    </row>
    <row r="167" spans="1:13" x14ac:dyDescent="0.25">
      <c r="A167" s="1" t="s">
        <v>49</v>
      </c>
      <c r="B167" s="1" t="s">
        <v>132</v>
      </c>
      <c r="C167" s="1" t="s">
        <v>139</v>
      </c>
      <c r="D167" s="2">
        <v>890</v>
      </c>
      <c r="E167"/>
      <c r="F167" s="2"/>
      <c r="G167" s="1" t="s">
        <v>116</v>
      </c>
      <c r="H167" s="1" t="s">
        <v>133</v>
      </c>
      <c r="I167" s="1" t="s">
        <v>139</v>
      </c>
      <c r="J167" s="2">
        <v>4783</v>
      </c>
      <c r="K167"/>
      <c r="L167"/>
      <c r="M167"/>
    </row>
    <row r="168" spans="1:13" x14ac:dyDescent="0.25">
      <c r="A168" s="1" t="s">
        <v>49</v>
      </c>
      <c r="B168" s="1" t="s">
        <v>132</v>
      </c>
      <c r="C168" s="1" t="s">
        <v>92</v>
      </c>
      <c r="D168" s="28">
        <v>91.603773584905653</v>
      </c>
      <c r="E168"/>
      <c r="F168" s="2"/>
      <c r="G168" s="1" t="s">
        <v>116</v>
      </c>
      <c r="H168" s="1" t="s">
        <v>133</v>
      </c>
      <c r="I168" s="1" t="s">
        <v>92</v>
      </c>
      <c r="J168" s="28">
        <v>96.10744580584354</v>
      </c>
      <c r="K168"/>
      <c r="L168"/>
      <c r="M168"/>
    </row>
    <row r="169" spans="1:13" x14ac:dyDescent="0.25">
      <c r="A169" s="1" t="s">
        <v>49</v>
      </c>
      <c r="B169" s="1" t="s">
        <v>132</v>
      </c>
      <c r="C169" s="1" t="s">
        <v>93</v>
      </c>
      <c r="D169" s="28">
        <v>89.15094339622641</v>
      </c>
      <c r="E169"/>
      <c r="F169" s="2"/>
      <c r="G169" s="1" t="s">
        <v>116</v>
      </c>
      <c r="H169" s="1" t="s">
        <v>133</v>
      </c>
      <c r="I169" s="1" t="s">
        <v>93</v>
      </c>
      <c r="J169" s="28">
        <v>94.901036757775685</v>
      </c>
      <c r="K169"/>
      <c r="L169"/>
      <c r="M169"/>
    </row>
    <row r="170" spans="1:13" x14ac:dyDescent="0.25">
      <c r="A170" s="1" t="s">
        <v>49</v>
      </c>
      <c r="B170" s="1" t="s">
        <v>132</v>
      </c>
      <c r="C170" s="1" t="s">
        <v>135</v>
      </c>
      <c r="D170" s="28">
        <v>39.661319073083781</v>
      </c>
      <c r="E170"/>
      <c r="F170" s="2"/>
      <c r="G170" s="1" t="s">
        <v>116</v>
      </c>
      <c r="H170" s="1" t="s">
        <v>133</v>
      </c>
      <c r="I170" s="1" t="s">
        <v>135</v>
      </c>
      <c r="J170" s="2">
        <v>52.011744236624622</v>
      </c>
      <c r="K170"/>
      <c r="L170"/>
      <c r="M170"/>
    </row>
    <row r="171" spans="1:13" x14ac:dyDescent="0.25">
      <c r="A171" s="1" t="s">
        <v>49</v>
      </c>
      <c r="B171" s="1" t="s">
        <v>132</v>
      </c>
      <c r="C171" s="1" t="s">
        <v>136</v>
      </c>
      <c r="D171" s="28">
        <v>27.987421383647799</v>
      </c>
      <c r="E171"/>
      <c r="F171" s="2"/>
      <c r="G171" s="1" t="s">
        <v>116</v>
      </c>
      <c r="H171" s="1" t="s">
        <v>133</v>
      </c>
      <c r="I171" s="1" t="s">
        <v>136</v>
      </c>
      <c r="J171" s="2">
        <v>45.080113100848259</v>
      </c>
      <c r="K171"/>
      <c r="L171"/>
      <c r="M171"/>
    </row>
    <row r="172" spans="1:13" x14ac:dyDescent="0.25">
      <c r="A172" s="1" t="s">
        <v>49</v>
      </c>
      <c r="B172" s="1" t="s">
        <v>131</v>
      </c>
      <c r="C172" s="1" t="s">
        <v>115</v>
      </c>
      <c r="D172" s="2">
        <v>5135</v>
      </c>
      <c r="E172"/>
      <c r="F172" s="2"/>
      <c r="G172" s="1" t="s">
        <v>116</v>
      </c>
      <c r="H172" s="1" t="s">
        <v>132</v>
      </c>
      <c r="I172" s="1" t="s">
        <v>115</v>
      </c>
      <c r="J172" s="2">
        <v>23283</v>
      </c>
      <c r="K172"/>
      <c r="L172"/>
      <c r="M172"/>
    </row>
    <row r="173" spans="1:13" x14ac:dyDescent="0.25">
      <c r="A173" s="1" t="s">
        <v>49</v>
      </c>
      <c r="B173" s="1" t="s">
        <v>131</v>
      </c>
      <c r="C173" s="1" t="s">
        <v>124</v>
      </c>
      <c r="D173" s="2">
        <v>4630</v>
      </c>
      <c r="E173"/>
      <c r="F173" s="2"/>
      <c r="G173" s="1" t="s">
        <v>116</v>
      </c>
      <c r="H173" s="1" t="s">
        <v>132</v>
      </c>
      <c r="I173" s="1" t="s">
        <v>124</v>
      </c>
      <c r="J173" s="2">
        <v>23476</v>
      </c>
      <c r="K173"/>
      <c r="L173"/>
      <c r="M173"/>
    </row>
    <row r="174" spans="1:13" x14ac:dyDescent="0.25">
      <c r="A174" s="1" t="s">
        <v>49</v>
      </c>
      <c r="B174" s="1" t="s">
        <v>131</v>
      </c>
      <c r="C174" s="1" t="s">
        <v>91</v>
      </c>
      <c r="D174" s="2">
        <v>4453</v>
      </c>
      <c r="E174"/>
      <c r="F174" s="2"/>
      <c r="G174" s="1" t="s">
        <v>116</v>
      </c>
      <c r="H174" s="1" t="s">
        <v>132</v>
      </c>
      <c r="I174" s="1" t="s">
        <v>91</v>
      </c>
      <c r="J174" s="2">
        <v>23161</v>
      </c>
      <c r="K174"/>
      <c r="L174"/>
      <c r="M174"/>
    </row>
    <row r="175" spans="1:13" x14ac:dyDescent="0.25">
      <c r="A175" s="1" t="s">
        <v>49</v>
      </c>
      <c r="B175" s="1" t="s">
        <v>131</v>
      </c>
      <c r="C175" s="1" t="s">
        <v>139</v>
      </c>
      <c r="D175" s="2">
        <v>644</v>
      </c>
      <c r="E175"/>
      <c r="F175" s="2"/>
      <c r="G175" s="1" t="s">
        <v>116</v>
      </c>
      <c r="H175" s="1" t="s">
        <v>132</v>
      </c>
      <c r="I175" s="1" t="s">
        <v>139</v>
      </c>
      <c r="J175" s="2">
        <v>7065</v>
      </c>
      <c r="K175"/>
      <c r="L175"/>
      <c r="M175"/>
    </row>
    <row r="176" spans="1:13" x14ac:dyDescent="0.25">
      <c r="A176" s="1" t="s">
        <v>49</v>
      </c>
      <c r="B176" s="1" t="s">
        <v>131</v>
      </c>
      <c r="C176" s="1" t="s">
        <v>92</v>
      </c>
      <c r="D176" s="28">
        <v>90.165530671859784</v>
      </c>
      <c r="E176"/>
      <c r="F176" s="2"/>
      <c r="G176" s="1" t="s">
        <v>116</v>
      </c>
      <c r="H176" s="1" t="s">
        <v>132</v>
      </c>
      <c r="I176" s="1" t="s">
        <v>92</v>
      </c>
      <c r="J176" s="28">
        <v>100.82893097968476</v>
      </c>
      <c r="K176"/>
      <c r="L176"/>
      <c r="M176"/>
    </row>
    <row r="177" spans="1:13" x14ac:dyDescent="0.25">
      <c r="A177" s="1" t="s">
        <v>49</v>
      </c>
      <c r="B177" s="1" t="s">
        <v>131</v>
      </c>
      <c r="C177" s="1" t="s">
        <v>93</v>
      </c>
      <c r="D177" s="28">
        <v>86.718597857838361</v>
      </c>
      <c r="E177"/>
      <c r="F177" s="2"/>
      <c r="G177" s="1" t="s">
        <v>116</v>
      </c>
      <c r="H177" s="1" t="s">
        <v>132</v>
      </c>
      <c r="I177" s="1" t="s">
        <v>93</v>
      </c>
      <c r="J177" s="28">
        <v>99.476012541339173</v>
      </c>
      <c r="K177"/>
      <c r="L177"/>
      <c r="M177"/>
    </row>
    <row r="178" spans="1:13" x14ac:dyDescent="0.25">
      <c r="A178" s="1" t="s">
        <v>49</v>
      </c>
      <c r="B178" s="1" t="s">
        <v>131</v>
      </c>
      <c r="C178" s="1" t="s">
        <v>135</v>
      </c>
      <c r="D178" s="28">
        <v>22.054794520547947</v>
      </c>
      <c r="E178"/>
      <c r="F178" s="2"/>
      <c r="G178" s="1" t="s">
        <v>116</v>
      </c>
      <c r="H178" s="1" t="s">
        <v>132</v>
      </c>
      <c r="I178" s="1" t="s">
        <v>135</v>
      </c>
      <c r="J178" s="2">
        <v>35.374524334067701</v>
      </c>
      <c r="K178"/>
      <c r="L178"/>
      <c r="M178"/>
    </row>
    <row r="179" spans="1:13" x14ac:dyDescent="0.25">
      <c r="A179" s="1" t="s">
        <v>49</v>
      </c>
      <c r="B179" s="1" t="s">
        <v>131</v>
      </c>
      <c r="C179" s="1" t="s">
        <v>136</v>
      </c>
      <c r="D179" s="28">
        <v>12.541382667964946</v>
      </c>
      <c r="E179"/>
      <c r="F179" s="2"/>
      <c r="G179" s="1" t="s">
        <v>116</v>
      </c>
      <c r="H179" s="1" t="s">
        <v>132</v>
      </c>
      <c r="I179" s="1" t="s">
        <v>136</v>
      </c>
      <c r="J179" s="2">
        <v>30.344027831465013</v>
      </c>
      <c r="K179"/>
      <c r="L179"/>
      <c r="M179"/>
    </row>
    <row r="180" spans="1:13" x14ac:dyDescent="0.25">
      <c r="A180" s="1" t="s">
        <v>49</v>
      </c>
      <c r="B180" s="1" t="s">
        <v>130</v>
      </c>
      <c r="C180" s="1" t="s">
        <v>115</v>
      </c>
      <c r="D180" s="2">
        <v>2153</v>
      </c>
      <c r="E180"/>
      <c r="F180" s="2"/>
      <c r="G180" s="1" t="s">
        <v>116</v>
      </c>
      <c r="H180" s="1" t="s">
        <v>130</v>
      </c>
      <c r="I180" s="1" t="s">
        <v>115</v>
      </c>
      <c r="J180" s="2">
        <v>6604</v>
      </c>
      <c r="K180"/>
      <c r="L180"/>
      <c r="M180"/>
    </row>
    <row r="181" spans="1:13" x14ac:dyDescent="0.25">
      <c r="A181" s="1" t="s">
        <v>49</v>
      </c>
      <c r="B181" s="1" t="s">
        <v>130</v>
      </c>
      <c r="C181" s="1" t="s">
        <v>124</v>
      </c>
      <c r="D181" s="2">
        <v>1993</v>
      </c>
      <c r="E181"/>
      <c r="F181" s="2"/>
      <c r="G181" s="1" t="s">
        <v>116</v>
      </c>
      <c r="H181" s="1" t="s">
        <v>130</v>
      </c>
      <c r="I181" s="1" t="s">
        <v>124</v>
      </c>
      <c r="J181" s="2">
        <v>6471</v>
      </c>
      <c r="K181"/>
      <c r="L181"/>
      <c r="M181"/>
    </row>
    <row r="182" spans="1:13" x14ac:dyDescent="0.25">
      <c r="A182" s="1" t="s">
        <v>49</v>
      </c>
      <c r="B182" s="1" t="s">
        <v>130</v>
      </c>
      <c r="C182" s="1" t="s">
        <v>91</v>
      </c>
      <c r="D182" s="2">
        <v>1893</v>
      </c>
      <c r="E182"/>
      <c r="F182" s="2"/>
      <c r="G182" s="1" t="s">
        <v>116</v>
      </c>
      <c r="H182" s="1" t="s">
        <v>130</v>
      </c>
      <c r="I182" s="1" t="s">
        <v>91</v>
      </c>
      <c r="J182" s="2">
        <v>6207</v>
      </c>
      <c r="K182"/>
      <c r="L182"/>
      <c r="M182"/>
    </row>
    <row r="183" spans="1:13" x14ac:dyDescent="0.25">
      <c r="A183" s="1" t="s">
        <v>49</v>
      </c>
      <c r="B183" s="1" t="s">
        <v>130</v>
      </c>
      <c r="C183" s="1" t="s">
        <v>139</v>
      </c>
      <c r="D183" s="2">
        <v>0</v>
      </c>
      <c r="E183"/>
      <c r="F183" s="2"/>
      <c r="G183" s="1" t="s">
        <v>116</v>
      </c>
      <c r="H183" s="1" t="s">
        <v>130</v>
      </c>
      <c r="I183" s="1" t="s">
        <v>139</v>
      </c>
      <c r="J183" s="2">
        <v>0</v>
      </c>
      <c r="K183"/>
      <c r="L183"/>
      <c r="M183"/>
    </row>
    <row r="184" spans="1:13" x14ac:dyDescent="0.25">
      <c r="A184" s="1" t="s">
        <v>49</v>
      </c>
      <c r="B184" s="1" t="s">
        <v>130</v>
      </c>
      <c r="C184" s="1" t="s">
        <v>92</v>
      </c>
      <c r="D184" s="28">
        <v>92.568509057129589</v>
      </c>
      <c r="E184"/>
      <c r="F184" s="2"/>
      <c r="G184" s="1" t="s">
        <v>116</v>
      </c>
      <c r="H184" s="1" t="s">
        <v>130</v>
      </c>
      <c r="I184" s="1" t="s">
        <v>92</v>
      </c>
      <c r="J184" s="28">
        <v>97.986069049061172</v>
      </c>
      <c r="K184"/>
      <c r="L184"/>
      <c r="M184"/>
    </row>
    <row r="185" spans="1:13" x14ac:dyDescent="0.25">
      <c r="A185" s="1" t="s">
        <v>49</v>
      </c>
      <c r="B185" s="1" t="s">
        <v>130</v>
      </c>
      <c r="C185" s="1" t="s">
        <v>93</v>
      </c>
      <c r="D185" s="28">
        <v>87.92382721783558</v>
      </c>
      <c r="E185"/>
      <c r="F185" s="2"/>
      <c r="G185" s="1" t="s">
        <v>116</v>
      </c>
      <c r="H185" s="1" t="s">
        <v>130</v>
      </c>
      <c r="I185" s="1" t="s">
        <v>93</v>
      </c>
      <c r="J185" s="28">
        <v>93.988491823137494</v>
      </c>
      <c r="K185"/>
      <c r="L185"/>
      <c r="M185"/>
    </row>
    <row r="186" spans="1:13" x14ac:dyDescent="0.25">
      <c r="A186" s="1" t="s">
        <v>49</v>
      </c>
      <c r="B186" s="1" t="s">
        <v>130</v>
      </c>
      <c r="C186" s="1" t="s">
        <v>135</v>
      </c>
      <c r="D186" s="28">
        <v>0</v>
      </c>
      <c r="E186"/>
      <c r="F186" s="2"/>
      <c r="G186" s="1" t="s">
        <v>116</v>
      </c>
      <c r="H186" s="1" t="s">
        <v>130</v>
      </c>
      <c r="I186" s="1" t="s">
        <v>135</v>
      </c>
      <c r="J186" s="2">
        <v>0</v>
      </c>
      <c r="K186"/>
      <c r="L186"/>
      <c r="M186"/>
    </row>
    <row r="187" spans="1:13" x14ac:dyDescent="0.25">
      <c r="A187" s="1" t="s">
        <v>49</v>
      </c>
      <c r="B187" s="1" t="s">
        <v>130</v>
      </c>
      <c r="C187" s="1" t="s">
        <v>136</v>
      </c>
      <c r="D187" s="28">
        <v>0</v>
      </c>
      <c r="E187"/>
      <c r="F187" s="2"/>
      <c r="G187" s="1" t="s">
        <v>116</v>
      </c>
      <c r="H187" s="1" t="s">
        <v>130</v>
      </c>
      <c r="I187" s="1" t="s">
        <v>136</v>
      </c>
      <c r="J187" s="2">
        <v>0</v>
      </c>
      <c r="K187"/>
      <c r="L187"/>
      <c r="M187"/>
    </row>
    <row r="188" spans="1:13" x14ac:dyDescent="0.25">
      <c r="A188" s="1" t="s">
        <v>49</v>
      </c>
      <c r="B188" s="1" t="s">
        <v>129</v>
      </c>
      <c r="C188" s="1" t="s">
        <v>115</v>
      </c>
      <c r="D188" s="2">
        <v>2740</v>
      </c>
      <c r="E188"/>
      <c r="F188" s="2"/>
      <c r="G188" s="1" t="s">
        <v>116</v>
      </c>
      <c r="H188" s="1" t="s">
        <v>129</v>
      </c>
      <c r="I188" s="1" t="s">
        <v>115</v>
      </c>
      <c r="J188" s="2">
        <v>10040</v>
      </c>
      <c r="K188"/>
      <c r="L188"/>
      <c r="M188"/>
    </row>
    <row r="189" spans="1:13" x14ac:dyDescent="0.25">
      <c r="A189" s="1" t="s">
        <v>49</v>
      </c>
      <c r="B189" s="1" t="s">
        <v>129</v>
      </c>
      <c r="C189" s="1" t="s">
        <v>124</v>
      </c>
      <c r="D189" s="2">
        <v>827</v>
      </c>
      <c r="E189"/>
      <c r="F189" s="2"/>
      <c r="G189" s="1" t="s">
        <v>116</v>
      </c>
      <c r="H189" s="1" t="s">
        <v>129</v>
      </c>
      <c r="I189" s="1" t="s">
        <v>124</v>
      </c>
      <c r="J189" s="2">
        <v>3613</v>
      </c>
      <c r="K189"/>
      <c r="L189"/>
      <c r="M189"/>
    </row>
    <row r="190" spans="1:13" x14ac:dyDescent="0.25">
      <c r="A190" s="1" t="s">
        <v>49</v>
      </c>
      <c r="B190" s="1" t="s">
        <v>129</v>
      </c>
      <c r="C190" s="1" t="s">
        <v>91</v>
      </c>
      <c r="D190" s="2">
        <v>0</v>
      </c>
      <c r="E190"/>
      <c r="F190" s="2"/>
      <c r="G190" s="1" t="s">
        <v>116</v>
      </c>
      <c r="H190" s="1" t="s">
        <v>129</v>
      </c>
      <c r="I190" s="1" t="s">
        <v>91</v>
      </c>
      <c r="J190" s="2">
        <v>0</v>
      </c>
      <c r="K190"/>
      <c r="L190"/>
      <c r="M190"/>
    </row>
    <row r="191" spans="1:13" x14ac:dyDescent="0.25">
      <c r="A191" s="1" t="s">
        <v>49</v>
      </c>
      <c r="B191" s="1" t="s">
        <v>129</v>
      </c>
      <c r="C191" s="1" t="s">
        <v>139</v>
      </c>
      <c r="D191" s="2">
        <v>0</v>
      </c>
      <c r="E191"/>
      <c r="F191" s="2"/>
      <c r="G191" s="1" t="s">
        <v>116</v>
      </c>
      <c r="H191" s="1" t="s">
        <v>129</v>
      </c>
      <c r="I191" s="1" t="s">
        <v>139</v>
      </c>
      <c r="J191" s="2">
        <v>0</v>
      </c>
      <c r="K191"/>
      <c r="L191"/>
      <c r="M191"/>
    </row>
    <row r="192" spans="1:13" x14ac:dyDescent="0.25">
      <c r="A192" s="1" t="s">
        <v>49</v>
      </c>
      <c r="B192" s="1" t="s">
        <v>129</v>
      </c>
      <c r="C192" s="1" t="s">
        <v>92</v>
      </c>
      <c r="D192" s="28">
        <v>30.18248175182482</v>
      </c>
      <c r="E192"/>
      <c r="F192" s="2"/>
      <c r="G192" s="1" t="s">
        <v>116</v>
      </c>
      <c r="H192" s="1" t="s">
        <v>129</v>
      </c>
      <c r="I192" s="1" t="s">
        <v>92</v>
      </c>
      <c r="J192" s="28">
        <v>35.986055776892428</v>
      </c>
      <c r="K192"/>
      <c r="L192"/>
      <c r="M192"/>
    </row>
    <row r="193" spans="1:13" x14ac:dyDescent="0.25">
      <c r="A193" s="1" t="s">
        <v>49</v>
      </c>
      <c r="B193" s="1" t="s">
        <v>129</v>
      </c>
      <c r="C193" s="1" t="s">
        <v>93</v>
      </c>
      <c r="D193" s="28">
        <v>0</v>
      </c>
      <c r="E193"/>
      <c r="F193" s="28"/>
      <c r="G193" s="1" t="s">
        <v>116</v>
      </c>
      <c r="H193" s="1" t="s">
        <v>129</v>
      </c>
      <c r="I193" s="1" t="s">
        <v>93</v>
      </c>
      <c r="J193" s="28">
        <v>0</v>
      </c>
      <c r="K193"/>
      <c r="L193"/>
      <c r="M193"/>
    </row>
    <row r="194" spans="1:13" x14ac:dyDescent="0.25">
      <c r="A194" s="1" t="s">
        <v>49</v>
      </c>
      <c r="B194" s="1" t="s">
        <v>129</v>
      </c>
      <c r="C194" s="1" t="s">
        <v>135</v>
      </c>
      <c r="D194" s="28">
        <v>0</v>
      </c>
      <c r="E194"/>
      <c r="F194" s="28"/>
      <c r="G194" s="1" t="s">
        <v>116</v>
      </c>
      <c r="H194" s="1" t="s">
        <v>129</v>
      </c>
      <c r="I194" s="1" t="s">
        <v>135</v>
      </c>
      <c r="J194" s="2">
        <v>0</v>
      </c>
      <c r="K194"/>
      <c r="L194"/>
      <c r="M194"/>
    </row>
    <row r="195" spans="1:13" x14ac:dyDescent="0.25">
      <c r="A195" s="1" t="s">
        <v>49</v>
      </c>
      <c r="B195" s="1" t="s">
        <v>129</v>
      </c>
      <c r="C195" s="1" t="s">
        <v>136</v>
      </c>
      <c r="D195" s="28">
        <v>0</v>
      </c>
      <c r="E195"/>
      <c r="F195" s="2"/>
      <c r="G195" s="1" t="s">
        <v>116</v>
      </c>
      <c r="H195" s="1" t="s">
        <v>129</v>
      </c>
      <c r="I195" s="1" t="s">
        <v>136</v>
      </c>
      <c r="J195" s="2">
        <v>0</v>
      </c>
      <c r="K195"/>
      <c r="L195"/>
      <c r="M195"/>
    </row>
    <row r="196" spans="1:13" x14ac:dyDescent="0.25">
      <c r="A196" s="1" t="s">
        <v>52</v>
      </c>
      <c r="B196" s="1" t="s">
        <v>2</v>
      </c>
      <c r="C196" s="1" t="s">
        <v>115</v>
      </c>
      <c r="D196" s="2">
        <v>11497</v>
      </c>
      <c r="E196"/>
      <c r="F196" s="2"/>
      <c r="G196" s="1" t="s">
        <v>66</v>
      </c>
      <c r="H196" s="1" t="s">
        <v>2</v>
      </c>
      <c r="I196" s="1" t="s">
        <v>115</v>
      </c>
      <c r="J196" s="2">
        <v>641242</v>
      </c>
      <c r="K196"/>
      <c r="L196"/>
      <c r="M196"/>
    </row>
    <row r="197" spans="1:13" x14ac:dyDescent="0.25">
      <c r="A197" s="1" t="s">
        <v>52</v>
      </c>
      <c r="B197" s="1" t="s">
        <v>2</v>
      </c>
      <c r="C197" s="1" t="s">
        <v>124</v>
      </c>
      <c r="D197" s="2">
        <v>11128</v>
      </c>
      <c r="E197"/>
      <c r="F197" s="2"/>
      <c r="G197" s="1" t="s">
        <v>66</v>
      </c>
      <c r="H197" s="1" t="s">
        <v>2</v>
      </c>
      <c r="I197" s="1" t="s">
        <v>124</v>
      </c>
      <c r="J197" s="2">
        <v>641917</v>
      </c>
      <c r="K197"/>
      <c r="L197"/>
      <c r="M197"/>
    </row>
    <row r="198" spans="1:13" x14ac:dyDescent="0.25">
      <c r="A198" s="1" t="s">
        <v>52</v>
      </c>
      <c r="B198" s="1" t="s">
        <v>2</v>
      </c>
      <c r="C198" s="1" t="s">
        <v>91</v>
      </c>
      <c r="D198" s="2">
        <v>10988</v>
      </c>
      <c r="E198"/>
      <c r="F198" s="2"/>
      <c r="G198" s="1" t="s">
        <v>66</v>
      </c>
      <c r="H198" s="1" t="s">
        <v>2</v>
      </c>
      <c r="I198" s="1" t="s">
        <v>91</v>
      </c>
      <c r="J198" s="2">
        <v>637294</v>
      </c>
      <c r="K198"/>
      <c r="L198"/>
      <c r="M198"/>
    </row>
    <row r="199" spans="1:13" x14ac:dyDescent="0.25">
      <c r="A199" s="1" t="s">
        <v>52</v>
      </c>
      <c r="B199" s="1" t="s">
        <v>2</v>
      </c>
      <c r="C199" s="1" t="s">
        <v>139</v>
      </c>
      <c r="D199" s="2">
        <v>7494</v>
      </c>
      <c r="E199"/>
      <c r="F199" s="2"/>
      <c r="G199" s="1" t="s">
        <v>66</v>
      </c>
      <c r="H199" s="1" t="s">
        <v>2</v>
      </c>
      <c r="I199" s="1" t="s">
        <v>139</v>
      </c>
      <c r="J199" s="2">
        <v>503736</v>
      </c>
      <c r="K199"/>
      <c r="L199"/>
      <c r="M199"/>
    </row>
    <row r="200" spans="1:13" x14ac:dyDescent="0.25">
      <c r="A200" s="1" t="s">
        <v>52</v>
      </c>
      <c r="B200" s="1" t="s">
        <v>2</v>
      </c>
      <c r="C200" s="1" t="s">
        <v>92</v>
      </c>
      <c r="D200" s="28">
        <v>96.790467078368266</v>
      </c>
      <c r="E200"/>
      <c r="F200" s="2"/>
      <c r="G200" s="1" t="s">
        <v>66</v>
      </c>
      <c r="H200" s="1" t="s">
        <v>2</v>
      </c>
      <c r="I200" s="1" t="s">
        <v>92</v>
      </c>
      <c r="J200" s="28">
        <v>100.1052644711357</v>
      </c>
      <c r="K200"/>
      <c r="L200"/>
      <c r="M200"/>
    </row>
    <row r="201" spans="1:13" x14ac:dyDescent="0.25">
      <c r="A201" s="1" t="s">
        <v>52</v>
      </c>
      <c r="B201" s="1" t="s">
        <v>2</v>
      </c>
      <c r="C201" s="1" t="s">
        <v>93</v>
      </c>
      <c r="D201" s="28">
        <v>95.57275811081152</v>
      </c>
      <c r="E201"/>
      <c r="F201" s="28"/>
      <c r="G201" s="1" t="s">
        <v>66</v>
      </c>
      <c r="H201" s="1" t="s">
        <v>2</v>
      </c>
      <c r="I201" s="1" t="s">
        <v>93</v>
      </c>
      <c r="J201" s="28">
        <v>99.384319804379629</v>
      </c>
      <c r="K201"/>
      <c r="L201"/>
      <c r="M201"/>
    </row>
    <row r="202" spans="1:13" x14ac:dyDescent="0.25">
      <c r="A202" s="1" t="s">
        <v>52</v>
      </c>
      <c r="B202" s="1" t="s">
        <v>2</v>
      </c>
      <c r="C202" s="1" t="s">
        <v>135</v>
      </c>
      <c r="D202" s="28">
        <v>72.538960410415257</v>
      </c>
      <c r="E202"/>
      <c r="F202" s="28"/>
      <c r="G202" s="1" t="s">
        <v>66</v>
      </c>
      <c r="H202" s="1" t="s">
        <v>2</v>
      </c>
      <c r="I202" s="1" t="s">
        <v>135</v>
      </c>
      <c r="J202" s="2">
        <v>83.208510216554615</v>
      </c>
      <c r="K202"/>
      <c r="L202"/>
      <c r="M202"/>
    </row>
    <row r="203" spans="1:13" x14ac:dyDescent="0.25">
      <c r="A203" s="1" t="s">
        <v>52</v>
      </c>
      <c r="B203" s="1" t="s">
        <v>2</v>
      </c>
      <c r="C203" s="1" t="s">
        <v>136</v>
      </c>
      <c r="D203" s="28">
        <v>65.18222144907368</v>
      </c>
      <c r="E203"/>
      <c r="F203" s="2"/>
      <c r="G203" s="1" t="s">
        <v>66</v>
      </c>
      <c r="H203" s="1" t="s">
        <v>2</v>
      </c>
      <c r="I203" s="1" t="s">
        <v>136</v>
      </c>
      <c r="J203" s="2">
        <v>78.556301677057959</v>
      </c>
      <c r="K203"/>
      <c r="L203"/>
      <c r="M203"/>
    </row>
    <row r="204" spans="1:13" x14ac:dyDescent="0.25">
      <c r="A204" s="1" t="s">
        <v>52</v>
      </c>
      <c r="B204" s="1" t="s">
        <v>133</v>
      </c>
      <c r="C204" s="1" t="s">
        <v>115</v>
      </c>
      <c r="D204" s="2">
        <v>21219</v>
      </c>
      <c r="E204"/>
      <c r="F204" s="2"/>
      <c r="G204" s="1" t="s">
        <v>66</v>
      </c>
      <c r="H204" s="1" t="s">
        <v>131</v>
      </c>
      <c r="I204" s="1" t="s">
        <v>115</v>
      </c>
      <c r="J204" s="2">
        <v>604444</v>
      </c>
      <c r="K204"/>
      <c r="L204"/>
      <c r="M204"/>
    </row>
    <row r="205" spans="1:13" x14ac:dyDescent="0.25">
      <c r="A205" s="1" t="s">
        <v>52</v>
      </c>
      <c r="B205" s="1" t="s">
        <v>133</v>
      </c>
      <c r="C205" s="1" t="s">
        <v>124</v>
      </c>
      <c r="D205" s="2">
        <v>20328</v>
      </c>
      <c r="E205"/>
      <c r="F205" s="2"/>
      <c r="G205" s="1" t="s">
        <v>66</v>
      </c>
      <c r="H205" s="1" t="s">
        <v>131</v>
      </c>
      <c r="I205" s="1" t="s">
        <v>124</v>
      </c>
      <c r="J205" s="2">
        <v>555244</v>
      </c>
      <c r="K205"/>
      <c r="L205"/>
      <c r="M205"/>
    </row>
    <row r="206" spans="1:13" x14ac:dyDescent="0.25">
      <c r="A206" s="1" t="s">
        <v>52</v>
      </c>
      <c r="B206" s="1" t="s">
        <v>133</v>
      </c>
      <c r="C206" s="1" t="s">
        <v>91</v>
      </c>
      <c r="D206" s="2">
        <v>20114</v>
      </c>
      <c r="E206"/>
      <c r="F206" s="2"/>
      <c r="G206" s="1" t="s">
        <v>66</v>
      </c>
      <c r="H206" s="1" t="s">
        <v>131</v>
      </c>
      <c r="I206" s="1" t="s">
        <v>91</v>
      </c>
      <c r="J206" s="2">
        <v>545134</v>
      </c>
      <c r="K206"/>
      <c r="L206"/>
      <c r="M206"/>
    </row>
    <row r="207" spans="1:13" x14ac:dyDescent="0.25">
      <c r="A207" s="1" t="s">
        <v>52</v>
      </c>
      <c r="B207" s="1" t="s">
        <v>133</v>
      </c>
      <c r="C207" s="1" t="s">
        <v>139</v>
      </c>
      <c r="D207" s="2">
        <v>10415</v>
      </c>
      <c r="E207"/>
      <c r="F207" s="2"/>
      <c r="G207" s="1" t="s">
        <v>66</v>
      </c>
      <c r="H207" s="1" t="s">
        <v>131</v>
      </c>
      <c r="I207" s="1" t="s">
        <v>139</v>
      </c>
      <c r="J207" s="2">
        <v>118018</v>
      </c>
      <c r="K207"/>
      <c r="L207"/>
      <c r="M207"/>
    </row>
    <row r="208" spans="1:13" x14ac:dyDescent="0.25">
      <c r="A208" s="1" t="s">
        <v>52</v>
      </c>
      <c r="B208" s="1" t="s">
        <v>133</v>
      </c>
      <c r="C208" s="1" t="s">
        <v>92</v>
      </c>
      <c r="D208" s="28">
        <v>95.800933125972008</v>
      </c>
      <c r="E208"/>
      <c r="F208" s="2"/>
      <c r="G208" s="1" t="s">
        <v>66</v>
      </c>
      <c r="H208" s="1" t="s">
        <v>131</v>
      </c>
      <c r="I208" s="1" t="s">
        <v>92</v>
      </c>
      <c r="J208" s="28">
        <v>91.860288132564804</v>
      </c>
      <c r="K208"/>
      <c r="L208"/>
      <c r="M208"/>
    </row>
    <row r="209" spans="1:13" x14ac:dyDescent="0.25">
      <c r="A209" s="1" t="s">
        <v>52</v>
      </c>
      <c r="B209" s="1" t="s">
        <v>133</v>
      </c>
      <c r="C209" s="1" t="s">
        <v>93</v>
      </c>
      <c r="D209" s="28">
        <v>94.792403035015795</v>
      </c>
      <c r="E209"/>
      <c r="F209" s="28"/>
      <c r="G209" s="1" t="s">
        <v>66</v>
      </c>
      <c r="H209" s="1" t="s">
        <v>131</v>
      </c>
      <c r="I209" s="1" t="s">
        <v>93</v>
      </c>
      <c r="J209" s="28">
        <v>90.187676608585747</v>
      </c>
      <c r="K209"/>
      <c r="L209"/>
      <c r="M209"/>
    </row>
    <row r="210" spans="1:13" x14ac:dyDescent="0.25">
      <c r="A210" s="1" t="s">
        <v>52</v>
      </c>
      <c r="B210" s="1" t="s">
        <v>133</v>
      </c>
      <c r="C210" s="1" t="s">
        <v>135</v>
      </c>
      <c r="D210" s="28">
        <v>56.766773859486563</v>
      </c>
      <c r="E210"/>
      <c r="F210" s="28"/>
      <c r="G210" s="1" t="s">
        <v>66</v>
      </c>
      <c r="H210" s="1" t="s">
        <v>131</v>
      </c>
      <c r="I210" s="1" t="s">
        <v>135</v>
      </c>
      <c r="J210" s="2">
        <v>28.895243784797543</v>
      </c>
      <c r="K210"/>
      <c r="L210"/>
      <c r="M210"/>
    </row>
    <row r="211" spans="1:13" x14ac:dyDescent="0.25">
      <c r="A211" s="1" t="s">
        <v>52</v>
      </c>
      <c r="B211" s="1" t="s">
        <v>133</v>
      </c>
      <c r="C211" s="1" t="s">
        <v>136</v>
      </c>
      <c r="D211" s="28">
        <v>49.083368679014086</v>
      </c>
      <c r="E211"/>
      <c r="F211" s="2"/>
      <c r="G211" s="1" t="s">
        <v>66</v>
      </c>
      <c r="H211" s="1" t="s">
        <v>131</v>
      </c>
      <c r="I211" s="1" t="s">
        <v>136</v>
      </c>
      <c r="J211" s="2">
        <v>19.52505112136112</v>
      </c>
      <c r="K211"/>
      <c r="L211"/>
      <c r="M211"/>
    </row>
    <row r="212" spans="1:13" x14ac:dyDescent="0.25">
      <c r="A212" s="1" t="s">
        <v>52</v>
      </c>
      <c r="B212" s="1" t="s">
        <v>132</v>
      </c>
      <c r="C212" s="1" t="s">
        <v>115</v>
      </c>
      <c r="D212" s="2">
        <v>27225</v>
      </c>
      <c r="E212"/>
      <c r="F212" s="2"/>
      <c r="G212" s="1" t="s">
        <v>66</v>
      </c>
      <c r="H212" s="1" t="s">
        <v>133</v>
      </c>
      <c r="I212" s="1" t="s">
        <v>115</v>
      </c>
      <c r="J212" s="2">
        <v>648334</v>
      </c>
      <c r="K212"/>
      <c r="L212"/>
      <c r="M212"/>
    </row>
    <row r="213" spans="1:13" x14ac:dyDescent="0.25">
      <c r="A213" s="1" t="s">
        <v>52</v>
      </c>
      <c r="B213" s="1" t="s">
        <v>132</v>
      </c>
      <c r="C213" s="1" t="s">
        <v>124</v>
      </c>
      <c r="D213" s="2">
        <v>25429</v>
      </c>
      <c r="E213"/>
      <c r="F213" s="2"/>
      <c r="G213" s="1" t="s">
        <v>66</v>
      </c>
      <c r="H213" s="1" t="s">
        <v>133</v>
      </c>
      <c r="I213" s="1" t="s">
        <v>124</v>
      </c>
      <c r="J213" s="2">
        <v>608298</v>
      </c>
      <c r="K213"/>
      <c r="L213"/>
      <c r="M213"/>
    </row>
    <row r="214" spans="1:13" x14ac:dyDescent="0.25">
      <c r="A214" s="1" t="s">
        <v>52</v>
      </c>
      <c r="B214" s="1" t="s">
        <v>132</v>
      </c>
      <c r="C214" s="1" t="s">
        <v>91</v>
      </c>
      <c r="D214" s="2">
        <v>24889</v>
      </c>
      <c r="E214"/>
      <c r="F214" s="2"/>
      <c r="G214" s="1" t="s">
        <v>66</v>
      </c>
      <c r="H214" s="1" t="s">
        <v>133</v>
      </c>
      <c r="I214" s="1" t="s">
        <v>91</v>
      </c>
      <c r="J214" s="2">
        <v>603038</v>
      </c>
      <c r="K214"/>
      <c r="L214"/>
      <c r="M214"/>
    </row>
    <row r="215" spans="1:13" x14ac:dyDescent="0.25">
      <c r="A215" s="1" t="s">
        <v>52</v>
      </c>
      <c r="B215" s="1" t="s">
        <v>132</v>
      </c>
      <c r="C215" s="1" t="s">
        <v>139</v>
      </c>
      <c r="D215" s="2">
        <v>7786</v>
      </c>
      <c r="E215"/>
      <c r="F215" s="2"/>
      <c r="G215" s="1" t="s">
        <v>66</v>
      </c>
      <c r="H215" s="1" t="s">
        <v>133</v>
      </c>
      <c r="I215" s="1" t="s">
        <v>139</v>
      </c>
      <c r="J215" s="2">
        <v>346398</v>
      </c>
      <c r="K215"/>
      <c r="L215"/>
      <c r="M215"/>
    </row>
    <row r="216" spans="1:13" x14ac:dyDescent="0.25">
      <c r="A216" s="1" t="s">
        <v>52</v>
      </c>
      <c r="B216" s="1" t="s">
        <v>132</v>
      </c>
      <c r="C216" s="1" t="s">
        <v>92</v>
      </c>
      <c r="D216" s="28">
        <v>93.403122130394848</v>
      </c>
      <c r="E216"/>
      <c r="F216" s="2"/>
      <c r="G216" s="1" t="s">
        <v>66</v>
      </c>
      <c r="H216" s="1" t="s">
        <v>133</v>
      </c>
      <c r="I216" s="1" t="s">
        <v>92</v>
      </c>
      <c r="J216" s="28">
        <v>93.824787840835128</v>
      </c>
      <c r="K216"/>
      <c r="L216"/>
      <c r="M216"/>
    </row>
    <row r="217" spans="1:13" x14ac:dyDescent="0.25">
      <c r="A217" s="1" t="s">
        <v>52</v>
      </c>
      <c r="B217" s="1" t="s">
        <v>132</v>
      </c>
      <c r="C217" s="1" t="s">
        <v>93</v>
      </c>
      <c r="D217" s="28">
        <v>91.4196510560147</v>
      </c>
      <c r="E217"/>
      <c r="F217" s="28"/>
      <c r="G217" s="1" t="s">
        <v>66</v>
      </c>
      <c r="H217" s="1" t="s">
        <v>133</v>
      </c>
      <c r="I217" s="1" t="s">
        <v>93</v>
      </c>
      <c r="J217" s="28">
        <v>93.013477621102709</v>
      </c>
      <c r="K217"/>
      <c r="L217"/>
      <c r="M217"/>
    </row>
    <row r="218" spans="1:13" x14ac:dyDescent="0.25">
      <c r="A218" s="1" t="s">
        <v>52</v>
      </c>
      <c r="B218" s="1" t="s">
        <v>132</v>
      </c>
      <c r="C218" s="1" t="s">
        <v>135</v>
      </c>
      <c r="D218" s="28">
        <v>37.934226552984171</v>
      </c>
      <c r="E218"/>
      <c r="F218" s="28"/>
      <c r="G218" s="1" t="s">
        <v>66</v>
      </c>
      <c r="H218" s="1" t="s">
        <v>133</v>
      </c>
      <c r="I218" s="1" t="s">
        <v>135</v>
      </c>
      <c r="J218" s="2">
        <v>62.621438204359656</v>
      </c>
      <c r="K218"/>
      <c r="L218"/>
      <c r="M218"/>
    </row>
    <row r="219" spans="1:13" x14ac:dyDescent="0.25">
      <c r="A219" s="1" t="s">
        <v>52</v>
      </c>
      <c r="B219" s="1" t="s">
        <v>132</v>
      </c>
      <c r="C219" s="1" t="s">
        <v>136</v>
      </c>
      <c r="D219" s="28">
        <v>28.598714416896236</v>
      </c>
      <c r="E219"/>
      <c r="F219" s="2"/>
      <c r="G219" s="1" t="s">
        <v>66</v>
      </c>
      <c r="H219" s="1" t="s">
        <v>133</v>
      </c>
      <c r="I219" s="1" t="s">
        <v>136</v>
      </c>
      <c r="J219" s="2">
        <v>53.428942489519294</v>
      </c>
      <c r="K219"/>
      <c r="L219"/>
      <c r="M219"/>
    </row>
    <row r="220" spans="1:13" x14ac:dyDescent="0.25">
      <c r="A220" s="1" t="s">
        <v>52</v>
      </c>
      <c r="B220" s="1" t="s">
        <v>131</v>
      </c>
      <c r="C220" s="1" t="s">
        <v>115</v>
      </c>
      <c r="D220" s="2">
        <v>45996</v>
      </c>
      <c r="E220"/>
      <c r="F220" s="2"/>
      <c r="G220" s="1" t="s">
        <v>66</v>
      </c>
      <c r="H220" s="1" t="s">
        <v>132</v>
      </c>
      <c r="I220" s="1" t="s">
        <v>115</v>
      </c>
      <c r="J220" s="2">
        <v>554188</v>
      </c>
      <c r="K220"/>
      <c r="L220"/>
      <c r="M220"/>
    </row>
    <row r="221" spans="1:13" x14ac:dyDescent="0.25">
      <c r="A221" s="1" t="s">
        <v>52</v>
      </c>
      <c r="B221" s="1" t="s">
        <v>131</v>
      </c>
      <c r="C221" s="1" t="s">
        <v>124</v>
      </c>
      <c r="D221" s="2">
        <v>44108</v>
      </c>
      <c r="E221"/>
      <c r="F221" s="2"/>
      <c r="G221" s="1" t="s">
        <v>66</v>
      </c>
      <c r="H221" s="1" t="s">
        <v>132</v>
      </c>
      <c r="I221" s="1" t="s">
        <v>124</v>
      </c>
      <c r="J221" s="2">
        <v>496028</v>
      </c>
      <c r="K221"/>
      <c r="L221"/>
      <c r="M221"/>
    </row>
    <row r="222" spans="1:13" x14ac:dyDescent="0.25">
      <c r="A222" s="1" t="s">
        <v>52</v>
      </c>
      <c r="B222" s="1" t="s">
        <v>131</v>
      </c>
      <c r="C222" s="1" t="s">
        <v>91</v>
      </c>
      <c r="D222" s="2">
        <v>42740</v>
      </c>
      <c r="E222"/>
      <c r="F222" s="2"/>
      <c r="G222" s="1" t="s">
        <v>66</v>
      </c>
      <c r="H222" s="1" t="s">
        <v>132</v>
      </c>
      <c r="I222" s="1" t="s">
        <v>91</v>
      </c>
      <c r="J222" s="2">
        <v>488844</v>
      </c>
      <c r="K222"/>
      <c r="L222"/>
      <c r="M222"/>
    </row>
    <row r="223" spans="1:13" x14ac:dyDescent="0.25">
      <c r="A223" s="1" t="s">
        <v>52</v>
      </c>
      <c r="B223" s="1" t="s">
        <v>131</v>
      </c>
      <c r="C223" s="1" t="s">
        <v>139</v>
      </c>
      <c r="D223" s="2">
        <v>6583</v>
      </c>
      <c r="E223"/>
      <c r="F223" s="2"/>
      <c r="G223" s="1" t="s">
        <v>66</v>
      </c>
      <c r="H223" s="1" t="s">
        <v>132</v>
      </c>
      <c r="I223" s="1" t="s">
        <v>139</v>
      </c>
      <c r="J223" s="2">
        <v>170890</v>
      </c>
      <c r="K223"/>
      <c r="L223"/>
      <c r="M223"/>
    </row>
    <row r="224" spans="1:13" x14ac:dyDescent="0.25">
      <c r="A224" s="1" t="s">
        <v>52</v>
      </c>
      <c r="B224" s="1" t="s">
        <v>131</v>
      </c>
      <c r="C224" s="1" t="s">
        <v>92</v>
      </c>
      <c r="D224" s="28">
        <v>95.895295243064609</v>
      </c>
      <c r="E224"/>
      <c r="F224" s="2"/>
      <c r="G224" s="1" t="s">
        <v>66</v>
      </c>
      <c r="H224" s="1" t="s">
        <v>132</v>
      </c>
      <c r="I224" s="1" t="s">
        <v>92</v>
      </c>
      <c r="J224" s="28">
        <v>89.505366409954746</v>
      </c>
      <c r="K224"/>
      <c r="L224"/>
      <c r="M224"/>
    </row>
    <row r="225" spans="1:13" x14ac:dyDescent="0.25">
      <c r="A225" s="1" t="s">
        <v>52</v>
      </c>
      <c r="B225" s="1" t="s">
        <v>131</v>
      </c>
      <c r="C225" s="1" t="s">
        <v>93</v>
      </c>
      <c r="D225" s="28">
        <v>92.921123575963122</v>
      </c>
      <c r="E225"/>
      <c r="F225" s="28"/>
      <c r="G225" s="1" t="s">
        <v>66</v>
      </c>
      <c r="H225" s="1" t="s">
        <v>132</v>
      </c>
      <c r="I225" s="1" t="s">
        <v>93</v>
      </c>
      <c r="J225" s="28">
        <v>88.209055410799223</v>
      </c>
      <c r="K225"/>
      <c r="L225"/>
      <c r="M225"/>
    </row>
    <row r="226" spans="1:13" x14ac:dyDescent="0.25">
      <c r="A226" s="1" t="s">
        <v>52</v>
      </c>
      <c r="B226" s="1" t="s">
        <v>131</v>
      </c>
      <c r="C226" s="1" t="s">
        <v>135</v>
      </c>
      <c r="D226" s="28">
        <v>22.379738228794832</v>
      </c>
      <c r="E226"/>
      <c r="F226" s="28"/>
      <c r="G226" s="1" t="s">
        <v>66</v>
      </c>
      <c r="H226" s="1" t="s">
        <v>132</v>
      </c>
      <c r="I226" s="1" t="s">
        <v>135</v>
      </c>
      <c r="J226" s="2">
        <v>41.169484134727732</v>
      </c>
      <c r="K226"/>
      <c r="L226"/>
      <c r="M226"/>
    </row>
    <row r="227" spans="1:13" x14ac:dyDescent="0.25">
      <c r="A227" s="1" t="s">
        <v>52</v>
      </c>
      <c r="B227" s="1" t="s">
        <v>131</v>
      </c>
      <c r="C227" s="1" t="s">
        <v>136</v>
      </c>
      <c r="D227" s="28">
        <v>14.312114096877989</v>
      </c>
      <c r="E227"/>
      <c r="F227" s="2"/>
      <c r="G227" s="1" t="s">
        <v>66</v>
      </c>
      <c r="H227" s="1" t="s">
        <v>132</v>
      </c>
      <c r="I227" s="1" t="s">
        <v>136</v>
      </c>
      <c r="J227" s="2">
        <v>30.836106158920799</v>
      </c>
      <c r="K227"/>
      <c r="L227"/>
      <c r="M227"/>
    </row>
    <row r="228" spans="1:13" x14ac:dyDescent="0.25">
      <c r="A228" s="1" t="s">
        <v>52</v>
      </c>
      <c r="B228" s="1" t="s">
        <v>130</v>
      </c>
      <c r="C228" s="1" t="s">
        <v>115</v>
      </c>
      <c r="D228" s="2">
        <v>16699</v>
      </c>
      <c r="E228"/>
      <c r="F228" s="2"/>
      <c r="G228" s="1" t="s">
        <v>66</v>
      </c>
      <c r="H228" s="1" t="s">
        <v>130</v>
      </c>
      <c r="I228" s="1" t="s">
        <v>115</v>
      </c>
      <c r="J228" s="2">
        <v>200949</v>
      </c>
      <c r="K228"/>
      <c r="L228"/>
      <c r="M228"/>
    </row>
    <row r="229" spans="1:13" x14ac:dyDescent="0.25">
      <c r="A229" s="1" t="s">
        <v>52</v>
      </c>
      <c r="B229" s="1" t="s">
        <v>130</v>
      </c>
      <c r="C229" s="1" t="s">
        <v>124</v>
      </c>
      <c r="D229" s="2">
        <v>15670</v>
      </c>
      <c r="E229"/>
      <c r="G229" s="1" t="s">
        <v>66</v>
      </c>
      <c r="H229" s="1" t="s">
        <v>130</v>
      </c>
      <c r="I229" s="1" t="s">
        <v>124</v>
      </c>
      <c r="J229" s="2">
        <v>191341</v>
      </c>
      <c r="K229"/>
      <c r="L229"/>
      <c r="M229"/>
    </row>
    <row r="230" spans="1:13" x14ac:dyDescent="0.25">
      <c r="A230" s="1" t="s">
        <v>52</v>
      </c>
      <c r="B230" s="1" t="s">
        <v>130</v>
      </c>
      <c r="C230" s="1" t="s">
        <v>91</v>
      </c>
      <c r="D230" s="2">
        <v>15027</v>
      </c>
      <c r="E230"/>
      <c r="G230" s="1" t="s">
        <v>66</v>
      </c>
      <c r="H230" s="1" t="s">
        <v>130</v>
      </c>
      <c r="I230" s="1" t="s">
        <v>91</v>
      </c>
      <c r="J230" s="2">
        <v>185369</v>
      </c>
      <c r="K230"/>
      <c r="L230"/>
      <c r="M230"/>
    </row>
    <row r="231" spans="1:13" x14ac:dyDescent="0.25">
      <c r="A231" s="1" t="s">
        <v>52</v>
      </c>
      <c r="B231" s="1" t="s">
        <v>130</v>
      </c>
      <c r="C231" s="1" t="s">
        <v>139</v>
      </c>
      <c r="D231" s="2">
        <v>0</v>
      </c>
      <c r="E231"/>
      <c r="G231" s="1" t="s">
        <v>66</v>
      </c>
      <c r="H231" s="1" t="s">
        <v>130</v>
      </c>
      <c r="I231" s="1" t="s">
        <v>139</v>
      </c>
      <c r="J231" s="2">
        <v>57</v>
      </c>
      <c r="K231"/>
      <c r="L231"/>
      <c r="M231"/>
    </row>
    <row r="232" spans="1:13" x14ac:dyDescent="0.25">
      <c r="A232" s="1" t="s">
        <v>52</v>
      </c>
      <c r="B232" s="1" t="s">
        <v>130</v>
      </c>
      <c r="C232" s="1" t="s">
        <v>92</v>
      </c>
      <c r="D232" s="28">
        <v>93.837954368525061</v>
      </c>
      <c r="E232"/>
      <c r="G232" s="1" t="s">
        <v>66</v>
      </c>
      <c r="H232" s="1" t="s">
        <v>130</v>
      </c>
      <c r="I232" s="1" t="s">
        <v>92</v>
      </c>
      <c r="J232" s="28">
        <v>95.218687328625677</v>
      </c>
      <c r="K232"/>
      <c r="L232"/>
      <c r="M232"/>
    </row>
    <row r="233" spans="1:13" x14ac:dyDescent="0.25">
      <c r="A233" s="1" t="s">
        <v>52</v>
      </c>
      <c r="B233" s="1" t="s">
        <v>130</v>
      </c>
      <c r="C233" s="1" t="s">
        <v>93</v>
      </c>
      <c r="D233" s="28">
        <v>89.987424396670463</v>
      </c>
      <c r="E233"/>
      <c r="G233" s="1" t="s">
        <v>66</v>
      </c>
      <c r="H233" s="1" t="s">
        <v>130</v>
      </c>
      <c r="I233" s="1" t="s">
        <v>93</v>
      </c>
      <c r="J233" s="28">
        <v>92.246788986260199</v>
      </c>
      <c r="K233"/>
      <c r="L233"/>
      <c r="M233"/>
    </row>
    <row r="234" spans="1:13" x14ac:dyDescent="0.25">
      <c r="A234" s="1" t="s">
        <v>52</v>
      </c>
      <c r="B234" s="1" t="s">
        <v>130</v>
      </c>
      <c r="C234" s="1" t="s">
        <v>135</v>
      </c>
      <c r="D234" s="28">
        <v>0</v>
      </c>
      <c r="E234"/>
      <c r="G234" s="1" t="s">
        <v>66</v>
      </c>
      <c r="H234" s="1" t="s">
        <v>130</v>
      </c>
      <c r="I234" s="1" t="s">
        <v>135</v>
      </c>
      <c r="J234" s="2">
        <v>0.9514271407110666</v>
      </c>
      <c r="K234"/>
      <c r="L234"/>
      <c r="M234"/>
    </row>
    <row r="235" spans="1:13" x14ac:dyDescent="0.25">
      <c r="A235" s="1" t="s">
        <v>52</v>
      </c>
      <c r="B235" s="1" t="s">
        <v>130</v>
      </c>
      <c r="C235" s="1" t="s">
        <v>136</v>
      </c>
      <c r="D235" s="28">
        <v>0</v>
      </c>
      <c r="E235"/>
      <c r="G235" s="1" t="s">
        <v>66</v>
      </c>
      <c r="H235" s="1" t="s">
        <v>130</v>
      </c>
      <c r="I235" s="1" t="s">
        <v>136</v>
      </c>
      <c r="J235" s="2">
        <v>2.8365406147828558E-2</v>
      </c>
      <c r="K235"/>
      <c r="L235"/>
      <c r="M235"/>
    </row>
    <row r="236" spans="1:13" x14ac:dyDescent="0.25">
      <c r="A236" s="1" t="s">
        <v>52</v>
      </c>
      <c r="B236" s="1" t="s">
        <v>129</v>
      </c>
      <c r="C236" s="1" t="s">
        <v>115</v>
      </c>
      <c r="D236" s="2">
        <v>19931</v>
      </c>
      <c r="E236"/>
      <c r="G236" s="1" t="s">
        <v>66</v>
      </c>
      <c r="H236" s="1" t="s">
        <v>129</v>
      </c>
      <c r="I236" s="1" t="s">
        <v>115</v>
      </c>
      <c r="J236" s="2">
        <v>223785</v>
      </c>
      <c r="K236"/>
      <c r="L236"/>
      <c r="M236"/>
    </row>
    <row r="237" spans="1:13" x14ac:dyDescent="0.25">
      <c r="A237" s="1" t="s">
        <v>52</v>
      </c>
      <c r="B237" s="1" t="s">
        <v>129</v>
      </c>
      <c r="C237" s="1" t="s">
        <v>124</v>
      </c>
      <c r="D237" s="2">
        <v>6449</v>
      </c>
      <c r="E237"/>
      <c r="G237" s="1" t="s">
        <v>66</v>
      </c>
      <c r="H237" s="1" t="s">
        <v>129</v>
      </c>
      <c r="I237" s="1" t="s">
        <v>124</v>
      </c>
      <c r="J237" s="2">
        <v>106172</v>
      </c>
      <c r="K237"/>
      <c r="L237"/>
      <c r="M237"/>
    </row>
    <row r="238" spans="1:13" x14ac:dyDescent="0.25">
      <c r="A238" s="1" t="s">
        <v>52</v>
      </c>
      <c r="B238" s="1" t="s">
        <v>129</v>
      </c>
      <c r="C238" s="1" t="s">
        <v>91</v>
      </c>
      <c r="D238" s="2">
        <v>0</v>
      </c>
      <c r="E238"/>
      <c r="G238" s="1" t="s">
        <v>66</v>
      </c>
      <c r="H238" s="1" t="s">
        <v>129</v>
      </c>
      <c r="I238" s="1" t="s">
        <v>91</v>
      </c>
      <c r="J238" s="2">
        <v>5</v>
      </c>
      <c r="K238"/>
      <c r="L238"/>
      <c r="M238"/>
    </row>
    <row r="239" spans="1:13" x14ac:dyDescent="0.25">
      <c r="A239" s="1" t="s">
        <v>52</v>
      </c>
      <c r="B239" s="1" t="s">
        <v>129</v>
      </c>
      <c r="C239" s="1" t="s">
        <v>139</v>
      </c>
      <c r="D239" s="2">
        <v>0</v>
      </c>
      <c r="E239"/>
      <c r="G239" s="1" t="s">
        <v>66</v>
      </c>
      <c r="H239" s="1" t="s">
        <v>129</v>
      </c>
      <c r="I239" s="1" t="s">
        <v>139</v>
      </c>
      <c r="J239" s="2">
        <v>0</v>
      </c>
      <c r="K239"/>
      <c r="L239"/>
      <c r="M239"/>
    </row>
    <row r="240" spans="1:13" x14ac:dyDescent="0.25">
      <c r="A240" s="1" t="s">
        <v>52</v>
      </c>
      <c r="B240" s="1" t="s">
        <v>129</v>
      </c>
      <c r="C240" s="1" t="s">
        <v>92</v>
      </c>
      <c r="D240" s="28">
        <v>32.356630374793042</v>
      </c>
      <c r="E240"/>
      <c r="G240" s="1" t="s">
        <v>66</v>
      </c>
      <c r="H240" s="1" t="s">
        <v>129</v>
      </c>
      <c r="I240" s="1" t="s">
        <v>92</v>
      </c>
      <c r="J240" s="28">
        <v>47.443751815358496</v>
      </c>
      <c r="K240"/>
      <c r="L240"/>
      <c r="M240"/>
    </row>
    <row r="241" spans="1:13" x14ac:dyDescent="0.25">
      <c r="A241" s="1" t="s">
        <v>52</v>
      </c>
      <c r="B241" s="1" t="s">
        <v>129</v>
      </c>
      <c r="C241" s="1" t="s">
        <v>93</v>
      </c>
      <c r="D241" s="28">
        <v>0</v>
      </c>
      <c r="E241"/>
      <c r="G241" s="1" t="s">
        <v>66</v>
      </c>
      <c r="H241" s="1" t="s">
        <v>129</v>
      </c>
      <c r="I241" s="1" t="s">
        <v>93</v>
      </c>
      <c r="J241" s="28">
        <v>2.2342873740420492E-3</v>
      </c>
      <c r="K241"/>
      <c r="L241"/>
      <c r="M241"/>
    </row>
    <row r="242" spans="1:13" x14ac:dyDescent="0.25">
      <c r="A242" s="1" t="s">
        <v>52</v>
      </c>
      <c r="B242" s="1" t="s">
        <v>129</v>
      </c>
      <c r="C242" s="1" t="s">
        <v>135</v>
      </c>
      <c r="D242" s="28">
        <v>0</v>
      </c>
      <c r="E242"/>
      <c r="G242" s="1" t="s">
        <v>66</v>
      </c>
      <c r="H242" s="1" t="s">
        <v>129</v>
      </c>
      <c r="I242" s="1" t="s">
        <v>135</v>
      </c>
      <c r="J242" s="2">
        <v>0</v>
      </c>
      <c r="K242"/>
      <c r="L242"/>
      <c r="M242"/>
    </row>
    <row r="243" spans="1:13" x14ac:dyDescent="0.25">
      <c r="A243" s="1" t="s">
        <v>52</v>
      </c>
      <c r="B243" s="1" t="s">
        <v>129</v>
      </c>
      <c r="C243" s="1" t="s">
        <v>136</v>
      </c>
      <c r="D243" s="28">
        <v>0</v>
      </c>
      <c r="E243"/>
      <c r="G243" s="1" t="s">
        <v>66</v>
      </c>
      <c r="H243" s="1" t="s">
        <v>129</v>
      </c>
      <c r="I243" s="1" t="s">
        <v>136</v>
      </c>
      <c r="J243" s="2">
        <v>0</v>
      </c>
      <c r="K243"/>
      <c r="L243"/>
      <c r="M243"/>
    </row>
    <row r="244" spans="1:13" x14ac:dyDescent="0.25">
      <c r="A244" s="1" t="s">
        <v>50</v>
      </c>
      <c r="B244" s="1" t="s">
        <v>2</v>
      </c>
      <c r="C244" s="1" t="s">
        <v>115</v>
      </c>
      <c r="D244" s="2">
        <v>4146</v>
      </c>
      <c r="E244"/>
      <c r="G244" s="1" t="s">
        <v>120</v>
      </c>
      <c r="H244" s="1" t="s">
        <v>2</v>
      </c>
      <c r="I244" s="1" t="s">
        <v>115</v>
      </c>
      <c r="J244" s="2">
        <v>6709</v>
      </c>
      <c r="K244"/>
      <c r="L244"/>
      <c r="M244"/>
    </row>
    <row r="245" spans="1:13" x14ac:dyDescent="0.25">
      <c r="A245" s="1" t="s">
        <v>50</v>
      </c>
      <c r="B245" s="1" t="s">
        <v>2</v>
      </c>
      <c r="C245" s="1" t="s">
        <v>124</v>
      </c>
      <c r="D245" s="2">
        <v>4046</v>
      </c>
      <c r="E245"/>
      <c r="G245" s="1" t="s">
        <v>120</v>
      </c>
      <c r="H245" s="1" t="s">
        <v>2</v>
      </c>
      <c r="I245" s="1" t="s">
        <v>124</v>
      </c>
      <c r="J245" s="2">
        <v>7561</v>
      </c>
      <c r="K245"/>
      <c r="L245"/>
      <c r="M245"/>
    </row>
    <row r="246" spans="1:13" x14ac:dyDescent="0.25">
      <c r="A246" s="1" t="s">
        <v>50</v>
      </c>
      <c r="B246" s="1" t="s">
        <v>2</v>
      </c>
      <c r="C246" s="1" t="s">
        <v>91</v>
      </c>
      <c r="D246" s="2">
        <v>3993</v>
      </c>
      <c r="E246"/>
      <c r="G246" s="1" t="s">
        <v>120</v>
      </c>
      <c r="H246" s="1" t="s">
        <v>2</v>
      </c>
      <c r="I246" s="1" t="s">
        <v>91</v>
      </c>
      <c r="J246" s="2">
        <v>7414</v>
      </c>
      <c r="K246"/>
      <c r="L246"/>
      <c r="M246"/>
    </row>
    <row r="247" spans="1:13" x14ac:dyDescent="0.25">
      <c r="A247" s="1" t="s">
        <v>50</v>
      </c>
      <c r="B247" s="1" t="s">
        <v>2</v>
      </c>
      <c r="C247" s="1" t="s">
        <v>139</v>
      </c>
      <c r="D247" s="2">
        <v>2152</v>
      </c>
      <c r="E247"/>
      <c r="G247" s="1" t="s">
        <v>120</v>
      </c>
      <c r="H247" s="1" t="s">
        <v>2</v>
      </c>
      <c r="I247" s="1" t="s">
        <v>139</v>
      </c>
      <c r="J247" s="2">
        <v>5078</v>
      </c>
      <c r="K247"/>
      <c r="L247"/>
      <c r="M247"/>
    </row>
    <row r="248" spans="1:13" x14ac:dyDescent="0.25">
      <c r="A248" s="1" t="s">
        <v>50</v>
      </c>
      <c r="B248" s="1" t="s">
        <v>2</v>
      </c>
      <c r="C248" s="1" t="s">
        <v>92</v>
      </c>
      <c r="D248" s="28">
        <v>97.588036661842736</v>
      </c>
      <c r="E248"/>
      <c r="G248" s="1" t="s">
        <v>120</v>
      </c>
      <c r="H248" s="1" t="s">
        <v>2</v>
      </c>
      <c r="I248" s="1" t="s">
        <v>92</v>
      </c>
      <c r="J248" s="28">
        <v>112.69935906990609</v>
      </c>
      <c r="K248"/>
      <c r="L248"/>
      <c r="M248"/>
    </row>
    <row r="249" spans="1:13" x14ac:dyDescent="0.25">
      <c r="A249" s="1" t="s">
        <v>50</v>
      </c>
      <c r="B249" s="1" t="s">
        <v>2</v>
      </c>
      <c r="C249" s="1" t="s">
        <v>93</v>
      </c>
      <c r="D249" s="28">
        <v>96.30969609261939</v>
      </c>
      <c r="E249"/>
      <c r="G249" s="1" t="s">
        <v>120</v>
      </c>
      <c r="H249" s="1" t="s">
        <v>2</v>
      </c>
      <c r="I249" s="1" t="s">
        <v>93</v>
      </c>
      <c r="J249" s="28">
        <v>110.50827246981667</v>
      </c>
      <c r="K249"/>
      <c r="L249"/>
      <c r="M249"/>
    </row>
    <row r="250" spans="1:13" x14ac:dyDescent="0.25">
      <c r="A250" s="1" t="s">
        <v>50</v>
      </c>
      <c r="B250" s="1" t="s">
        <v>2</v>
      </c>
      <c r="C250" s="1" t="s">
        <v>135</v>
      </c>
      <c r="D250" s="28">
        <v>58.942755409476852</v>
      </c>
      <c r="E250"/>
      <c r="G250" s="1" t="s">
        <v>120</v>
      </c>
      <c r="H250" s="1" t="s">
        <v>2</v>
      </c>
      <c r="I250" s="1" t="s">
        <v>135</v>
      </c>
      <c r="J250" s="2">
        <v>73.31793242853017</v>
      </c>
      <c r="K250"/>
      <c r="L250"/>
      <c r="M250"/>
    </row>
    <row r="251" spans="1:13" x14ac:dyDescent="0.25">
      <c r="A251" s="1" t="s">
        <v>50</v>
      </c>
      <c r="B251" s="1" t="s">
        <v>2</v>
      </c>
      <c r="C251" s="1" t="s">
        <v>136</v>
      </c>
      <c r="D251" s="28">
        <v>51.905451037144232</v>
      </c>
      <c r="E251"/>
      <c r="G251" s="1" t="s">
        <v>120</v>
      </c>
      <c r="H251" s="1" t="s">
        <v>2</v>
      </c>
      <c r="I251" s="1" t="s">
        <v>136</v>
      </c>
      <c r="J251" s="2">
        <v>75.689372484722014</v>
      </c>
      <c r="K251"/>
      <c r="L251"/>
      <c r="M251"/>
    </row>
    <row r="252" spans="1:13" x14ac:dyDescent="0.25">
      <c r="A252" s="1" t="s">
        <v>50</v>
      </c>
      <c r="B252" s="1" t="s">
        <v>133</v>
      </c>
      <c r="C252" s="1" t="s">
        <v>115</v>
      </c>
      <c r="D252" s="2">
        <v>8341</v>
      </c>
      <c r="E252"/>
      <c r="G252" s="1" t="s">
        <v>120</v>
      </c>
      <c r="H252" s="1" t="s">
        <v>131</v>
      </c>
      <c r="I252" s="1" t="s">
        <v>115</v>
      </c>
      <c r="J252" s="2">
        <v>6745</v>
      </c>
      <c r="K252"/>
      <c r="L252"/>
      <c r="M252"/>
    </row>
    <row r="253" spans="1:13" x14ac:dyDescent="0.25">
      <c r="A253" s="1" t="s">
        <v>50</v>
      </c>
      <c r="B253" s="1" t="s">
        <v>133</v>
      </c>
      <c r="C253" s="1" t="s">
        <v>124</v>
      </c>
      <c r="D253" s="2">
        <v>8447</v>
      </c>
      <c r="E253"/>
      <c r="G253" s="1" t="s">
        <v>120</v>
      </c>
      <c r="H253" s="1" t="s">
        <v>131</v>
      </c>
      <c r="I253" s="1" t="s">
        <v>124</v>
      </c>
      <c r="J253" s="2">
        <v>16973</v>
      </c>
      <c r="K253"/>
      <c r="L253"/>
      <c r="M253"/>
    </row>
    <row r="254" spans="1:13" x14ac:dyDescent="0.25">
      <c r="A254" s="1" t="s">
        <v>50</v>
      </c>
      <c r="B254" s="1" t="s">
        <v>133</v>
      </c>
      <c r="C254" s="1" t="s">
        <v>91</v>
      </c>
      <c r="D254" s="2">
        <v>8325</v>
      </c>
      <c r="E254"/>
      <c r="G254" s="1" t="s">
        <v>120</v>
      </c>
      <c r="H254" s="1" t="s">
        <v>131</v>
      </c>
      <c r="I254" s="1" t="s">
        <v>91</v>
      </c>
      <c r="J254" s="2">
        <v>16511</v>
      </c>
      <c r="K254"/>
      <c r="L254"/>
      <c r="M254"/>
    </row>
    <row r="255" spans="1:13" x14ac:dyDescent="0.25">
      <c r="A255" s="1" t="s">
        <v>50</v>
      </c>
      <c r="B255" s="1" t="s">
        <v>133</v>
      </c>
      <c r="C255" s="1" t="s">
        <v>139</v>
      </c>
      <c r="D255" s="2">
        <v>3259</v>
      </c>
      <c r="E255"/>
      <c r="G255" s="1" t="s">
        <v>120</v>
      </c>
      <c r="H255" s="1" t="s">
        <v>131</v>
      </c>
      <c r="I255" s="1" t="s">
        <v>139</v>
      </c>
      <c r="J255" s="2">
        <v>4138</v>
      </c>
      <c r="K255"/>
      <c r="L255"/>
      <c r="M255"/>
    </row>
    <row r="256" spans="1:13" x14ac:dyDescent="0.25">
      <c r="A256" s="1" t="s">
        <v>50</v>
      </c>
      <c r="B256" s="1" t="s">
        <v>133</v>
      </c>
      <c r="C256" s="1" t="s">
        <v>92</v>
      </c>
      <c r="D256" s="28">
        <v>101.27083083563122</v>
      </c>
      <c r="G256" s="1" t="s">
        <v>120</v>
      </c>
      <c r="H256" s="1" t="s">
        <v>131</v>
      </c>
      <c r="I256" s="1" t="s">
        <v>92</v>
      </c>
      <c r="J256" s="28">
        <v>251.63825055596737</v>
      </c>
      <c r="K256"/>
      <c r="L256"/>
      <c r="M256"/>
    </row>
    <row r="257" spans="1:13" x14ac:dyDescent="0.25">
      <c r="A257" s="1" t="s">
        <v>50</v>
      </c>
      <c r="B257" s="1" t="s">
        <v>133</v>
      </c>
      <c r="C257" s="1" t="s">
        <v>93</v>
      </c>
      <c r="D257" s="28">
        <v>99.808176477640572</v>
      </c>
      <c r="G257" s="1" t="s">
        <v>120</v>
      </c>
      <c r="H257" s="1" t="s">
        <v>131</v>
      </c>
      <c r="I257" s="1" t="s">
        <v>93</v>
      </c>
      <c r="J257" s="28">
        <v>244.78873239436618</v>
      </c>
      <c r="K257"/>
      <c r="L257"/>
      <c r="M257"/>
    </row>
    <row r="258" spans="1:13" x14ac:dyDescent="0.25">
      <c r="A258" s="1" t="s">
        <v>50</v>
      </c>
      <c r="B258" s="1" t="s">
        <v>133</v>
      </c>
      <c r="C258" s="1" t="s">
        <v>135</v>
      </c>
      <c r="D258" s="28">
        <v>43.774345198119541</v>
      </c>
      <c r="G258" s="1" t="s">
        <v>120</v>
      </c>
      <c r="H258" s="1" t="s">
        <v>131</v>
      </c>
      <c r="I258" s="1" t="s">
        <v>135</v>
      </c>
      <c r="J258" s="2">
        <v>30.000725005437541</v>
      </c>
      <c r="K258"/>
      <c r="L258"/>
      <c r="M258"/>
    </row>
    <row r="259" spans="1:13" x14ac:dyDescent="0.25">
      <c r="A259" s="1" t="s">
        <v>50</v>
      </c>
      <c r="B259" s="1" t="s">
        <v>133</v>
      </c>
      <c r="C259" s="1" t="s">
        <v>136</v>
      </c>
      <c r="D259" s="28">
        <v>39.07205371058626</v>
      </c>
      <c r="G259" s="1" t="s">
        <v>120</v>
      </c>
      <c r="H259" s="1" t="s">
        <v>131</v>
      </c>
      <c r="I259" s="1" t="s">
        <v>136</v>
      </c>
      <c r="J259" s="2">
        <v>61.349147516679025</v>
      </c>
      <c r="K259"/>
      <c r="L259"/>
      <c r="M259"/>
    </row>
    <row r="260" spans="1:13" x14ac:dyDescent="0.25">
      <c r="A260" s="1" t="s">
        <v>50</v>
      </c>
      <c r="B260" s="1" t="s">
        <v>132</v>
      </c>
      <c r="C260" s="1" t="s">
        <v>115</v>
      </c>
      <c r="D260" s="2">
        <v>11804</v>
      </c>
      <c r="G260" s="1" t="s">
        <v>120</v>
      </c>
      <c r="H260" s="1" t="s">
        <v>133</v>
      </c>
      <c r="I260" s="1" t="s">
        <v>115</v>
      </c>
      <c r="J260" s="2">
        <v>9771</v>
      </c>
      <c r="K260"/>
      <c r="L260"/>
      <c r="M260"/>
    </row>
    <row r="261" spans="1:13" x14ac:dyDescent="0.25">
      <c r="A261" s="1" t="s">
        <v>50</v>
      </c>
      <c r="B261" s="1" t="s">
        <v>132</v>
      </c>
      <c r="C261" s="1" t="s">
        <v>124</v>
      </c>
      <c r="D261" s="2">
        <v>11736</v>
      </c>
      <c r="G261" s="1" t="s">
        <v>120</v>
      </c>
      <c r="H261" s="1" t="s">
        <v>133</v>
      </c>
      <c r="I261" s="1" t="s">
        <v>124</v>
      </c>
      <c r="J261" s="2">
        <v>13173</v>
      </c>
      <c r="K261"/>
      <c r="L261"/>
      <c r="M261"/>
    </row>
    <row r="262" spans="1:13" x14ac:dyDescent="0.25">
      <c r="A262" s="1" t="s">
        <v>50</v>
      </c>
      <c r="B262" s="1" t="s">
        <v>132</v>
      </c>
      <c r="C262" s="1" t="s">
        <v>91</v>
      </c>
      <c r="D262" s="2">
        <v>11455</v>
      </c>
      <c r="G262" s="1" t="s">
        <v>120</v>
      </c>
      <c r="H262" s="1" t="s">
        <v>133</v>
      </c>
      <c r="I262" s="1" t="s">
        <v>91</v>
      </c>
      <c r="J262" s="2">
        <v>12850</v>
      </c>
      <c r="K262"/>
      <c r="L262"/>
      <c r="M262"/>
    </row>
    <row r="263" spans="1:13" x14ac:dyDescent="0.25">
      <c r="A263" s="1" t="s">
        <v>50</v>
      </c>
      <c r="B263" s="1" t="s">
        <v>132</v>
      </c>
      <c r="C263" s="1" t="s">
        <v>139</v>
      </c>
      <c r="D263" s="2">
        <v>2851</v>
      </c>
      <c r="G263" s="1" t="s">
        <v>120</v>
      </c>
      <c r="H263" s="1" t="s">
        <v>133</v>
      </c>
      <c r="I263" s="1" t="s">
        <v>139</v>
      </c>
      <c r="J263" s="2">
        <v>5906</v>
      </c>
      <c r="K263"/>
      <c r="L263"/>
      <c r="M263"/>
    </row>
    <row r="264" spans="1:13" x14ac:dyDescent="0.25">
      <c r="A264" s="1" t="s">
        <v>50</v>
      </c>
      <c r="B264" s="1" t="s">
        <v>132</v>
      </c>
      <c r="C264" s="1" t="s">
        <v>92</v>
      </c>
      <c r="D264" s="28">
        <v>99.423924093527617</v>
      </c>
      <c r="G264" s="1" t="s">
        <v>120</v>
      </c>
      <c r="H264" s="1" t="s">
        <v>133</v>
      </c>
      <c r="I264" s="1" t="s">
        <v>92</v>
      </c>
      <c r="J264" s="28">
        <v>134.81731654897143</v>
      </c>
      <c r="K264"/>
      <c r="L264"/>
      <c r="M264"/>
    </row>
    <row r="265" spans="1:13" x14ac:dyDescent="0.25">
      <c r="A265" s="1" t="s">
        <v>50</v>
      </c>
      <c r="B265" s="1" t="s">
        <v>132</v>
      </c>
      <c r="C265" s="1" t="s">
        <v>93</v>
      </c>
      <c r="D265" s="28">
        <v>97.043375127075564</v>
      </c>
      <c r="G265" s="1" t="s">
        <v>120</v>
      </c>
      <c r="H265" s="1" t="s">
        <v>133</v>
      </c>
      <c r="I265" s="1" t="s">
        <v>93</v>
      </c>
      <c r="J265" s="28">
        <v>131.51161600654999</v>
      </c>
      <c r="K265"/>
      <c r="L265"/>
      <c r="M265"/>
    </row>
    <row r="266" spans="1:13" x14ac:dyDescent="0.25">
      <c r="A266" s="1" t="s">
        <v>50</v>
      </c>
      <c r="B266" s="1" t="s">
        <v>132</v>
      </c>
      <c r="C266" s="1" t="s">
        <v>135</v>
      </c>
      <c r="D266" s="28">
        <v>30.622986036519872</v>
      </c>
      <c r="G266" s="1" t="s">
        <v>120</v>
      </c>
      <c r="H266" s="1" t="s">
        <v>133</v>
      </c>
      <c r="I266" s="1" t="s">
        <v>135</v>
      </c>
      <c r="J266" s="2">
        <v>51.116496451445393</v>
      </c>
      <c r="K266"/>
      <c r="L266"/>
      <c r="M266"/>
    </row>
    <row r="267" spans="1:13" x14ac:dyDescent="0.25">
      <c r="A267" s="1" t="s">
        <v>50</v>
      </c>
      <c r="B267" s="1" t="s">
        <v>132</v>
      </c>
      <c r="C267" s="1" t="s">
        <v>136</v>
      </c>
      <c r="D267" s="28">
        <v>24.15282954930532</v>
      </c>
      <c r="G267" s="1" t="s">
        <v>120</v>
      </c>
      <c r="H267" s="1" t="s">
        <v>133</v>
      </c>
      <c r="I267" s="1" t="s">
        <v>136</v>
      </c>
      <c r="J267" s="2">
        <v>60.444171527990996</v>
      </c>
      <c r="K267"/>
      <c r="L267"/>
      <c r="M267"/>
    </row>
    <row r="268" spans="1:13" x14ac:dyDescent="0.25">
      <c r="A268" s="1" t="s">
        <v>50</v>
      </c>
      <c r="B268" s="1" t="s">
        <v>131</v>
      </c>
      <c r="C268" s="1" t="s">
        <v>115</v>
      </c>
      <c r="D268" s="2">
        <v>20236</v>
      </c>
      <c r="G268" s="1" t="s">
        <v>120</v>
      </c>
      <c r="H268" s="1" t="s">
        <v>132</v>
      </c>
      <c r="I268" s="1" t="s">
        <v>115</v>
      </c>
      <c r="J268" s="2">
        <v>8918</v>
      </c>
      <c r="K268"/>
      <c r="L268"/>
      <c r="M268"/>
    </row>
    <row r="269" spans="1:13" x14ac:dyDescent="0.25">
      <c r="A269" s="1" t="s">
        <v>50</v>
      </c>
      <c r="B269" s="1" t="s">
        <v>131</v>
      </c>
      <c r="C269" s="1" t="s">
        <v>124</v>
      </c>
      <c r="D269" s="2">
        <v>20109</v>
      </c>
      <c r="G269" s="1" t="s">
        <v>120</v>
      </c>
      <c r="H269" s="1" t="s">
        <v>132</v>
      </c>
      <c r="I269" s="1" t="s">
        <v>124</v>
      </c>
      <c r="J269" s="2">
        <v>16091</v>
      </c>
      <c r="K269"/>
      <c r="L269"/>
      <c r="M269"/>
    </row>
    <row r="270" spans="1:13" x14ac:dyDescent="0.25">
      <c r="A270" s="1" t="s">
        <v>50</v>
      </c>
      <c r="B270" s="1" t="s">
        <v>131</v>
      </c>
      <c r="C270" s="1" t="s">
        <v>91</v>
      </c>
      <c r="D270" s="2">
        <v>19272</v>
      </c>
      <c r="G270" s="1" t="s">
        <v>120</v>
      </c>
      <c r="H270" s="1" t="s">
        <v>132</v>
      </c>
      <c r="I270" s="1" t="s">
        <v>91</v>
      </c>
      <c r="J270" s="2">
        <v>15622</v>
      </c>
      <c r="K270"/>
      <c r="L270"/>
      <c r="M270"/>
    </row>
    <row r="271" spans="1:13" x14ac:dyDescent="0.25">
      <c r="A271" s="1" t="s">
        <v>50</v>
      </c>
      <c r="B271" s="1" t="s">
        <v>131</v>
      </c>
      <c r="C271" s="1" t="s">
        <v>139</v>
      </c>
      <c r="D271" s="2">
        <v>2306</v>
      </c>
      <c r="G271" s="1" t="s">
        <v>120</v>
      </c>
      <c r="H271" s="1" t="s">
        <v>132</v>
      </c>
      <c r="I271" s="1" t="s">
        <v>139</v>
      </c>
      <c r="J271" s="2">
        <v>5155</v>
      </c>
      <c r="K271"/>
      <c r="L271"/>
      <c r="M271"/>
    </row>
    <row r="272" spans="1:13" x14ac:dyDescent="0.25">
      <c r="A272" s="1" t="s">
        <v>50</v>
      </c>
      <c r="B272" s="1" t="s">
        <v>131</v>
      </c>
      <c r="C272" s="1" t="s">
        <v>92</v>
      </c>
      <c r="D272" s="28">
        <v>99.372405613757664</v>
      </c>
      <c r="G272" s="1" t="s">
        <v>120</v>
      </c>
      <c r="H272" s="1" t="s">
        <v>132</v>
      </c>
      <c r="I272" s="1" t="s">
        <v>92</v>
      </c>
      <c r="J272" s="28">
        <v>180.4328324736488</v>
      </c>
      <c r="K272"/>
      <c r="L272"/>
      <c r="M272"/>
    </row>
    <row r="273" spans="1:13" x14ac:dyDescent="0.25">
      <c r="A273" s="1" t="s">
        <v>50</v>
      </c>
      <c r="B273" s="1" t="s">
        <v>131</v>
      </c>
      <c r="C273" s="1" t="s">
        <v>93</v>
      </c>
      <c r="D273" s="28">
        <v>95.236212690255002</v>
      </c>
      <c r="G273" s="1" t="s">
        <v>120</v>
      </c>
      <c r="H273" s="1" t="s">
        <v>132</v>
      </c>
      <c r="I273" s="1" t="s">
        <v>93</v>
      </c>
      <c r="J273" s="28">
        <v>175.17380578605068</v>
      </c>
      <c r="K273"/>
      <c r="L273"/>
      <c r="M273"/>
    </row>
    <row r="274" spans="1:13" x14ac:dyDescent="0.25">
      <c r="A274" s="1" t="s">
        <v>50</v>
      </c>
      <c r="B274" s="1" t="s">
        <v>131</v>
      </c>
      <c r="C274" s="1" t="s">
        <v>135</v>
      </c>
      <c r="D274" s="28">
        <v>18.297230818059194</v>
      </c>
      <c r="G274" s="1" t="s">
        <v>120</v>
      </c>
      <c r="H274" s="1" t="s">
        <v>132</v>
      </c>
      <c r="I274" s="1" t="s">
        <v>135</v>
      </c>
      <c r="J274" s="2">
        <v>37.960235640648008</v>
      </c>
      <c r="K274"/>
      <c r="L274"/>
      <c r="M274"/>
    </row>
    <row r="275" spans="1:13" x14ac:dyDescent="0.25">
      <c r="A275" s="1" t="s">
        <v>50</v>
      </c>
      <c r="B275" s="1" t="s">
        <v>131</v>
      </c>
      <c r="C275" s="1" t="s">
        <v>136</v>
      </c>
      <c r="D275" s="28">
        <v>11.395532713975093</v>
      </c>
      <c r="G275" s="1" t="s">
        <v>120</v>
      </c>
      <c r="H275" s="1" t="s">
        <v>132</v>
      </c>
      <c r="I275" s="1" t="s">
        <v>136</v>
      </c>
      <c r="J275" s="2">
        <v>57.804440457501684</v>
      </c>
      <c r="K275"/>
      <c r="L275"/>
      <c r="M275"/>
    </row>
    <row r="276" spans="1:13" x14ac:dyDescent="0.25">
      <c r="A276" s="1" t="s">
        <v>50</v>
      </c>
      <c r="B276" s="1" t="s">
        <v>130</v>
      </c>
      <c r="C276" s="1" t="s">
        <v>115</v>
      </c>
      <c r="D276" s="2">
        <v>8720</v>
      </c>
      <c r="G276" s="1" t="s">
        <v>120</v>
      </c>
      <c r="H276" s="1" t="s">
        <v>130</v>
      </c>
      <c r="I276" s="1" t="s">
        <v>115</v>
      </c>
      <c r="J276" s="2">
        <v>1033</v>
      </c>
      <c r="K276"/>
      <c r="L276"/>
      <c r="M276"/>
    </row>
    <row r="277" spans="1:13" x14ac:dyDescent="0.25">
      <c r="A277" s="1" t="s">
        <v>50</v>
      </c>
      <c r="B277" s="1" t="s">
        <v>130</v>
      </c>
      <c r="C277" s="1" t="s">
        <v>124</v>
      </c>
      <c r="D277" s="2">
        <v>8339</v>
      </c>
      <c r="G277" s="1" t="s">
        <v>120</v>
      </c>
      <c r="H277" s="1" t="s">
        <v>130</v>
      </c>
      <c r="I277" s="1" t="s">
        <v>124</v>
      </c>
      <c r="J277" s="2">
        <v>2221</v>
      </c>
      <c r="K277"/>
      <c r="L277"/>
      <c r="M277"/>
    </row>
    <row r="278" spans="1:13" x14ac:dyDescent="0.25">
      <c r="A278" s="1" t="s">
        <v>50</v>
      </c>
      <c r="B278" s="1" t="s">
        <v>130</v>
      </c>
      <c r="C278" s="1" t="s">
        <v>91</v>
      </c>
      <c r="D278" s="2">
        <v>7956</v>
      </c>
      <c r="G278" s="1" t="s">
        <v>120</v>
      </c>
      <c r="H278" s="1" t="s">
        <v>130</v>
      </c>
      <c r="I278" s="1" t="s">
        <v>91</v>
      </c>
      <c r="J278" s="2">
        <v>2103</v>
      </c>
      <c r="K278"/>
      <c r="L278"/>
      <c r="M278"/>
    </row>
    <row r="279" spans="1:13" x14ac:dyDescent="0.25">
      <c r="A279" s="1" t="s">
        <v>50</v>
      </c>
      <c r="B279" s="1" t="s">
        <v>130</v>
      </c>
      <c r="C279" s="1" t="s">
        <v>139</v>
      </c>
      <c r="D279" s="2">
        <v>0</v>
      </c>
      <c r="G279" s="1" t="s">
        <v>120</v>
      </c>
      <c r="H279" s="1" t="s">
        <v>130</v>
      </c>
      <c r="I279" s="1" t="s">
        <v>139</v>
      </c>
      <c r="J279" s="2">
        <v>0</v>
      </c>
      <c r="K279"/>
      <c r="L279"/>
      <c r="M279"/>
    </row>
    <row r="280" spans="1:13" x14ac:dyDescent="0.25">
      <c r="A280" s="1" t="s">
        <v>50</v>
      </c>
      <c r="B280" s="1" t="s">
        <v>130</v>
      </c>
      <c r="C280" s="1" t="s">
        <v>92</v>
      </c>
      <c r="D280" s="28">
        <v>95.63073394495413</v>
      </c>
      <c r="G280" s="1" t="s">
        <v>120</v>
      </c>
      <c r="H280" s="1" t="s">
        <v>130</v>
      </c>
      <c r="I280" s="1" t="s">
        <v>92</v>
      </c>
      <c r="J280" s="28">
        <v>215.0048402710552</v>
      </c>
      <c r="K280"/>
      <c r="L280"/>
      <c r="M280"/>
    </row>
    <row r="281" spans="1:13" x14ac:dyDescent="0.25">
      <c r="A281" s="1" t="s">
        <v>50</v>
      </c>
      <c r="B281" s="1" t="s">
        <v>130</v>
      </c>
      <c r="C281" s="1" t="s">
        <v>93</v>
      </c>
      <c r="D281" s="28">
        <v>91.238532110091739</v>
      </c>
      <c r="G281" s="1" t="s">
        <v>120</v>
      </c>
      <c r="H281" s="1" t="s">
        <v>130</v>
      </c>
      <c r="I281" s="1" t="s">
        <v>93</v>
      </c>
      <c r="J281" s="28">
        <v>203.58180058083252</v>
      </c>
      <c r="K281"/>
      <c r="L281"/>
      <c r="M281"/>
    </row>
    <row r="282" spans="1:13" x14ac:dyDescent="0.25">
      <c r="A282" s="1" t="s">
        <v>50</v>
      </c>
      <c r="B282" s="1" t="s">
        <v>130</v>
      </c>
      <c r="C282" s="1" t="s">
        <v>135</v>
      </c>
      <c r="D282" s="28">
        <v>0</v>
      </c>
      <c r="G282" s="1" t="s">
        <v>120</v>
      </c>
      <c r="H282" s="1" t="s">
        <v>130</v>
      </c>
      <c r="I282" s="1" t="s">
        <v>135</v>
      </c>
      <c r="J282" s="2">
        <v>0</v>
      </c>
      <c r="K282"/>
      <c r="L282"/>
      <c r="M282"/>
    </row>
    <row r="283" spans="1:13" x14ac:dyDescent="0.25">
      <c r="A283" s="1" t="s">
        <v>50</v>
      </c>
      <c r="B283" s="1" t="s">
        <v>130</v>
      </c>
      <c r="C283" s="1" t="s">
        <v>136</v>
      </c>
      <c r="D283" s="28">
        <v>0</v>
      </c>
      <c r="G283" s="1" t="s">
        <v>120</v>
      </c>
      <c r="H283" s="1" t="s">
        <v>130</v>
      </c>
      <c r="I283" s="1" t="s">
        <v>136</v>
      </c>
      <c r="J283" s="2">
        <v>0</v>
      </c>
      <c r="K283"/>
      <c r="L283"/>
      <c r="M283"/>
    </row>
    <row r="284" spans="1:13" x14ac:dyDescent="0.25">
      <c r="A284" s="1" t="s">
        <v>50</v>
      </c>
      <c r="B284" s="1" t="s">
        <v>129</v>
      </c>
      <c r="C284" s="1" t="s">
        <v>115</v>
      </c>
      <c r="D284" s="2">
        <v>11961</v>
      </c>
      <c r="G284" s="1" t="s">
        <v>120</v>
      </c>
      <c r="H284" s="1" t="s">
        <v>129</v>
      </c>
      <c r="I284" s="1" t="s">
        <v>115</v>
      </c>
      <c r="J284" s="2">
        <v>1584</v>
      </c>
      <c r="K284"/>
      <c r="L284"/>
      <c r="M284"/>
    </row>
    <row r="285" spans="1:13" x14ac:dyDescent="0.25">
      <c r="A285" s="1" t="s">
        <v>50</v>
      </c>
      <c r="B285" s="1" t="s">
        <v>129</v>
      </c>
      <c r="C285" s="1" t="s">
        <v>124</v>
      </c>
      <c r="D285" s="2">
        <v>3647</v>
      </c>
      <c r="G285" s="1" t="s">
        <v>120</v>
      </c>
      <c r="H285" s="1" t="s">
        <v>129</v>
      </c>
      <c r="I285" s="1" t="s">
        <v>124</v>
      </c>
      <c r="J285" s="2">
        <v>1505</v>
      </c>
      <c r="K285"/>
      <c r="L285"/>
      <c r="M285"/>
    </row>
    <row r="286" spans="1:13" x14ac:dyDescent="0.25">
      <c r="A286" s="1" t="s">
        <v>50</v>
      </c>
      <c r="B286" s="1" t="s">
        <v>129</v>
      </c>
      <c r="C286" s="1" t="s">
        <v>91</v>
      </c>
      <c r="D286" s="2">
        <v>0</v>
      </c>
      <c r="G286" s="1" t="s">
        <v>120</v>
      </c>
      <c r="H286" s="1" t="s">
        <v>129</v>
      </c>
      <c r="I286" s="1" t="s">
        <v>91</v>
      </c>
      <c r="J286" s="2">
        <v>5</v>
      </c>
      <c r="K286"/>
      <c r="L286"/>
      <c r="M286"/>
    </row>
    <row r="287" spans="1:13" x14ac:dyDescent="0.25">
      <c r="A287" s="1" t="s">
        <v>50</v>
      </c>
      <c r="B287" s="1" t="s">
        <v>129</v>
      </c>
      <c r="C287" s="1" t="s">
        <v>139</v>
      </c>
      <c r="D287" s="2">
        <v>0</v>
      </c>
      <c r="G287" s="1" t="s">
        <v>120</v>
      </c>
      <c r="H287" s="1" t="s">
        <v>129</v>
      </c>
      <c r="I287" s="1" t="s">
        <v>139</v>
      </c>
      <c r="J287" s="2">
        <v>0</v>
      </c>
      <c r="K287"/>
      <c r="L287"/>
      <c r="M287"/>
    </row>
    <row r="288" spans="1:13" x14ac:dyDescent="0.25">
      <c r="A288" s="1" t="s">
        <v>50</v>
      </c>
      <c r="B288" s="1" t="s">
        <v>129</v>
      </c>
      <c r="C288" s="1" t="s">
        <v>92</v>
      </c>
      <c r="D288" s="28">
        <v>30.490761642003179</v>
      </c>
      <c r="G288" s="1" t="s">
        <v>120</v>
      </c>
      <c r="H288" s="1" t="s">
        <v>129</v>
      </c>
      <c r="I288" s="1" t="s">
        <v>92</v>
      </c>
      <c r="J288" s="28">
        <v>95.01262626262627</v>
      </c>
      <c r="K288"/>
      <c r="L288"/>
      <c r="M288"/>
    </row>
    <row r="289" spans="1:13" x14ac:dyDescent="0.25">
      <c r="A289" s="1" t="s">
        <v>50</v>
      </c>
      <c r="B289" s="1" t="s">
        <v>129</v>
      </c>
      <c r="C289" s="1" t="s">
        <v>93</v>
      </c>
      <c r="D289" s="28">
        <v>0</v>
      </c>
      <c r="G289" s="1" t="s">
        <v>120</v>
      </c>
      <c r="H289" s="1" t="s">
        <v>129</v>
      </c>
      <c r="I289" s="1" t="s">
        <v>93</v>
      </c>
      <c r="J289" s="28">
        <v>0.31565656565656564</v>
      </c>
      <c r="K289"/>
      <c r="L289"/>
      <c r="M289"/>
    </row>
    <row r="290" spans="1:13" x14ac:dyDescent="0.25">
      <c r="A290" s="1" t="s">
        <v>50</v>
      </c>
      <c r="B290" s="1" t="s">
        <v>129</v>
      </c>
      <c r="C290" s="1" t="s">
        <v>135</v>
      </c>
      <c r="D290" s="28">
        <v>0</v>
      </c>
      <c r="G290" s="1" t="s">
        <v>120</v>
      </c>
      <c r="H290" s="1" t="s">
        <v>129</v>
      </c>
      <c r="I290" s="1" t="s">
        <v>135</v>
      </c>
      <c r="J290" s="2">
        <v>0</v>
      </c>
      <c r="K290"/>
      <c r="L290"/>
      <c r="M290"/>
    </row>
    <row r="291" spans="1:13" x14ac:dyDescent="0.25">
      <c r="A291" s="1" t="s">
        <v>50</v>
      </c>
      <c r="B291" s="1" t="s">
        <v>129</v>
      </c>
      <c r="C291" s="1" t="s">
        <v>136</v>
      </c>
      <c r="D291" s="28">
        <v>0</v>
      </c>
      <c r="G291" s="1" t="s">
        <v>120</v>
      </c>
      <c r="H291" s="1" t="s">
        <v>129</v>
      </c>
      <c r="I291" s="1" t="s">
        <v>136</v>
      </c>
      <c r="J291" s="2">
        <v>0</v>
      </c>
      <c r="K291"/>
      <c r="L291"/>
      <c r="M291"/>
    </row>
    <row r="292" spans="1:13" x14ac:dyDescent="0.25">
      <c r="A292" s="1" t="s">
        <v>47</v>
      </c>
      <c r="B292" s="1" t="s">
        <v>2</v>
      </c>
      <c r="C292" s="1" t="s">
        <v>115</v>
      </c>
      <c r="D292" s="2">
        <v>468</v>
      </c>
      <c r="G292" s="1" t="s">
        <v>117</v>
      </c>
      <c r="H292"/>
      <c r="I292"/>
      <c r="J292" s="2">
        <v>4685351</v>
      </c>
    </row>
    <row r="293" spans="1:13" x14ac:dyDescent="0.25">
      <c r="A293" s="1" t="s">
        <v>47</v>
      </c>
      <c r="B293" s="1" t="s">
        <v>2</v>
      </c>
      <c r="C293" s="1" t="s">
        <v>124</v>
      </c>
      <c r="D293" s="2">
        <v>415</v>
      </c>
      <c r="G293" s="1" t="s">
        <v>125</v>
      </c>
      <c r="H293"/>
      <c r="I293"/>
      <c r="J293" s="2">
        <v>4248145</v>
      </c>
    </row>
    <row r="294" spans="1:13" x14ac:dyDescent="0.25">
      <c r="A294" s="1" t="s">
        <v>47</v>
      </c>
      <c r="B294" s="1" t="s">
        <v>2</v>
      </c>
      <c r="C294" s="1" t="s">
        <v>91</v>
      </c>
      <c r="D294" s="2">
        <v>409</v>
      </c>
      <c r="G294" s="1" t="s">
        <v>95</v>
      </c>
      <c r="H294"/>
      <c r="I294"/>
      <c r="J294" s="2">
        <v>3973585</v>
      </c>
    </row>
    <row r="295" spans="1:13" x14ac:dyDescent="0.25">
      <c r="A295" s="1" t="s">
        <v>47</v>
      </c>
      <c r="B295" s="1" t="s">
        <v>2</v>
      </c>
      <c r="C295" s="1" t="s">
        <v>139</v>
      </c>
      <c r="D295" s="2">
        <v>268</v>
      </c>
      <c r="G295" s="1" t="s">
        <v>140</v>
      </c>
      <c r="H295"/>
      <c r="I295"/>
      <c r="J295" s="2">
        <v>1605244</v>
      </c>
    </row>
    <row r="296" spans="1:13" x14ac:dyDescent="0.25">
      <c r="A296" s="1" t="s">
        <v>47</v>
      </c>
      <c r="B296" s="1" t="s">
        <v>2</v>
      </c>
      <c r="C296" s="1" t="s">
        <v>92</v>
      </c>
      <c r="D296" s="28">
        <v>88.675213675213669</v>
      </c>
      <c r="G296" s="1" t="s">
        <v>96</v>
      </c>
      <c r="H296"/>
      <c r="I296"/>
      <c r="J296" s="28">
        <v>90.668660683052352</v>
      </c>
    </row>
    <row r="297" spans="1:13" x14ac:dyDescent="0.25">
      <c r="A297" s="1" t="s">
        <v>47</v>
      </c>
      <c r="B297" s="1" t="s">
        <v>2</v>
      </c>
      <c r="C297" s="1" t="s">
        <v>93</v>
      </c>
      <c r="D297" s="28">
        <v>87.393162393162399</v>
      </c>
      <c r="G297" s="1" t="s">
        <v>97</v>
      </c>
      <c r="H297"/>
      <c r="I297"/>
      <c r="J297" s="28">
        <v>84.808694161867493</v>
      </c>
    </row>
    <row r="298" spans="1:13" x14ac:dyDescent="0.25">
      <c r="A298" s="1" t="s">
        <v>47</v>
      </c>
      <c r="B298" s="1" t="s">
        <v>2</v>
      </c>
      <c r="C298" s="1" t="s">
        <v>135</v>
      </c>
      <c r="D298" s="28">
        <v>67.336683417085425</v>
      </c>
      <c r="G298" s="1" t="s">
        <v>137</v>
      </c>
      <c r="H298"/>
      <c r="I298"/>
      <c r="J298" s="2">
        <v>51.854393030795208</v>
      </c>
    </row>
    <row r="299" spans="1:13" x14ac:dyDescent="0.25">
      <c r="A299" s="1" t="s">
        <v>47</v>
      </c>
      <c r="B299" s="1" t="s">
        <v>2</v>
      </c>
      <c r="C299" s="1" t="s">
        <v>136</v>
      </c>
      <c r="D299" s="28">
        <v>57.26495726495726</v>
      </c>
      <c r="G299" s="1" t="s">
        <v>138</v>
      </c>
      <c r="H299"/>
      <c r="I299"/>
      <c r="J299" s="2">
        <v>34.260912362809101</v>
      </c>
    </row>
    <row r="300" spans="1:13" x14ac:dyDescent="0.25">
      <c r="A300" s="1" t="s">
        <v>47</v>
      </c>
      <c r="B300" s="1" t="s">
        <v>133</v>
      </c>
      <c r="C300" s="1" t="s">
        <v>115</v>
      </c>
      <c r="D300" s="2">
        <v>879</v>
      </c>
    </row>
    <row r="301" spans="1:13" x14ac:dyDescent="0.25">
      <c r="A301" s="1" t="s">
        <v>47</v>
      </c>
      <c r="B301" s="1" t="s">
        <v>133</v>
      </c>
      <c r="C301" s="1" t="s">
        <v>124</v>
      </c>
      <c r="D301" s="2">
        <v>805</v>
      </c>
    </row>
    <row r="302" spans="1:13" x14ac:dyDescent="0.25">
      <c r="A302" s="1" t="s">
        <v>47</v>
      </c>
      <c r="B302" s="1" t="s">
        <v>133</v>
      </c>
      <c r="C302" s="1" t="s">
        <v>91</v>
      </c>
      <c r="D302" s="2">
        <v>793</v>
      </c>
    </row>
    <row r="303" spans="1:13" x14ac:dyDescent="0.25">
      <c r="A303" s="1" t="s">
        <v>47</v>
      </c>
      <c r="B303" s="1" t="s">
        <v>133</v>
      </c>
      <c r="C303" s="1" t="s">
        <v>139</v>
      </c>
      <c r="D303" s="2">
        <v>414</v>
      </c>
    </row>
    <row r="304" spans="1:13" x14ac:dyDescent="0.25">
      <c r="A304" s="1" t="s">
        <v>47</v>
      </c>
      <c r="B304" s="1" t="s">
        <v>133</v>
      </c>
      <c r="C304" s="1" t="s">
        <v>92</v>
      </c>
      <c r="D304" s="28">
        <v>91.581342434584755</v>
      </c>
    </row>
    <row r="305" spans="1:4" x14ac:dyDescent="0.25">
      <c r="A305" s="1" t="s">
        <v>47</v>
      </c>
      <c r="B305" s="1" t="s">
        <v>133</v>
      </c>
      <c r="C305" s="1" t="s">
        <v>93</v>
      </c>
      <c r="D305" s="28">
        <v>90.216154721274179</v>
      </c>
    </row>
    <row r="306" spans="1:4" x14ac:dyDescent="0.25">
      <c r="A306" s="1" t="s">
        <v>47</v>
      </c>
      <c r="B306" s="1" t="s">
        <v>133</v>
      </c>
      <c r="C306" s="1" t="s">
        <v>135</v>
      </c>
      <c r="D306" s="28">
        <v>59.142857142857139</v>
      </c>
    </row>
    <row r="307" spans="1:4" x14ac:dyDescent="0.25">
      <c r="A307" s="1" t="s">
        <v>47</v>
      </c>
      <c r="B307" s="1" t="s">
        <v>133</v>
      </c>
      <c r="C307" s="1" t="s">
        <v>136</v>
      </c>
      <c r="D307" s="28">
        <v>47.098976109215016</v>
      </c>
    </row>
    <row r="308" spans="1:4" x14ac:dyDescent="0.25">
      <c r="A308" s="1" t="s">
        <v>47</v>
      </c>
      <c r="B308" s="1" t="s">
        <v>132</v>
      </c>
      <c r="C308" s="1" t="s">
        <v>115</v>
      </c>
      <c r="D308" s="2">
        <v>1246</v>
      </c>
    </row>
    <row r="309" spans="1:4" x14ac:dyDescent="0.25">
      <c r="A309" s="1" t="s">
        <v>47</v>
      </c>
      <c r="B309" s="1" t="s">
        <v>132</v>
      </c>
      <c r="C309" s="1" t="s">
        <v>124</v>
      </c>
      <c r="D309" s="2">
        <v>1108</v>
      </c>
    </row>
    <row r="310" spans="1:4" x14ac:dyDescent="0.25">
      <c r="A310" s="1" t="s">
        <v>47</v>
      </c>
      <c r="B310" s="1" t="s">
        <v>132</v>
      </c>
      <c r="C310" s="1" t="s">
        <v>91</v>
      </c>
      <c r="D310" s="2">
        <v>1072</v>
      </c>
    </row>
    <row r="311" spans="1:4" x14ac:dyDescent="0.25">
      <c r="A311" s="1" t="s">
        <v>47</v>
      </c>
      <c r="B311" s="1" t="s">
        <v>132</v>
      </c>
      <c r="C311" s="1" t="s">
        <v>139</v>
      </c>
      <c r="D311" s="2">
        <v>314</v>
      </c>
    </row>
    <row r="312" spans="1:4" x14ac:dyDescent="0.25">
      <c r="A312" s="1" t="s">
        <v>47</v>
      </c>
      <c r="B312" s="1" t="s">
        <v>132</v>
      </c>
      <c r="C312" s="1" t="s">
        <v>92</v>
      </c>
      <c r="D312" s="28">
        <v>88.924558587479936</v>
      </c>
    </row>
    <row r="313" spans="1:4" x14ac:dyDescent="0.25">
      <c r="A313" s="1" t="s">
        <v>47</v>
      </c>
      <c r="B313" s="1" t="s">
        <v>132</v>
      </c>
      <c r="C313" s="1" t="s">
        <v>93</v>
      </c>
      <c r="D313" s="28">
        <v>86.035313001605147</v>
      </c>
    </row>
    <row r="314" spans="1:4" x14ac:dyDescent="0.25">
      <c r="A314" s="1" t="s">
        <v>47</v>
      </c>
      <c r="B314" s="1" t="s">
        <v>132</v>
      </c>
      <c r="C314" s="1" t="s">
        <v>135</v>
      </c>
      <c r="D314" s="28">
        <v>38.909541511771991</v>
      </c>
    </row>
    <row r="315" spans="1:4" x14ac:dyDescent="0.25">
      <c r="A315" s="1" t="s">
        <v>47</v>
      </c>
      <c r="B315" s="1" t="s">
        <v>132</v>
      </c>
      <c r="C315" s="1" t="s">
        <v>136</v>
      </c>
      <c r="D315" s="28">
        <v>25.20064205457464</v>
      </c>
    </row>
    <row r="316" spans="1:4" x14ac:dyDescent="0.25">
      <c r="A316" s="1" t="s">
        <v>47</v>
      </c>
      <c r="B316" s="1" t="s">
        <v>131</v>
      </c>
      <c r="C316" s="1" t="s">
        <v>115</v>
      </c>
      <c r="D316" s="2">
        <v>1883</v>
      </c>
    </row>
    <row r="317" spans="1:4" x14ac:dyDescent="0.25">
      <c r="A317" s="1" t="s">
        <v>47</v>
      </c>
      <c r="B317" s="1" t="s">
        <v>131</v>
      </c>
      <c r="C317" s="1" t="s">
        <v>124</v>
      </c>
      <c r="D317" s="2">
        <v>1667</v>
      </c>
    </row>
    <row r="318" spans="1:4" x14ac:dyDescent="0.25">
      <c r="A318" s="1" t="s">
        <v>47</v>
      </c>
      <c r="B318" s="1" t="s">
        <v>131</v>
      </c>
      <c r="C318" s="1" t="s">
        <v>91</v>
      </c>
      <c r="D318" s="2">
        <v>1600</v>
      </c>
    </row>
    <row r="319" spans="1:4" x14ac:dyDescent="0.25">
      <c r="A319" s="1" t="s">
        <v>47</v>
      </c>
      <c r="B319" s="1" t="s">
        <v>131</v>
      </c>
      <c r="C319" s="1" t="s">
        <v>139</v>
      </c>
      <c r="D319" s="2">
        <v>215</v>
      </c>
    </row>
    <row r="320" spans="1:4" x14ac:dyDescent="0.25">
      <c r="A320" s="1" t="s">
        <v>47</v>
      </c>
      <c r="B320" s="1" t="s">
        <v>131</v>
      </c>
      <c r="C320" s="1" t="s">
        <v>92</v>
      </c>
      <c r="D320" s="28">
        <v>88.528943175783326</v>
      </c>
    </row>
    <row r="321" spans="1:4" x14ac:dyDescent="0.25">
      <c r="A321" s="1" t="s">
        <v>47</v>
      </c>
      <c r="B321" s="1" t="s">
        <v>131</v>
      </c>
      <c r="C321" s="1" t="s">
        <v>93</v>
      </c>
      <c r="D321" s="28">
        <v>84.970791290493892</v>
      </c>
    </row>
    <row r="322" spans="1:4" x14ac:dyDescent="0.25">
      <c r="A322" s="1" t="s">
        <v>47</v>
      </c>
      <c r="B322" s="1" t="s">
        <v>131</v>
      </c>
      <c r="C322" s="1" t="s">
        <v>135</v>
      </c>
      <c r="D322" s="28">
        <v>22.848034006376196</v>
      </c>
    </row>
    <row r="323" spans="1:4" x14ac:dyDescent="0.25">
      <c r="A323" s="1" t="s">
        <v>47</v>
      </c>
      <c r="B323" s="1" t="s">
        <v>131</v>
      </c>
      <c r="C323" s="1" t="s">
        <v>136</v>
      </c>
      <c r="D323" s="28">
        <v>11.417950079660116</v>
      </c>
    </row>
    <row r="324" spans="1:4" x14ac:dyDescent="0.25">
      <c r="A324" s="1" t="s">
        <v>47</v>
      </c>
      <c r="B324" s="1" t="s">
        <v>130</v>
      </c>
      <c r="C324" s="1" t="s">
        <v>115</v>
      </c>
      <c r="D324" s="2">
        <v>824</v>
      </c>
    </row>
    <row r="325" spans="1:4" x14ac:dyDescent="0.25">
      <c r="A325" s="1" t="s">
        <v>47</v>
      </c>
      <c r="B325" s="1" t="s">
        <v>130</v>
      </c>
      <c r="C325" s="1" t="s">
        <v>124</v>
      </c>
      <c r="D325" s="2">
        <v>747</v>
      </c>
    </row>
    <row r="326" spans="1:4" x14ac:dyDescent="0.25">
      <c r="A326" s="1" t="s">
        <v>47</v>
      </c>
      <c r="B326" s="1" t="s">
        <v>130</v>
      </c>
      <c r="C326" s="1" t="s">
        <v>91</v>
      </c>
      <c r="D326" s="2">
        <v>708</v>
      </c>
    </row>
    <row r="327" spans="1:4" x14ac:dyDescent="0.25">
      <c r="A327" s="1" t="s">
        <v>47</v>
      </c>
      <c r="B327" s="1" t="s">
        <v>130</v>
      </c>
      <c r="C327" s="1" t="s">
        <v>139</v>
      </c>
      <c r="D327" s="2">
        <v>0</v>
      </c>
    </row>
    <row r="328" spans="1:4" x14ac:dyDescent="0.25">
      <c r="A328" s="1" t="s">
        <v>47</v>
      </c>
      <c r="B328" s="1" t="s">
        <v>130</v>
      </c>
      <c r="C328" s="1" t="s">
        <v>92</v>
      </c>
      <c r="D328" s="28">
        <v>90.655339805825236</v>
      </c>
    </row>
    <row r="329" spans="1:4" x14ac:dyDescent="0.25">
      <c r="A329" s="1" t="s">
        <v>47</v>
      </c>
      <c r="B329" s="1" t="s">
        <v>130</v>
      </c>
      <c r="C329" s="1" t="s">
        <v>93</v>
      </c>
      <c r="D329" s="28">
        <v>85.922330097087368</v>
      </c>
    </row>
    <row r="330" spans="1:4" x14ac:dyDescent="0.25">
      <c r="A330" s="1" t="s">
        <v>47</v>
      </c>
      <c r="B330" s="1" t="s">
        <v>130</v>
      </c>
      <c r="C330" s="1" t="s">
        <v>135</v>
      </c>
      <c r="D330" s="28">
        <v>0</v>
      </c>
    </row>
    <row r="331" spans="1:4" x14ac:dyDescent="0.25">
      <c r="A331" s="1" t="s">
        <v>47</v>
      </c>
      <c r="B331" s="1" t="s">
        <v>130</v>
      </c>
      <c r="C331" s="1" t="s">
        <v>136</v>
      </c>
      <c r="D331" s="28">
        <v>0</v>
      </c>
    </row>
    <row r="332" spans="1:4" x14ac:dyDescent="0.25">
      <c r="A332" s="1" t="s">
        <v>47</v>
      </c>
      <c r="B332" s="1" t="s">
        <v>129</v>
      </c>
      <c r="C332" s="1" t="s">
        <v>115</v>
      </c>
      <c r="D332" s="2">
        <v>995</v>
      </c>
    </row>
    <row r="333" spans="1:4" x14ac:dyDescent="0.25">
      <c r="A333" s="1" t="s">
        <v>47</v>
      </c>
      <c r="B333" s="1" t="s">
        <v>129</v>
      </c>
      <c r="C333" s="1" t="s">
        <v>124</v>
      </c>
      <c r="D333" s="2">
        <v>310</v>
      </c>
    </row>
    <row r="334" spans="1:4" x14ac:dyDescent="0.25">
      <c r="A334" s="1" t="s">
        <v>47</v>
      </c>
      <c r="B334" s="1" t="s">
        <v>129</v>
      </c>
      <c r="C334" s="1" t="s">
        <v>91</v>
      </c>
      <c r="D334" s="2">
        <v>0</v>
      </c>
    </row>
    <row r="335" spans="1:4" x14ac:dyDescent="0.25">
      <c r="A335" s="1" t="s">
        <v>47</v>
      </c>
      <c r="B335" s="1" t="s">
        <v>129</v>
      </c>
      <c r="C335" s="1" t="s">
        <v>139</v>
      </c>
      <c r="D335" s="2">
        <v>0</v>
      </c>
    </row>
    <row r="336" spans="1:4" x14ac:dyDescent="0.25">
      <c r="A336" s="1" t="s">
        <v>47</v>
      </c>
      <c r="B336" s="1" t="s">
        <v>129</v>
      </c>
      <c r="C336" s="1" t="s">
        <v>92</v>
      </c>
      <c r="D336" s="28">
        <v>31.155778894472363</v>
      </c>
    </row>
    <row r="337" spans="1:4" x14ac:dyDescent="0.25">
      <c r="A337" s="1" t="s">
        <v>47</v>
      </c>
      <c r="B337" s="1" t="s">
        <v>129</v>
      </c>
      <c r="C337" s="1" t="s">
        <v>93</v>
      </c>
      <c r="D337" s="28">
        <v>0</v>
      </c>
    </row>
    <row r="338" spans="1:4" x14ac:dyDescent="0.25">
      <c r="A338" s="1" t="s">
        <v>47</v>
      </c>
      <c r="B338" s="1" t="s">
        <v>129</v>
      </c>
      <c r="C338" s="1" t="s">
        <v>135</v>
      </c>
      <c r="D338" s="28">
        <v>0</v>
      </c>
    </row>
    <row r="339" spans="1:4" x14ac:dyDescent="0.25">
      <c r="A339" s="1" t="s">
        <v>47</v>
      </c>
      <c r="B339" s="1" t="s">
        <v>129</v>
      </c>
      <c r="C339" s="1" t="s">
        <v>136</v>
      </c>
      <c r="D339" s="28">
        <v>0</v>
      </c>
    </row>
    <row r="340" spans="1:4" x14ac:dyDescent="0.25">
      <c r="A340" s="1" t="s">
        <v>106</v>
      </c>
      <c r="B340" s="1" t="s">
        <v>2</v>
      </c>
      <c r="C340" s="1" t="s">
        <v>115</v>
      </c>
      <c r="D340" s="2">
        <v>799</v>
      </c>
    </row>
    <row r="341" spans="1:4" x14ac:dyDescent="0.25">
      <c r="A341" s="1" t="s">
        <v>106</v>
      </c>
      <c r="B341" s="1" t="s">
        <v>2</v>
      </c>
      <c r="C341" s="1" t="s">
        <v>124</v>
      </c>
      <c r="D341" s="2">
        <v>797</v>
      </c>
    </row>
    <row r="342" spans="1:4" x14ac:dyDescent="0.25">
      <c r="A342" s="1" t="s">
        <v>106</v>
      </c>
      <c r="B342" s="1" t="s">
        <v>2</v>
      </c>
      <c r="C342" s="1" t="s">
        <v>91</v>
      </c>
      <c r="D342" s="2">
        <v>786</v>
      </c>
    </row>
    <row r="343" spans="1:4" x14ac:dyDescent="0.25">
      <c r="A343" s="1" t="s">
        <v>106</v>
      </c>
      <c r="B343" s="1" t="s">
        <v>2</v>
      </c>
      <c r="C343" s="1" t="s">
        <v>139</v>
      </c>
      <c r="D343" s="2">
        <v>477</v>
      </c>
    </row>
    <row r="344" spans="1:4" x14ac:dyDescent="0.25">
      <c r="A344" s="1" t="s">
        <v>106</v>
      </c>
      <c r="B344" s="1" t="s">
        <v>2</v>
      </c>
      <c r="C344" s="1" t="s">
        <v>92</v>
      </c>
      <c r="D344" s="28">
        <v>99.749687108886107</v>
      </c>
    </row>
    <row r="345" spans="1:4" x14ac:dyDescent="0.25">
      <c r="A345" s="1" t="s">
        <v>106</v>
      </c>
      <c r="B345" s="1" t="s">
        <v>2</v>
      </c>
      <c r="C345" s="1" t="s">
        <v>93</v>
      </c>
      <c r="D345" s="28">
        <v>98.372966207759703</v>
      </c>
    </row>
    <row r="346" spans="1:4" x14ac:dyDescent="0.25">
      <c r="A346" s="1" t="s">
        <v>106</v>
      </c>
      <c r="B346" s="1" t="s">
        <v>2</v>
      </c>
      <c r="C346" s="1" t="s">
        <v>135</v>
      </c>
      <c r="D346" s="28">
        <v>65.163934426229503</v>
      </c>
    </row>
    <row r="347" spans="1:4" x14ac:dyDescent="0.25">
      <c r="A347" s="1" t="s">
        <v>106</v>
      </c>
      <c r="B347" s="1" t="s">
        <v>2</v>
      </c>
      <c r="C347" s="1" t="s">
        <v>136</v>
      </c>
      <c r="D347" s="28">
        <v>59.699624530663328</v>
      </c>
    </row>
    <row r="348" spans="1:4" x14ac:dyDescent="0.25">
      <c r="A348" s="1" t="s">
        <v>106</v>
      </c>
      <c r="B348" s="1" t="s">
        <v>133</v>
      </c>
      <c r="C348" s="1" t="s">
        <v>115</v>
      </c>
      <c r="D348" s="2">
        <v>1780</v>
      </c>
    </row>
    <row r="349" spans="1:4" x14ac:dyDescent="0.25">
      <c r="A349" s="1" t="s">
        <v>106</v>
      </c>
      <c r="B349" s="1" t="s">
        <v>133</v>
      </c>
      <c r="C349" s="1" t="s">
        <v>124</v>
      </c>
      <c r="D349" s="2">
        <v>1878</v>
      </c>
    </row>
    <row r="350" spans="1:4" x14ac:dyDescent="0.25">
      <c r="A350" s="1" t="s">
        <v>106</v>
      </c>
      <c r="B350" s="1" t="s">
        <v>133</v>
      </c>
      <c r="C350" s="1" t="s">
        <v>91</v>
      </c>
      <c r="D350" s="2">
        <v>1839</v>
      </c>
    </row>
    <row r="351" spans="1:4" x14ac:dyDescent="0.25">
      <c r="A351" s="1" t="s">
        <v>106</v>
      </c>
      <c r="B351" s="1" t="s">
        <v>133</v>
      </c>
      <c r="C351" s="1" t="s">
        <v>139</v>
      </c>
      <c r="D351" s="2">
        <v>776</v>
      </c>
    </row>
    <row r="352" spans="1:4" x14ac:dyDescent="0.25">
      <c r="A352" s="1" t="s">
        <v>106</v>
      </c>
      <c r="B352" s="1" t="s">
        <v>133</v>
      </c>
      <c r="C352" s="1" t="s">
        <v>92</v>
      </c>
      <c r="D352" s="28">
        <v>105.50561797752809</v>
      </c>
    </row>
    <row r="353" spans="1:4" x14ac:dyDescent="0.25">
      <c r="A353" s="1" t="s">
        <v>106</v>
      </c>
      <c r="B353" s="1" t="s">
        <v>133</v>
      </c>
      <c r="C353" s="1" t="s">
        <v>93</v>
      </c>
      <c r="D353" s="28">
        <v>103.31460674157302</v>
      </c>
    </row>
    <row r="354" spans="1:4" x14ac:dyDescent="0.25">
      <c r="A354" s="1" t="s">
        <v>106</v>
      </c>
      <c r="B354" s="1" t="s">
        <v>133</v>
      </c>
      <c r="C354" s="1" t="s">
        <v>135</v>
      </c>
      <c r="D354" s="28">
        <v>47.724477244772444</v>
      </c>
    </row>
    <row r="355" spans="1:4" x14ac:dyDescent="0.25">
      <c r="A355" s="1" t="s">
        <v>106</v>
      </c>
      <c r="B355" s="1" t="s">
        <v>133</v>
      </c>
      <c r="C355" s="1" t="s">
        <v>136</v>
      </c>
      <c r="D355" s="28">
        <v>43.595505617977523</v>
      </c>
    </row>
    <row r="356" spans="1:4" x14ac:dyDescent="0.25">
      <c r="A356" s="1" t="s">
        <v>106</v>
      </c>
      <c r="B356" s="1" t="s">
        <v>132</v>
      </c>
      <c r="C356" s="1" t="s">
        <v>115</v>
      </c>
      <c r="D356" s="2">
        <v>2946</v>
      </c>
    </row>
    <row r="357" spans="1:4" x14ac:dyDescent="0.25">
      <c r="A357" s="1" t="s">
        <v>106</v>
      </c>
      <c r="B357" s="1" t="s">
        <v>132</v>
      </c>
      <c r="C357" s="1" t="s">
        <v>124</v>
      </c>
      <c r="D357" s="2">
        <v>4063</v>
      </c>
    </row>
    <row r="358" spans="1:4" x14ac:dyDescent="0.25">
      <c r="A358" s="1" t="s">
        <v>106</v>
      </c>
      <c r="B358" s="1" t="s">
        <v>132</v>
      </c>
      <c r="C358" s="1" t="s">
        <v>91</v>
      </c>
      <c r="D358" s="2">
        <v>3986</v>
      </c>
    </row>
    <row r="359" spans="1:4" x14ac:dyDescent="0.25">
      <c r="A359" s="1" t="s">
        <v>106</v>
      </c>
      <c r="B359" s="1" t="s">
        <v>132</v>
      </c>
      <c r="C359" s="1" t="s">
        <v>139</v>
      </c>
      <c r="D359" s="2">
        <v>1172</v>
      </c>
    </row>
    <row r="360" spans="1:4" x14ac:dyDescent="0.25">
      <c r="A360" s="1" t="s">
        <v>106</v>
      </c>
      <c r="B360" s="1" t="s">
        <v>132</v>
      </c>
      <c r="C360" s="1" t="s">
        <v>92</v>
      </c>
      <c r="D360" s="28">
        <v>137.91581805838425</v>
      </c>
    </row>
    <row r="361" spans="1:4" x14ac:dyDescent="0.25">
      <c r="A361" s="1" t="s">
        <v>106</v>
      </c>
      <c r="B361" s="1" t="s">
        <v>132</v>
      </c>
      <c r="C361" s="1" t="s">
        <v>93</v>
      </c>
      <c r="D361" s="28">
        <v>135.3021045485404</v>
      </c>
    </row>
    <row r="362" spans="1:4" x14ac:dyDescent="0.25">
      <c r="A362" s="1" t="s">
        <v>106</v>
      </c>
      <c r="B362" s="1" t="s">
        <v>132</v>
      </c>
      <c r="C362" s="1" t="s">
        <v>135</v>
      </c>
      <c r="D362" s="28">
        <v>35.8081271005194</v>
      </c>
    </row>
    <row r="363" spans="1:4" x14ac:dyDescent="0.25">
      <c r="A363" s="1" t="s">
        <v>106</v>
      </c>
      <c r="B363" s="1" t="s">
        <v>132</v>
      </c>
      <c r="C363" s="1" t="s">
        <v>136</v>
      </c>
      <c r="D363" s="28">
        <v>39.782756279701289</v>
      </c>
    </row>
    <row r="364" spans="1:4" x14ac:dyDescent="0.25">
      <c r="A364" s="1" t="s">
        <v>106</v>
      </c>
      <c r="B364" s="1" t="s">
        <v>131</v>
      </c>
      <c r="C364" s="1" t="s">
        <v>115</v>
      </c>
      <c r="D364" s="2">
        <v>4410</v>
      </c>
    </row>
    <row r="365" spans="1:4" x14ac:dyDescent="0.25">
      <c r="A365" s="1" t="s">
        <v>106</v>
      </c>
      <c r="B365" s="1" t="s">
        <v>131</v>
      </c>
      <c r="C365" s="1" t="s">
        <v>124</v>
      </c>
      <c r="D365" s="2">
        <v>5997</v>
      </c>
    </row>
    <row r="366" spans="1:4" x14ac:dyDescent="0.25">
      <c r="A366" s="1" t="s">
        <v>106</v>
      </c>
      <c r="B366" s="1" t="s">
        <v>131</v>
      </c>
      <c r="C366" s="1" t="s">
        <v>91</v>
      </c>
      <c r="D366" s="2">
        <v>5804</v>
      </c>
    </row>
    <row r="367" spans="1:4" x14ac:dyDescent="0.25">
      <c r="A367" s="1" t="s">
        <v>106</v>
      </c>
      <c r="B367" s="1" t="s">
        <v>131</v>
      </c>
      <c r="C367" s="1" t="s">
        <v>139</v>
      </c>
      <c r="D367" s="2">
        <v>1075</v>
      </c>
    </row>
    <row r="368" spans="1:4" x14ac:dyDescent="0.25">
      <c r="A368" s="1" t="s">
        <v>106</v>
      </c>
      <c r="B368" s="1" t="s">
        <v>131</v>
      </c>
      <c r="C368" s="1" t="s">
        <v>92</v>
      </c>
      <c r="D368" s="28">
        <v>135.98639455782313</v>
      </c>
    </row>
    <row r="369" spans="1:4" x14ac:dyDescent="0.25">
      <c r="A369" s="1" t="s">
        <v>106</v>
      </c>
      <c r="B369" s="1" t="s">
        <v>131</v>
      </c>
      <c r="C369" s="1" t="s">
        <v>93</v>
      </c>
      <c r="D369" s="28">
        <v>131.60997732426301</v>
      </c>
    </row>
    <row r="370" spans="1:4" x14ac:dyDescent="0.25">
      <c r="A370" s="1" t="s">
        <v>106</v>
      </c>
      <c r="B370" s="1" t="s">
        <v>131</v>
      </c>
      <c r="C370" s="1" t="s">
        <v>135</v>
      </c>
      <c r="D370" s="28">
        <v>25.991295938104447</v>
      </c>
    </row>
    <row r="371" spans="1:4" x14ac:dyDescent="0.25">
      <c r="A371" s="1" t="s">
        <v>106</v>
      </c>
      <c r="B371" s="1" t="s">
        <v>131</v>
      </c>
      <c r="C371" s="1" t="s">
        <v>136</v>
      </c>
      <c r="D371" s="28">
        <v>24.37641723356009</v>
      </c>
    </row>
    <row r="372" spans="1:4" x14ac:dyDescent="0.25">
      <c r="A372" s="1" t="s">
        <v>106</v>
      </c>
      <c r="B372" s="1" t="s">
        <v>130</v>
      </c>
      <c r="C372" s="1" t="s">
        <v>115</v>
      </c>
      <c r="D372" s="2">
        <v>1377</v>
      </c>
    </row>
    <row r="373" spans="1:4" x14ac:dyDescent="0.25">
      <c r="A373" s="1" t="s">
        <v>106</v>
      </c>
      <c r="B373" s="1" t="s">
        <v>130</v>
      </c>
      <c r="C373" s="1" t="s">
        <v>124</v>
      </c>
      <c r="D373" s="2">
        <v>1337</v>
      </c>
    </row>
    <row r="374" spans="1:4" x14ac:dyDescent="0.25">
      <c r="A374" s="1" t="s">
        <v>106</v>
      </c>
      <c r="B374" s="1" t="s">
        <v>130</v>
      </c>
      <c r="C374" s="1" t="s">
        <v>91</v>
      </c>
      <c r="D374" s="2">
        <v>1250</v>
      </c>
    </row>
    <row r="375" spans="1:4" x14ac:dyDescent="0.25">
      <c r="A375" s="1" t="s">
        <v>106</v>
      </c>
      <c r="B375" s="1" t="s">
        <v>130</v>
      </c>
      <c r="C375" s="1" t="s">
        <v>139</v>
      </c>
      <c r="D375" s="2">
        <v>0</v>
      </c>
    </row>
    <row r="376" spans="1:4" x14ac:dyDescent="0.25">
      <c r="A376" s="1" t="s">
        <v>106</v>
      </c>
      <c r="B376" s="1" t="s">
        <v>130</v>
      </c>
      <c r="C376" s="1" t="s">
        <v>92</v>
      </c>
      <c r="D376" s="28">
        <v>97.095134350036318</v>
      </c>
    </row>
    <row r="377" spans="1:4" x14ac:dyDescent="0.25">
      <c r="A377" s="1" t="s">
        <v>106</v>
      </c>
      <c r="B377" s="1" t="s">
        <v>130</v>
      </c>
      <c r="C377" s="1" t="s">
        <v>93</v>
      </c>
      <c r="D377" s="28">
        <v>90.777051561365283</v>
      </c>
    </row>
    <row r="378" spans="1:4" x14ac:dyDescent="0.25">
      <c r="A378" s="1" t="s">
        <v>106</v>
      </c>
      <c r="B378" s="1" t="s">
        <v>130</v>
      </c>
      <c r="C378" s="1" t="s">
        <v>135</v>
      </c>
      <c r="D378" s="28">
        <v>0</v>
      </c>
    </row>
    <row r="379" spans="1:4" x14ac:dyDescent="0.25">
      <c r="A379" s="1" t="s">
        <v>106</v>
      </c>
      <c r="B379" s="1" t="s">
        <v>130</v>
      </c>
      <c r="C379" s="1" t="s">
        <v>136</v>
      </c>
      <c r="D379" s="28">
        <v>0</v>
      </c>
    </row>
    <row r="380" spans="1:4" x14ac:dyDescent="0.25">
      <c r="A380" s="1" t="s">
        <v>106</v>
      </c>
      <c r="B380" s="1" t="s">
        <v>129</v>
      </c>
      <c r="C380" s="1" t="s">
        <v>115</v>
      </c>
      <c r="D380" s="2">
        <v>1889</v>
      </c>
    </row>
    <row r="381" spans="1:4" x14ac:dyDescent="0.25">
      <c r="A381" s="1" t="s">
        <v>106</v>
      </c>
      <c r="B381" s="1" t="s">
        <v>129</v>
      </c>
      <c r="C381" s="1" t="s">
        <v>124</v>
      </c>
      <c r="D381" s="2">
        <v>572</v>
      </c>
    </row>
    <row r="382" spans="1:4" x14ac:dyDescent="0.25">
      <c r="A382" s="1" t="s">
        <v>106</v>
      </c>
      <c r="B382" s="1" t="s">
        <v>129</v>
      </c>
      <c r="C382" s="1" t="s">
        <v>91</v>
      </c>
      <c r="D382" s="2">
        <v>0</v>
      </c>
    </row>
    <row r="383" spans="1:4" x14ac:dyDescent="0.25">
      <c r="A383" s="1" t="s">
        <v>106</v>
      </c>
      <c r="B383" s="1" t="s">
        <v>129</v>
      </c>
      <c r="C383" s="1" t="s">
        <v>139</v>
      </c>
      <c r="D383" s="2">
        <v>0</v>
      </c>
    </row>
    <row r="384" spans="1:4" x14ac:dyDescent="0.25">
      <c r="A384" s="1" t="s">
        <v>106</v>
      </c>
      <c r="B384" s="1" t="s">
        <v>129</v>
      </c>
      <c r="C384" s="1" t="s">
        <v>92</v>
      </c>
      <c r="D384" s="28">
        <v>30.280571731074641</v>
      </c>
    </row>
    <row r="385" spans="1:4" x14ac:dyDescent="0.25">
      <c r="A385" s="1" t="s">
        <v>106</v>
      </c>
      <c r="B385" s="1" t="s">
        <v>129</v>
      </c>
      <c r="C385" s="1" t="s">
        <v>93</v>
      </c>
      <c r="D385" s="28">
        <v>0</v>
      </c>
    </row>
    <row r="386" spans="1:4" x14ac:dyDescent="0.25">
      <c r="A386" s="1" t="s">
        <v>106</v>
      </c>
      <c r="B386" s="1" t="s">
        <v>129</v>
      </c>
      <c r="C386" s="1" t="s">
        <v>135</v>
      </c>
      <c r="D386" s="28">
        <v>0</v>
      </c>
    </row>
    <row r="387" spans="1:4" x14ac:dyDescent="0.25">
      <c r="A387" s="1" t="s">
        <v>106</v>
      </c>
      <c r="B387" s="1" t="s">
        <v>129</v>
      </c>
      <c r="C387" s="1" t="s">
        <v>136</v>
      </c>
      <c r="D387" s="28">
        <v>0</v>
      </c>
    </row>
    <row r="388" spans="1:4" x14ac:dyDescent="0.25">
      <c r="A388" s="1" t="s">
        <v>107</v>
      </c>
      <c r="B388" s="1" t="s">
        <v>2</v>
      </c>
      <c r="C388" s="1" t="s">
        <v>115</v>
      </c>
      <c r="D388" s="2">
        <v>272</v>
      </c>
    </row>
    <row r="389" spans="1:4" x14ac:dyDescent="0.25">
      <c r="A389" s="1" t="s">
        <v>107</v>
      </c>
      <c r="B389" s="1" t="s">
        <v>2</v>
      </c>
      <c r="C389" s="1" t="s">
        <v>124</v>
      </c>
      <c r="D389" s="2">
        <v>225</v>
      </c>
    </row>
    <row r="390" spans="1:4" x14ac:dyDescent="0.25">
      <c r="A390" s="1" t="s">
        <v>107</v>
      </c>
      <c r="B390" s="1" t="s">
        <v>2</v>
      </c>
      <c r="C390" s="1" t="s">
        <v>91</v>
      </c>
      <c r="D390" s="2">
        <v>222</v>
      </c>
    </row>
    <row r="391" spans="1:4" x14ac:dyDescent="0.25">
      <c r="A391" s="1" t="s">
        <v>107</v>
      </c>
      <c r="B391" s="1" t="s">
        <v>2</v>
      </c>
      <c r="C391" s="1" t="s">
        <v>139</v>
      </c>
      <c r="D391" s="2">
        <v>152</v>
      </c>
    </row>
    <row r="392" spans="1:4" x14ac:dyDescent="0.25">
      <c r="A392" s="1" t="s">
        <v>107</v>
      </c>
      <c r="B392" s="1" t="s">
        <v>2</v>
      </c>
      <c r="C392" s="1" t="s">
        <v>92</v>
      </c>
      <c r="D392" s="28">
        <v>82.720588235294116</v>
      </c>
    </row>
    <row r="393" spans="1:4" x14ac:dyDescent="0.25">
      <c r="A393" s="1" t="s">
        <v>107</v>
      </c>
      <c r="B393" s="1" t="s">
        <v>2</v>
      </c>
      <c r="C393" s="1" t="s">
        <v>93</v>
      </c>
      <c r="D393" s="28">
        <v>81.617647058823522</v>
      </c>
    </row>
    <row r="394" spans="1:4" x14ac:dyDescent="0.25">
      <c r="A394" s="1" t="s">
        <v>107</v>
      </c>
      <c r="B394" s="1" t="s">
        <v>2</v>
      </c>
      <c r="C394" s="1" t="s">
        <v>135</v>
      </c>
      <c r="D394" s="28">
        <v>66.960352422907491</v>
      </c>
    </row>
    <row r="395" spans="1:4" x14ac:dyDescent="0.25">
      <c r="A395" s="1" t="s">
        <v>107</v>
      </c>
      <c r="B395" s="1" t="s">
        <v>2</v>
      </c>
      <c r="C395" s="1" t="s">
        <v>136</v>
      </c>
      <c r="D395" s="28">
        <v>55.882352941176471</v>
      </c>
    </row>
    <row r="396" spans="1:4" x14ac:dyDescent="0.25">
      <c r="A396" s="1" t="s">
        <v>107</v>
      </c>
      <c r="B396" s="1" t="s">
        <v>133</v>
      </c>
      <c r="C396" s="1" t="s">
        <v>115</v>
      </c>
      <c r="D396" s="2">
        <v>548</v>
      </c>
    </row>
    <row r="397" spans="1:4" x14ac:dyDescent="0.25">
      <c r="A397" s="1" t="s">
        <v>107</v>
      </c>
      <c r="B397" s="1" t="s">
        <v>133</v>
      </c>
      <c r="C397" s="1" t="s">
        <v>124</v>
      </c>
      <c r="D397" s="2">
        <v>556</v>
      </c>
    </row>
    <row r="398" spans="1:4" x14ac:dyDescent="0.25">
      <c r="A398" s="1" t="s">
        <v>107</v>
      </c>
      <c r="B398" s="1" t="s">
        <v>133</v>
      </c>
      <c r="C398" s="1" t="s">
        <v>91</v>
      </c>
      <c r="D398" s="2">
        <v>549</v>
      </c>
    </row>
    <row r="399" spans="1:4" x14ac:dyDescent="0.25">
      <c r="A399" s="1" t="s">
        <v>107</v>
      </c>
      <c r="B399" s="1" t="s">
        <v>133</v>
      </c>
      <c r="C399" s="1" t="s">
        <v>139</v>
      </c>
      <c r="D399" s="2">
        <v>248</v>
      </c>
    </row>
    <row r="400" spans="1:4" x14ac:dyDescent="0.25">
      <c r="A400" s="1" t="s">
        <v>107</v>
      </c>
      <c r="B400" s="1" t="s">
        <v>133</v>
      </c>
      <c r="C400" s="1" t="s">
        <v>92</v>
      </c>
      <c r="D400" s="28">
        <v>101.45985401459853</v>
      </c>
    </row>
    <row r="401" spans="1:4" x14ac:dyDescent="0.25">
      <c r="A401" s="1" t="s">
        <v>107</v>
      </c>
      <c r="B401" s="1" t="s">
        <v>133</v>
      </c>
      <c r="C401" s="1" t="s">
        <v>93</v>
      </c>
      <c r="D401" s="28">
        <v>100.18248175182482</v>
      </c>
    </row>
    <row r="402" spans="1:4" x14ac:dyDescent="0.25">
      <c r="A402" s="1" t="s">
        <v>107</v>
      </c>
      <c r="B402" s="1" t="s">
        <v>133</v>
      </c>
      <c r="C402" s="1" t="s">
        <v>135</v>
      </c>
      <c r="D402" s="28">
        <v>50.509164969450104</v>
      </c>
    </row>
    <row r="403" spans="1:4" x14ac:dyDescent="0.25">
      <c r="A403" s="1" t="s">
        <v>107</v>
      </c>
      <c r="B403" s="1" t="s">
        <v>133</v>
      </c>
      <c r="C403" s="1" t="s">
        <v>136</v>
      </c>
      <c r="D403" s="28">
        <v>45.255474452554743</v>
      </c>
    </row>
    <row r="404" spans="1:4" x14ac:dyDescent="0.25">
      <c r="A404" s="1" t="s">
        <v>107</v>
      </c>
      <c r="B404" s="1" t="s">
        <v>132</v>
      </c>
      <c r="C404" s="1" t="s">
        <v>115</v>
      </c>
      <c r="D404" s="2">
        <v>859</v>
      </c>
    </row>
    <row r="405" spans="1:4" x14ac:dyDescent="0.25">
      <c r="A405" s="1" t="s">
        <v>107</v>
      </c>
      <c r="B405" s="1" t="s">
        <v>132</v>
      </c>
      <c r="C405" s="1" t="s">
        <v>124</v>
      </c>
      <c r="D405" s="2">
        <v>1053</v>
      </c>
    </row>
    <row r="406" spans="1:4" x14ac:dyDescent="0.25">
      <c r="A406" s="1" t="s">
        <v>107</v>
      </c>
      <c r="B406" s="1" t="s">
        <v>132</v>
      </c>
      <c r="C406" s="1" t="s">
        <v>91</v>
      </c>
      <c r="D406" s="2">
        <v>1034</v>
      </c>
    </row>
    <row r="407" spans="1:4" x14ac:dyDescent="0.25">
      <c r="A407" s="1" t="s">
        <v>107</v>
      </c>
      <c r="B407" s="1" t="s">
        <v>132</v>
      </c>
      <c r="C407" s="1" t="s">
        <v>139</v>
      </c>
      <c r="D407" s="2">
        <v>343</v>
      </c>
    </row>
    <row r="408" spans="1:4" x14ac:dyDescent="0.25">
      <c r="A408" s="1" t="s">
        <v>107</v>
      </c>
      <c r="B408" s="1" t="s">
        <v>132</v>
      </c>
      <c r="C408" s="1" t="s">
        <v>92</v>
      </c>
      <c r="D408" s="28">
        <v>122.58440046565775</v>
      </c>
    </row>
    <row r="409" spans="1:4" x14ac:dyDescent="0.25">
      <c r="A409" s="1" t="s">
        <v>107</v>
      </c>
      <c r="B409" s="1" t="s">
        <v>132</v>
      </c>
      <c r="C409" s="1" t="s">
        <v>93</v>
      </c>
      <c r="D409" s="28">
        <v>120.37252619324796</v>
      </c>
    </row>
    <row r="410" spans="1:4" x14ac:dyDescent="0.25">
      <c r="A410" s="1" t="s">
        <v>107</v>
      </c>
      <c r="B410" s="1" t="s">
        <v>132</v>
      </c>
      <c r="C410" s="1" t="s">
        <v>135</v>
      </c>
      <c r="D410" s="28">
        <v>39.155251141552512</v>
      </c>
    </row>
    <row r="411" spans="1:4" x14ac:dyDescent="0.25">
      <c r="A411" s="1" t="s">
        <v>107</v>
      </c>
      <c r="B411" s="1" t="s">
        <v>132</v>
      </c>
      <c r="C411" s="1" t="s">
        <v>136</v>
      </c>
      <c r="D411" s="28">
        <v>39.930151338766009</v>
      </c>
    </row>
    <row r="412" spans="1:4" x14ac:dyDescent="0.25">
      <c r="A412" s="1" t="s">
        <v>107</v>
      </c>
      <c r="B412" s="1" t="s">
        <v>131</v>
      </c>
      <c r="C412" s="1" t="s">
        <v>115</v>
      </c>
      <c r="D412" s="2">
        <v>1081</v>
      </c>
    </row>
    <row r="413" spans="1:4" x14ac:dyDescent="0.25">
      <c r="A413" s="1" t="s">
        <v>107</v>
      </c>
      <c r="B413" s="1" t="s">
        <v>131</v>
      </c>
      <c r="C413" s="1" t="s">
        <v>124</v>
      </c>
      <c r="D413" s="2">
        <v>1348</v>
      </c>
    </row>
    <row r="414" spans="1:4" x14ac:dyDescent="0.25">
      <c r="A414" s="1" t="s">
        <v>107</v>
      </c>
      <c r="B414" s="1" t="s">
        <v>131</v>
      </c>
      <c r="C414" s="1" t="s">
        <v>91</v>
      </c>
      <c r="D414" s="2">
        <v>1309</v>
      </c>
    </row>
    <row r="415" spans="1:4" x14ac:dyDescent="0.25">
      <c r="A415" s="1" t="s">
        <v>107</v>
      </c>
      <c r="B415" s="1" t="s">
        <v>131</v>
      </c>
      <c r="C415" s="1" t="s">
        <v>139</v>
      </c>
      <c r="D415" s="2">
        <v>258</v>
      </c>
    </row>
    <row r="416" spans="1:4" x14ac:dyDescent="0.25">
      <c r="A416" s="1" t="s">
        <v>107</v>
      </c>
      <c r="B416" s="1" t="s">
        <v>131</v>
      </c>
      <c r="C416" s="1" t="s">
        <v>92</v>
      </c>
      <c r="D416" s="28">
        <v>124.69935245143387</v>
      </c>
    </row>
    <row r="417" spans="1:4" x14ac:dyDescent="0.25">
      <c r="A417" s="1" t="s">
        <v>107</v>
      </c>
      <c r="B417" s="1" t="s">
        <v>131</v>
      </c>
      <c r="C417" s="1" t="s">
        <v>93</v>
      </c>
      <c r="D417" s="28">
        <v>121.09158186864015</v>
      </c>
    </row>
    <row r="418" spans="1:4" x14ac:dyDescent="0.25">
      <c r="A418" s="1" t="s">
        <v>107</v>
      </c>
      <c r="B418" s="1" t="s">
        <v>131</v>
      </c>
      <c r="C418" s="1" t="s">
        <v>135</v>
      </c>
      <c r="D418" s="28">
        <v>28.165938864628821</v>
      </c>
    </row>
    <row r="419" spans="1:4" x14ac:dyDescent="0.25">
      <c r="A419" s="1" t="s">
        <v>107</v>
      </c>
      <c r="B419" s="1" t="s">
        <v>131</v>
      </c>
      <c r="C419" s="1" t="s">
        <v>136</v>
      </c>
      <c r="D419" s="28">
        <v>23.866790009250693</v>
      </c>
    </row>
    <row r="420" spans="1:4" x14ac:dyDescent="0.25">
      <c r="A420" s="1" t="s">
        <v>107</v>
      </c>
      <c r="B420" s="1" t="s">
        <v>130</v>
      </c>
      <c r="C420" s="1" t="s">
        <v>115</v>
      </c>
      <c r="D420" s="2">
        <v>396</v>
      </c>
    </row>
    <row r="421" spans="1:4" x14ac:dyDescent="0.25">
      <c r="A421" s="1" t="s">
        <v>107</v>
      </c>
      <c r="B421" s="1" t="s">
        <v>130</v>
      </c>
      <c r="C421" s="1" t="s">
        <v>124</v>
      </c>
      <c r="D421" s="2">
        <v>377</v>
      </c>
    </row>
    <row r="422" spans="1:4" x14ac:dyDescent="0.25">
      <c r="A422" s="1" t="s">
        <v>107</v>
      </c>
      <c r="B422" s="1" t="s">
        <v>130</v>
      </c>
      <c r="C422" s="1" t="s">
        <v>91</v>
      </c>
      <c r="D422" s="2">
        <v>358</v>
      </c>
    </row>
    <row r="423" spans="1:4" x14ac:dyDescent="0.25">
      <c r="A423" s="1" t="s">
        <v>107</v>
      </c>
      <c r="B423" s="1" t="s">
        <v>130</v>
      </c>
      <c r="C423" s="1" t="s">
        <v>139</v>
      </c>
      <c r="D423" s="2">
        <v>0</v>
      </c>
    </row>
    <row r="424" spans="1:4" x14ac:dyDescent="0.25">
      <c r="A424" s="1" t="s">
        <v>107</v>
      </c>
      <c r="B424" s="1" t="s">
        <v>130</v>
      </c>
      <c r="C424" s="1" t="s">
        <v>92</v>
      </c>
      <c r="D424" s="28">
        <v>95.202020202020194</v>
      </c>
    </row>
    <row r="425" spans="1:4" x14ac:dyDescent="0.25">
      <c r="A425" s="1" t="s">
        <v>107</v>
      </c>
      <c r="B425" s="1" t="s">
        <v>130</v>
      </c>
      <c r="C425" s="1" t="s">
        <v>93</v>
      </c>
      <c r="D425" s="28">
        <v>90.404040404040416</v>
      </c>
    </row>
    <row r="426" spans="1:4" x14ac:dyDescent="0.25">
      <c r="A426" s="1" t="s">
        <v>107</v>
      </c>
      <c r="B426" s="1" t="s">
        <v>130</v>
      </c>
      <c r="C426" s="1" t="s">
        <v>135</v>
      </c>
      <c r="D426" s="28">
        <v>0</v>
      </c>
    </row>
    <row r="427" spans="1:4" x14ac:dyDescent="0.25">
      <c r="A427" s="1" t="s">
        <v>107</v>
      </c>
      <c r="B427" s="1" t="s">
        <v>130</v>
      </c>
      <c r="C427" s="1" t="s">
        <v>136</v>
      </c>
      <c r="D427" s="28">
        <v>0</v>
      </c>
    </row>
    <row r="428" spans="1:4" x14ac:dyDescent="0.25">
      <c r="A428" s="1" t="s">
        <v>107</v>
      </c>
      <c r="B428" s="1" t="s">
        <v>129</v>
      </c>
      <c r="C428" s="1" t="s">
        <v>115</v>
      </c>
      <c r="D428" s="2">
        <v>372</v>
      </c>
    </row>
    <row r="429" spans="1:4" x14ac:dyDescent="0.25">
      <c r="A429" s="1" t="s">
        <v>107</v>
      </c>
      <c r="B429" s="1" t="s">
        <v>129</v>
      </c>
      <c r="C429" s="1" t="s">
        <v>124</v>
      </c>
      <c r="D429" s="2">
        <v>76</v>
      </c>
    </row>
    <row r="430" spans="1:4" x14ac:dyDescent="0.25">
      <c r="A430" s="1" t="s">
        <v>107</v>
      </c>
      <c r="B430" s="1" t="s">
        <v>129</v>
      </c>
      <c r="C430" s="1" t="s">
        <v>91</v>
      </c>
      <c r="D430" s="2">
        <v>0</v>
      </c>
    </row>
    <row r="431" spans="1:4" x14ac:dyDescent="0.25">
      <c r="A431" s="1" t="s">
        <v>107</v>
      </c>
      <c r="B431" s="1" t="s">
        <v>129</v>
      </c>
      <c r="C431" s="1" t="s">
        <v>139</v>
      </c>
      <c r="D431" s="2">
        <v>0</v>
      </c>
    </row>
    <row r="432" spans="1:4" x14ac:dyDescent="0.25">
      <c r="A432" s="1" t="s">
        <v>107</v>
      </c>
      <c r="B432" s="1" t="s">
        <v>129</v>
      </c>
      <c r="C432" s="1" t="s">
        <v>92</v>
      </c>
      <c r="D432" s="28">
        <v>20.43010752688172</v>
      </c>
    </row>
    <row r="433" spans="1:4" x14ac:dyDescent="0.25">
      <c r="A433" s="1" t="s">
        <v>107</v>
      </c>
      <c r="B433" s="1" t="s">
        <v>129</v>
      </c>
      <c r="C433" s="1" t="s">
        <v>93</v>
      </c>
      <c r="D433" s="28">
        <v>0</v>
      </c>
    </row>
    <row r="434" spans="1:4" x14ac:dyDescent="0.25">
      <c r="A434" s="1" t="s">
        <v>107</v>
      </c>
      <c r="B434" s="1" t="s">
        <v>129</v>
      </c>
      <c r="C434" s="1" t="s">
        <v>135</v>
      </c>
      <c r="D434" s="28">
        <v>0</v>
      </c>
    </row>
    <row r="435" spans="1:4" x14ac:dyDescent="0.25">
      <c r="A435" s="1" t="s">
        <v>107</v>
      </c>
      <c r="B435" s="1" t="s">
        <v>129</v>
      </c>
      <c r="C435" s="1" t="s">
        <v>136</v>
      </c>
      <c r="D435" s="28">
        <v>0</v>
      </c>
    </row>
    <row r="436" spans="1:4" x14ac:dyDescent="0.25">
      <c r="A436" s="1" t="s">
        <v>58</v>
      </c>
      <c r="B436" s="1" t="s">
        <v>2</v>
      </c>
      <c r="C436" s="1" t="s">
        <v>115</v>
      </c>
      <c r="D436" s="2">
        <v>31113</v>
      </c>
    </row>
    <row r="437" spans="1:4" x14ac:dyDescent="0.25">
      <c r="A437" s="1" t="s">
        <v>58</v>
      </c>
      <c r="B437" s="1" t="s">
        <v>2</v>
      </c>
      <c r="C437" s="1" t="s">
        <v>124</v>
      </c>
      <c r="D437" s="2">
        <v>28925</v>
      </c>
    </row>
    <row r="438" spans="1:4" x14ac:dyDescent="0.25">
      <c r="A438" s="1" t="s">
        <v>58</v>
      </c>
      <c r="B438" s="1" t="s">
        <v>2</v>
      </c>
      <c r="C438" s="1" t="s">
        <v>91</v>
      </c>
      <c r="D438" s="2">
        <v>28603</v>
      </c>
    </row>
    <row r="439" spans="1:4" x14ac:dyDescent="0.25">
      <c r="A439" s="1" t="s">
        <v>58</v>
      </c>
      <c r="B439" s="1" t="s">
        <v>2</v>
      </c>
      <c r="C439" s="1" t="s">
        <v>139</v>
      </c>
      <c r="D439" s="2">
        <v>16105</v>
      </c>
    </row>
    <row r="440" spans="1:4" x14ac:dyDescent="0.25">
      <c r="A440" s="1" t="s">
        <v>58</v>
      </c>
      <c r="B440" s="1" t="s">
        <v>2</v>
      </c>
      <c r="C440" s="1" t="s">
        <v>92</v>
      </c>
      <c r="D440" s="28">
        <v>92.967569826117696</v>
      </c>
    </row>
    <row r="441" spans="1:4" x14ac:dyDescent="0.25">
      <c r="A441" s="1" t="s">
        <v>58</v>
      </c>
      <c r="B441" s="1" t="s">
        <v>2</v>
      </c>
      <c r="C441" s="1" t="s">
        <v>93</v>
      </c>
      <c r="D441" s="28">
        <v>91.9326326615884</v>
      </c>
    </row>
    <row r="442" spans="1:4" x14ac:dyDescent="0.25">
      <c r="A442" s="1" t="s">
        <v>58</v>
      </c>
      <c r="B442" s="1" t="s">
        <v>2</v>
      </c>
      <c r="C442" s="1" t="s">
        <v>135</v>
      </c>
      <c r="D442" s="28">
        <v>60.322870627013259</v>
      </c>
    </row>
    <row r="443" spans="1:4" x14ac:dyDescent="0.25">
      <c r="A443" s="1" t="s">
        <v>58</v>
      </c>
      <c r="B443" s="1" t="s">
        <v>2</v>
      </c>
      <c r="C443" s="1" t="s">
        <v>136</v>
      </c>
      <c r="D443" s="28">
        <v>51.762928679330187</v>
      </c>
    </row>
    <row r="444" spans="1:4" x14ac:dyDescent="0.25">
      <c r="A444" s="1" t="s">
        <v>58</v>
      </c>
      <c r="B444" s="1" t="s">
        <v>133</v>
      </c>
      <c r="C444" s="1" t="s">
        <v>115</v>
      </c>
      <c r="D444" s="2">
        <v>38205</v>
      </c>
    </row>
    <row r="445" spans="1:4" x14ac:dyDescent="0.25">
      <c r="A445" s="1" t="s">
        <v>58</v>
      </c>
      <c r="B445" s="1" t="s">
        <v>133</v>
      </c>
      <c r="C445" s="1" t="s">
        <v>124</v>
      </c>
      <c r="D445" s="2">
        <v>34973</v>
      </c>
    </row>
    <row r="446" spans="1:4" x14ac:dyDescent="0.25">
      <c r="A446" s="1" t="s">
        <v>58</v>
      </c>
      <c r="B446" s="1" t="s">
        <v>133</v>
      </c>
      <c r="C446" s="1" t="s">
        <v>91</v>
      </c>
      <c r="D446" s="2">
        <v>34628</v>
      </c>
    </row>
    <row r="447" spans="1:4" x14ac:dyDescent="0.25">
      <c r="A447" s="1" t="s">
        <v>58</v>
      </c>
      <c r="B447" s="1" t="s">
        <v>133</v>
      </c>
      <c r="C447" s="1" t="s">
        <v>139</v>
      </c>
      <c r="D447" s="2">
        <v>14941</v>
      </c>
    </row>
    <row r="448" spans="1:4" x14ac:dyDescent="0.25">
      <c r="A448" s="1" t="s">
        <v>58</v>
      </c>
      <c r="B448" s="1" t="s">
        <v>133</v>
      </c>
      <c r="C448" s="1" t="s">
        <v>92</v>
      </c>
      <c r="D448" s="28">
        <v>91.540374296558042</v>
      </c>
    </row>
    <row r="449" spans="1:4" x14ac:dyDescent="0.25">
      <c r="A449" s="1" t="s">
        <v>58</v>
      </c>
      <c r="B449" s="1" t="s">
        <v>133</v>
      </c>
      <c r="C449" s="1" t="s">
        <v>93</v>
      </c>
      <c r="D449" s="28">
        <v>90.637351132050782</v>
      </c>
    </row>
    <row r="450" spans="1:4" x14ac:dyDescent="0.25">
      <c r="A450" s="1" t="s">
        <v>58</v>
      </c>
      <c r="B450" s="1" t="s">
        <v>133</v>
      </c>
      <c r="C450" s="1" t="s">
        <v>135</v>
      </c>
      <c r="D450" s="28">
        <v>46.186899131348731</v>
      </c>
    </row>
    <row r="451" spans="1:4" x14ac:dyDescent="0.25">
      <c r="A451" s="1" t="s">
        <v>58</v>
      </c>
      <c r="B451" s="1" t="s">
        <v>133</v>
      </c>
      <c r="C451" s="1" t="s">
        <v>136</v>
      </c>
      <c r="D451" s="28">
        <v>39.107446669284123</v>
      </c>
    </row>
    <row r="452" spans="1:4" x14ac:dyDescent="0.25">
      <c r="A452" s="1" t="s">
        <v>58</v>
      </c>
      <c r="B452" s="1" t="s">
        <v>132</v>
      </c>
      <c r="C452" s="1" t="s">
        <v>115</v>
      </c>
      <c r="D452" s="2">
        <v>55989</v>
      </c>
    </row>
    <row r="453" spans="1:4" x14ac:dyDescent="0.25">
      <c r="A453" s="1" t="s">
        <v>58</v>
      </c>
      <c r="B453" s="1" t="s">
        <v>132</v>
      </c>
      <c r="C453" s="1" t="s">
        <v>124</v>
      </c>
      <c r="D453" s="2">
        <v>57956</v>
      </c>
    </row>
    <row r="454" spans="1:4" x14ac:dyDescent="0.25">
      <c r="A454" s="1" t="s">
        <v>58</v>
      </c>
      <c r="B454" s="1" t="s">
        <v>132</v>
      </c>
      <c r="C454" s="1" t="s">
        <v>91</v>
      </c>
      <c r="D454" s="2">
        <v>57321</v>
      </c>
    </row>
    <row r="455" spans="1:4" x14ac:dyDescent="0.25">
      <c r="A455" s="1" t="s">
        <v>58</v>
      </c>
      <c r="B455" s="1" t="s">
        <v>132</v>
      </c>
      <c r="C455" s="1" t="s">
        <v>139</v>
      </c>
      <c r="D455" s="2">
        <v>18028</v>
      </c>
    </row>
    <row r="456" spans="1:4" x14ac:dyDescent="0.25">
      <c r="A456" s="1" t="s">
        <v>58</v>
      </c>
      <c r="B456" s="1" t="s">
        <v>132</v>
      </c>
      <c r="C456" s="1" t="s">
        <v>92</v>
      </c>
      <c r="D456" s="28">
        <v>103.51319009091071</v>
      </c>
    </row>
    <row r="457" spans="1:4" x14ac:dyDescent="0.25">
      <c r="A457" s="1" t="s">
        <v>58</v>
      </c>
      <c r="B457" s="1" t="s">
        <v>132</v>
      </c>
      <c r="C457" s="1" t="s">
        <v>93</v>
      </c>
      <c r="D457" s="28">
        <v>102.37903873975245</v>
      </c>
    </row>
    <row r="458" spans="1:4" x14ac:dyDescent="0.25">
      <c r="A458" s="1" t="s">
        <v>58</v>
      </c>
      <c r="B458" s="1" t="s">
        <v>132</v>
      </c>
      <c r="C458" s="1" t="s">
        <v>135</v>
      </c>
      <c r="D458" s="28">
        <v>34.638588940552587</v>
      </c>
    </row>
    <row r="459" spans="1:4" x14ac:dyDescent="0.25">
      <c r="A459" s="1" t="s">
        <v>58</v>
      </c>
      <c r="B459" s="1" t="s">
        <v>132</v>
      </c>
      <c r="C459" s="1" t="s">
        <v>136</v>
      </c>
      <c r="D459" s="28">
        <v>32.19918198217507</v>
      </c>
    </row>
    <row r="460" spans="1:4" x14ac:dyDescent="0.25">
      <c r="A460" s="1" t="s">
        <v>58</v>
      </c>
      <c r="B460" s="1" t="s">
        <v>131</v>
      </c>
      <c r="C460" s="1" t="s">
        <v>115</v>
      </c>
      <c r="D460" s="2">
        <v>53169</v>
      </c>
    </row>
    <row r="461" spans="1:4" x14ac:dyDescent="0.25">
      <c r="A461" s="1" t="s">
        <v>58</v>
      </c>
      <c r="B461" s="1" t="s">
        <v>131</v>
      </c>
      <c r="C461" s="1" t="s">
        <v>124</v>
      </c>
      <c r="D461" s="2">
        <v>58291</v>
      </c>
    </row>
    <row r="462" spans="1:4" x14ac:dyDescent="0.25">
      <c r="A462" s="1" t="s">
        <v>58</v>
      </c>
      <c r="B462" s="1" t="s">
        <v>131</v>
      </c>
      <c r="C462" s="1" t="s">
        <v>91</v>
      </c>
      <c r="D462" s="2">
        <v>57672</v>
      </c>
    </row>
    <row r="463" spans="1:4" x14ac:dyDescent="0.25">
      <c r="A463" s="1" t="s">
        <v>58</v>
      </c>
      <c r="B463" s="1" t="s">
        <v>131</v>
      </c>
      <c r="C463" s="1" t="s">
        <v>139</v>
      </c>
      <c r="D463" s="2">
        <v>13968</v>
      </c>
    </row>
    <row r="464" spans="1:4" x14ac:dyDescent="0.25">
      <c r="A464" s="1" t="s">
        <v>58</v>
      </c>
      <c r="B464" s="1" t="s">
        <v>131</v>
      </c>
      <c r="C464" s="1" t="s">
        <v>92</v>
      </c>
      <c r="D464" s="28">
        <v>109.63343301547894</v>
      </c>
    </row>
    <row r="465" spans="1:4" x14ac:dyDescent="0.25">
      <c r="A465" s="1" t="s">
        <v>58</v>
      </c>
      <c r="B465" s="1" t="s">
        <v>131</v>
      </c>
      <c r="C465" s="1" t="s">
        <v>93</v>
      </c>
      <c r="D465" s="28">
        <v>108.46922078654855</v>
      </c>
    </row>
    <row r="466" spans="1:4" x14ac:dyDescent="0.25">
      <c r="A466" s="1" t="s">
        <v>58</v>
      </c>
      <c r="B466" s="1" t="s">
        <v>131</v>
      </c>
      <c r="C466" s="1" t="s">
        <v>135</v>
      </c>
      <c r="D466" s="28">
        <v>28.053826069491866</v>
      </c>
    </row>
    <row r="467" spans="1:4" x14ac:dyDescent="0.25">
      <c r="A467" s="1" t="s">
        <v>58</v>
      </c>
      <c r="B467" s="1" t="s">
        <v>131</v>
      </c>
      <c r="C467" s="1" t="s">
        <v>136</v>
      </c>
      <c r="D467" s="28">
        <v>26.270947356542347</v>
      </c>
    </row>
    <row r="468" spans="1:4" x14ac:dyDescent="0.25">
      <c r="A468" s="1" t="s">
        <v>58</v>
      </c>
      <c r="B468" s="1" t="s">
        <v>130</v>
      </c>
      <c r="C468" s="1" t="s">
        <v>115</v>
      </c>
      <c r="D468" s="2">
        <v>13816</v>
      </c>
    </row>
    <row r="469" spans="1:4" x14ac:dyDescent="0.25">
      <c r="A469" s="1" t="s">
        <v>58</v>
      </c>
      <c r="B469" s="1" t="s">
        <v>130</v>
      </c>
      <c r="C469" s="1" t="s">
        <v>124</v>
      </c>
      <c r="D469" s="2">
        <v>15419</v>
      </c>
    </row>
    <row r="470" spans="1:4" x14ac:dyDescent="0.25">
      <c r="A470" s="1" t="s">
        <v>58</v>
      </c>
      <c r="B470" s="1" t="s">
        <v>130</v>
      </c>
      <c r="C470" s="1" t="s">
        <v>91</v>
      </c>
      <c r="D470" s="2">
        <v>14968</v>
      </c>
    </row>
    <row r="471" spans="1:4" x14ac:dyDescent="0.25">
      <c r="A471" s="1" t="s">
        <v>58</v>
      </c>
      <c r="B471" s="1" t="s">
        <v>130</v>
      </c>
      <c r="C471" s="1" t="s">
        <v>139</v>
      </c>
      <c r="D471" s="2">
        <v>0</v>
      </c>
    </row>
    <row r="472" spans="1:4" x14ac:dyDescent="0.25">
      <c r="A472" s="1" t="s">
        <v>58</v>
      </c>
      <c r="B472" s="1" t="s">
        <v>130</v>
      </c>
      <c r="C472" s="1" t="s">
        <v>92</v>
      </c>
      <c r="D472" s="28">
        <v>111.60248986682109</v>
      </c>
    </row>
    <row r="473" spans="1:4" x14ac:dyDescent="0.25">
      <c r="A473" s="1" t="s">
        <v>58</v>
      </c>
      <c r="B473" s="1" t="s">
        <v>130</v>
      </c>
      <c r="C473" s="1" t="s">
        <v>93</v>
      </c>
      <c r="D473" s="28">
        <v>108.33815865662999</v>
      </c>
    </row>
    <row r="474" spans="1:4" x14ac:dyDescent="0.25">
      <c r="A474" s="1" t="s">
        <v>58</v>
      </c>
      <c r="B474" s="1" t="s">
        <v>130</v>
      </c>
      <c r="C474" s="1" t="s">
        <v>135</v>
      </c>
      <c r="D474" s="28">
        <v>0</v>
      </c>
    </row>
    <row r="475" spans="1:4" x14ac:dyDescent="0.25">
      <c r="A475" s="1" t="s">
        <v>58</v>
      </c>
      <c r="B475" s="1" t="s">
        <v>130</v>
      </c>
      <c r="C475" s="1" t="s">
        <v>136</v>
      </c>
      <c r="D475" s="28">
        <v>0</v>
      </c>
    </row>
    <row r="476" spans="1:4" x14ac:dyDescent="0.25">
      <c r="A476" s="1" t="s">
        <v>58</v>
      </c>
      <c r="B476" s="1" t="s">
        <v>129</v>
      </c>
      <c r="C476" s="1" t="s">
        <v>115</v>
      </c>
      <c r="D476" s="2">
        <v>25775</v>
      </c>
    </row>
    <row r="477" spans="1:4" x14ac:dyDescent="0.25">
      <c r="A477" s="1" t="s">
        <v>58</v>
      </c>
      <c r="B477" s="1" t="s">
        <v>129</v>
      </c>
      <c r="C477" s="1" t="s">
        <v>124</v>
      </c>
      <c r="D477" s="2">
        <v>17338</v>
      </c>
    </row>
    <row r="478" spans="1:4" x14ac:dyDescent="0.25">
      <c r="A478" s="1" t="s">
        <v>58</v>
      </c>
      <c r="B478" s="1" t="s">
        <v>129</v>
      </c>
      <c r="C478" s="1" t="s">
        <v>91</v>
      </c>
      <c r="D478" s="2">
        <v>0</v>
      </c>
    </row>
    <row r="479" spans="1:4" x14ac:dyDescent="0.25">
      <c r="A479" s="1" t="s">
        <v>58</v>
      </c>
      <c r="B479" s="1" t="s">
        <v>129</v>
      </c>
      <c r="C479" s="1" t="s">
        <v>139</v>
      </c>
      <c r="D479" s="2">
        <v>0</v>
      </c>
    </row>
    <row r="480" spans="1:4" x14ac:dyDescent="0.25">
      <c r="A480" s="1" t="s">
        <v>58</v>
      </c>
      <c r="B480" s="1" t="s">
        <v>129</v>
      </c>
      <c r="C480" s="1" t="s">
        <v>92</v>
      </c>
      <c r="D480" s="28">
        <v>67.266731328806983</v>
      </c>
    </row>
    <row r="481" spans="1:4" x14ac:dyDescent="0.25">
      <c r="A481" s="1" t="s">
        <v>58</v>
      </c>
      <c r="B481" s="1" t="s">
        <v>129</v>
      </c>
      <c r="C481" s="1" t="s">
        <v>93</v>
      </c>
      <c r="D481" s="28">
        <v>0</v>
      </c>
    </row>
    <row r="482" spans="1:4" x14ac:dyDescent="0.25">
      <c r="A482" s="1" t="s">
        <v>58</v>
      </c>
      <c r="B482" s="1" t="s">
        <v>129</v>
      </c>
      <c r="C482" s="1" t="s">
        <v>135</v>
      </c>
      <c r="D482" s="28">
        <v>0</v>
      </c>
    </row>
    <row r="483" spans="1:4" x14ac:dyDescent="0.25">
      <c r="A483" s="1" t="s">
        <v>58</v>
      </c>
      <c r="B483" s="1" t="s">
        <v>129</v>
      </c>
      <c r="C483" s="1" t="s">
        <v>136</v>
      </c>
      <c r="D483" s="28">
        <v>0</v>
      </c>
    </row>
    <row r="484" spans="1:4" x14ac:dyDescent="0.25">
      <c r="A484" s="1" t="s">
        <v>57</v>
      </c>
      <c r="B484" s="1" t="s">
        <v>2</v>
      </c>
      <c r="C484" s="1" t="s">
        <v>115</v>
      </c>
      <c r="D484" s="2">
        <v>16242</v>
      </c>
    </row>
    <row r="485" spans="1:4" x14ac:dyDescent="0.25">
      <c r="A485" s="1" t="s">
        <v>57</v>
      </c>
      <c r="B485" s="1" t="s">
        <v>2</v>
      </c>
      <c r="C485" s="1" t="s">
        <v>124</v>
      </c>
      <c r="D485" s="2">
        <v>15821</v>
      </c>
    </row>
    <row r="486" spans="1:4" x14ac:dyDescent="0.25">
      <c r="A486" s="1" t="s">
        <v>57</v>
      </c>
      <c r="B486" s="1" t="s">
        <v>2</v>
      </c>
      <c r="C486" s="1" t="s">
        <v>91</v>
      </c>
      <c r="D486" s="2">
        <v>15716</v>
      </c>
    </row>
    <row r="487" spans="1:4" x14ac:dyDescent="0.25">
      <c r="A487" s="1" t="s">
        <v>57</v>
      </c>
      <c r="B487" s="1" t="s">
        <v>2</v>
      </c>
      <c r="C487" s="1" t="s">
        <v>139</v>
      </c>
      <c r="D487" s="2">
        <v>11294</v>
      </c>
    </row>
    <row r="488" spans="1:4" x14ac:dyDescent="0.25">
      <c r="A488" s="1" t="s">
        <v>57</v>
      </c>
      <c r="B488" s="1" t="s">
        <v>2</v>
      </c>
      <c r="C488" s="1" t="s">
        <v>92</v>
      </c>
      <c r="D488" s="28">
        <v>97.407954685383572</v>
      </c>
    </row>
    <row r="489" spans="1:4" x14ac:dyDescent="0.25">
      <c r="A489" s="1" t="s">
        <v>57</v>
      </c>
      <c r="B489" s="1" t="s">
        <v>2</v>
      </c>
      <c r="C489" s="1" t="s">
        <v>93</v>
      </c>
      <c r="D489" s="28">
        <v>96.761482576037437</v>
      </c>
    </row>
    <row r="490" spans="1:4" x14ac:dyDescent="0.25">
      <c r="A490" s="1" t="s">
        <v>57</v>
      </c>
      <c r="B490" s="1" t="s">
        <v>2</v>
      </c>
      <c r="C490" s="1" t="s">
        <v>135</v>
      </c>
      <c r="D490" s="28">
        <v>73.874934589220302</v>
      </c>
    </row>
    <row r="491" spans="1:4" x14ac:dyDescent="0.25">
      <c r="A491" s="1" t="s">
        <v>57</v>
      </c>
      <c r="B491" s="1" t="s">
        <v>2</v>
      </c>
      <c r="C491" s="1" t="s">
        <v>136</v>
      </c>
      <c r="D491" s="28">
        <v>69.535771456717157</v>
      </c>
    </row>
    <row r="492" spans="1:4" x14ac:dyDescent="0.25">
      <c r="A492" s="1" t="s">
        <v>57</v>
      </c>
      <c r="B492" s="1" t="s">
        <v>133</v>
      </c>
      <c r="C492" s="1" t="s">
        <v>115</v>
      </c>
      <c r="D492" s="2">
        <v>26673</v>
      </c>
    </row>
    <row r="493" spans="1:4" x14ac:dyDescent="0.25">
      <c r="A493" s="1" t="s">
        <v>57</v>
      </c>
      <c r="B493" s="1" t="s">
        <v>133</v>
      </c>
      <c r="C493" s="1" t="s">
        <v>124</v>
      </c>
      <c r="D493" s="2">
        <v>26221</v>
      </c>
    </row>
    <row r="494" spans="1:4" x14ac:dyDescent="0.25">
      <c r="A494" s="1" t="s">
        <v>57</v>
      </c>
      <c r="B494" s="1" t="s">
        <v>133</v>
      </c>
      <c r="C494" s="1" t="s">
        <v>91</v>
      </c>
      <c r="D494" s="2">
        <v>26107</v>
      </c>
    </row>
    <row r="495" spans="1:4" x14ac:dyDescent="0.25">
      <c r="A495" s="1" t="s">
        <v>57</v>
      </c>
      <c r="B495" s="1" t="s">
        <v>133</v>
      </c>
      <c r="C495" s="1" t="s">
        <v>139</v>
      </c>
      <c r="D495" s="2">
        <v>15548</v>
      </c>
    </row>
    <row r="496" spans="1:4" x14ac:dyDescent="0.25">
      <c r="A496" s="1" t="s">
        <v>57</v>
      </c>
      <c r="B496" s="1" t="s">
        <v>133</v>
      </c>
      <c r="C496" s="1" t="s">
        <v>92</v>
      </c>
      <c r="D496" s="28">
        <v>98.305402466914103</v>
      </c>
    </row>
    <row r="497" spans="1:4" x14ac:dyDescent="0.25">
      <c r="A497" s="1" t="s">
        <v>57</v>
      </c>
      <c r="B497" s="1" t="s">
        <v>133</v>
      </c>
      <c r="C497" s="1" t="s">
        <v>93</v>
      </c>
      <c r="D497" s="28">
        <v>97.878003974056156</v>
      </c>
    </row>
    <row r="498" spans="1:4" x14ac:dyDescent="0.25">
      <c r="A498" s="1" t="s">
        <v>57</v>
      </c>
      <c r="B498" s="1" t="s">
        <v>133</v>
      </c>
      <c r="C498" s="1" t="s">
        <v>135</v>
      </c>
      <c r="D498" s="28">
        <v>61.774405022050935</v>
      </c>
    </row>
    <row r="499" spans="1:4" x14ac:dyDescent="0.25">
      <c r="A499" s="1" t="s">
        <v>57</v>
      </c>
      <c r="B499" s="1" t="s">
        <v>133</v>
      </c>
      <c r="C499" s="1" t="s">
        <v>136</v>
      </c>
      <c r="D499" s="28">
        <v>58.291155850485509</v>
      </c>
    </row>
    <row r="500" spans="1:4" x14ac:dyDescent="0.25">
      <c r="A500" s="1" t="s">
        <v>57</v>
      </c>
      <c r="B500" s="1" t="s">
        <v>132</v>
      </c>
      <c r="C500" s="1" t="s">
        <v>115</v>
      </c>
      <c r="D500" s="2">
        <v>53768</v>
      </c>
    </row>
    <row r="501" spans="1:4" x14ac:dyDescent="0.25">
      <c r="A501" s="1" t="s">
        <v>57</v>
      </c>
      <c r="B501" s="1" t="s">
        <v>132</v>
      </c>
      <c r="C501" s="1" t="s">
        <v>124</v>
      </c>
      <c r="D501" s="2">
        <v>58021</v>
      </c>
    </row>
    <row r="502" spans="1:4" x14ac:dyDescent="0.25">
      <c r="A502" s="1" t="s">
        <v>57</v>
      </c>
      <c r="B502" s="1" t="s">
        <v>132</v>
      </c>
      <c r="C502" s="1" t="s">
        <v>91</v>
      </c>
      <c r="D502" s="2">
        <v>57736</v>
      </c>
    </row>
    <row r="503" spans="1:4" x14ac:dyDescent="0.25">
      <c r="A503" s="1" t="s">
        <v>57</v>
      </c>
      <c r="B503" s="1" t="s">
        <v>132</v>
      </c>
      <c r="C503" s="1" t="s">
        <v>139</v>
      </c>
      <c r="D503" s="2">
        <v>24315</v>
      </c>
    </row>
    <row r="504" spans="1:4" x14ac:dyDescent="0.25">
      <c r="A504" s="1" t="s">
        <v>57</v>
      </c>
      <c r="B504" s="1" t="s">
        <v>132</v>
      </c>
      <c r="C504" s="1" t="s">
        <v>92</v>
      </c>
      <c r="D504" s="28">
        <v>107.90990923969647</v>
      </c>
    </row>
    <row r="505" spans="1:4" x14ac:dyDescent="0.25">
      <c r="A505" s="1" t="s">
        <v>57</v>
      </c>
      <c r="B505" s="1" t="s">
        <v>132</v>
      </c>
      <c r="C505" s="1" t="s">
        <v>93</v>
      </c>
      <c r="D505" s="28">
        <v>107.37985418836482</v>
      </c>
    </row>
    <row r="506" spans="1:4" x14ac:dyDescent="0.25">
      <c r="A506" s="1" t="s">
        <v>57</v>
      </c>
      <c r="B506" s="1" t="s">
        <v>132</v>
      </c>
      <c r="C506" s="1" t="s">
        <v>135</v>
      </c>
      <c r="D506" s="28">
        <v>44.857485471819942</v>
      </c>
    </row>
    <row r="507" spans="1:4" x14ac:dyDescent="0.25">
      <c r="A507" s="1" t="s">
        <v>57</v>
      </c>
      <c r="B507" s="1" t="s">
        <v>132</v>
      </c>
      <c r="C507" s="1" t="s">
        <v>136</v>
      </c>
      <c r="D507" s="28">
        <v>45.222065168873684</v>
      </c>
    </row>
    <row r="508" spans="1:4" x14ac:dyDescent="0.25">
      <c r="A508" s="1" t="s">
        <v>57</v>
      </c>
      <c r="B508" s="1" t="s">
        <v>131</v>
      </c>
      <c r="C508" s="1" t="s">
        <v>115</v>
      </c>
      <c r="D508" s="2">
        <v>90426</v>
      </c>
    </row>
    <row r="509" spans="1:4" x14ac:dyDescent="0.25">
      <c r="A509" s="1" t="s">
        <v>57</v>
      </c>
      <c r="B509" s="1" t="s">
        <v>131</v>
      </c>
      <c r="C509" s="1" t="s">
        <v>124</v>
      </c>
      <c r="D509" s="2">
        <v>98314</v>
      </c>
    </row>
    <row r="510" spans="1:4" x14ac:dyDescent="0.25">
      <c r="A510" s="1" t="s">
        <v>57</v>
      </c>
      <c r="B510" s="1" t="s">
        <v>131</v>
      </c>
      <c r="C510" s="1" t="s">
        <v>91</v>
      </c>
      <c r="D510" s="2">
        <v>97687</v>
      </c>
    </row>
    <row r="511" spans="1:4" x14ac:dyDescent="0.25">
      <c r="A511" s="1" t="s">
        <v>57</v>
      </c>
      <c r="B511" s="1" t="s">
        <v>131</v>
      </c>
      <c r="C511" s="1" t="s">
        <v>139</v>
      </c>
      <c r="D511" s="2">
        <v>23541</v>
      </c>
    </row>
    <row r="512" spans="1:4" x14ac:dyDescent="0.25">
      <c r="A512" s="1" t="s">
        <v>57</v>
      </c>
      <c r="B512" s="1" t="s">
        <v>131</v>
      </c>
      <c r="C512" s="1" t="s">
        <v>92</v>
      </c>
      <c r="D512" s="28">
        <v>108.72315484484551</v>
      </c>
    </row>
    <row r="513" spans="1:4" x14ac:dyDescent="0.25">
      <c r="A513" s="1" t="s">
        <v>57</v>
      </c>
      <c r="B513" s="1" t="s">
        <v>131</v>
      </c>
      <c r="C513" s="1" t="s">
        <v>93</v>
      </c>
      <c r="D513" s="28">
        <v>108.02977019883662</v>
      </c>
    </row>
    <row r="514" spans="1:4" x14ac:dyDescent="0.25">
      <c r="A514" s="1" t="s">
        <v>57</v>
      </c>
      <c r="B514" s="1" t="s">
        <v>131</v>
      </c>
      <c r="C514" s="1" t="s">
        <v>135</v>
      </c>
      <c r="D514" s="28">
        <v>27.323057638292443</v>
      </c>
    </row>
    <row r="515" spans="1:4" x14ac:dyDescent="0.25">
      <c r="A515" s="1" t="s">
        <v>57</v>
      </c>
      <c r="B515" s="1" t="s">
        <v>131</v>
      </c>
      <c r="C515" s="1" t="s">
        <v>136</v>
      </c>
      <c r="D515" s="28">
        <v>26.033441709242915</v>
      </c>
    </row>
    <row r="516" spans="1:4" x14ac:dyDescent="0.25">
      <c r="A516" s="1" t="s">
        <v>57</v>
      </c>
      <c r="B516" s="1" t="s">
        <v>130</v>
      </c>
      <c r="C516" s="1" t="s">
        <v>115</v>
      </c>
      <c r="D516" s="2">
        <v>13130</v>
      </c>
    </row>
    <row r="517" spans="1:4" x14ac:dyDescent="0.25">
      <c r="A517" s="1" t="s">
        <v>57</v>
      </c>
      <c r="B517" s="1" t="s">
        <v>130</v>
      </c>
      <c r="C517" s="1" t="s">
        <v>124</v>
      </c>
      <c r="D517" s="2">
        <v>14114</v>
      </c>
    </row>
    <row r="518" spans="1:4" x14ac:dyDescent="0.25">
      <c r="A518" s="1" t="s">
        <v>57</v>
      </c>
      <c r="B518" s="1" t="s">
        <v>130</v>
      </c>
      <c r="C518" s="1" t="s">
        <v>91</v>
      </c>
      <c r="D518" s="2">
        <v>13724</v>
      </c>
    </row>
    <row r="519" spans="1:4" x14ac:dyDescent="0.25">
      <c r="A519" s="1" t="s">
        <v>57</v>
      </c>
      <c r="B519" s="1" t="s">
        <v>130</v>
      </c>
      <c r="C519" s="1" t="s">
        <v>139</v>
      </c>
      <c r="D519" s="2">
        <v>0</v>
      </c>
    </row>
    <row r="520" spans="1:4" x14ac:dyDescent="0.25">
      <c r="A520" s="1" t="s">
        <v>57</v>
      </c>
      <c r="B520" s="1" t="s">
        <v>130</v>
      </c>
      <c r="C520" s="1" t="s">
        <v>92</v>
      </c>
      <c r="D520" s="28">
        <v>107.49428789032748</v>
      </c>
    </row>
    <row r="521" spans="1:4" x14ac:dyDescent="0.25">
      <c r="A521" s="1" t="s">
        <v>57</v>
      </c>
      <c r="B521" s="1" t="s">
        <v>130</v>
      </c>
      <c r="C521" s="1" t="s">
        <v>93</v>
      </c>
      <c r="D521" s="28">
        <v>104.52399086062452</v>
      </c>
    </row>
    <row r="522" spans="1:4" x14ac:dyDescent="0.25">
      <c r="A522" s="1" t="s">
        <v>57</v>
      </c>
      <c r="B522" s="1" t="s">
        <v>130</v>
      </c>
      <c r="C522" s="1" t="s">
        <v>135</v>
      </c>
      <c r="D522" s="28">
        <v>0</v>
      </c>
    </row>
    <row r="523" spans="1:4" x14ac:dyDescent="0.25">
      <c r="A523" s="1" t="s">
        <v>57</v>
      </c>
      <c r="B523" s="1" t="s">
        <v>130</v>
      </c>
      <c r="C523" s="1" t="s">
        <v>136</v>
      </c>
      <c r="D523" s="28">
        <v>0</v>
      </c>
    </row>
    <row r="524" spans="1:4" x14ac:dyDescent="0.25">
      <c r="A524" s="1" t="s">
        <v>57</v>
      </c>
      <c r="B524" s="1" t="s">
        <v>129</v>
      </c>
      <c r="C524" s="1" t="s">
        <v>115</v>
      </c>
      <c r="D524" s="2">
        <v>22653</v>
      </c>
    </row>
    <row r="525" spans="1:4" x14ac:dyDescent="0.25">
      <c r="A525" s="1" t="s">
        <v>57</v>
      </c>
      <c r="B525" s="1" t="s">
        <v>129</v>
      </c>
      <c r="C525" s="1" t="s">
        <v>124</v>
      </c>
      <c r="D525" s="2">
        <v>14035</v>
      </c>
    </row>
    <row r="526" spans="1:4" x14ac:dyDescent="0.25">
      <c r="A526" s="1" t="s">
        <v>57</v>
      </c>
      <c r="B526" s="1" t="s">
        <v>129</v>
      </c>
      <c r="C526" s="1" t="s">
        <v>91</v>
      </c>
      <c r="D526" s="2">
        <v>0</v>
      </c>
    </row>
    <row r="527" spans="1:4" x14ac:dyDescent="0.25">
      <c r="A527" s="1" t="s">
        <v>57</v>
      </c>
      <c r="B527" s="1" t="s">
        <v>129</v>
      </c>
      <c r="C527" s="1" t="s">
        <v>139</v>
      </c>
      <c r="D527" s="2">
        <v>0</v>
      </c>
    </row>
    <row r="528" spans="1:4" x14ac:dyDescent="0.25">
      <c r="A528" s="1" t="s">
        <v>57</v>
      </c>
      <c r="B528" s="1" t="s">
        <v>129</v>
      </c>
      <c r="C528" s="1" t="s">
        <v>92</v>
      </c>
      <c r="D528" s="28">
        <v>61.956473756235376</v>
      </c>
    </row>
    <row r="529" spans="1:4" x14ac:dyDescent="0.25">
      <c r="A529" s="1" t="s">
        <v>57</v>
      </c>
      <c r="B529" s="1" t="s">
        <v>129</v>
      </c>
      <c r="C529" s="1" t="s">
        <v>93</v>
      </c>
      <c r="D529" s="28">
        <v>0</v>
      </c>
    </row>
    <row r="530" spans="1:4" x14ac:dyDescent="0.25">
      <c r="A530" s="1" t="s">
        <v>57</v>
      </c>
      <c r="B530" s="1" t="s">
        <v>129</v>
      </c>
      <c r="C530" s="1" t="s">
        <v>135</v>
      </c>
      <c r="D530" s="28">
        <v>0</v>
      </c>
    </row>
    <row r="531" spans="1:4" x14ac:dyDescent="0.25">
      <c r="A531" s="1" t="s">
        <v>57</v>
      </c>
      <c r="B531" s="1" t="s">
        <v>129</v>
      </c>
      <c r="C531" s="1" t="s">
        <v>136</v>
      </c>
      <c r="D531" s="28">
        <v>0</v>
      </c>
    </row>
    <row r="532" spans="1:4" x14ac:dyDescent="0.25">
      <c r="A532" s="1" t="s">
        <v>56</v>
      </c>
      <c r="B532" s="1" t="s">
        <v>2</v>
      </c>
      <c r="C532" s="1" t="s">
        <v>115</v>
      </c>
      <c r="D532" s="2">
        <v>4543</v>
      </c>
    </row>
    <row r="533" spans="1:4" x14ac:dyDescent="0.25">
      <c r="A533" s="1" t="s">
        <v>56</v>
      </c>
      <c r="B533" s="1" t="s">
        <v>2</v>
      </c>
      <c r="C533" s="1" t="s">
        <v>124</v>
      </c>
      <c r="D533" s="2">
        <v>4860</v>
      </c>
    </row>
    <row r="534" spans="1:4" x14ac:dyDescent="0.25">
      <c r="A534" s="1" t="s">
        <v>56</v>
      </c>
      <c r="B534" s="1" t="s">
        <v>2</v>
      </c>
      <c r="C534" s="1" t="s">
        <v>91</v>
      </c>
      <c r="D534" s="2">
        <v>4839</v>
      </c>
    </row>
    <row r="535" spans="1:4" x14ac:dyDescent="0.25">
      <c r="A535" s="1" t="s">
        <v>56</v>
      </c>
      <c r="B535" s="1" t="s">
        <v>2</v>
      </c>
      <c r="C535" s="1" t="s">
        <v>139</v>
      </c>
      <c r="D535" s="2">
        <v>3420</v>
      </c>
    </row>
    <row r="536" spans="1:4" x14ac:dyDescent="0.25">
      <c r="A536" s="1" t="s">
        <v>56</v>
      </c>
      <c r="B536" s="1" t="s">
        <v>2</v>
      </c>
      <c r="C536" s="1" t="s">
        <v>92</v>
      </c>
      <c r="D536" s="28">
        <v>106.97776799471714</v>
      </c>
    </row>
    <row r="537" spans="1:4" x14ac:dyDescent="0.25">
      <c r="A537" s="1" t="s">
        <v>56</v>
      </c>
      <c r="B537" s="1" t="s">
        <v>2</v>
      </c>
      <c r="C537" s="1" t="s">
        <v>93</v>
      </c>
      <c r="D537" s="28">
        <v>106.51551837992517</v>
      </c>
    </row>
    <row r="538" spans="1:4" x14ac:dyDescent="0.25">
      <c r="A538" s="1" t="s">
        <v>56</v>
      </c>
      <c r="B538" s="1" t="s">
        <v>2</v>
      </c>
      <c r="C538" s="1" t="s">
        <v>135</v>
      </c>
      <c r="D538" s="28">
        <v>73.675140025850922</v>
      </c>
    </row>
    <row r="539" spans="1:4" x14ac:dyDescent="0.25">
      <c r="A539" s="1" t="s">
        <v>56</v>
      </c>
      <c r="B539" s="1" t="s">
        <v>2</v>
      </c>
      <c r="C539" s="1" t="s">
        <v>136</v>
      </c>
      <c r="D539" s="28">
        <v>75.280651551837991</v>
      </c>
    </row>
    <row r="540" spans="1:4" x14ac:dyDescent="0.25">
      <c r="A540" s="1" t="s">
        <v>56</v>
      </c>
      <c r="B540" s="1" t="s">
        <v>133</v>
      </c>
      <c r="C540" s="1" t="s">
        <v>115</v>
      </c>
      <c r="D540" s="2">
        <v>13483</v>
      </c>
    </row>
    <row r="541" spans="1:4" x14ac:dyDescent="0.25">
      <c r="A541" s="1" t="s">
        <v>56</v>
      </c>
      <c r="B541" s="1" t="s">
        <v>133</v>
      </c>
      <c r="C541" s="1" t="s">
        <v>124</v>
      </c>
      <c r="D541" s="2">
        <v>15380</v>
      </c>
    </row>
    <row r="542" spans="1:4" x14ac:dyDescent="0.25">
      <c r="A542" s="1" t="s">
        <v>56</v>
      </c>
      <c r="B542" s="1" t="s">
        <v>133</v>
      </c>
      <c r="C542" s="1" t="s">
        <v>91</v>
      </c>
      <c r="D542" s="2">
        <v>15310</v>
      </c>
    </row>
    <row r="543" spans="1:4" x14ac:dyDescent="0.25">
      <c r="A543" s="1" t="s">
        <v>56</v>
      </c>
      <c r="B543" s="1" t="s">
        <v>133</v>
      </c>
      <c r="C543" s="1" t="s">
        <v>139</v>
      </c>
      <c r="D543" s="2">
        <v>8878</v>
      </c>
    </row>
    <row r="544" spans="1:4" x14ac:dyDescent="0.25">
      <c r="A544" s="1" t="s">
        <v>56</v>
      </c>
      <c r="B544" s="1" t="s">
        <v>133</v>
      </c>
      <c r="C544" s="1" t="s">
        <v>92</v>
      </c>
      <c r="D544" s="28">
        <v>114.06956908699843</v>
      </c>
    </row>
    <row r="545" spans="1:4" x14ac:dyDescent="0.25">
      <c r="A545" s="1" t="s">
        <v>56</v>
      </c>
      <c r="B545" s="1" t="s">
        <v>133</v>
      </c>
      <c r="C545" s="1" t="s">
        <v>93</v>
      </c>
      <c r="D545" s="28">
        <v>113.55039679596528</v>
      </c>
    </row>
    <row r="546" spans="1:4" x14ac:dyDescent="0.25">
      <c r="A546" s="1" t="s">
        <v>56</v>
      </c>
      <c r="B546" s="1" t="s">
        <v>133</v>
      </c>
      <c r="C546" s="1" t="s">
        <v>135</v>
      </c>
      <c r="D546" s="28">
        <v>60.571740465306675</v>
      </c>
    </row>
    <row r="547" spans="1:4" x14ac:dyDescent="0.25">
      <c r="A547" s="1" t="s">
        <v>56</v>
      </c>
      <c r="B547" s="1" t="s">
        <v>133</v>
      </c>
      <c r="C547" s="1" t="s">
        <v>136</v>
      </c>
      <c r="D547" s="28">
        <v>65.845879997033293</v>
      </c>
    </row>
    <row r="548" spans="1:4" x14ac:dyDescent="0.25">
      <c r="A548" s="1" t="s">
        <v>56</v>
      </c>
      <c r="B548" s="1" t="s">
        <v>132</v>
      </c>
      <c r="C548" s="1" t="s">
        <v>115</v>
      </c>
      <c r="D548" s="2">
        <v>31550</v>
      </c>
    </row>
    <row r="549" spans="1:4" x14ac:dyDescent="0.25">
      <c r="A549" s="1" t="s">
        <v>56</v>
      </c>
      <c r="B549" s="1" t="s">
        <v>132</v>
      </c>
      <c r="C549" s="1" t="s">
        <v>124</v>
      </c>
      <c r="D549" s="2">
        <v>38143</v>
      </c>
    </row>
    <row r="550" spans="1:4" x14ac:dyDescent="0.25">
      <c r="A550" s="1" t="s">
        <v>56</v>
      </c>
      <c r="B550" s="1" t="s">
        <v>132</v>
      </c>
      <c r="C550" s="1" t="s">
        <v>91</v>
      </c>
      <c r="D550" s="2">
        <v>37988</v>
      </c>
    </row>
    <row r="551" spans="1:4" x14ac:dyDescent="0.25">
      <c r="A551" s="1" t="s">
        <v>56</v>
      </c>
      <c r="B551" s="1" t="s">
        <v>132</v>
      </c>
      <c r="C551" s="1" t="s">
        <v>139</v>
      </c>
      <c r="D551" s="2">
        <v>16177</v>
      </c>
    </row>
    <row r="552" spans="1:4" x14ac:dyDescent="0.25">
      <c r="A552" s="1" t="s">
        <v>56</v>
      </c>
      <c r="B552" s="1" t="s">
        <v>132</v>
      </c>
      <c r="C552" s="1" t="s">
        <v>92</v>
      </c>
      <c r="D552" s="28">
        <v>120.89698890649763</v>
      </c>
    </row>
    <row r="553" spans="1:4" x14ac:dyDescent="0.25">
      <c r="A553" s="1" t="s">
        <v>56</v>
      </c>
      <c r="B553" s="1" t="s">
        <v>132</v>
      </c>
      <c r="C553" s="1" t="s">
        <v>93</v>
      </c>
      <c r="D553" s="28">
        <v>120.40570522979397</v>
      </c>
    </row>
    <row r="554" spans="1:4" x14ac:dyDescent="0.25">
      <c r="A554" s="1" t="s">
        <v>56</v>
      </c>
      <c r="B554" s="1" t="s">
        <v>132</v>
      </c>
      <c r="C554" s="1" t="s">
        <v>135</v>
      </c>
      <c r="D554" s="28">
        <v>45.668068768878975</v>
      </c>
    </row>
    <row r="555" spans="1:4" x14ac:dyDescent="0.25">
      <c r="A555" s="1" t="s">
        <v>56</v>
      </c>
      <c r="B555" s="1" t="s">
        <v>132</v>
      </c>
      <c r="C555" s="1" t="s">
        <v>136</v>
      </c>
      <c r="D555" s="28">
        <v>51.274167987321718</v>
      </c>
    </row>
    <row r="556" spans="1:4" x14ac:dyDescent="0.25">
      <c r="A556" s="1" t="s">
        <v>56</v>
      </c>
      <c r="B556" s="1" t="s">
        <v>131</v>
      </c>
      <c r="C556" s="1" t="s">
        <v>115</v>
      </c>
      <c r="D556" s="2">
        <v>28769</v>
      </c>
    </row>
    <row r="557" spans="1:4" x14ac:dyDescent="0.25">
      <c r="A557" s="1" t="s">
        <v>56</v>
      </c>
      <c r="B557" s="1" t="s">
        <v>131</v>
      </c>
      <c r="C557" s="1" t="s">
        <v>124</v>
      </c>
      <c r="D557" s="2">
        <v>33198</v>
      </c>
    </row>
    <row r="558" spans="1:4" x14ac:dyDescent="0.25">
      <c r="A558" s="1" t="s">
        <v>56</v>
      </c>
      <c r="B558" s="1" t="s">
        <v>131</v>
      </c>
      <c r="C558" s="1" t="s">
        <v>91</v>
      </c>
      <c r="D558" s="2">
        <v>33008</v>
      </c>
    </row>
    <row r="559" spans="1:4" x14ac:dyDescent="0.25">
      <c r="A559" s="1" t="s">
        <v>56</v>
      </c>
      <c r="B559" s="1" t="s">
        <v>131</v>
      </c>
      <c r="C559" s="1" t="s">
        <v>139</v>
      </c>
      <c r="D559" s="2">
        <v>11571</v>
      </c>
    </row>
    <row r="560" spans="1:4" x14ac:dyDescent="0.25">
      <c r="A560" s="1" t="s">
        <v>56</v>
      </c>
      <c r="B560" s="1" t="s">
        <v>131</v>
      </c>
      <c r="C560" s="1" t="s">
        <v>92</v>
      </c>
      <c r="D560" s="28">
        <v>115.39504327574821</v>
      </c>
    </row>
    <row r="561" spans="1:4" x14ac:dyDescent="0.25">
      <c r="A561" s="1" t="s">
        <v>56</v>
      </c>
      <c r="B561" s="1" t="s">
        <v>131</v>
      </c>
      <c r="C561" s="1" t="s">
        <v>93</v>
      </c>
      <c r="D561" s="28">
        <v>114.73461017066981</v>
      </c>
    </row>
    <row r="562" spans="1:4" x14ac:dyDescent="0.25">
      <c r="A562" s="1" t="s">
        <v>56</v>
      </c>
      <c r="B562" s="1" t="s">
        <v>131</v>
      </c>
      <c r="C562" s="1" t="s">
        <v>135</v>
      </c>
      <c r="D562" s="28">
        <v>39.049001079913609</v>
      </c>
    </row>
    <row r="563" spans="1:4" x14ac:dyDescent="0.25">
      <c r="A563" s="1" t="s">
        <v>56</v>
      </c>
      <c r="B563" s="1" t="s">
        <v>131</v>
      </c>
      <c r="C563" s="1" t="s">
        <v>136</v>
      </c>
      <c r="D563" s="28">
        <v>40.220376099273523</v>
      </c>
    </row>
    <row r="564" spans="1:4" x14ac:dyDescent="0.25">
      <c r="A564" s="1" t="s">
        <v>56</v>
      </c>
      <c r="B564" s="1" t="s">
        <v>130</v>
      </c>
      <c r="C564" s="1" t="s">
        <v>115</v>
      </c>
      <c r="D564" s="2">
        <v>8293</v>
      </c>
    </row>
    <row r="565" spans="1:4" x14ac:dyDescent="0.25">
      <c r="A565" s="1" t="s">
        <v>56</v>
      </c>
      <c r="B565" s="1" t="s">
        <v>130</v>
      </c>
      <c r="C565" s="1" t="s">
        <v>124</v>
      </c>
      <c r="D565" s="2">
        <v>9182</v>
      </c>
    </row>
    <row r="566" spans="1:4" x14ac:dyDescent="0.25">
      <c r="A566" s="1" t="s">
        <v>56</v>
      </c>
      <c r="B566" s="1" t="s">
        <v>130</v>
      </c>
      <c r="C566" s="1" t="s">
        <v>91</v>
      </c>
      <c r="D566" s="2">
        <v>8969</v>
      </c>
    </row>
    <row r="567" spans="1:4" x14ac:dyDescent="0.25">
      <c r="A567" s="1" t="s">
        <v>56</v>
      </c>
      <c r="B567" s="1" t="s">
        <v>130</v>
      </c>
      <c r="C567" s="1" t="s">
        <v>139</v>
      </c>
      <c r="D567" s="2">
        <v>0</v>
      </c>
    </row>
    <row r="568" spans="1:4" x14ac:dyDescent="0.25">
      <c r="A568" s="1" t="s">
        <v>56</v>
      </c>
      <c r="B568" s="1" t="s">
        <v>130</v>
      </c>
      <c r="C568" s="1" t="s">
        <v>92</v>
      </c>
      <c r="D568" s="28">
        <v>110.71988423972026</v>
      </c>
    </row>
    <row r="569" spans="1:4" x14ac:dyDescent="0.25">
      <c r="A569" s="1" t="s">
        <v>56</v>
      </c>
      <c r="B569" s="1" t="s">
        <v>130</v>
      </c>
      <c r="C569" s="1" t="s">
        <v>93</v>
      </c>
      <c r="D569" s="28">
        <v>108.15145303267816</v>
      </c>
    </row>
    <row r="570" spans="1:4" x14ac:dyDescent="0.25">
      <c r="A570" s="1" t="s">
        <v>56</v>
      </c>
      <c r="B570" s="1" t="s">
        <v>130</v>
      </c>
      <c r="C570" s="1" t="s">
        <v>135</v>
      </c>
      <c r="D570" s="28">
        <v>0</v>
      </c>
    </row>
    <row r="571" spans="1:4" x14ac:dyDescent="0.25">
      <c r="A571" s="1" t="s">
        <v>56</v>
      </c>
      <c r="B571" s="1" t="s">
        <v>130</v>
      </c>
      <c r="C571" s="1" t="s">
        <v>136</v>
      </c>
      <c r="D571" s="28">
        <v>0</v>
      </c>
    </row>
    <row r="572" spans="1:4" x14ac:dyDescent="0.25">
      <c r="A572" s="1" t="s">
        <v>56</v>
      </c>
      <c r="B572" s="1" t="s">
        <v>129</v>
      </c>
      <c r="C572" s="1" t="s">
        <v>115</v>
      </c>
      <c r="D572" s="2">
        <v>12409</v>
      </c>
    </row>
    <row r="573" spans="1:4" x14ac:dyDescent="0.25">
      <c r="A573" s="1" t="s">
        <v>56</v>
      </c>
      <c r="B573" s="1" t="s">
        <v>129</v>
      </c>
      <c r="C573" s="1" t="s">
        <v>124</v>
      </c>
      <c r="D573" s="2">
        <v>7883</v>
      </c>
    </row>
    <row r="574" spans="1:4" x14ac:dyDescent="0.25">
      <c r="A574" s="1" t="s">
        <v>56</v>
      </c>
      <c r="B574" s="1" t="s">
        <v>129</v>
      </c>
      <c r="C574" s="1" t="s">
        <v>91</v>
      </c>
      <c r="D574" s="2">
        <v>0</v>
      </c>
    </row>
    <row r="575" spans="1:4" x14ac:dyDescent="0.25">
      <c r="A575" s="1" t="s">
        <v>56</v>
      </c>
      <c r="B575" s="1" t="s">
        <v>129</v>
      </c>
      <c r="C575" s="1" t="s">
        <v>139</v>
      </c>
      <c r="D575" s="2">
        <v>0</v>
      </c>
    </row>
    <row r="576" spans="1:4" x14ac:dyDescent="0.25">
      <c r="A576" s="1" t="s">
        <v>56</v>
      </c>
      <c r="B576" s="1" t="s">
        <v>129</v>
      </c>
      <c r="C576" s="1" t="s">
        <v>92</v>
      </c>
      <c r="D576" s="28">
        <v>63.526472721411878</v>
      </c>
    </row>
    <row r="577" spans="1:4" x14ac:dyDescent="0.25">
      <c r="A577" s="1" t="s">
        <v>56</v>
      </c>
      <c r="B577" s="1" t="s">
        <v>129</v>
      </c>
      <c r="C577" s="1" t="s">
        <v>93</v>
      </c>
      <c r="D577" s="28">
        <v>0</v>
      </c>
    </row>
    <row r="578" spans="1:4" x14ac:dyDescent="0.25">
      <c r="A578" s="1" t="s">
        <v>56</v>
      </c>
      <c r="B578" s="1" t="s">
        <v>129</v>
      </c>
      <c r="C578" s="1" t="s">
        <v>135</v>
      </c>
      <c r="D578" s="28">
        <v>0</v>
      </c>
    </row>
    <row r="579" spans="1:4" x14ac:dyDescent="0.25">
      <c r="A579" s="1" t="s">
        <v>56</v>
      </c>
      <c r="B579" s="1" t="s">
        <v>129</v>
      </c>
      <c r="C579" s="1" t="s">
        <v>136</v>
      </c>
      <c r="D579" s="28">
        <v>0</v>
      </c>
    </row>
    <row r="580" spans="1:4" x14ac:dyDescent="0.25">
      <c r="A580" s="1" t="s">
        <v>59</v>
      </c>
      <c r="B580" s="1" t="s">
        <v>2</v>
      </c>
      <c r="C580" s="1" t="s">
        <v>115</v>
      </c>
      <c r="D580" s="2">
        <v>7641</v>
      </c>
    </row>
    <row r="581" spans="1:4" x14ac:dyDescent="0.25">
      <c r="A581" s="1" t="s">
        <v>59</v>
      </c>
      <c r="B581" s="1" t="s">
        <v>2</v>
      </c>
      <c r="C581" s="1" t="s">
        <v>124</v>
      </c>
      <c r="D581" s="2">
        <v>7934</v>
      </c>
    </row>
    <row r="582" spans="1:4" x14ac:dyDescent="0.25">
      <c r="A582" s="1" t="s">
        <v>59</v>
      </c>
      <c r="B582" s="1" t="s">
        <v>2</v>
      </c>
      <c r="C582" s="1" t="s">
        <v>91</v>
      </c>
      <c r="D582" s="2">
        <v>7881</v>
      </c>
    </row>
    <row r="583" spans="1:4" x14ac:dyDescent="0.25">
      <c r="A583" s="1" t="s">
        <v>59</v>
      </c>
      <c r="B583" s="1" t="s">
        <v>2</v>
      </c>
      <c r="C583" s="1" t="s">
        <v>139</v>
      </c>
      <c r="D583" s="2">
        <v>5262</v>
      </c>
    </row>
    <row r="584" spans="1:4" x14ac:dyDescent="0.25">
      <c r="A584" s="1" t="s">
        <v>59</v>
      </c>
      <c r="B584" s="1" t="s">
        <v>2</v>
      </c>
      <c r="C584" s="1" t="s">
        <v>92</v>
      </c>
      <c r="D584" s="28">
        <v>103.83457662609605</v>
      </c>
    </row>
    <row r="585" spans="1:4" x14ac:dyDescent="0.25">
      <c r="A585" s="1" t="s">
        <v>59</v>
      </c>
      <c r="B585" s="1" t="s">
        <v>2</v>
      </c>
      <c r="C585" s="1" t="s">
        <v>93</v>
      </c>
      <c r="D585" s="28">
        <v>103.14095013741658</v>
      </c>
    </row>
    <row r="586" spans="1:4" x14ac:dyDescent="0.25">
      <c r="A586" s="1" t="s">
        <v>59</v>
      </c>
      <c r="B586" s="1" t="s">
        <v>2</v>
      </c>
      <c r="C586" s="1" t="s">
        <v>135</v>
      </c>
      <c r="D586" s="28">
        <v>69.640021175224987</v>
      </c>
    </row>
    <row r="587" spans="1:4" x14ac:dyDescent="0.25">
      <c r="A587" s="1" t="s">
        <v>59</v>
      </c>
      <c r="B587" s="1" t="s">
        <v>2</v>
      </c>
      <c r="C587" s="1" t="s">
        <v>136</v>
      </c>
      <c r="D587" s="28">
        <v>68.865331762858261</v>
      </c>
    </row>
    <row r="588" spans="1:4" x14ac:dyDescent="0.25">
      <c r="A588" s="1" t="s">
        <v>59</v>
      </c>
      <c r="B588" s="1" t="s">
        <v>133</v>
      </c>
      <c r="C588" s="1" t="s">
        <v>115</v>
      </c>
      <c r="D588" s="2">
        <v>18346</v>
      </c>
    </row>
    <row r="589" spans="1:4" x14ac:dyDescent="0.25">
      <c r="A589" s="1" t="s">
        <v>59</v>
      </c>
      <c r="B589" s="1" t="s">
        <v>133</v>
      </c>
      <c r="C589" s="1" t="s">
        <v>124</v>
      </c>
      <c r="D589" s="2">
        <v>18637</v>
      </c>
    </row>
    <row r="590" spans="1:4" x14ac:dyDescent="0.25">
      <c r="A590" s="1" t="s">
        <v>59</v>
      </c>
      <c r="B590" s="1" t="s">
        <v>133</v>
      </c>
      <c r="C590" s="1" t="s">
        <v>91</v>
      </c>
      <c r="D590" s="2">
        <v>18528</v>
      </c>
    </row>
    <row r="591" spans="1:4" x14ac:dyDescent="0.25">
      <c r="A591" s="1" t="s">
        <v>59</v>
      </c>
      <c r="B591" s="1" t="s">
        <v>133</v>
      </c>
      <c r="C591" s="1" t="s">
        <v>139</v>
      </c>
      <c r="D591" s="2">
        <v>9631</v>
      </c>
    </row>
    <row r="592" spans="1:4" x14ac:dyDescent="0.25">
      <c r="A592" s="1" t="s">
        <v>59</v>
      </c>
      <c r="B592" s="1" t="s">
        <v>133</v>
      </c>
      <c r="C592" s="1" t="s">
        <v>92</v>
      </c>
      <c r="D592" s="28">
        <v>101.58617682328573</v>
      </c>
    </row>
    <row r="593" spans="1:4" x14ac:dyDescent="0.25">
      <c r="A593" s="1" t="s">
        <v>59</v>
      </c>
      <c r="B593" s="1" t="s">
        <v>133</v>
      </c>
      <c r="C593" s="1" t="s">
        <v>93</v>
      </c>
      <c r="D593" s="28">
        <v>100.99204186198627</v>
      </c>
    </row>
    <row r="594" spans="1:4" x14ac:dyDescent="0.25">
      <c r="A594" s="1" t="s">
        <v>59</v>
      </c>
      <c r="B594" s="1" t="s">
        <v>133</v>
      </c>
      <c r="C594" s="1" t="s">
        <v>135</v>
      </c>
      <c r="D594" s="28">
        <v>54.780729196291453</v>
      </c>
    </row>
    <row r="595" spans="1:4" x14ac:dyDescent="0.25">
      <c r="A595" s="1" t="s">
        <v>59</v>
      </c>
      <c r="B595" s="1" t="s">
        <v>133</v>
      </c>
      <c r="C595" s="1" t="s">
        <v>136</v>
      </c>
      <c r="D595" s="28">
        <v>52.496456993350051</v>
      </c>
    </row>
    <row r="596" spans="1:4" x14ac:dyDescent="0.25">
      <c r="A596" s="1" t="s">
        <v>59</v>
      </c>
      <c r="B596" s="1" t="s">
        <v>132</v>
      </c>
      <c r="C596" s="1" t="s">
        <v>115</v>
      </c>
      <c r="D596" s="2">
        <v>30932</v>
      </c>
    </row>
    <row r="597" spans="1:4" x14ac:dyDescent="0.25">
      <c r="A597" s="1" t="s">
        <v>59</v>
      </c>
      <c r="B597" s="1" t="s">
        <v>132</v>
      </c>
      <c r="C597" s="1" t="s">
        <v>124</v>
      </c>
      <c r="D597" s="2">
        <v>32616</v>
      </c>
    </row>
    <row r="598" spans="1:4" x14ac:dyDescent="0.25">
      <c r="A598" s="1" t="s">
        <v>59</v>
      </c>
      <c r="B598" s="1" t="s">
        <v>132</v>
      </c>
      <c r="C598" s="1" t="s">
        <v>91</v>
      </c>
      <c r="D598" s="2">
        <v>32418</v>
      </c>
    </row>
    <row r="599" spans="1:4" x14ac:dyDescent="0.25">
      <c r="A599" s="1" t="s">
        <v>59</v>
      </c>
      <c r="B599" s="1" t="s">
        <v>132</v>
      </c>
      <c r="C599" s="1" t="s">
        <v>139</v>
      </c>
      <c r="D599" s="2">
        <v>11304</v>
      </c>
    </row>
    <row r="600" spans="1:4" x14ac:dyDescent="0.25">
      <c r="A600" s="1" t="s">
        <v>59</v>
      </c>
      <c r="B600" s="1" t="s">
        <v>132</v>
      </c>
      <c r="C600" s="1" t="s">
        <v>92</v>
      </c>
      <c r="D600" s="28">
        <v>105.44420018104228</v>
      </c>
    </row>
    <row r="601" spans="1:4" x14ac:dyDescent="0.25">
      <c r="A601" s="1" t="s">
        <v>59</v>
      </c>
      <c r="B601" s="1" t="s">
        <v>132</v>
      </c>
      <c r="C601" s="1" t="s">
        <v>93</v>
      </c>
      <c r="D601" s="28">
        <v>104.80408638303376</v>
      </c>
    </row>
    <row r="602" spans="1:4" x14ac:dyDescent="0.25">
      <c r="A602" s="1" t="s">
        <v>59</v>
      </c>
      <c r="B602" s="1" t="s">
        <v>132</v>
      </c>
      <c r="C602" s="1" t="s">
        <v>135</v>
      </c>
      <c r="D602" s="28">
        <v>38.23957240959372</v>
      </c>
    </row>
    <row r="603" spans="1:4" x14ac:dyDescent="0.25">
      <c r="A603" s="1" t="s">
        <v>59</v>
      </c>
      <c r="B603" s="1" t="s">
        <v>132</v>
      </c>
      <c r="C603" s="1" t="s">
        <v>136</v>
      </c>
      <c r="D603" s="28">
        <v>36.544678649941808</v>
      </c>
    </row>
    <row r="604" spans="1:4" x14ac:dyDescent="0.25">
      <c r="A604" s="1" t="s">
        <v>59</v>
      </c>
      <c r="B604" s="1" t="s">
        <v>131</v>
      </c>
      <c r="C604" s="1" t="s">
        <v>115</v>
      </c>
      <c r="D604" s="2">
        <v>32921</v>
      </c>
    </row>
    <row r="605" spans="1:4" x14ac:dyDescent="0.25">
      <c r="A605" s="1" t="s">
        <v>59</v>
      </c>
      <c r="B605" s="1" t="s">
        <v>131</v>
      </c>
      <c r="C605" s="1" t="s">
        <v>124</v>
      </c>
      <c r="D605" s="2">
        <v>36420</v>
      </c>
    </row>
    <row r="606" spans="1:4" x14ac:dyDescent="0.25">
      <c r="A606" s="1" t="s">
        <v>59</v>
      </c>
      <c r="B606" s="1" t="s">
        <v>131</v>
      </c>
      <c r="C606" s="1" t="s">
        <v>91</v>
      </c>
      <c r="D606" s="2">
        <v>36140</v>
      </c>
    </row>
    <row r="607" spans="1:4" x14ac:dyDescent="0.25">
      <c r="A607" s="1" t="s">
        <v>59</v>
      </c>
      <c r="B607" s="1" t="s">
        <v>131</v>
      </c>
      <c r="C607" s="1" t="s">
        <v>139</v>
      </c>
      <c r="D607" s="2">
        <v>9544</v>
      </c>
    </row>
    <row r="608" spans="1:4" x14ac:dyDescent="0.25">
      <c r="A608" s="1" t="s">
        <v>59</v>
      </c>
      <c r="B608" s="1" t="s">
        <v>131</v>
      </c>
      <c r="C608" s="1" t="s">
        <v>92</v>
      </c>
      <c r="D608" s="28">
        <v>110.62847422617781</v>
      </c>
    </row>
    <row r="609" spans="1:4" x14ac:dyDescent="0.25">
      <c r="A609" s="1" t="s">
        <v>59</v>
      </c>
      <c r="B609" s="1" t="s">
        <v>131</v>
      </c>
      <c r="C609" s="1" t="s">
        <v>93</v>
      </c>
      <c r="D609" s="28">
        <v>109.77795328209956</v>
      </c>
    </row>
    <row r="610" spans="1:4" x14ac:dyDescent="0.25">
      <c r="A610" s="1" t="s">
        <v>59</v>
      </c>
      <c r="B610" s="1" t="s">
        <v>131</v>
      </c>
      <c r="C610" s="1" t="s">
        <v>135</v>
      </c>
      <c r="D610" s="28">
        <v>30.454066817703179</v>
      </c>
    </row>
    <row r="611" spans="1:4" x14ac:dyDescent="0.25">
      <c r="A611" s="1" t="s">
        <v>59</v>
      </c>
      <c r="B611" s="1" t="s">
        <v>131</v>
      </c>
      <c r="C611" s="1" t="s">
        <v>136</v>
      </c>
      <c r="D611" s="28">
        <v>28.990613893867135</v>
      </c>
    </row>
    <row r="612" spans="1:4" x14ac:dyDescent="0.25">
      <c r="A612" s="1" t="s">
        <v>59</v>
      </c>
      <c r="B612" s="1" t="s">
        <v>130</v>
      </c>
      <c r="C612" s="1" t="s">
        <v>115</v>
      </c>
      <c r="D612" s="2">
        <v>9787</v>
      </c>
    </row>
    <row r="613" spans="1:4" x14ac:dyDescent="0.25">
      <c r="A613" s="1" t="s">
        <v>59</v>
      </c>
      <c r="B613" s="1" t="s">
        <v>130</v>
      </c>
      <c r="C613" s="1" t="s">
        <v>124</v>
      </c>
      <c r="D613" s="2">
        <v>10490</v>
      </c>
    </row>
    <row r="614" spans="1:4" x14ac:dyDescent="0.25">
      <c r="A614" s="1" t="s">
        <v>59</v>
      </c>
      <c r="B614" s="1" t="s">
        <v>130</v>
      </c>
      <c r="C614" s="1" t="s">
        <v>91</v>
      </c>
      <c r="D614" s="2">
        <v>10210</v>
      </c>
    </row>
    <row r="615" spans="1:4" x14ac:dyDescent="0.25">
      <c r="A615" s="1" t="s">
        <v>59</v>
      </c>
      <c r="B615" s="1" t="s">
        <v>130</v>
      </c>
      <c r="C615" s="1" t="s">
        <v>139</v>
      </c>
      <c r="D615" s="2">
        <v>0</v>
      </c>
    </row>
    <row r="616" spans="1:4" x14ac:dyDescent="0.25">
      <c r="A616" s="1" t="s">
        <v>59</v>
      </c>
      <c r="B616" s="1" t="s">
        <v>130</v>
      </c>
      <c r="C616" s="1" t="s">
        <v>92</v>
      </c>
      <c r="D616" s="28">
        <v>107.18299785429653</v>
      </c>
    </row>
    <row r="617" spans="1:4" x14ac:dyDescent="0.25">
      <c r="A617" s="1" t="s">
        <v>59</v>
      </c>
      <c r="B617" s="1" t="s">
        <v>130</v>
      </c>
      <c r="C617" s="1" t="s">
        <v>93</v>
      </c>
      <c r="D617" s="28">
        <v>104.32205987534485</v>
      </c>
    </row>
    <row r="618" spans="1:4" x14ac:dyDescent="0.25">
      <c r="A618" s="1" t="s">
        <v>59</v>
      </c>
      <c r="B618" s="1" t="s">
        <v>130</v>
      </c>
      <c r="C618" s="1" t="s">
        <v>135</v>
      </c>
      <c r="D618" s="28">
        <v>0</v>
      </c>
    </row>
    <row r="619" spans="1:4" x14ac:dyDescent="0.25">
      <c r="A619" s="1" t="s">
        <v>59</v>
      </c>
      <c r="B619" s="1" t="s">
        <v>130</v>
      </c>
      <c r="C619" s="1" t="s">
        <v>136</v>
      </c>
      <c r="D619" s="28">
        <v>0</v>
      </c>
    </row>
    <row r="620" spans="1:4" x14ac:dyDescent="0.25">
      <c r="A620" s="1" t="s">
        <v>59</v>
      </c>
      <c r="B620" s="1" t="s">
        <v>129</v>
      </c>
      <c r="C620" s="1" t="s">
        <v>115</v>
      </c>
      <c r="D620" s="2">
        <v>13362</v>
      </c>
    </row>
    <row r="621" spans="1:4" x14ac:dyDescent="0.25">
      <c r="A621" s="1" t="s">
        <v>59</v>
      </c>
      <c r="B621" s="1" t="s">
        <v>129</v>
      </c>
      <c r="C621" s="1" t="s">
        <v>124</v>
      </c>
      <c r="D621" s="2">
        <v>5827</v>
      </c>
    </row>
    <row r="622" spans="1:4" x14ac:dyDescent="0.25">
      <c r="A622" s="1" t="s">
        <v>59</v>
      </c>
      <c r="B622" s="1" t="s">
        <v>129</v>
      </c>
      <c r="C622" s="1" t="s">
        <v>91</v>
      </c>
      <c r="D622" s="2">
        <v>0</v>
      </c>
    </row>
    <row r="623" spans="1:4" x14ac:dyDescent="0.25">
      <c r="A623" s="1" t="s">
        <v>59</v>
      </c>
      <c r="B623" s="1" t="s">
        <v>129</v>
      </c>
      <c r="C623" s="1" t="s">
        <v>139</v>
      </c>
      <c r="D623" s="2">
        <v>0</v>
      </c>
    </row>
    <row r="624" spans="1:4" x14ac:dyDescent="0.25">
      <c r="A624" s="1" t="s">
        <v>59</v>
      </c>
      <c r="B624" s="1" t="s">
        <v>129</v>
      </c>
      <c r="C624" s="1" t="s">
        <v>92</v>
      </c>
      <c r="D624" s="28">
        <v>43.608741206406229</v>
      </c>
    </row>
    <row r="625" spans="1:4" x14ac:dyDescent="0.25">
      <c r="A625" s="1" t="s">
        <v>59</v>
      </c>
      <c r="B625" s="1" t="s">
        <v>129</v>
      </c>
      <c r="C625" s="1" t="s">
        <v>93</v>
      </c>
      <c r="D625" s="28">
        <v>0</v>
      </c>
    </row>
    <row r="626" spans="1:4" x14ac:dyDescent="0.25">
      <c r="A626" s="1" t="s">
        <v>59</v>
      </c>
      <c r="B626" s="1" t="s">
        <v>129</v>
      </c>
      <c r="C626" s="1" t="s">
        <v>135</v>
      </c>
      <c r="D626" s="28">
        <v>0</v>
      </c>
    </row>
    <row r="627" spans="1:4" x14ac:dyDescent="0.25">
      <c r="A627" s="1" t="s">
        <v>59</v>
      </c>
      <c r="B627" s="1" t="s">
        <v>129</v>
      </c>
      <c r="C627" s="1" t="s">
        <v>136</v>
      </c>
      <c r="D627" s="28">
        <v>0</v>
      </c>
    </row>
    <row r="628" spans="1:4" x14ac:dyDescent="0.25">
      <c r="A628" s="1" t="s">
        <v>64</v>
      </c>
      <c r="B628" s="1" t="s">
        <v>2</v>
      </c>
      <c r="C628" s="1" t="s">
        <v>115</v>
      </c>
      <c r="D628" s="2">
        <v>2278</v>
      </c>
    </row>
    <row r="629" spans="1:4" x14ac:dyDescent="0.25">
      <c r="A629" s="1" t="s">
        <v>64</v>
      </c>
      <c r="B629" s="1" t="s">
        <v>2</v>
      </c>
      <c r="C629" s="1" t="s">
        <v>124</v>
      </c>
      <c r="D629" s="2">
        <v>2191</v>
      </c>
    </row>
    <row r="630" spans="1:4" x14ac:dyDescent="0.25">
      <c r="A630" s="1" t="s">
        <v>64</v>
      </c>
      <c r="B630" s="1" t="s">
        <v>2</v>
      </c>
      <c r="C630" s="1" t="s">
        <v>91</v>
      </c>
      <c r="D630" s="2">
        <v>2165</v>
      </c>
    </row>
    <row r="631" spans="1:4" x14ac:dyDescent="0.25">
      <c r="A631" s="1" t="s">
        <v>64</v>
      </c>
      <c r="B631" s="1" t="s">
        <v>2</v>
      </c>
      <c r="C631" s="1" t="s">
        <v>139</v>
      </c>
      <c r="D631" s="2">
        <v>1292</v>
      </c>
    </row>
    <row r="632" spans="1:4" x14ac:dyDescent="0.25">
      <c r="A632" s="1" t="s">
        <v>64</v>
      </c>
      <c r="B632" s="1" t="s">
        <v>2</v>
      </c>
      <c r="C632" s="1" t="s">
        <v>92</v>
      </c>
      <c r="D632" s="28">
        <v>96.180860403863036</v>
      </c>
    </row>
    <row r="633" spans="1:4" x14ac:dyDescent="0.25">
      <c r="A633" s="1" t="s">
        <v>64</v>
      </c>
      <c r="B633" s="1" t="s">
        <v>2</v>
      </c>
      <c r="C633" s="1" t="s">
        <v>93</v>
      </c>
      <c r="D633" s="28">
        <v>95.039508340649689</v>
      </c>
    </row>
    <row r="634" spans="1:4" x14ac:dyDescent="0.25">
      <c r="A634" s="1" t="s">
        <v>64</v>
      </c>
      <c r="B634" s="1" t="s">
        <v>2</v>
      </c>
      <c r="C634" s="1" t="s">
        <v>135</v>
      </c>
      <c r="D634" s="28">
        <v>63.802469135802461</v>
      </c>
    </row>
    <row r="635" spans="1:4" x14ac:dyDescent="0.25">
      <c r="A635" s="1" t="s">
        <v>64</v>
      </c>
      <c r="B635" s="1" t="s">
        <v>2</v>
      </c>
      <c r="C635" s="1" t="s">
        <v>136</v>
      </c>
      <c r="D635" s="28">
        <v>56.71641791044776</v>
      </c>
    </row>
    <row r="636" spans="1:4" x14ac:dyDescent="0.25">
      <c r="A636" s="1" t="s">
        <v>64</v>
      </c>
      <c r="B636" s="1" t="s">
        <v>133</v>
      </c>
      <c r="C636" s="1" t="s">
        <v>115</v>
      </c>
      <c r="D636" s="2">
        <v>4650</v>
      </c>
    </row>
    <row r="637" spans="1:4" x14ac:dyDescent="0.25">
      <c r="A637" s="1" t="s">
        <v>64</v>
      </c>
      <c r="B637" s="1" t="s">
        <v>133</v>
      </c>
      <c r="C637" s="1" t="s">
        <v>124</v>
      </c>
      <c r="D637" s="2">
        <v>4312</v>
      </c>
    </row>
    <row r="638" spans="1:4" x14ac:dyDescent="0.25">
      <c r="A638" s="1" t="s">
        <v>64</v>
      </c>
      <c r="B638" s="1" t="s">
        <v>133</v>
      </c>
      <c r="C638" s="1" t="s">
        <v>91</v>
      </c>
      <c r="D638" s="2">
        <v>4246</v>
      </c>
    </row>
    <row r="639" spans="1:4" x14ac:dyDescent="0.25">
      <c r="A639" s="1" t="s">
        <v>64</v>
      </c>
      <c r="B639" s="1" t="s">
        <v>133</v>
      </c>
      <c r="C639" s="1" t="s">
        <v>139</v>
      </c>
      <c r="D639" s="2">
        <v>1846</v>
      </c>
    </row>
    <row r="640" spans="1:4" x14ac:dyDescent="0.25">
      <c r="A640" s="1" t="s">
        <v>64</v>
      </c>
      <c r="B640" s="1" t="s">
        <v>133</v>
      </c>
      <c r="C640" s="1" t="s">
        <v>92</v>
      </c>
      <c r="D640" s="28">
        <v>92.731182795698928</v>
      </c>
    </row>
    <row r="641" spans="1:4" x14ac:dyDescent="0.25">
      <c r="A641" s="1" t="s">
        <v>64</v>
      </c>
      <c r="B641" s="1" t="s">
        <v>133</v>
      </c>
      <c r="C641" s="1" t="s">
        <v>93</v>
      </c>
      <c r="D641" s="28">
        <v>91.311827956989248</v>
      </c>
    </row>
    <row r="642" spans="1:4" x14ac:dyDescent="0.25">
      <c r="A642" s="1" t="s">
        <v>64</v>
      </c>
      <c r="B642" s="1" t="s">
        <v>133</v>
      </c>
      <c r="C642" s="1" t="s">
        <v>135</v>
      </c>
      <c r="D642" s="28">
        <v>47.910718920321827</v>
      </c>
    </row>
    <row r="643" spans="1:4" x14ac:dyDescent="0.25">
      <c r="A643" s="1" t="s">
        <v>64</v>
      </c>
      <c r="B643" s="1" t="s">
        <v>133</v>
      </c>
      <c r="C643" s="1" t="s">
        <v>136</v>
      </c>
      <c r="D643" s="28">
        <v>39.698924731182792</v>
      </c>
    </row>
    <row r="644" spans="1:4" x14ac:dyDescent="0.25">
      <c r="A644" s="1" t="s">
        <v>64</v>
      </c>
      <c r="B644" s="1" t="s">
        <v>132</v>
      </c>
      <c r="C644" s="1" t="s">
        <v>115</v>
      </c>
      <c r="D644" s="2">
        <v>7812</v>
      </c>
    </row>
    <row r="645" spans="1:4" x14ac:dyDescent="0.25">
      <c r="A645" s="1" t="s">
        <v>64</v>
      </c>
      <c r="B645" s="1" t="s">
        <v>132</v>
      </c>
      <c r="C645" s="1" t="s">
        <v>124</v>
      </c>
      <c r="D645" s="2">
        <v>7616</v>
      </c>
    </row>
    <row r="646" spans="1:4" x14ac:dyDescent="0.25">
      <c r="A646" s="1" t="s">
        <v>64</v>
      </c>
      <c r="B646" s="1" t="s">
        <v>132</v>
      </c>
      <c r="C646" s="1" t="s">
        <v>91</v>
      </c>
      <c r="D646" s="2">
        <v>7494</v>
      </c>
    </row>
    <row r="647" spans="1:4" x14ac:dyDescent="0.25">
      <c r="A647" s="1" t="s">
        <v>64</v>
      </c>
      <c r="B647" s="1" t="s">
        <v>132</v>
      </c>
      <c r="C647" s="1" t="s">
        <v>139</v>
      </c>
      <c r="D647" s="2">
        <v>2181</v>
      </c>
    </row>
    <row r="648" spans="1:4" x14ac:dyDescent="0.25">
      <c r="A648" s="1" t="s">
        <v>64</v>
      </c>
      <c r="B648" s="1" t="s">
        <v>132</v>
      </c>
      <c r="C648" s="1" t="s">
        <v>92</v>
      </c>
      <c r="D648" s="28">
        <v>97.491039426523301</v>
      </c>
    </row>
    <row r="649" spans="1:4" x14ac:dyDescent="0.25">
      <c r="A649" s="1" t="s">
        <v>64</v>
      </c>
      <c r="B649" s="1" t="s">
        <v>132</v>
      </c>
      <c r="C649" s="1" t="s">
        <v>93</v>
      </c>
      <c r="D649" s="28">
        <v>95.929339477726572</v>
      </c>
    </row>
    <row r="650" spans="1:4" x14ac:dyDescent="0.25">
      <c r="A650" s="1" t="s">
        <v>64</v>
      </c>
      <c r="B650" s="1" t="s">
        <v>132</v>
      </c>
      <c r="C650" s="1" t="s">
        <v>135</v>
      </c>
      <c r="D650" s="28">
        <v>33.982549080710498</v>
      </c>
    </row>
    <row r="651" spans="1:4" x14ac:dyDescent="0.25">
      <c r="A651" s="1" t="s">
        <v>64</v>
      </c>
      <c r="B651" s="1" t="s">
        <v>132</v>
      </c>
      <c r="C651" s="1" t="s">
        <v>136</v>
      </c>
      <c r="D651" s="28">
        <v>27.918586789554535</v>
      </c>
    </row>
    <row r="652" spans="1:4" x14ac:dyDescent="0.25">
      <c r="A652" s="1" t="s">
        <v>64</v>
      </c>
      <c r="B652" s="1" t="s">
        <v>131</v>
      </c>
      <c r="C652" s="1" t="s">
        <v>115</v>
      </c>
      <c r="D652" s="2">
        <v>8503</v>
      </c>
    </row>
    <row r="653" spans="1:4" x14ac:dyDescent="0.25">
      <c r="A653" s="1" t="s">
        <v>64</v>
      </c>
      <c r="B653" s="1" t="s">
        <v>131</v>
      </c>
      <c r="C653" s="1" t="s">
        <v>124</v>
      </c>
      <c r="D653" s="2">
        <v>7734</v>
      </c>
    </row>
    <row r="654" spans="1:4" x14ac:dyDescent="0.25">
      <c r="A654" s="1" t="s">
        <v>64</v>
      </c>
      <c r="B654" s="1" t="s">
        <v>131</v>
      </c>
      <c r="C654" s="1" t="s">
        <v>91</v>
      </c>
      <c r="D654" s="2">
        <v>7608</v>
      </c>
    </row>
    <row r="655" spans="1:4" x14ac:dyDescent="0.25">
      <c r="A655" s="1" t="s">
        <v>64</v>
      </c>
      <c r="B655" s="1" t="s">
        <v>131</v>
      </c>
      <c r="C655" s="1" t="s">
        <v>139</v>
      </c>
      <c r="D655" s="2">
        <v>1443</v>
      </c>
    </row>
    <row r="656" spans="1:4" x14ac:dyDescent="0.25">
      <c r="A656" s="1" t="s">
        <v>64</v>
      </c>
      <c r="B656" s="1" t="s">
        <v>131</v>
      </c>
      <c r="C656" s="1" t="s">
        <v>92</v>
      </c>
      <c r="D656" s="28">
        <v>90.956133129483703</v>
      </c>
    </row>
    <row r="657" spans="1:4" x14ac:dyDescent="0.25">
      <c r="A657" s="1" t="s">
        <v>64</v>
      </c>
      <c r="B657" s="1" t="s">
        <v>131</v>
      </c>
      <c r="C657" s="1" t="s">
        <v>93</v>
      </c>
      <c r="D657" s="28">
        <v>89.474303187110422</v>
      </c>
    </row>
    <row r="658" spans="1:4" x14ac:dyDescent="0.25">
      <c r="A658" s="1" t="s">
        <v>64</v>
      </c>
      <c r="B658" s="1" t="s">
        <v>131</v>
      </c>
      <c r="C658" s="1" t="s">
        <v>135</v>
      </c>
      <c r="D658" s="28">
        <v>24.961079398028023</v>
      </c>
    </row>
    <row r="659" spans="1:4" x14ac:dyDescent="0.25">
      <c r="A659" s="1" t="s">
        <v>64</v>
      </c>
      <c r="B659" s="1" t="s">
        <v>131</v>
      </c>
      <c r="C659" s="1" t="s">
        <v>136</v>
      </c>
      <c r="D659" s="28">
        <v>16.970481006703515</v>
      </c>
    </row>
    <row r="660" spans="1:4" x14ac:dyDescent="0.25">
      <c r="A660" s="1" t="s">
        <v>64</v>
      </c>
      <c r="B660" s="1" t="s">
        <v>130</v>
      </c>
      <c r="C660" s="1" t="s">
        <v>115</v>
      </c>
      <c r="D660" s="2">
        <v>2557</v>
      </c>
    </row>
    <row r="661" spans="1:4" x14ac:dyDescent="0.25">
      <c r="A661" s="1" t="s">
        <v>64</v>
      </c>
      <c r="B661" s="1" t="s">
        <v>130</v>
      </c>
      <c r="C661" s="1" t="s">
        <v>124</v>
      </c>
      <c r="D661" s="2">
        <v>2590</v>
      </c>
    </row>
    <row r="662" spans="1:4" x14ac:dyDescent="0.25">
      <c r="A662" s="1" t="s">
        <v>64</v>
      </c>
      <c r="B662" s="1" t="s">
        <v>130</v>
      </c>
      <c r="C662" s="1" t="s">
        <v>91</v>
      </c>
      <c r="D662" s="2">
        <v>2469</v>
      </c>
    </row>
    <row r="663" spans="1:4" x14ac:dyDescent="0.25">
      <c r="A663" s="1" t="s">
        <v>64</v>
      </c>
      <c r="B663" s="1" t="s">
        <v>130</v>
      </c>
      <c r="C663" s="1" t="s">
        <v>139</v>
      </c>
      <c r="D663" s="2">
        <v>0</v>
      </c>
    </row>
    <row r="664" spans="1:4" x14ac:dyDescent="0.25">
      <c r="A664" s="1" t="s">
        <v>64</v>
      </c>
      <c r="B664" s="1" t="s">
        <v>130</v>
      </c>
      <c r="C664" s="1" t="s">
        <v>92</v>
      </c>
      <c r="D664" s="28">
        <v>101.2905748924521</v>
      </c>
    </row>
    <row r="665" spans="1:4" x14ac:dyDescent="0.25">
      <c r="A665" s="1" t="s">
        <v>64</v>
      </c>
      <c r="B665" s="1" t="s">
        <v>130</v>
      </c>
      <c r="C665" s="1" t="s">
        <v>93</v>
      </c>
      <c r="D665" s="28">
        <v>96.558466953461092</v>
      </c>
    </row>
    <row r="666" spans="1:4" x14ac:dyDescent="0.25">
      <c r="A666" s="1" t="s">
        <v>64</v>
      </c>
      <c r="B666" s="1" t="s">
        <v>130</v>
      </c>
      <c r="C666" s="1" t="s">
        <v>135</v>
      </c>
      <c r="D666" s="28">
        <v>0</v>
      </c>
    </row>
    <row r="667" spans="1:4" x14ac:dyDescent="0.25">
      <c r="A667" s="1" t="s">
        <v>64</v>
      </c>
      <c r="B667" s="1" t="s">
        <v>130</v>
      </c>
      <c r="C667" s="1" t="s">
        <v>136</v>
      </c>
      <c r="D667" s="28">
        <v>0</v>
      </c>
    </row>
    <row r="668" spans="1:4" x14ac:dyDescent="0.25">
      <c r="A668" s="1" t="s">
        <v>64</v>
      </c>
      <c r="B668" s="1" t="s">
        <v>129</v>
      </c>
      <c r="C668" s="1" t="s">
        <v>115</v>
      </c>
      <c r="D668" s="2">
        <v>3950</v>
      </c>
    </row>
    <row r="669" spans="1:4" x14ac:dyDescent="0.25">
      <c r="A669" s="1" t="s">
        <v>64</v>
      </c>
      <c r="B669" s="1" t="s">
        <v>129</v>
      </c>
      <c r="C669" s="1" t="s">
        <v>124</v>
      </c>
      <c r="D669" s="2">
        <v>1204</v>
      </c>
    </row>
    <row r="670" spans="1:4" x14ac:dyDescent="0.25">
      <c r="A670" s="1" t="s">
        <v>64</v>
      </c>
      <c r="B670" s="1" t="s">
        <v>129</v>
      </c>
      <c r="C670" s="1" t="s">
        <v>91</v>
      </c>
      <c r="D670" s="2">
        <v>0</v>
      </c>
    </row>
    <row r="671" spans="1:4" x14ac:dyDescent="0.25">
      <c r="A671" s="1" t="s">
        <v>64</v>
      </c>
      <c r="B671" s="1" t="s">
        <v>129</v>
      </c>
      <c r="C671" s="1" t="s">
        <v>139</v>
      </c>
      <c r="D671" s="2">
        <v>0</v>
      </c>
    </row>
    <row r="672" spans="1:4" x14ac:dyDescent="0.25">
      <c r="A672" s="1" t="s">
        <v>64</v>
      </c>
      <c r="B672" s="1" t="s">
        <v>129</v>
      </c>
      <c r="C672" s="1" t="s">
        <v>92</v>
      </c>
      <c r="D672" s="28">
        <v>30.481012658227847</v>
      </c>
    </row>
    <row r="673" spans="1:4" x14ac:dyDescent="0.25">
      <c r="A673" s="1" t="s">
        <v>64</v>
      </c>
      <c r="B673" s="1" t="s">
        <v>129</v>
      </c>
      <c r="C673" s="1" t="s">
        <v>93</v>
      </c>
      <c r="D673" s="28">
        <v>0</v>
      </c>
    </row>
    <row r="674" spans="1:4" x14ac:dyDescent="0.25">
      <c r="A674" s="1" t="s">
        <v>64</v>
      </c>
      <c r="B674" s="1" t="s">
        <v>129</v>
      </c>
      <c r="C674" s="1" t="s">
        <v>135</v>
      </c>
      <c r="D674" s="28">
        <v>0</v>
      </c>
    </row>
    <row r="675" spans="1:4" x14ac:dyDescent="0.25">
      <c r="A675" s="1" t="s">
        <v>64</v>
      </c>
      <c r="B675" s="1" t="s">
        <v>129</v>
      </c>
      <c r="C675" s="1" t="s">
        <v>136</v>
      </c>
      <c r="D675" s="28">
        <v>0</v>
      </c>
    </row>
    <row r="676" spans="1:4" x14ac:dyDescent="0.25">
      <c r="A676" s="1" t="s">
        <v>102</v>
      </c>
      <c r="B676" s="1" t="s">
        <v>2</v>
      </c>
      <c r="C676" s="1" t="s">
        <v>115</v>
      </c>
      <c r="D676" s="2">
        <v>655</v>
      </c>
    </row>
    <row r="677" spans="1:4" x14ac:dyDescent="0.25">
      <c r="A677" s="1" t="s">
        <v>102</v>
      </c>
      <c r="B677" s="1" t="s">
        <v>2</v>
      </c>
      <c r="C677" s="1" t="s">
        <v>124</v>
      </c>
      <c r="D677" s="2">
        <v>637</v>
      </c>
    </row>
    <row r="678" spans="1:4" x14ac:dyDescent="0.25">
      <c r="A678" s="1" t="s">
        <v>102</v>
      </c>
      <c r="B678" s="1" t="s">
        <v>2</v>
      </c>
      <c r="C678" s="1" t="s">
        <v>91</v>
      </c>
      <c r="D678" s="2">
        <v>634</v>
      </c>
    </row>
    <row r="679" spans="1:4" x14ac:dyDescent="0.25">
      <c r="A679" s="1" t="s">
        <v>102</v>
      </c>
      <c r="B679" s="1" t="s">
        <v>2</v>
      </c>
      <c r="C679" s="1" t="s">
        <v>139</v>
      </c>
      <c r="D679" s="2">
        <v>422</v>
      </c>
    </row>
    <row r="680" spans="1:4" x14ac:dyDescent="0.25">
      <c r="A680" s="1" t="s">
        <v>102</v>
      </c>
      <c r="B680" s="1" t="s">
        <v>2</v>
      </c>
      <c r="C680" s="1" t="s">
        <v>92</v>
      </c>
      <c r="D680" s="28">
        <v>97.251908396946561</v>
      </c>
    </row>
    <row r="681" spans="1:4" x14ac:dyDescent="0.25">
      <c r="A681" s="1" t="s">
        <v>102</v>
      </c>
      <c r="B681" s="1" t="s">
        <v>2</v>
      </c>
      <c r="C681" s="1" t="s">
        <v>93</v>
      </c>
      <c r="D681" s="28">
        <v>96.793893129770993</v>
      </c>
    </row>
    <row r="682" spans="1:4" x14ac:dyDescent="0.25">
      <c r="A682" s="1" t="s">
        <v>102</v>
      </c>
      <c r="B682" s="1" t="s">
        <v>2</v>
      </c>
      <c r="C682" s="1" t="s">
        <v>135</v>
      </c>
      <c r="D682" s="28">
        <v>68.729641693811075</v>
      </c>
    </row>
    <row r="683" spans="1:4" x14ac:dyDescent="0.25">
      <c r="A683" s="1" t="s">
        <v>102</v>
      </c>
      <c r="B683" s="1" t="s">
        <v>2</v>
      </c>
      <c r="C683" s="1" t="s">
        <v>136</v>
      </c>
      <c r="D683" s="28">
        <v>64.427480916030532</v>
      </c>
    </row>
    <row r="684" spans="1:4" x14ac:dyDescent="0.25">
      <c r="A684" s="1" t="s">
        <v>102</v>
      </c>
      <c r="B684" s="1" t="s">
        <v>133</v>
      </c>
      <c r="C684" s="1" t="s">
        <v>115</v>
      </c>
      <c r="D684" s="2">
        <v>2045</v>
      </c>
    </row>
    <row r="685" spans="1:4" x14ac:dyDescent="0.25">
      <c r="A685" s="1" t="s">
        <v>102</v>
      </c>
      <c r="B685" s="1" t="s">
        <v>133</v>
      </c>
      <c r="C685" s="1" t="s">
        <v>124</v>
      </c>
      <c r="D685" s="2">
        <v>2138</v>
      </c>
    </row>
    <row r="686" spans="1:4" x14ac:dyDescent="0.25">
      <c r="A686" s="1" t="s">
        <v>102</v>
      </c>
      <c r="B686" s="1" t="s">
        <v>133</v>
      </c>
      <c r="C686" s="1" t="s">
        <v>91</v>
      </c>
      <c r="D686" s="2">
        <v>2112</v>
      </c>
    </row>
    <row r="687" spans="1:4" x14ac:dyDescent="0.25">
      <c r="A687" s="1" t="s">
        <v>102</v>
      </c>
      <c r="B687" s="1" t="s">
        <v>133</v>
      </c>
      <c r="C687" s="1" t="s">
        <v>139</v>
      </c>
      <c r="D687" s="2">
        <v>1016</v>
      </c>
    </row>
    <row r="688" spans="1:4" x14ac:dyDescent="0.25">
      <c r="A688" s="1" t="s">
        <v>102</v>
      </c>
      <c r="B688" s="1" t="s">
        <v>133</v>
      </c>
      <c r="C688" s="1" t="s">
        <v>92</v>
      </c>
      <c r="D688" s="28">
        <v>104.54767726161369</v>
      </c>
    </row>
    <row r="689" spans="1:4" x14ac:dyDescent="0.25">
      <c r="A689" s="1" t="s">
        <v>102</v>
      </c>
      <c r="B689" s="1" t="s">
        <v>133</v>
      </c>
      <c r="C689" s="1" t="s">
        <v>93</v>
      </c>
      <c r="D689" s="28">
        <v>103.2762836185819</v>
      </c>
    </row>
    <row r="690" spans="1:4" x14ac:dyDescent="0.25">
      <c r="A690" s="1" t="s">
        <v>102</v>
      </c>
      <c r="B690" s="1" t="s">
        <v>133</v>
      </c>
      <c r="C690" s="1" t="s">
        <v>135</v>
      </c>
      <c r="D690" s="28">
        <v>51.889683350357508</v>
      </c>
    </row>
    <row r="691" spans="1:4" x14ac:dyDescent="0.25">
      <c r="A691" s="1" t="s">
        <v>102</v>
      </c>
      <c r="B691" s="1" t="s">
        <v>133</v>
      </c>
      <c r="C691" s="1" t="s">
        <v>136</v>
      </c>
      <c r="D691" s="28">
        <v>49.682151589242054</v>
      </c>
    </row>
    <row r="692" spans="1:4" x14ac:dyDescent="0.25">
      <c r="A692" s="1" t="s">
        <v>102</v>
      </c>
      <c r="B692" s="1" t="s">
        <v>132</v>
      </c>
      <c r="C692" s="1" t="s">
        <v>115</v>
      </c>
      <c r="D692" s="2">
        <v>9306</v>
      </c>
    </row>
    <row r="693" spans="1:4" x14ac:dyDescent="0.25">
      <c r="A693" s="1" t="s">
        <v>102</v>
      </c>
      <c r="B693" s="1" t="s">
        <v>132</v>
      </c>
      <c r="C693" s="1" t="s">
        <v>124</v>
      </c>
      <c r="D693" s="2">
        <v>10277</v>
      </c>
    </row>
    <row r="694" spans="1:4" x14ac:dyDescent="0.25">
      <c r="A694" s="1" t="s">
        <v>102</v>
      </c>
      <c r="B694" s="1" t="s">
        <v>132</v>
      </c>
      <c r="C694" s="1" t="s">
        <v>91</v>
      </c>
      <c r="D694" s="2">
        <v>10167</v>
      </c>
    </row>
    <row r="695" spans="1:4" x14ac:dyDescent="0.25">
      <c r="A695" s="1" t="s">
        <v>102</v>
      </c>
      <c r="B695" s="1" t="s">
        <v>132</v>
      </c>
      <c r="C695" s="1" t="s">
        <v>139</v>
      </c>
      <c r="D695" s="2">
        <v>3136</v>
      </c>
    </row>
    <row r="696" spans="1:4" x14ac:dyDescent="0.25">
      <c r="A696" s="1" t="s">
        <v>102</v>
      </c>
      <c r="B696" s="1" t="s">
        <v>132</v>
      </c>
      <c r="C696" s="1" t="s">
        <v>92</v>
      </c>
      <c r="D696" s="28">
        <v>110.4341285192349</v>
      </c>
    </row>
    <row r="697" spans="1:4" x14ac:dyDescent="0.25">
      <c r="A697" s="1" t="s">
        <v>102</v>
      </c>
      <c r="B697" s="1" t="s">
        <v>132</v>
      </c>
      <c r="C697" s="1" t="s">
        <v>93</v>
      </c>
      <c r="D697" s="28">
        <v>109.25209542230819</v>
      </c>
    </row>
    <row r="698" spans="1:4" x14ac:dyDescent="0.25">
      <c r="A698" s="1" t="s">
        <v>102</v>
      </c>
      <c r="B698" s="1" t="s">
        <v>132</v>
      </c>
      <c r="C698" s="1" t="s">
        <v>135</v>
      </c>
      <c r="D698" s="28">
        <v>34.883203559510569</v>
      </c>
    </row>
    <row r="699" spans="1:4" x14ac:dyDescent="0.25">
      <c r="A699" s="1" t="s">
        <v>102</v>
      </c>
      <c r="B699" s="1" t="s">
        <v>132</v>
      </c>
      <c r="C699" s="1" t="s">
        <v>136</v>
      </c>
      <c r="D699" s="28">
        <v>33.69868901783795</v>
      </c>
    </row>
    <row r="700" spans="1:4" x14ac:dyDescent="0.25">
      <c r="A700" s="1" t="s">
        <v>102</v>
      </c>
      <c r="B700" s="1" t="s">
        <v>131</v>
      </c>
      <c r="C700" s="1" t="s">
        <v>115</v>
      </c>
      <c r="D700" s="2">
        <v>9687</v>
      </c>
    </row>
    <row r="701" spans="1:4" x14ac:dyDescent="0.25">
      <c r="A701" s="1" t="s">
        <v>102</v>
      </c>
      <c r="B701" s="1" t="s">
        <v>131</v>
      </c>
      <c r="C701" s="1" t="s">
        <v>124</v>
      </c>
      <c r="D701" s="2">
        <v>11269</v>
      </c>
    </row>
    <row r="702" spans="1:4" x14ac:dyDescent="0.25">
      <c r="A702" s="1" t="s">
        <v>102</v>
      </c>
      <c r="B702" s="1" t="s">
        <v>131</v>
      </c>
      <c r="C702" s="1" t="s">
        <v>91</v>
      </c>
      <c r="D702" s="2">
        <v>11148</v>
      </c>
    </row>
    <row r="703" spans="1:4" x14ac:dyDescent="0.25">
      <c r="A703" s="1" t="s">
        <v>102</v>
      </c>
      <c r="B703" s="1" t="s">
        <v>131</v>
      </c>
      <c r="C703" s="1" t="s">
        <v>139</v>
      </c>
      <c r="D703" s="2">
        <v>1930</v>
      </c>
    </row>
    <row r="704" spans="1:4" x14ac:dyDescent="0.25">
      <c r="A704" s="1" t="s">
        <v>102</v>
      </c>
      <c r="B704" s="1" t="s">
        <v>131</v>
      </c>
      <c r="C704" s="1" t="s">
        <v>92</v>
      </c>
      <c r="D704" s="28">
        <v>116.33116547950861</v>
      </c>
    </row>
    <row r="705" spans="1:4" x14ac:dyDescent="0.25">
      <c r="A705" s="1" t="s">
        <v>102</v>
      </c>
      <c r="B705" s="1" t="s">
        <v>131</v>
      </c>
      <c r="C705" s="1" t="s">
        <v>93</v>
      </c>
      <c r="D705" s="28">
        <v>115.08206875193558</v>
      </c>
    </row>
    <row r="706" spans="1:4" x14ac:dyDescent="0.25">
      <c r="A706" s="1" t="s">
        <v>102</v>
      </c>
      <c r="B706" s="1" t="s">
        <v>131</v>
      </c>
      <c r="C706" s="1" t="s">
        <v>135</v>
      </c>
      <c r="D706" s="28">
        <v>20.58447098976109</v>
      </c>
    </row>
    <row r="707" spans="1:4" x14ac:dyDescent="0.25">
      <c r="A707" s="1" t="s">
        <v>102</v>
      </c>
      <c r="B707" s="1" t="s">
        <v>131</v>
      </c>
      <c r="C707" s="1" t="s">
        <v>136</v>
      </c>
      <c r="D707" s="28">
        <v>19.923608960462474</v>
      </c>
    </row>
    <row r="708" spans="1:4" x14ac:dyDescent="0.25">
      <c r="A708" s="1" t="s">
        <v>102</v>
      </c>
      <c r="B708" s="1" t="s">
        <v>130</v>
      </c>
      <c r="C708" s="1" t="s">
        <v>115</v>
      </c>
      <c r="D708" s="2">
        <v>1662</v>
      </c>
    </row>
    <row r="709" spans="1:4" x14ac:dyDescent="0.25">
      <c r="A709" s="1" t="s">
        <v>102</v>
      </c>
      <c r="B709" s="1" t="s">
        <v>130</v>
      </c>
      <c r="C709" s="1" t="s">
        <v>124</v>
      </c>
      <c r="D709" s="2">
        <v>1692</v>
      </c>
    </row>
    <row r="710" spans="1:4" x14ac:dyDescent="0.25">
      <c r="A710" s="1" t="s">
        <v>102</v>
      </c>
      <c r="B710" s="1" t="s">
        <v>130</v>
      </c>
      <c r="C710" s="1" t="s">
        <v>91</v>
      </c>
      <c r="D710" s="2">
        <v>1641</v>
      </c>
    </row>
    <row r="711" spans="1:4" x14ac:dyDescent="0.25">
      <c r="A711" s="1" t="s">
        <v>102</v>
      </c>
      <c r="B711" s="1" t="s">
        <v>130</v>
      </c>
      <c r="C711" s="1" t="s">
        <v>139</v>
      </c>
      <c r="D711" s="2">
        <v>0</v>
      </c>
    </row>
    <row r="712" spans="1:4" x14ac:dyDescent="0.25">
      <c r="A712" s="1" t="s">
        <v>102</v>
      </c>
      <c r="B712" s="1" t="s">
        <v>130</v>
      </c>
      <c r="C712" s="1" t="s">
        <v>92</v>
      </c>
      <c r="D712" s="28">
        <v>101.80505415162455</v>
      </c>
    </row>
    <row r="713" spans="1:4" x14ac:dyDescent="0.25">
      <c r="A713" s="1" t="s">
        <v>102</v>
      </c>
      <c r="B713" s="1" t="s">
        <v>130</v>
      </c>
      <c r="C713" s="1" t="s">
        <v>93</v>
      </c>
      <c r="D713" s="28">
        <v>98.736462093862826</v>
      </c>
    </row>
    <row r="714" spans="1:4" x14ac:dyDescent="0.25">
      <c r="A714" s="1" t="s">
        <v>102</v>
      </c>
      <c r="B714" s="1" t="s">
        <v>130</v>
      </c>
      <c r="C714" s="1" t="s">
        <v>135</v>
      </c>
      <c r="D714" s="28">
        <v>0</v>
      </c>
    </row>
    <row r="715" spans="1:4" x14ac:dyDescent="0.25">
      <c r="A715" s="1" t="s">
        <v>102</v>
      </c>
      <c r="B715" s="1" t="s">
        <v>130</v>
      </c>
      <c r="C715" s="1" t="s">
        <v>136</v>
      </c>
      <c r="D715" s="28">
        <v>0</v>
      </c>
    </row>
    <row r="716" spans="1:4" x14ac:dyDescent="0.25">
      <c r="A716" s="1" t="s">
        <v>102</v>
      </c>
      <c r="B716" s="1" t="s">
        <v>129</v>
      </c>
      <c r="C716" s="1" t="s">
        <v>115</v>
      </c>
      <c r="D716" s="2">
        <v>3008</v>
      </c>
    </row>
    <row r="717" spans="1:4" x14ac:dyDescent="0.25">
      <c r="A717" s="1" t="s">
        <v>102</v>
      </c>
      <c r="B717" s="1" t="s">
        <v>129</v>
      </c>
      <c r="C717" s="1" t="s">
        <v>124</v>
      </c>
      <c r="D717" s="2">
        <v>1449</v>
      </c>
    </row>
    <row r="718" spans="1:4" x14ac:dyDescent="0.25">
      <c r="A718" s="1" t="s">
        <v>102</v>
      </c>
      <c r="B718" s="1" t="s">
        <v>129</v>
      </c>
      <c r="C718" s="1" t="s">
        <v>91</v>
      </c>
      <c r="D718" s="2">
        <v>0</v>
      </c>
    </row>
    <row r="719" spans="1:4" x14ac:dyDescent="0.25">
      <c r="A719" s="1" t="s">
        <v>102</v>
      </c>
      <c r="B719" s="1" t="s">
        <v>129</v>
      </c>
      <c r="C719" s="1" t="s">
        <v>139</v>
      </c>
      <c r="D719" s="2">
        <v>0</v>
      </c>
    </row>
    <row r="720" spans="1:4" x14ac:dyDescent="0.25">
      <c r="A720" s="1" t="s">
        <v>102</v>
      </c>
      <c r="B720" s="1" t="s">
        <v>129</v>
      </c>
      <c r="C720" s="1" t="s">
        <v>92</v>
      </c>
      <c r="D720" s="28">
        <v>48.171542553191486</v>
      </c>
    </row>
    <row r="721" spans="1:4" x14ac:dyDescent="0.25">
      <c r="A721" s="1" t="s">
        <v>102</v>
      </c>
      <c r="B721" s="1" t="s">
        <v>129</v>
      </c>
      <c r="C721" s="1" t="s">
        <v>93</v>
      </c>
      <c r="D721" s="28">
        <v>0</v>
      </c>
    </row>
    <row r="722" spans="1:4" x14ac:dyDescent="0.25">
      <c r="A722" s="1" t="s">
        <v>102</v>
      </c>
      <c r="B722" s="1" t="s">
        <v>129</v>
      </c>
      <c r="C722" s="1" t="s">
        <v>135</v>
      </c>
      <c r="D722" s="28">
        <v>0</v>
      </c>
    </row>
    <row r="723" spans="1:4" x14ac:dyDescent="0.25">
      <c r="A723" s="1" t="s">
        <v>102</v>
      </c>
      <c r="B723" s="1" t="s">
        <v>129</v>
      </c>
      <c r="C723" s="1" t="s">
        <v>136</v>
      </c>
      <c r="D723" s="28">
        <v>0</v>
      </c>
    </row>
    <row r="724" spans="1:4" x14ac:dyDescent="0.25">
      <c r="A724" s="1" t="s">
        <v>63</v>
      </c>
      <c r="B724" s="1" t="s">
        <v>2</v>
      </c>
      <c r="C724" s="1" t="s">
        <v>115</v>
      </c>
      <c r="D724" s="2">
        <v>1140</v>
      </c>
    </row>
    <row r="725" spans="1:4" x14ac:dyDescent="0.25">
      <c r="A725" s="1" t="s">
        <v>63</v>
      </c>
      <c r="B725" s="1" t="s">
        <v>2</v>
      </c>
      <c r="C725" s="1" t="s">
        <v>124</v>
      </c>
      <c r="D725" s="2">
        <v>1112</v>
      </c>
    </row>
    <row r="726" spans="1:4" x14ac:dyDescent="0.25">
      <c r="A726" s="1" t="s">
        <v>63</v>
      </c>
      <c r="B726" s="1" t="s">
        <v>2</v>
      </c>
      <c r="C726" s="1" t="s">
        <v>91</v>
      </c>
      <c r="D726" s="2">
        <v>1101</v>
      </c>
    </row>
    <row r="727" spans="1:4" x14ac:dyDescent="0.25">
      <c r="A727" s="1" t="s">
        <v>63</v>
      </c>
      <c r="B727" s="1" t="s">
        <v>2</v>
      </c>
      <c r="C727" s="1" t="s">
        <v>139</v>
      </c>
      <c r="D727" s="2">
        <v>709</v>
      </c>
    </row>
    <row r="728" spans="1:4" x14ac:dyDescent="0.25">
      <c r="A728" s="1" t="s">
        <v>63</v>
      </c>
      <c r="B728" s="1" t="s">
        <v>2</v>
      </c>
      <c r="C728" s="1" t="s">
        <v>92</v>
      </c>
      <c r="D728" s="28">
        <v>97.543859649122808</v>
      </c>
    </row>
    <row r="729" spans="1:4" x14ac:dyDescent="0.25">
      <c r="A729" s="1" t="s">
        <v>63</v>
      </c>
      <c r="B729" s="1" t="s">
        <v>2</v>
      </c>
      <c r="C729" s="1" t="s">
        <v>93</v>
      </c>
      <c r="D729" s="28">
        <v>96.578947368421055</v>
      </c>
    </row>
    <row r="730" spans="1:4" x14ac:dyDescent="0.25">
      <c r="A730" s="1" t="s">
        <v>63</v>
      </c>
      <c r="B730" s="1" t="s">
        <v>2</v>
      </c>
      <c r="C730" s="1" t="s">
        <v>135</v>
      </c>
      <c r="D730" s="28">
        <v>69.373776908023487</v>
      </c>
    </row>
    <row r="731" spans="1:4" x14ac:dyDescent="0.25">
      <c r="A731" s="1" t="s">
        <v>63</v>
      </c>
      <c r="B731" s="1" t="s">
        <v>2</v>
      </c>
      <c r="C731" s="1" t="s">
        <v>136</v>
      </c>
      <c r="D731" s="28">
        <v>62.192982456140356</v>
      </c>
    </row>
    <row r="732" spans="1:4" x14ac:dyDescent="0.25">
      <c r="A732" s="1" t="s">
        <v>63</v>
      </c>
      <c r="B732" s="1" t="s">
        <v>133</v>
      </c>
      <c r="C732" s="1" t="s">
        <v>115</v>
      </c>
      <c r="D732" s="2">
        <v>3915</v>
      </c>
    </row>
    <row r="733" spans="1:4" x14ac:dyDescent="0.25">
      <c r="A733" s="1" t="s">
        <v>63</v>
      </c>
      <c r="B733" s="1" t="s">
        <v>133</v>
      </c>
      <c r="C733" s="1" t="s">
        <v>124</v>
      </c>
      <c r="D733" s="2">
        <v>3747</v>
      </c>
    </row>
    <row r="734" spans="1:4" x14ac:dyDescent="0.25">
      <c r="A734" s="1" t="s">
        <v>63</v>
      </c>
      <c r="B734" s="1" t="s">
        <v>133</v>
      </c>
      <c r="C734" s="1" t="s">
        <v>91</v>
      </c>
      <c r="D734" s="2">
        <v>3711</v>
      </c>
    </row>
    <row r="735" spans="1:4" x14ac:dyDescent="0.25">
      <c r="A735" s="1" t="s">
        <v>63</v>
      </c>
      <c r="B735" s="1" t="s">
        <v>133</v>
      </c>
      <c r="C735" s="1" t="s">
        <v>139</v>
      </c>
      <c r="D735" s="2">
        <v>1921</v>
      </c>
    </row>
    <row r="736" spans="1:4" x14ac:dyDescent="0.25">
      <c r="A736" s="1" t="s">
        <v>63</v>
      </c>
      <c r="B736" s="1" t="s">
        <v>133</v>
      </c>
      <c r="C736" s="1" t="s">
        <v>92</v>
      </c>
      <c r="D736" s="28">
        <v>95.708812260536405</v>
      </c>
    </row>
    <row r="737" spans="1:4" x14ac:dyDescent="0.25">
      <c r="A737" s="1" t="s">
        <v>63</v>
      </c>
      <c r="B737" s="1" t="s">
        <v>133</v>
      </c>
      <c r="C737" s="1" t="s">
        <v>93</v>
      </c>
      <c r="D737" s="28">
        <v>94.789272030651333</v>
      </c>
    </row>
    <row r="738" spans="1:4" x14ac:dyDescent="0.25">
      <c r="A738" s="1" t="s">
        <v>63</v>
      </c>
      <c r="B738" s="1" t="s">
        <v>133</v>
      </c>
      <c r="C738" s="1" t="s">
        <v>135</v>
      </c>
      <c r="D738" s="28">
        <v>56.750369276218613</v>
      </c>
    </row>
    <row r="739" spans="1:4" x14ac:dyDescent="0.25">
      <c r="A739" s="1" t="s">
        <v>63</v>
      </c>
      <c r="B739" s="1" t="s">
        <v>133</v>
      </c>
      <c r="C739" s="1" t="s">
        <v>136</v>
      </c>
      <c r="D739" s="28">
        <v>49.067688378033203</v>
      </c>
    </row>
    <row r="740" spans="1:4" x14ac:dyDescent="0.25">
      <c r="A740" s="1" t="s">
        <v>63</v>
      </c>
      <c r="B740" s="1" t="s">
        <v>132</v>
      </c>
      <c r="C740" s="1" t="s">
        <v>115</v>
      </c>
      <c r="D740" s="2">
        <v>6165</v>
      </c>
    </row>
    <row r="741" spans="1:4" x14ac:dyDescent="0.25">
      <c r="A741" s="1" t="s">
        <v>63</v>
      </c>
      <c r="B741" s="1" t="s">
        <v>132</v>
      </c>
      <c r="C741" s="1" t="s">
        <v>124</v>
      </c>
      <c r="D741" s="2">
        <v>5583</v>
      </c>
    </row>
    <row r="742" spans="1:4" x14ac:dyDescent="0.25">
      <c r="A742" s="1" t="s">
        <v>63</v>
      </c>
      <c r="B742" s="1" t="s">
        <v>132</v>
      </c>
      <c r="C742" s="1" t="s">
        <v>91</v>
      </c>
      <c r="D742" s="2">
        <v>5500</v>
      </c>
    </row>
    <row r="743" spans="1:4" x14ac:dyDescent="0.25">
      <c r="A743" s="1" t="s">
        <v>63</v>
      </c>
      <c r="B743" s="1" t="s">
        <v>132</v>
      </c>
      <c r="C743" s="1" t="s">
        <v>139</v>
      </c>
      <c r="D743" s="2">
        <v>1748</v>
      </c>
    </row>
    <row r="744" spans="1:4" x14ac:dyDescent="0.25">
      <c r="A744" s="1" t="s">
        <v>63</v>
      </c>
      <c r="B744" s="1" t="s">
        <v>132</v>
      </c>
      <c r="C744" s="1" t="s">
        <v>92</v>
      </c>
      <c r="D744" s="28">
        <v>90.5596107055961</v>
      </c>
    </row>
    <row r="745" spans="1:4" x14ac:dyDescent="0.25">
      <c r="A745" s="1" t="s">
        <v>63</v>
      </c>
      <c r="B745" s="1" t="s">
        <v>132</v>
      </c>
      <c r="C745" s="1" t="s">
        <v>93</v>
      </c>
      <c r="D745" s="28">
        <v>89.213300892133006</v>
      </c>
    </row>
    <row r="746" spans="1:4" x14ac:dyDescent="0.25">
      <c r="A746" s="1" t="s">
        <v>63</v>
      </c>
      <c r="B746" s="1" t="s">
        <v>132</v>
      </c>
      <c r="C746" s="1" t="s">
        <v>135</v>
      </c>
      <c r="D746" s="28">
        <v>38.299737072743206</v>
      </c>
    </row>
    <row r="747" spans="1:4" x14ac:dyDescent="0.25">
      <c r="A747" s="1" t="s">
        <v>63</v>
      </c>
      <c r="B747" s="1" t="s">
        <v>132</v>
      </c>
      <c r="C747" s="1" t="s">
        <v>136</v>
      </c>
      <c r="D747" s="28">
        <v>28.353609083536092</v>
      </c>
    </row>
    <row r="748" spans="1:4" x14ac:dyDescent="0.25">
      <c r="A748" s="1" t="s">
        <v>63</v>
      </c>
      <c r="B748" s="1" t="s">
        <v>131</v>
      </c>
      <c r="C748" s="1" t="s">
        <v>115</v>
      </c>
      <c r="D748" s="2">
        <v>7613</v>
      </c>
    </row>
    <row r="749" spans="1:4" x14ac:dyDescent="0.25">
      <c r="A749" s="1" t="s">
        <v>63</v>
      </c>
      <c r="B749" s="1" t="s">
        <v>131</v>
      </c>
      <c r="C749" s="1" t="s">
        <v>124</v>
      </c>
      <c r="D749" s="2">
        <v>6886</v>
      </c>
    </row>
    <row r="750" spans="1:4" x14ac:dyDescent="0.25">
      <c r="A750" s="1" t="s">
        <v>63</v>
      </c>
      <c r="B750" s="1" t="s">
        <v>131</v>
      </c>
      <c r="C750" s="1" t="s">
        <v>91</v>
      </c>
      <c r="D750" s="2">
        <v>6729</v>
      </c>
    </row>
    <row r="751" spans="1:4" x14ac:dyDescent="0.25">
      <c r="A751" s="1" t="s">
        <v>63</v>
      </c>
      <c r="B751" s="1" t="s">
        <v>131</v>
      </c>
      <c r="C751" s="1" t="s">
        <v>139</v>
      </c>
      <c r="D751" s="2">
        <v>1053</v>
      </c>
    </row>
    <row r="752" spans="1:4" x14ac:dyDescent="0.25">
      <c r="A752" s="1" t="s">
        <v>63</v>
      </c>
      <c r="B752" s="1" t="s">
        <v>131</v>
      </c>
      <c r="C752" s="1" t="s">
        <v>92</v>
      </c>
      <c r="D752" s="28">
        <v>90.450545120189147</v>
      </c>
    </row>
    <row r="753" spans="1:4" x14ac:dyDescent="0.25">
      <c r="A753" s="1" t="s">
        <v>63</v>
      </c>
      <c r="B753" s="1" t="s">
        <v>131</v>
      </c>
      <c r="C753" s="1" t="s">
        <v>93</v>
      </c>
      <c r="D753" s="28">
        <v>88.388283199789825</v>
      </c>
    </row>
    <row r="754" spans="1:4" x14ac:dyDescent="0.25">
      <c r="A754" s="1" t="s">
        <v>63</v>
      </c>
      <c r="B754" s="1" t="s">
        <v>131</v>
      </c>
      <c r="C754" s="1" t="s">
        <v>135</v>
      </c>
      <c r="D754" s="28">
        <v>22.941176470588236</v>
      </c>
    </row>
    <row r="755" spans="1:4" x14ac:dyDescent="0.25">
      <c r="A755" s="1" t="s">
        <v>63</v>
      </c>
      <c r="B755" s="1" t="s">
        <v>131</v>
      </c>
      <c r="C755" s="1" t="s">
        <v>136</v>
      </c>
      <c r="D755" s="28">
        <v>13.831603835544461</v>
      </c>
    </row>
    <row r="756" spans="1:4" x14ac:dyDescent="0.25">
      <c r="A756" s="1" t="s">
        <v>63</v>
      </c>
      <c r="B756" s="1" t="s">
        <v>130</v>
      </c>
      <c r="C756" s="1" t="s">
        <v>115</v>
      </c>
      <c r="D756" s="2">
        <v>2385</v>
      </c>
    </row>
    <row r="757" spans="1:4" x14ac:dyDescent="0.25">
      <c r="A757" s="1" t="s">
        <v>63</v>
      </c>
      <c r="B757" s="1" t="s">
        <v>130</v>
      </c>
      <c r="C757" s="1" t="s">
        <v>124</v>
      </c>
      <c r="D757" s="2">
        <v>2189</v>
      </c>
    </row>
    <row r="758" spans="1:4" x14ac:dyDescent="0.25">
      <c r="A758" s="1" t="s">
        <v>63</v>
      </c>
      <c r="B758" s="1" t="s">
        <v>130</v>
      </c>
      <c r="C758" s="1" t="s">
        <v>91</v>
      </c>
      <c r="D758" s="2">
        <v>2097</v>
      </c>
    </row>
    <row r="759" spans="1:4" x14ac:dyDescent="0.25">
      <c r="A759" s="1" t="s">
        <v>63</v>
      </c>
      <c r="B759" s="1" t="s">
        <v>130</v>
      </c>
      <c r="C759" s="1" t="s">
        <v>139</v>
      </c>
      <c r="D759" s="2">
        <v>0</v>
      </c>
    </row>
    <row r="760" spans="1:4" x14ac:dyDescent="0.25">
      <c r="A760" s="1" t="s">
        <v>63</v>
      </c>
      <c r="B760" s="1" t="s">
        <v>130</v>
      </c>
      <c r="C760" s="1" t="s">
        <v>92</v>
      </c>
      <c r="D760" s="28">
        <v>91.781970649895186</v>
      </c>
    </row>
    <row r="761" spans="1:4" x14ac:dyDescent="0.25">
      <c r="A761" s="1" t="s">
        <v>63</v>
      </c>
      <c r="B761" s="1" t="s">
        <v>130</v>
      </c>
      <c r="C761" s="1" t="s">
        <v>93</v>
      </c>
      <c r="D761" s="28">
        <v>87.924528301886795</v>
      </c>
    </row>
    <row r="762" spans="1:4" x14ac:dyDescent="0.25">
      <c r="A762" s="1" t="s">
        <v>63</v>
      </c>
      <c r="B762" s="1" t="s">
        <v>130</v>
      </c>
      <c r="C762" s="1" t="s">
        <v>135</v>
      </c>
      <c r="D762" s="28">
        <v>0</v>
      </c>
    </row>
    <row r="763" spans="1:4" x14ac:dyDescent="0.25">
      <c r="A763" s="1" t="s">
        <v>63</v>
      </c>
      <c r="B763" s="1" t="s">
        <v>130</v>
      </c>
      <c r="C763" s="1" t="s">
        <v>136</v>
      </c>
      <c r="D763" s="28">
        <v>0</v>
      </c>
    </row>
    <row r="764" spans="1:4" x14ac:dyDescent="0.25">
      <c r="A764" s="1" t="s">
        <v>63</v>
      </c>
      <c r="B764" s="1" t="s">
        <v>129</v>
      </c>
      <c r="C764" s="1" t="s">
        <v>115</v>
      </c>
      <c r="D764" s="2">
        <v>3082</v>
      </c>
    </row>
    <row r="765" spans="1:4" x14ac:dyDescent="0.25">
      <c r="A765" s="1" t="s">
        <v>63</v>
      </c>
      <c r="B765" s="1" t="s">
        <v>129</v>
      </c>
      <c r="C765" s="1" t="s">
        <v>124</v>
      </c>
      <c r="D765" s="2">
        <v>960</v>
      </c>
    </row>
    <row r="766" spans="1:4" x14ac:dyDescent="0.25">
      <c r="A766" s="1" t="s">
        <v>63</v>
      </c>
      <c r="B766" s="1" t="s">
        <v>129</v>
      </c>
      <c r="C766" s="1" t="s">
        <v>91</v>
      </c>
      <c r="D766" s="2">
        <v>0</v>
      </c>
    </row>
    <row r="767" spans="1:4" x14ac:dyDescent="0.25">
      <c r="A767" s="1" t="s">
        <v>63</v>
      </c>
      <c r="B767" s="1" t="s">
        <v>129</v>
      </c>
      <c r="C767" s="1" t="s">
        <v>139</v>
      </c>
      <c r="D767" s="2">
        <v>0</v>
      </c>
    </row>
    <row r="768" spans="1:4" x14ac:dyDescent="0.25">
      <c r="A768" s="1" t="s">
        <v>63</v>
      </c>
      <c r="B768" s="1" t="s">
        <v>129</v>
      </c>
      <c r="C768" s="1" t="s">
        <v>92</v>
      </c>
      <c r="D768" s="28">
        <v>31.148604802076573</v>
      </c>
    </row>
    <row r="769" spans="1:4" x14ac:dyDescent="0.25">
      <c r="A769" s="1" t="s">
        <v>63</v>
      </c>
      <c r="B769" s="1" t="s">
        <v>129</v>
      </c>
      <c r="C769" s="1" t="s">
        <v>93</v>
      </c>
      <c r="D769" s="28">
        <v>0</v>
      </c>
    </row>
    <row r="770" spans="1:4" x14ac:dyDescent="0.25">
      <c r="A770" s="1" t="s">
        <v>63</v>
      </c>
      <c r="B770" s="1" t="s">
        <v>129</v>
      </c>
      <c r="C770" s="1" t="s">
        <v>135</v>
      </c>
      <c r="D770" s="28">
        <v>0</v>
      </c>
    </row>
    <row r="771" spans="1:4" x14ac:dyDescent="0.25">
      <c r="A771" s="1" t="s">
        <v>63</v>
      </c>
      <c r="B771" s="1" t="s">
        <v>129</v>
      </c>
      <c r="C771" s="1" t="s">
        <v>136</v>
      </c>
      <c r="D771" s="28">
        <v>0</v>
      </c>
    </row>
    <row r="772" spans="1:4" x14ac:dyDescent="0.25">
      <c r="A772" s="1" t="s">
        <v>60</v>
      </c>
      <c r="B772" s="1" t="s">
        <v>2</v>
      </c>
      <c r="C772" s="1" t="s">
        <v>115</v>
      </c>
      <c r="D772" s="2">
        <v>1566</v>
      </c>
    </row>
    <row r="773" spans="1:4" x14ac:dyDescent="0.25">
      <c r="A773" s="1" t="s">
        <v>60</v>
      </c>
      <c r="B773" s="1" t="s">
        <v>2</v>
      </c>
      <c r="C773" s="1" t="s">
        <v>124</v>
      </c>
      <c r="D773" s="2">
        <v>1527</v>
      </c>
    </row>
    <row r="774" spans="1:4" x14ac:dyDescent="0.25">
      <c r="A774" s="1" t="s">
        <v>60</v>
      </c>
      <c r="B774" s="1" t="s">
        <v>2</v>
      </c>
      <c r="C774" s="1" t="s">
        <v>91</v>
      </c>
      <c r="D774" s="2">
        <v>1515</v>
      </c>
    </row>
    <row r="775" spans="1:4" x14ac:dyDescent="0.25">
      <c r="A775" s="1" t="s">
        <v>60</v>
      </c>
      <c r="B775" s="1" t="s">
        <v>2</v>
      </c>
      <c r="C775" s="1" t="s">
        <v>139</v>
      </c>
      <c r="D775" s="2">
        <v>998</v>
      </c>
    </row>
    <row r="776" spans="1:4" x14ac:dyDescent="0.25">
      <c r="A776" s="1" t="s">
        <v>60</v>
      </c>
      <c r="B776" s="1" t="s">
        <v>2</v>
      </c>
      <c r="C776" s="1" t="s">
        <v>92</v>
      </c>
      <c r="D776" s="28">
        <v>97.509578544061299</v>
      </c>
    </row>
    <row r="777" spans="1:4" x14ac:dyDescent="0.25">
      <c r="A777" s="1" t="s">
        <v>60</v>
      </c>
      <c r="B777" s="1" t="s">
        <v>2</v>
      </c>
      <c r="C777" s="1" t="s">
        <v>93</v>
      </c>
      <c r="D777" s="28">
        <v>96.743295019157088</v>
      </c>
    </row>
    <row r="778" spans="1:4" x14ac:dyDescent="0.25">
      <c r="A778" s="1" t="s">
        <v>60</v>
      </c>
      <c r="B778" s="1" t="s">
        <v>2</v>
      </c>
      <c r="C778" s="1" t="s">
        <v>135</v>
      </c>
      <c r="D778" s="28">
        <v>68.780151619572706</v>
      </c>
    </row>
    <row r="779" spans="1:4" x14ac:dyDescent="0.25">
      <c r="A779" s="1" t="s">
        <v>60</v>
      </c>
      <c r="B779" s="1" t="s">
        <v>2</v>
      </c>
      <c r="C779" s="1" t="s">
        <v>136</v>
      </c>
      <c r="D779" s="28">
        <v>63.729246487867172</v>
      </c>
    </row>
    <row r="780" spans="1:4" x14ac:dyDescent="0.25">
      <c r="A780" s="1" t="s">
        <v>60</v>
      </c>
      <c r="B780" s="1" t="s">
        <v>133</v>
      </c>
      <c r="C780" s="1" t="s">
        <v>115</v>
      </c>
      <c r="D780" s="2">
        <v>3606</v>
      </c>
    </row>
    <row r="781" spans="1:4" x14ac:dyDescent="0.25">
      <c r="A781" s="1" t="s">
        <v>60</v>
      </c>
      <c r="B781" s="1" t="s">
        <v>133</v>
      </c>
      <c r="C781" s="1" t="s">
        <v>124</v>
      </c>
      <c r="D781" s="2">
        <v>3742</v>
      </c>
    </row>
    <row r="782" spans="1:4" x14ac:dyDescent="0.25">
      <c r="A782" s="1" t="s">
        <v>60</v>
      </c>
      <c r="B782" s="1" t="s">
        <v>133</v>
      </c>
      <c r="C782" s="1" t="s">
        <v>91</v>
      </c>
      <c r="D782" s="2">
        <v>3725</v>
      </c>
    </row>
    <row r="783" spans="1:4" x14ac:dyDescent="0.25">
      <c r="A783" s="1" t="s">
        <v>60</v>
      </c>
      <c r="B783" s="1" t="s">
        <v>133</v>
      </c>
      <c r="C783" s="1" t="s">
        <v>139</v>
      </c>
      <c r="D783" s="2">
        <v>2067</v>
      </c>
    </row>
    <row r="784" spans="1:4" x14ac:dyDescent="0.25">
      <c r="A784" s="1" t="s">
        <v>60</v>
      </c>
      <c r="B784" s="1" t="s">
        <v>133</v>
      </c>
      <c r="C784" s="1" t="s">
        <v>92</v>
      </c>
      <c r="D784" s="28">
        <v>103.77149195784803</v>
      </c>
    </row>
    <row r="785" spans="1:4" x14ac:dyDescent="0.25">
      <c r="A785" s="1" t="s">
        <v>60</v>
      </c>
      <c r="B785" s="1" t="s">
        <v>133</v>
      </c>
      <c r="C785" s="1" t="s">
        <v>93</v>
      </c>
      <c r="D785" s="28">
        <v>103.30005546311702</v>
      </c>
    </row>
    <row r="786" spans="1:4" x14ac:dyDescent="0.25">
      <c r="A786" s="1" t="s">
        <v>60</v>
      </c>
      <c r="B786" s="1" t="s">
        <v>133</v>
      </c>
      <c r="C786" s="1" t="s">
        <v>135</v>
      </c>
      <c r="D786" s="28">
        <v>58.455882352941181</v>
      </c>
    </row>
    <row r="787" spans="1:4" x14ac:dyDescent="0.25">
      <c r="A787" s="1" t="s">
        <v>60</v>
      </c>
      <c r="B787" s="1" t="s">
        <v>133</v>
      </c>
      <c r="C787" s="1" t="s">
        <v>136</v>
      </c>
      <c r="D787" s="28">
        <v>57.321131447587362</v>
      </c>
    </row>
    <row r="788" spans="1:4" x14ac:dyDescent="0.25">
      <c r="A788" s="1" t="s">
        <v>60</v>
      </c>
      <c r="B788" s="1" t="s">
        <v>132</v>
      </c>
      <c r="C788" s="1" t="s">
        <v>115</v>
      </c>
      <c r="D788" s="2">
        <v>6368</v>
      </c>
    </row>
    <row r="789" spans="1:4" x14ac:dyDescent="0.25">
      <c r="A789" s="1" t="s">
        <v>60</v>
      </c>
      <c r="B789" s="1" t="s">
        <v>132</v>
      </c>
      <c r="C789" s="1" t="s">
        <v>124</v>
      </c>
      <c r="D789" s="2">
        <v>6758</v>
      </c>
    </row>
    <row r="790" spans="1:4" x14ac:dyDescent="0.25">
      <c r="A790" s="1" t="s">
        <v>60</v>
      </c>
      <c r="B790" s="1" t="s">
        <v>132</v>
      </c>
      <c r="C790" s="1" t="s">
        <v>91</v>
      </c>
      <c r="D790" s="2">
        <v>6695</v>
      </c>
    </row>
    <row r="791" spans="1:4" x14ac:dyDescent="0.25">
      <c r="A791" s="1" t="s">
        <v>60</v>
      </c>
      <c r="B791" s="1" t="s">
        <v>132</v>
      </c>
      <c r="C791" s="1" t="s">
        <v>139</v>
      </c>
      <c r="D791" s="2">
        <v>2692</v>
      </c>
    </row>
    <row r="792" spans="1:4" x14ac:dyDescent="0.25">
      <c r="A792" s="1" t="s">
        <v>60</v>
      </c>
      <c r="B792" s="1" t="s">
        <v>132</v>
      </c>
      <c r="C792" s="1" t="s">
        <v>92</v>
      </c>
      <c r="D792" s="28">
        <v>106.12437185929649</v>
      </c>
    </row>
    <row r="793" spans="1:4" x14ac:dyDescent="0.25">
      <c r="A793" s="1" t="s">
        <v>60</v>
      </c>
      <c r="B793" s="1" t="s">
        <v>132</v>
      </c>
      <c r="C793" s="1" t="s">
        <v>93</v>
      </c>
      <c r="D793" s="28">
        <v>105.13505025125629</v>
      </c>
    </row>
    <row r="794" spans="1:4" x14ac:dyDescent="0.25">
      <c r="A794" s="1" t="s">
        <v>60</v>
      </c>
      <c r="B794" s="1" t="s">
        <v>132</v>
      </c>
      <c r="C794" s="1" t="s">
        <v>135</v>
      </c>
      <c r="D794" s="28">
        <v>44.12391411244058</v>
      </c>
    </row>
    <row r="795" spans="1:4" x14ac:dyDescent="0.25">
      <c r="A795" s="1" t="s">
        <v>60</v>
      </c>
      <c r="B795" s="1" t="s">
        <v>132</v>
      </c>
      <c r="C795" s="1" t="s">
        <v>136</v>
      </c>
      <c r="D795" s="28">
        <v>42.273869346733669</v>
      </c>
    </row>
    <row r="796" spans="1:4" x14ac:dyDescent="0.25">
      <c r="A796" s="1" t="s">
        <v>60</v>
      </c>
      <c r="B796" s="1" t="s">
        <v>131</v>
      </c>
      <c r="C796" s="1" t="s">
        <v>115</v>
      </c>
      <c r="D796" s="2">
        <v>6243</v>
      </c>
    </row>
    <row r="797" spans="1:4" x14ac:dyDescent="0.25">
      <c r="A797" s="1" t="s">
        <v>60</v>
      </c>
      <c r="B797" s="1" t="s">
        <v>131</v>
      </c>
      <c r="C797" s="1" t="s">
        <v>124</v>
      </c>
      <c r="D797" s="2">
        <v>7265</v>
      </c>
    </row>
    <row r="798" spans="1:4" x14ac:dyDescent="0.25">
      <c r="A798" s="1" t="s">
        <v>60</v>
      </c>
      <c r="B798" s="1" t="s">
        <v>131</v>
      </c>
      <c r="C798" s="1" t="s">
        <v>91</v>
      </c>
      <c r="D798" s="2">
        <v>7207</v>
      </c>
    </row>
    <row r="799" spans="1:4" x14ac:dyDescent="0.25">
      <c r="A799" s="1" t="s">
        <v>60</v>
      </c>
      <c r="B799" s="1" t="s">
        <v>131</v>
      </c>
      <c r="C799" s="1" t="s">
        <v>139</v>
      </c>
      <c r="D799" s="2">
        <v>2113</v>
      </c>
    </row>
    <row r="800" spans="1:4" x14ac:dyDescent="0.25">
      <c r="A800" s="1" t="s">
        <v>60</v>
      </c>
      <c r="B800" s="1" t="s">
        <v>131</v>
      </c>
      <c r="C800" s="1" t="s">
        <v>92</v>
      </c>
      <c r="D800" s="28">
        <v>116.37033477494793</v>
      </c>
    </row>
    <row r="801" spans="1:4" x14ac:dyDescent="0.25">
      <c r="A801" s="1" t="s">
        <v>60</v>
      </c>
      <c r="B801" s="1" t="s">
        <v>131</v>
      </c>
      <c r="C801" s="1" t="s">
        <v>93</v>
      </c>
      <c r="D801" s="28">
        <v>115.44129424955952</v>
      </c>
    </row>
    <row r="802" spans="1:4" x14ac:dyDescent="0.25">
      <c r="A802" s="1" t="s">
        <v>60</v>
      </c>
      <c r="B802" s="1" t="s">
        <v>131</v>
      </c>
      <c r="C802" s="1" t="s">
        <v>135</v>
      </c>
      <c r="D802" s="28">
        <v>34.075149169488796</v>
      </c>
    </row>
    <row r="803" spans="1:4" x14ac:dyDescent="0.25">
      <c r="A803" s="1" t="s">
        <v>60</v>
      </c>
      <c r="B803" s="1" t="s">
        <v>131</v>
      </c>
      <c r="C803" s="1" t="s">
        <v>136</v>
      </c>
      <c r="D803" s="28">
        <v>33.845907416306261</v>
      </c>
    </row>
    <row r="804" spans="1:4" x14ac:dyDescent="0.25">
      <c r="A804" s="1" t="s">
        <v>60</v>
      </c>
      <c r="B804" s="1" t="s">
        <v>130</v>
      </c>
      <c r="C804" s="1" t="s">
        <v>115</v>
      </c>
      <c r="D804" s="2">
        <v>2039</v>
      </c>
    </row>
    <row r="805" spans="1:4" x14ac:dyDescent="0.25">
      <c r="A805" s="1" t="s">
        <v>60</v>
      </c>
      <c r="B805" s="1" t="s">
        <v>130</v>
      </c>
      <c r="C805" s="1" t="s">
        <v>124</v>
      </c>
      <c r="D805" s="2">
        <v>2042</v>
      </c>
    </row>
    <row r="806" spans="1:4" x14ac:dyDescent="0.25">
      <c r="A806" s="1" t="s">
        <v>60</v>
      </c>
      <c r="B806" s="1" t="s">
        <v>130</v>
      </c>
      <c r="C806" s="1" t="s">
        <v>91</v>
      </c>
      <c r="D806" s="2">
        <v>1991</v>
      </c>
    </row>
    <row r="807" spans="1:4" x14ac:dyDescent="0.25">
      <c r="A807" s="1" t="s">
        <v>60</v>
      </c>
      <c r="B807" s="1" t="s">
        <v>130</v>
      </c>
      <c r="C807" s="1" t="s">
        <v>139</v>
      </c>
      <c r="D807" s="2">
        <v>0</v>
      </c>
    </row>
    <row r="808" spans="1:4" x14ac:dyDescent="0.25">
      <c r="A808" s="1" t="s">
        <v>60</v>
      </c>
      <c r="B808" s="1" t="s">
        <v>130</v>
      </c>
      <c r="C808" s="1" t="s">
        <v>92</v>
      </c>
      <c r="D808" s="28">
        <v>100.14713094654242</v>
      </c>
    </row>
    <row r="809" spans="1:4" x14ac:dyDescent="0.25">
      <c r="A809" s="1" t="s">
        <v>60</v>
      </c>
      <c r="B809" s="1" t="s">
        <v>130</v>
      </c>
      <c r="C809" s="1" t="s">
        <v>93</v>
      </c>
      <c r="D809" s="28">
        <v>97.645904855321234</v>
      </c>
    </row>
    <row r="810" spans="1:4" x14ac:dyDescent="0.25">
      <c r="A810" s="1" t="s">
        <v>60</v>
      </c>
      <c r="B810" s="1" t="s">
        <v>130</v>
      </c>
      <c r="C810" s="1" t="s">
        <v>135</v>
      </c>
      <c r="D810" s="28">
        <v>0</v>
      </c>
    </row>
    <row r="811" spans="1:4" x14ac:dyDescent="0.25">
      <c r="A811" s="1" t="s">
        <v>60</v>
      </c>
      <c r="B811" s="1" t="s">
        <v>130</v>
      </c>
      <c r="C811" s="1" t="s">
        <v>136</v>
      </c>
      <c r="D811" s="28">
        <v>0</v>
      </c>
    </row>
    <row r="812" spans="1:4" x14ac:dyDescent="0.25">
      <c r="A812" s="1" t="s">
        <v>60</v>
      </c>
      <c r="B812" s="1" t="s">
        <v>129</v>
      </c>
      <c r="C812" s="1" t="s">
        <v>115</v>
      </c>
      <c r="D812" s="2">
        <v>1726</v>
      </c>
    </row>
    <row r="813" spans="1:4" x14ac:dyDescent="0.25">
      <c r="A813" s="1" t="s">
        <v>60</v>
      </c>
      <c r="B813" s="1" t="s">
        <v>129</v>
      </c>
      <c r="C813" s="1" t="s">
        <v>124</v>
      </c>
      <c r="D813" s="2">
        <v>788</v>
      </c>
    </row>
    <row r="814" spans="1:4" x14ac:dyDescent="0.25">
      <c r="A814" s="1" t="s">
        <v>60</v>
      </c>
      <c r="B814" s="1" t="s">
        <v>129</v>
      </c>
      <c r="C814" s="1" t="s">
        <v>91</v>
      </c>
      <c r="D814" s="2">
        <v>0</v>
      </c>
    </row>
    <row r="815" spans="1:4" x14ac:dyDescent="0.25">
      <c r="A815" s="1" t="s">
        <v>60</v>
      </c>
      <c r="B815" s="1" t="s">
        <v>129</v>
      </c>
      <c r="C815" s="1" t="s">
        <v>139</v>
      </c>
      <c r="D815" s="2">
        <v>0</v>
      </c>
    </row>
    <row r="816" spans="1:4" x14ac:dyDescent="0.25">
      <c r="A816" s="1" t="s">
        <v>60</v>
      </c>
      <c r="B816" s="1" t="s">
        <v>129</v>
      </c>
      <c r="C816" s="1" t="s">
        <v>92</v>
      </c>
      <c r="D816" s="28">
        <v>45.654692931633832</v>
      </c>
    </row>
    <row r="817" spans="1:4" x14ac:dyDescent="0.25">
      <c r="A817" s="1" t="s">
        <v>60</v>
      </c>
      <c r="B817" s="1" t="s">
        <v>129</v>
      </c>
      <c r="C817" s="1" t="s">
        <v>93</v>
      </c>
      <c r="D817" s="28">
        <v>0</v>
      </c>
    </row>
    <row r="818" spans="1:4" x14ac:dyDescent="0.25">
      <c r="A818" s="1" t="s">
        <v>60</v>
      </c>
      <c r="B818" s="1" t="s">
        <v>129</v>
      </c>
      <c r="C818" s="1" t="s">
        <v>135</v>
      </c>
      <c r="D818" s="28">
        <v>0</v>
      </c>
    </row>
    <row r="819" spans="1:4" x14ac:dyDescent="0.25">
      <c r="A819" s="1" t="s">
        <v>60</v>
      </c>
      <c r="B819" s="1" t="s">
        <v>129</v>
      </c>
      <c r="C819" s="1" t="s">
        <v>136</v>
      </c>
      <c r="D819" s="28">
        <v>0</v>
      </c>
    </row>
    <row r="820" spans="1:4" x14ac:dyDescent="0.25">
      <c r="A820" s="1" t="s">
        <v>103</v>
      </c>
      <c r="B820" s="1" t="s">
        <v>2</v>
      </c>
      <c r="C820" s="1" t="s">
        <v>115</v>
      </c>
      <c r="D820" s="2">
        <v>557331</v>
      </c>
    </row>
    <row r="821" spans="1:4" x14ac:dyDescent="0.25">
      <c r="A821" s="1" t="s">
        <v>103</v>
      </c>
      <c r="B821" s="1" t="s">
        <v>2</v>
      </c>
      <c r="C821" s="1" t="s">
        <v>124</v>
      </c>
      <c r="D821" s="2">
        <v>564395</v>
      </c>
    </row>
    <row r="822" spans="1:4" x14ac:dyDescent="0.25">
      <c r="A822" s="1" t="s">
        <v>103</v>
      </c>
      <c r="B822" s="1" t="s">
        <v>2</v>
      </c>
      <c r="C822" s="1" t="s">
        <v>91</v>
      </c>
      <c r="D822" s="2">
        <v>560522</v>
      </c>
    </row>
    <row r="823" spans="1:4" x14ac:dyDescent="0.25">
      <c r="A823" s="1" t="s">
        <v>103</v>
      </c>
      <c r="B823" s="1" t="s">
        <v>2</v>
      </c>
      <c r="C823" s="1" t="s">
        <v>139</v>
      </c>
      <c r="D823" s="2">
        <v>443850</v>
      </c>
    </row>
    <row r="824" spans="1:4" x14ac:dyDescent="0.25">
      <c r="A824" s="1" t="s">
        <v>103</v>
      </c>
      <c r="B824" s="1" t="s">
        <v>2</v>
      </c>
      <c r="C824" s="1" t="s">
        <v>92</v>
      </c>
      <c r="D824" s="28">
        <v>101.26746942122364</v>
      </c>
    </row>
    <row r="825" spans="1:4" x14ac:dyDescent="0.25">
      <c r="A825" s="1" t="s">
        <v>103</v>
      </c>
      <c r="B825" s="1" t="s">
        <v>2</v>
      </c>
      <c r="C825" s="1" t="s">
        <v>93</v>
      </c>
      <c r="D825" s="28">
        <v>100.57255024393044</v>
      </c>
    </row>
    <row r="826" spans="1:4" x14ac:dyDescent="0.25">
      <c r="A826" s="1" t="s">
        <v>103</v>
      </c>
      <c r="B826" s="1" t="s">
        <v>2</v>
      </c>
      <c r="C826" s="1" t="s">
        <v>135</v>
      </c>
      <c r="D826" s="28">
        <v>83.341626499576577</v>
      </c>
    </row>
    <row r="827" spans="1:4" x14ac:dyDescent="0.25">
      <c r="A827" s="1" t="s">
        <v>103</v>
      </c>
      <c r="B827" s="1" t="s">
        <v>2</v>
      </c>
      <c r="C827" s="1" t="s">
        <v>136</v>
      </c>
      <c r="D827" s="28">
        <v>79.638491309473181</v>
      </c>
    </row>
    <row r="828" spans="1:4" x14ac:dyDescent="0.25">
      <c r="A828" s="1" t="s">
        <v>103</v>
      </c>
      <c r="B828" s="1" t="s">
        <v>133</v>
      </c>
      <c r="C828" s="1" t="s">
        <v>115</v>
      </c>
      <c r="D828" s="2">
        <v>563533</v>
      </c>
    </row>
    <row r="829" spans="1:4" x14ac:dyDescent="0.25">
      <c r="A829" s="1" t="s">
        <v>103</v>
      </c>
      <c r="B829" s="1" t="s">
        <v>133</v>
      </c>
      <c r="C829" s="1" t="s">
        <v>124</v>
      </c>
      <c r="D829" s="2">
        <v>529557</v>
      </c>
    </row>
    <row r="830" spans="1:4" x14ac:dyDescent="0.25">
      <c r="A830" s="1" t="s">
        <v>103</v>
      </c>
      <c r="B830" s="1" t="s">
        <v>133</v>
      </c>
      <c r="C830" s="1" t="s">
        <v>91</v>
      </c>
      <c r="D830" s="2">
        <v>525050</v>
      </c>
    </row>
    <row r="831" spans="1:4" x14ac:dyDescent="0.25">
      <c r="A831" s="1" t="s">
        <v>103</v>
      </c>
      <c r="B831" s="1" t="s">
        <v>133</v>
      </c>
      <c r="C831" s="1" t="s">
        <v>139</v>
      </c>
      <c r="D831" s="2">
        <v>301037</v>
      </c>
    </row>
    <row r="832" spans="1:4" x14ac:dyDescent="0.25">
      <c r="A832" s="1" t="s">
        <v>103</v>
      </c>
      <c r="B832" s="1" t="s">
        <v>133</v>
      </c>
      <c r="C832" s="1" t="s">
        <v>92</v>
      </c>
      <c r="D832" s="28">
        <v>93.970894339816837</v>
      </c>
    </row>
    <row r="833" spans="1:4" x14ac:dyDescent="0.25">
      <c r="A833" s="1" t="s">
        <v>103</v>
      </c>
      <c r="B833" s="1" t="s">
        <v>133</v>
      </c>
      <c r="C833" s="1" t="s">
        <v>93</v>
      </c>
      <c r="D833" s="28">
        <v>93.171118639014921</v>
      </c>
    </row>
    <row r="834" spans="1:4" x14ac:dyDescent="0.25">
      <c r="A834" s="1" t="s">
        <v>103</v>
      </c>
      <c r="B834" s="1" t="s">
        <v>133</v>
      </c>
      <c r="C834" s="1" t="s">
        <v>135</v>
      </c>
      <c r="D834" s="28">
        <v>62.567053869639587</v>
      </c>
    </row>
    <row r="835" spans="1:4" x14ac:dyDescent="0.25">
      <c r="A835" s="1" t="s">
        <v>103</v>
      </c>
      <c r="B835" s="1" t="s">
        <v>133</v>
      </c>
      <c r="C835" s="1" t="s">
        <v>136</v>
      </c>
      <c r="D835" s="28">
        <v>53.419586785512116</v>
      </c>
    </row>
    <row r="836" spans="1:4" x14ac:dyDescent="0.25">
      <c r="A836" s="1" t="s">
        <v>103</v>
      </c>
      <c r="B836" s="1" t="s">
        <v>132</v>
      </c>
      <c r="C836" s="1" t="s">
        <v>115</v>
      </c>
      <c r="D836" s="2">
        <v>444403</v>
      </c>
    </row>
    <row r="837" spans="1:4" x14ac:dyDescent="0.25">
      <c r="A837" s="1" t="s">
        <v>103</v>
      </c>
      <c r="B837" s="1" t="s">
        <v>132</v>
      </c>
      <c r="C837" s="1" t="s">
        <v>124</v>
      </c>
      <c r="D837" s="2">
        <v>397760</v>
      </c>
    </row>
    <row r="838" spans="1:4" x14ac:dyDescent="0.25">
      <c r="A838" s="1" t="s">
        <v>103</v>
      </c>
      <c r="B838" s="1" t="s">
        <v>132</v>
      </c>
      <c r="C838" s="1" t="s">
        <v>91</v>
      </c>
      <c r="D838" s="2">
        <v>391816</v>
      </c>
    </row>
    <row r="839" spans="1:4" x14ac:dyDescent="0.25">
      <c r="A839" s="1" t="s">
        <v>103</v>
      </c>
      <c r="B839" s="1" t="s">
        <v>132</v>
      </c>
      <c r="C839" s="1" t="s">
        <v>139</v>
      </c>
      <c r="D839" s="2">
        <v>135594</v>
      </c>
    </row>
    <row r="840" spans="1:4" x14ac:dyDescent="0.25">
      <c r="A840" s="1" t="s">
        <v>103</v>
      </c>
      <c r="B840" s="1" t="s">
        <v>132</v>
      </c>
      <c r="C840" s="1" t="s">
        <v>92</v>
      </c>
      <c r="D840" s="28">
        <v>89.504346280290633</v>
      </c>
    </row>
    <row r="841" spans="1:4" x14ac:dyDescent="0.25">
      <c r="A841" s="1" t="s">
        <v>103</v>
      </c>
      <c r="B841" s="1" t="s">
        <v>132</v>
      </c>
      <c r="C841" s="1" t="s">
        <v>93</v>
      </c>
      <c r="D841" s="28">
        <v>88.166821556110108</v>
      </c>
    </row>
    <row r="842" spans="1:4" x14ac:dyDescent="0.25">
      <c r="A842" s="1" t="s">
        <v>103</v>
      </c>
      <c r="B842" s="1" t="s">
        <v>132</v>
      </c>
      <c r="C842" s="1" t="s">
        <v>135</v>
      </c>
      <c r="D842" s="28">
        <v>40.991704556447708</v>
      </c>
    </row>
    <row r="843" spans="1:4" x14ac:dyDescent="0.25">
      <c r="A843" s="1" t="s">
        <v>103</v>
      </c>
      <c r="B843" s="1" t="s">
        <v>132</v>
      </c>
      <c r="C843" s="1" t="s">
        <v>136</v>
      </c>
      <c r="D843" s="28">
        <v>30.511495196927115</v>
      </c>
    </row>
    <row r="844" spans="1:4" x14ac:dyDescent="0.25">
      <c r="A844" s="1" t="s">
        <v>103</v>
      </c>
      <c r="B844" s="1" t="s">
        <v>131</v>
      </c>
      <c r="C844" s="1" t="s">
        <v>115</v>
      </c>
      <c r="D844" s="2">
        <v>491931</v>
      </c>
    </row>
    <row r="845" spans="1:4" x14ac:dyDescent="0.25">
      <c r="A845" s="1" t="s">
        <v>103</v>
      </c>
      <c r="B845" s="1" t="s">
        <v>131</v>
      </c>
      <c r="C845" s="1" t="s">
        <v>124</v>
      </c>
      <c r="D845" s="2">
        <v>453719</v>
      </c>
    </row>
    <row r="846" spans="1:4" x14ac:dyDescent="0.25">
      <c r="A846" s="1" t="s">
        <v>103</v>
      </c>
      <c r="B846" s="1" t="s">
        <v>131</v>
      </c>
      <c r="C846" s="1" t="s">
        <v>91</v>
      </c>
      <c r="D846" s="2">
        <v>445118</v>
      </c>
    </row>
    <row r="847" spans="1:4" x14ac:dyDescent="0.25">
      <c r="A847" s="1" t="s">
        <v>103</v>
      </c>
      <c r="B847" s="1" t="s">
        <v>131</v>
      </c>
      <c r="C847" s="1" t="s">
        <v>139</v>
      </c>
      <c r="D847" s="2">
        <v>95933</v>
      </c>
    </row>
    <row r="848" spans="1:4" x14ac:dyDescent="0.25">
      <c r="A848" s="1" t="s">
        <v>103</v>
      </c>
      <c r="B848" s="1" t="s">
        <v>131</v>
      </c>
      <c r="C848" s="1" t="s">
        <v>92</v>
      </c>
      <c r="D848" s="28">
        <v>92.2322439529121</v>
      </c>
    </row>
    <row r="849" spans="1:4" x14ac:dyDescent="0.25">
      <c r="A849" s="1" t="s">
        <v>103</v>
      </c>
      <c r="B849" s="1" t="s">
        <v>131</v>
      </c>
      <c r="C849" s="1" t="s">
        <v>93</v>
      </c>
      <c r="D849" s="28">
        <v>90.483828016530779</v>
      </c>
    </row>
    <row r="850" spans="1:4" x14ac:dyDescent="0.25">
      <c r="A850" s="1" t="s">
        <v>103</v>
      </c>
      <c r="B850" s="1" t="s">
        <v>131</v>
      </c>
      <c r="C850" s="1" t="s">
        <v>135</v>
      </c>
      <c r="D850" s="28">
        <v>29.064881159771559</v>
      </c>
    </row>
    <row r="851" spans="1:4" x14ac:dyDescent="0.25">
      <c r="A851" s="1" t="s">
        <v>103</v>
      </c>
      <c r="B851" s="1" t="s">
        <v>131</v>
      </c>
      <c r="C851" s="1" t="s">
        <v>136</v>
      </c>
      <c r="D851" s="28">
        <v>19.501312175894586</v>
      </c>
    </row>
    <row r="852" spans="1:4" x14ac:dyDescent="0.25">
      <c r="A852" s="1" t="s">
        <v>103</v>
      </c>
      <c r="B852" s="1" t="s">
        <v>130</v>
      </c>
      <c r="C852" s="1" t="s">
        <v>115</v>
      </c>
      <c r="D852" s="2">
        <v>171488</v>
      </c>
    </row>
    <row r="853" spans="1:4" x14ac:dyDescent="0.25">
      <c r="A853" s="1" t="s">
        <v>103</v>
      </c>
      <c r="B853" s="1" t="s">
        <v>130</v>
      </c>
      <c r="C853" s="1" t="s">
        <v>124</v>
      </c>
      <c r="D853" s="2">
        <v>164524</v>
      </c>
    </row>
    <row r="854" spans="1:4" x14ac:dyDescent="0.25">
      <c r="A854" s="1" t="s">
        <v>103</v>
      </c>
      <c r="B854" s="1" t="s">
        <v>130</v>
      </c>
      <c r="C854" s="1" t="s">
        <v>91</v>
      </c>
      <c r="D854" s="2">
        <v>159359</v>
      </c>
    </row>
    <row r="855" spans="1:4" x14ac:dyDescent="0.25">
      <c r="A855" s="1" t="s">
        <v>103</v>
      </c>
      <c r="B855" s="1" t="s">
        <v>130</v>
      </c>
      <c r="C855" s="1" t="s">
        <v>139</v>
      </c>
      <c r="D855" s="2">
        <v>52</v>
      </c>
    </row>
    <row r="856" spans="1:4" x14ac:dyDescent="0.25">
      <c r="A856" s="1" t="s">
        <v>103</v>
      </c>
      <c r="B856" s="1" t="s">
        <v>130</v>
      </c>
      <c r="C856" s="1" t="s">
        <v>92</v>
      </c>
      <c r="D856" s="28">
        <v>95.93907445418921</v>
      </c>
    </row>
    <row r="857" spans="1:4" x14ac:dyDescent="0.25">
      <c r="A857" s="1" t="s">
        <v>103</v>
      </c>
      <c r="B857" s="1" t="s">
        <v>130</v>
      </c>
      <c r="C857" s="1" t="s">
        <v>93</v>
      </c>
      <c r="D857" s="28">
        <v>92.927201903340176</v>
      </c>
    </row>
    <row r="858" spans="1:4" x14ac:dyDescent="0.25">
      <c r="A858" s="1" t="s">
        <v>103</v>
      </c>
      <c r="B858" s="1" t="s">
        <v>130</v>
      </c>
      <c r="C858" s="1" t="s">
        <v>135</v>
      </c>
      <c r="D858" s="28">
        <v>1.0067763794772506</v>
      </c>
    </row>
    <row r="859" spans="1:4" x14ac:dyDescent="0.25">
      <c r="A859" s="1" t="s">
        <v>103</v>
      </c>
      <c r="B859" s="1" t="s">
        <v>130</v>
      </c>
      <c r="C859" s="1" t="s">
        <v>136</v>
      </c>
      <c r="D859" s="28">
        <v>3.0322821421907072E-2</v>
      </c>
    </row>
    <row r="860" spans="1:4" x14ac:dyDescent="0.25">
      <c r="A860" s="1" t="s">
        <v>103</v>
      </c>
      <c r="B860" s="1" t="s">
        <v>129</v>
      </c>
      <c r="C860" s="1" t="s">
        <v>115</v>
      </c>
      <c r="D860" s="2">
        <v>188403</v>
      </c>
    </row>
    <row r="861" spans="1:4" x14ac:dyDescent="0.25">
      <c r="A861" s="1" t="s">
        <v>103</v>
      </c>
      <c r="B861" s="1" t="s">
        <v>129</v>
      </c>
      <c r="C861" s="1" t="s">
        <v>124</v>
      </c>
      <c r="D861" s="2">
        <v>90630</v>
      </c>
    </row>
    <row r="862" spans="1:4" x14ac:dyDescent="0.25">
      <c r="A862" s="1" t="s">
        <v>103</v>
      </c>
      <c r="B862" s="1" t="s">
        <v>129</v>
      </c>
      <c r="C862" s="1" t="s">
        <v>91</v>
      </c>
      <c r="D862" s="2">
        <v>5</v>
      </c>
    </row>
    <row r="863" spans="1:4" x14ac:dyDescent="0.25">
      <c r="A863" s="1" t="s">
        <v>103</v>
      </c>
      <c r="B863" s="1" t="s">
        <v>129</v>
      </c>
      <c r="C863" s="1" t="s">
        <v>139</v>
      </c>
      <c r="D863" s="2">
        <v>0</v>
      </c>
    </row>
    <row r="864" spans="1:4" x14ac:dyDescent="0.25">
      <c r="A864" s="1" t="s">
        <v>103</v>
      </c>
      <c r="B864" s="1" t="s">
        <v>129</v>
      </c>
      <c r="C864" s="1" t="s">
        <v>92</v>
      </c>
      <c r="D864" s="28">
        <v>48.10432954889253</v>
      </c>
    </row>
    <row r="865" spans="1:4" x14ac:dyDescent="0.25">
      <c r="A865" s="1" t="s">
        <v>103</v>
      </c>
      <c r="B865" s="1" t="s">
        <v>129</v>
      </c>
      <c r="C865" s="1" t="s">
        <v>93</v>
      </c>
      <c r="D865" s="28">
        <v>2.6538855538393762E-3</v>
      </c>
    </row>
    <row r="866" spans="1:4" x14ac:dyDescent="0.25">
      <c r="A866" s="1" t="s">
        <v>103</v>
      </c>
      <c r="B866" s="1" t="s">
        <v>129</v>
      </c>
      <c r="C866" s="1" t="s">
        <v>135</v>
      </c>
      <c r="D866" s="28">
        <v>0</v>
      </c>
    </row>
    <row r="867" spans="1:4" x14ac:dyDescent="0.25">
      <c r="A867" s="1" t="s">
        <v>103</v>
      </c>
      <c r="B867" s="1" t="s">
        <v>129</v>
      </c>
      <c r="C867" s="1" t="s">
        <v>136</v>
      </c>
      <c r="D867" s="28">
        <v>0</v>
      </c>
    </row>
    <row r="868" spans="1:4" x14ac:dyDescent="0.25">
      <c r="A868" s="1" t="s">
        <v>67</v>
      </c>
      <c r="B868" s="1" t="s">
        <v>2</v>
      </c>
      <c r="C868" s="1" t="s">
        <v>115</v>
      </c>
      <c r="D868" s="2">
        <v>67715</v>
      </c>
    </row>
    <row r="869" spans="1:4" x14ac:dyDescent="0.25">
      <c r="A869" s="1" t="s">
        <v>67</v>
      </c>
      <c r="B869" s="1" t="s">
        <v>2</v>
      </c>
      <c r="C869" s="1" t="s">
        <v>124</v>
      </c>
      <c r="D869" s="2">
        <v>62717</v>
      </c>
    </row>
    <row r="870" spans="1:4" x14ac:dyDescent="0.25">
      <c r="A870" s="1" t="s">
        <v>67</v>
      </c>
      <c r="B870" s="1" t="s">
        <v>2</v>
      </c>
      <c r="C870" s="1" t="s">
        <v>91</v>
      </c>
      <c r="D870" s="2">
        <v>62091</v>
      </c>
    </row>
    <row r="871" spans="1:4" x14ac:dyDescent="0.25">
      <c r="A871" s="1" t="s">
        <v>67</v>
      </c>
      <c r="B871" s="1" t="s">
        <v>2</v>
      </c>
      <c r="C871" s="1" t="s">
        <v>139</v>
      </c>
      <c r="D871" s="2">
        <v>48178</v>
      </c>
    </row>
    <row r="872" spans="1:4" x14ac:dyDescent="0.25">
      <c r="A872" s="1" t="s">
        <v>67</v>
      </c>
      <c r="B872" s="1" t="s">
        <v>2</v>
      </c>
      <c r="C872" s="1" t="s">
        <v>92</v>
      </c>
      <c r="D872" s="28">
        <v>92.61906519973418</v>
      </c>
    </row>
    <row r="873" spans="1:4" x14ac:dyDescent="0.25">
      <c r="A873" s="1" t="s">
        <v>67</v>
      </c>
      <c r="B873" s="1" t="s">
        <v>2</v>
      </c>
      <c r="C873" s="1" t="s">
        <v>93</v>
      </c>
      <c r="D873" s="28">
        <v>91.694602377612057</v>
      </c>
    </row>
    <row r="874" spans="1:4" x14ac:dyDescent="0.25">
      <c r="A874" s="1" t="s">
        <v>67</v>
      </c>
      <c r="B874" s="1" t="s">
        <v>2</v>
      </c>
      <c r="C874" s="1" t="s">
        <v>135</v>
      </c>
      <c r="D874" s="28">
        <v>81.896375875433463</v>
      </c>
    </row>
    <row r="875" spans="1:4" x14ac:dyDescent="0.25">
      <c r="A875" s="1" t="s">
        <v>67</v>
      </c>
      <c r="B875" s="1" t="s">
        <v>2</v>
      </c>
      <c r="C875" s="1" t="s">
        <v>136</v>
      </c>
      <c r="D875" s="28">
        <v>71.14819463929706</v>
      </c>
    </row>
    <row r="876" spans="1:4" x14ac:dyDescent="0.25">
      <c r="A876" s="1" t="s">
        <v>67</v>
      </c>
      <c r="B876" s="1" t="s">
        <v>133</v>
      </c>
      <c r="C876" s="1" t="s">
        <v>115</v>
      </c>
      <c r="D876" s="2">
        <v>70193</v>
      </c>
    </row>
    <row r="877" spans="1:4" x14ac:dyDescent="0.25">
      <c r="A877" s="1" t="s">
        <v>67</v>
      </c>
      <c r="B877" s="1" t="s">
        <v>133</v>
      </c>
      <c r="C877" s="1" t="s">
        <v>124</v>
      </c>
      <c r="D877" s="2">
        <v>65414</v>
      </c>
    </row>
    <row r="878" spans="1:4" x14ac:dyDescent="0.25">
      <c r="A878" s="1" t="s">
        <v>67</v>
      </c>
      <c r="B878" s="1" t="s">
        <v>133</v>
      </c>
      <c r="C878" s="1" t="s">
        <v>91</v>
      </c>
      <c r="D878" s="2">
        <v>64800</v>
      </c>
    </row>
    <row r="879" spans="1:4" x14ac:dyDescent="0.25">
      <c r="A879" s="1" t="s">
        <v>67</v>
      </c>
      <c r="B879" s="1" t="s">
        <v>133</v>
      </c>
      <c r="C879" s="1" t="s">
        <v>139</v>
      </c>
      <c r="D879" s="2">
        <v>37757</v>
      </c>
    </row>
    <row r="880" spans="1:4" x14ac:dyDescent="0.25">
      <c r="A880" s="1" t="s">
        <v>67</v>
      </c>
      <c r="B880" s="1" t="s">
        <v>133</v>
      </c>
      <c r="C880" s="1" t="s">
        <v>92</v>
      </c>
      <c r="D880" s="28">
        <v>93.191628794894072</v>
      </c>
    </row>
    <row r="881" spans="1:4" x14ac:dyDescent="0.25">
      <c r="A881" s="1" t="s">
        <v>67</v>
      </c>
      <c r="B881" s="1" t="s">
        <v>133</v>
      </c>
      <c r="C881" s="1" t="s">
        <v>93</v>
      </c>
      <c r="D881" s="28">
        <v>92.316897696351489</v>
      </c>
    </row>
    <row r="882" spans="1:4" x14ac:dyDescent="0.25">
      <c r="A882" s="1" t="s">
        <v>67</v>
      </c>
      <c r="B882" s="1" t="s">
        <v>133</v>
      </c>
      <c r="C882" s="1" t="s">
        <v>135</v>
      </c>
      <c r="D882" s="28">
        <v>63.105027410081561</v>
      </c>
    </row>
    <row r="883" spans="1:4" x14ac:dyDescent="0.25">
      <c r="A883" s="1" t="s">
        <v>67</v>
      </c>
      <c r="B883" s="1" t="s">
        <v>133</v>
      </c>
      <c r="C883" s="1" t="s">
        <v>136</v>
      </c>
      <c r="D883" s="28">
        <v>53.790263986437395</v>
      </c>
    </row>
    <row r="884" spans="1:4" x14ac:dyDescent="0.25">
      <c r="A884" s="1" t="s">
        <v>67</v>
      </c>
      <c r="B884" s="1" t="s">
        <v>132</v>
      </c>
      <c r="C884" s="1" t="s">
        <v>115</v>
      </c>
      <c r="D884" s="2">
        <v>93917</v>
      </c>
    </row>
    <row r="885" spans="1:4" x14ac:dyDescent="0.25">
      <c r="A885" s="1" t="s">
        <v>67</v>
      </c>
      <c r="B885" s="1" t="s">
        <v>132</v>
      </c>
      <c r="C885" s="1" t="s">
        <v>124</v>
      </c>
      <c r="D885" s="2">
        <v>84253</v>
      </c>
    </row>
    <row r="886" spans="1:4" x14ac:dyDescent="0.25">
      <c r="A886" s="1" t="s">
        <v>67</v>
      </c>
      <c r="B886" s="1" t="s">
        <v>132</v>
      </c>
      <c r="C886" s="1" t="s">
        <v>91</v>
      </c>
      <c r="D886" s="2">
        <v>83193</v>
      </c>
    </row>
    <row r="887" spans="1:4" x14ac:dyDescent="0.25">
      <c r="A887" s="1" t="s">
        <v>67</v>
      </c>
      <c r="B887" s="1" t="s">
        <v>132</v>
      </c>
      <c r="C887" s="1" t="s">
        <v>139</v>
      </c>
      <c r="D887" s="2">
        <v>30161</v>
      </c>
    </row>
    <row r="888" spans="1:4" x14ac:dyDescent="0.25">
      <c r="A888" s="1" t="s">
        <v>67</v>
      </c>
      <c r="B888" s="1" t="s">
        <v>132</v>
      </c>
      <c r="C888" s="1" t="s">
        <v>92</v>
      </c>
      <c r="D888" s="28">
        <v>89.710063140858423</v>
      </c>
    </row>
    <row r="889" spans="1:4" x14ac:dyDescent="0.25">
      <c r="A889" s="1" t="s">
        <v>67</v>
      </c>
      <c r="B889" s="1" t="s">
        <v>132</v>
      </c>
      <c r="C889" s="1" t="s">
        <v>93</v>
      </c>
      <c r="D889" s="28">
        <v>88.581406987020443</v>
      </c>
    </row>
    <row r="890" spans="1:4" x14ac:dyDescent="0.25">
      <c r="A890" s="1" t="s">
        <v>67</v>
      </c>
      <c r="B890" s="1" t="s">
        <v>132</v>
      </c>
      <c r="C890" s="1" t="s">
        <v>135</v>
      </c>
      <c r="D890" s="28">
        <v>41.775974070944777</v>
      </c>
    </row>
    <row r="891" spans="1:4" x14ac:dyDescent="0.25">
      <c r="A891" s="1" t="s">
        <v>67</v>
      </c>
      <c r="B891" s="1" t="s">
        <v>132</v>
      </c>
      <c r="C891" s="1" t="s">
        <v>136</v>
      </c>
      <c r="D891" s="28">
        <v>32.114526656515856</v>
      </c>
    </row>
    <row r="892" spans="1:4" x14ac:dyDescent="0.25">
      <c r="A892" s="1" t="s">
        <v>67</v>
      </c>
      <c r="B892" s="1" t="s">
        <v>131</v>
      </c>
      <c r="C892" s="1" t="s">
        <v>115</v>
      </c>
      <c r="D892" s="2">
        <v>92343</v>
      </c>
    </row>
    <row r="893" spans="1:4" x14ac:dyDescent="0.25">
      <c r="A893" s="1" t="s">
        <v>67</v>
      </c>
      <c r="B893" s="1" t="s">
        <v>131</v>
      </c>
      <c r="C893" s="1" t="s">
        <v>124</v>
      </c>
      <c r="D893" s="2">
        <v>83178</v>
      </c>
    </row>
    <row r="894" spans="1:4" x14ac:dyDescent="0.25">
      <c r="A894" s="1" t="s">
        <v>67</v>
      </c>
      <c r="B894" s="1" t="s">
        <v>131</v>
      </c>
      <c r="C894" s="1" t="s">
        <v>91</v>
      </c>
      <c r="D894" s="2">
        <v>81986</v>
      </c>
    </row>
    <row r="895" spans="1:4" x14ac:dyDescent="0.25">
      <c r="A895" s="1" t="s">
        <v>67</v>
      </c>
      <c r="B895" s="1" t="s">
        <v>131</v>
      </c>
      <c r="C895" s="1" t="s">
        <v>139</v>
      </c>
      <c r="D895" s="2">
        <v>17995</v>
      </c>
    </row>
    <row r="896" spans="1:4" x14ac:dyDescent="0.25">
      <c r="A896" s="1" t="s">
        <v>67</v>
      </c>
      <c r="B896" s="1" t="s">
        <v>131</v>
      </c>
      <c r="C896" s="1" t="s">
        <v>92</v>
      </c>
      <c r="D896" s="28">
        <v>90.075046294792244</v>
      </c>
    </row>
    <row r="897" spans="1:4" x14ac:dyDescent="0.25">
      <c r="A897" s="1" t="s">
        <v>67</v>
      </c>
      <c r="B897" s="1" t="s">
        <v>131</v>
      </c>
      <c r="C897" s="1" t="s">
        <v>93</v>
      </c>
      <c r="D897" s="28">
        <v>88.784206707601015</v>
      </c>
    </row>
    <row r="898" spans="1:4" x14ac:dyDescent="0.25">
      <c r="A898" s="1" t="s">
        <v>67</v>
      </c>
      <c r="B898" s="1" t="s">
        <v>131</v>
      </c>
      <c r="C898" s="1" t="s">
        <v>135</v>
      </c>
      <c r="D898" s="28">
        <v>27.969038996565072</v>
      </c>
    </row>
    <row r="899" spans="1:4" x14ac:dyDescent="0.25">
      <c r="A899" s="1" t="s">
        <v>67</v>
      </c>
      <c r="B899" s="1" t="s">
        <v>131</v>
      </c>
      <c r="C899" s="1" t="s">
        <v>136</v>
      </c>
      <c r="D899" s="28">
        <v>19.487129506297173</v>
      </c>
    </row>
    <row r="900" spans="1:4" x14ac:dyDescent="0.25">
      <c r="A900" s="1" t="s">
        <v>67</v>
      </c>
      <c r="B900" s="1" t="s">
        <v>130</v>
      </c>
      <c r="C900" s="1" t="s">
        <v>115</v>
      </c>
      <c r="D900" s="2">
        <v>24555</v>
      </c>
    </row>
    <row r="901" spans="1:4" x14ac:dyDescent="0.25">
      <c r="A901" s="1" t="s">
        <v>67</v>
      </c>
      <c r="B901" s="1" t="s">
        <v>130</v>
      </c>
      <c r="C901" s="1" t="s">
        <v>124</v>
      </c>
      <c r="D901" s="2">
        <v>22502</v>
      </c>
    </row>
    <row r="902" spans="1:4" x14ac:dyDescent="0.25">
      <c r="A902" s="1" t="s">
        <v>67</v>
      </c>
      <c r="B902" s="1" t="s">
        <v>130</v>
      </c>
      <c r="C902" s="1" t="s">
        <v>91</v>
      </c>
      <c r="D902" s="2">
        <v>21792</v>
      </c>
    </row>
    <row r="903" spans="1:4" x14ac:dyDescent="0.25">
      <c r="A903" s="1" t="s">
        <v>67</v>
      </c>
      <c r="B903" s="1" t="s">
        <v>130</v>
      </c>
      <c r="C903" s="1" t="s">
        <v>139</v>
      </c>
      <c r="D903" s="2">
        <v>5</v>
      </c>
    </row>
    <row r="904" spans="1:4" x14ac:dyDescent="0.25">
      <c r="A904" s="1" t="s">
        <v>67</v>
      </c>
      <c r="B904" s="1" t="s">
        <v>130</v>
      </c>
      <c r="C904" s="1" t="s">
        <v>92</v>
      </c>
      <c r="D904" s="28">
        <v>91.63917735695378</v>
      </c>
    </row>
    <row r="905" spans="1:4" x14ac:dyDescent="0.25">
      <c r="A905" s="1" t="s">
        <v>67</v>
      </c>
      <c r="B905" s="1" t="s">
        <v>130</v>
      </c>
      <c r="C905" s="1" t="s">
        <v>93</v>
      </c>
      <c r="D905" s="28">
        <v>88.747709224190601</v>
      </c>
    </row>
    <row r="906" spans="1:4" x14ac:dyDescent="0.25">
      <c r="A906" s="1" t="s">
        <v>67</v>
      </c>
      <c r="B906" s="1" t="s">
        <v>130</v>
      </c>
      <c r="C906" s="1" t="s">
        <v>135</v>
      </c>
      <c r="D906" s="28">
        <v>0.7288629737609329</v>
      </c>
    </row>
    <row r="907" spans="1:4" x14ac:dyDescent="0.25">
      <c r="A907" s="1" t="s">
        <v>67</v>
      </c>
      <c r="B907" s="1" t="s">
        <v>130</v>
      </c>
      <c r="C907" s="1" t="s">
        <v>136</v>
      </c>
      <c r="D907" s="28">
        <v>2.0362451639177357E-2</v>
      </c>
    </row>
    <row r="908" spans="1:4" x14ac:dyDescent="0.25">
      <c r="A908" s="1" t="s">
        <v>67</v>
      </c>
      <c r="B908" s="1" t="s">
        <v>129</v>
      </c>
      <c r="C908" s="1" t="s">
        <v>115</v>
      </c>
      <c r="D908" s="2">
        <v>31418</v>
      </c>
    </row>
    <row r="909" spans="1:4" x14ac:dyDescent="0.25">
      <c r="A909" s="1" t="s">
        <v>67</v>
      </c>
      <c r="B909" s="1" t="s">
        <v>129</v>
      </c>
      <c r="C909" s="1" t="s">
        <v>124</v>
      </c>
      <c r="D909" s="2">
        <v>13961</v>
      </c>
    </row>
    <row r="910" spans="1:4" x14ac:dyDescent="0.25">
      <c r="A910" s="1" t="s">
        <v>67</v>
      </c>
      <c r="B910" s="1" t="s">
        <v>129</v>
      </c>
      <c r="C910" s="1" t="s">
        <v>91</v>
      </c>
      <c r="D910" s="2">
        <v>0</v>
      </c>
    </row>
    <row r="911" spans="1:4" x14ac:dyDescent="0.25">
      <c r="A911" s="1" t="s">
        <v>67</v>
      </c>
      <c r="B911" s="1" t="s">
        <v>129</v>
      </c>
      <c r="C911" s="1" t="s">
        <v>139</v>
      </c>
      <c r="D911" s="2">
        <v>0</v>
      </c>
    </row>
    <row r="912" spans="1:4" x14ac:dyDescent="0.25">
      <c r="A912" s="1" t="s">
        <v>67</v>
      </c>
      <c r="B912" s="1" t="s">
        <v>129</v>
      </c>
      <c r="C912" s="1" t="s">
        <v>92</v>
      </c>
      <c r="D912" s="28">
        <v>44.436310395314784</v>
      </c>
    </row>
    <row r="913" spans="1:4" x14ac:dyDescent="0.25">
      <c r="A913" s="1" t="s">
        <v>67</v>
      </c>
      <c r="B913" s="1" t="s">
        <v>129</v>
      </c>
      <c r="C913" s="1" t="s">
        <v>93</v>
      </c>
      <c r="D913" s="28">
        <v>0</v>
      </c>
    </row>
    <row r="914" spans="1:4" x14ac:dyDescent="0.25">
      <c r="A914" s="1" t="s">
        <v>67</v>
      </c>
      <c r="B914" s="1" t="s">
        <v>129</v>
      </c>
      <c r="C914" s="1" t="s">
        <v>135</v>
      </c>
      <c r="D914" s="28">
        <v>0</v>
      </c>
    </row>
    <row r="915" spans="1:4" x14ac:dyDescent="0.25">
      <c r="A915" s="1" t="s">
        <v>67</v>
      </c>
      <c r="B915" s="1" t="s">
        <v>129</v>
      </c>
      <c r="C915" s="1" t="s">
        <v>136</v>
      </c>
      <c r="D915" s="28">
        <v>0</v>
      </c>
    </row>
    <row r="916" spans="1:4" x14ac:dyDescent="0.25">
      <c r="A916" s="1" t="s">
        <v>68</v>
      </c>
      <c r="B916" s="1" t="s">
        <v>2</v>
      </c>
      <c r="C916" s="1" t="s">
        <v>115</v>
      </c>
      <c r="D916" s="2">
        <v>16196</v>
      </c>
    </row>
    <row r="917" spans="1:4" x14ac:dyDescent="0.25">
      <c r="A917" s="1" t="s">
        <v>68</v>
      </c>
      <c r="B917" s="1" t="s">
        <v>2</v>
      </c>
      <c r="C917" s="1" t="s">
        <v>124</v>
      </c>
      <c r="D917" s="2">
        <v>14805</v>
      </c>
    </row>
    <row r="918" spans="1:4" x14ac:dyDescent="0.25">
      <c r="A918" s="1" t="s">
        <v>68</v>
      </c>
      <c r="B918" s="1" t="s">
        <v>2</v>
      </c>
      <c r="C918" s="1" t="s">
        <v>91</v>
      </c>
      <c r="D918" s="2">
        <v>14681</v>
      </c>
    </row>
    <row r="919" spans="1:4" x14ac:dyDescent="0.25">
      <c r="A919" s="1" t="s">
        <v>68</v>
      </c>
      <c r="B919" s="1" t="s">
        <v>2</v>
      </c>
      <c r="C919" s="1" t="s">
        <v>139</v>
      </c>
      <c r="D919" s="2">
        <v>11708</v>
      </c>
    </row>
    <row r="920" spans="1:4" x14ac:dyDescent="0.25">
      <c r="A920" s="1" t="s">
        <v>68</v>
      </c>
      <c r="B920" s="1" t="s">
        <v>2</v>
      </c>
      <c r="C920" s="1" t="s">
        <v>92</v>
      </c>
      <c r="D920" s="28">
        <v>91.411459619659169</v>
      </c>
    </row>
    <row r="921" spans="1:4" x14ac:dyDescent="0.25">
      <c r="A921" s="1" t="s">
        <v>68</v>
      </c>
      <c r="B921" s="1" t="s">
        <v>2</v>
      </c>
      <c r="C921" s="1" t="s">
        <v>93</v>
      </c>
      <c r="D921" s="28">
        <v>90.645838478636705</v>
      </c>
    </row>
    <row r="922" spans="1:4" x14ac:dyDescent="0.25">
      <c r="A922" s="1" t="s">
        <v>68</v>
      </c>
      <c r="B922" s="1" t="s">
        <v>2</v>
      </c>
      <c r="C922" s="1" t="s">
        <v>135</v>
      </c>
      <c r="D922" s="28">
        <v>83.658449446230804</v>
      </c>
    </row>
    <row r="923" spans="1:4" x14ac:dyDescent="0.25">
      <c r="A923" s="1" t="s">
        <v>68</v>
      </c>
      <c r="B923" s="1" t="s">
        <v>2</v>
      </c>
      <c r="C923" s="1" t="s">
        <v>136</v>
      </c>
      <c r="D923" s="28">
        <v>72.289454186218819</v>
      </c>
    </row>
    <row r="924" spans="1:4" x14ac:dyDescent="0.25">
      <c r="A924" s="1" t="s">
        <v>68</v>
      </c>
      <c r="B924" s="1" t="s">
        <v>133</v>
      </c>
      <c r="C924" s="1" t="s">
        <v>115</v>
      </c>
      <c r="D924" s="2">
        <v>14608</v>
      </c>
    </row>
    <row r="925" spans="1:4" x14ac:dyDescent="0.25">
      <c r="A925" s="1" t="s">
        <v>68</v>
      </c>
      <c r="B925" s="1" t="s">
        <v>133</v>
      </c>
      <c r="C925" s="1" t="s">
        <v>124</v>
      </c>
      <c r="D925" s="2">
        <v>13327</v>
      </c>
    </row>
    <row r="926" spans="1:4" x14ac:dyDescent="0.25">
      <c r="A926" s="1" t="s">
        <v>68</v>
      </c>
      <c r="B926" s="1" t="s">
        <v>133</v>
      </c>
      <c r="C926" s="1" t="s">
        <v>91</v>
      </c>
      <c r="D926" s="2">
        <v>13188</v>
      </c>
    </row>
    <row r="927" spans="1:4" x14ac:dyDescent="0.25">
      <c r="A927" s="1" t="s">
        <v>68</v>
      </c>
      <c r="B927" s="1" t="s">
        <v>133</v>
      </c>
      <c r="C927" s="1" t="s">
        <v>139</v>
      </c>
      <c r="D927" s="2">
        <v>7604</v>
      </c>
    </row>
    <row r="928" spans="1:4" x14ac:dyDescent="0.25">
      <c r="A928" s="1" t="s">
        <v>68</v>
      </c>
      <c r="B928" s="1" t="s">
        <v>133</v>
      </c>
      <c r="C928" s="1" t="s">
        <v>92</v>
      </c>
      <c r="D928" s="28">
        <v>91.230832420591454</v>
      </c>
    </row>
    <row r="929" spans="1:4" x14ac:dyDescent="0.25">
      <c r="A929" s="1" t="s">
        <v>68</v>
      </c>
      <c r="B929" s="1" t="s">
        <v>133</v>
      </c>
      <c r="C929" s="1" t="s">
        <v>93</v>
      </c>
      <c r="D929" s="28">
        <v>90.279299014238774</v>
      </c>
    </row>
    <row r="930" spans="1:4" x14ac:dyDescent="0.25">
      <c r="A930" s="1" t="s">
        <v>68</v>
      </c>
      <c r="B930" s="1" t="s">
        <v>133</v>
      </c>
      <c r="C930" s="1" t="s">
        <v>135</v>
      </c>
      <c r="D930" s="28">
        <v>62.394354640190365</v>
      </c>
    </row>
    <row r="931" spans="1:4" x14ac:dyDescent="0.25">
      <c r="A931" s="1" t="s">
        <v>68</v>
      </c>
      <c r="B931" s="1" t="s">
        <v>133</v>
      </c>
      <c r="C931" s="1" t="s">
        <v>136</v>
      </c>
      <c r="D931" s="28">
        <v>52.05366922234392</v>
      </c>
    </row>
    <row r="932" spans="1:4" x14ac:dyDescent="0.25">
      <c r="A932" s="1" t="s">
        <v>68</v>
      </c>
      <c r="B932" s="1" t="s">
        <v>132</v>
      </c>
      <c r="C932" s="1" t="s">
        <v>115</v>
      </c>
      <c r="D932" s="2">
        <v>15868</v>
      </c>
    </row>
    <row r="933" spans="1:4" x14ac:dyDescent="0.25">
      <c r="A933" s="1" t="s">
        <v>68</v>
      </c>
      <c r="B933" s="1" t="s">
        <v>132</v>
      </c>
      <c r="C933" s="1" t="s">
        <v>124</v>
      </c>
      <c r="D933" s="2">
        <v>14015</v>
      </c>
    </row>
    <row r="934" spans="1:4" x14ac:dyDescent="0.25">
      <c r="A934" s="1" t="s">
        <v>68</v>
      </c>
      <c r="B934" s="1" t="s">
        <v>132</v>
      </c>
      <c r="C934" s="1" t="s">
        <v>91</v>
      </c>
      <c r="D934" s="2">
        <v>13835</v>
      </c>
    </row>
    <row r="935" spans="1:4" x14ac:dyDescent="0.25">
      <c r="A935" s="1" t="s">
        <v>68</v>
      </c>
      <c r="B935" s="1" t="s">
        <v>132</v>
      </c>
      <c r="C935" s="1" t="s">
        <v>139</v>
      </c>
      <c r="D935" s="2">
        <v>5135</v>
      </c>
    </row>
    <row r="936" spans="1:4" x14ac:dyDescent="0.25">
      <c r="A936" s="1" t="s">
        <v>68</v>
      </c>
      <c r="B936" s="1" t="s">
        <v>132</v>
      </c>
      <c r="C936" s="1" t="s">
        <v>92</v>
      </c>
      <c r="D936" s="28">
        <v>88.32240988152256</v>
      </c>
    </row>
    <row r="937" spans="1:4" x14ac:dyDescent="0.25">
      <c r="A937" s="1" t="s">
        <v>68</v>
      </c>
      <c r="B937" s="1" t="s">
        <v>132</v>
      </c>
      <c r="C937" s="1" t="s">
        <v>93</v>
      </c>
      <c r="D937" s="28">
        <v>87.188051424250062</v>
      </c>
    </row>
    <row r="938" spans="1:4" x14ac:dyDescent="0.25">
      <c r="A938" s="1" t="s">
        <v>68</v>
      </c>
      <c r="B938" s="1" t="s">
        <v>132</v>
      </c>
      <c r="C938" s="1" t="s">
        <v>135</v>
      </c>
      <c r="D938" s="28">
        <v>42.409976874793529</v>
      </c>
    </row>
    <row r="939" spans="1:4" x14ac:dyDescent="0.25">
      <c r="A939" s="1" t="s">
        <v>68</v>
      </c>
      <c r="B939" s="1" t="s">
        <v>132</v>
      </c>
      <c r="C939" s="1" t="s">
        <v>136</v>
      </c>
      <c r="D939" s="28">
        <v>32.36072598941265</v>
      </c>
    </row>
    <row r="940" spans="1:4" x14ac:dyDescent="0.25">
      <c r="A940" s="1" t="s">
        <v>68</v>
      </c>
      <c r="B940" s="1" t="s">
        <v>131</v>
      </c>
      <c r="C940" s="1" t="s">
        <v>115</v>
      </c>
      <c r="D940" s="2">
        <v>20170</v>
      </c>
    </row>
    <row r="941" spans="1:4" x14ac:dyDescent="0.25">
      <c r="A941" s="1" t="s">
        <v>68</v>
      </c>
      <c r="B941" s="1" t="s">
        <v>131</v>
      </c>
      <c r="C941" s="1" t="s">
        <v>124</v>
      </c>
      <c r="D941" s="2">
        <v>18347</v>
      </c>
    </row>
    <row r="942" spans="1:4" x14ac:dyDescent="0.25">
      <c r="A942" s="1" t="s">
        <v>68</v>
      </c>
      <c r="B942" s="1" t="s">
        <v>131</v>
      </c>
      <c r="C942" s="1" t="s">
        <v>91</v>
      </c>
      <c r="D942" s="2">
        <v>18030</v>
      </c>
    </row>
    <row r="943" spans="1:4" x14ac:dyDescent="0.25">
      <c r="A943" s="1" t="s">
        <v>68</v>
      </c>
      <c r="B943" s="1" t="s">
        <v>131</v>
      </c>
      <c r="C943" s="1" t="s">
        <v>139</v>
      </c>
      <c r="D943" s="2">
        <v>4090</v>
      </c>
    </row>
    <row r="944" spans="1:4" x14ac:dyDescent="0.25">
      <c r="A944" s="1" t="s">
        <v>68</v>
      </c>
      <c r="B944" s="1" t="s">
        <v>131</v>
      </c>
      <c r="C944" s="1" t="s">
        <v>92</v>
      </c>
      <c r="D944" s="28">
        <v>90.961824491819527</v>
      </c>
    </row>
    <row r="945" spans="1:4" x14ac:dyDescent="0.25">
      <c r="A945" s="1" t="s">
        <v>68</v>
      </c>
      <c r="B945" s="1" t="s">
        <v>131</v>
      </c>
      <c r="C945" s="1" t="s">
        <v>93</v>
      </c>
      <c r="D945" s="28">
        <v>89.390183440753589</v>
      </c>
    </row>
    <row r="946" spans="1:4" x14ac:dyDescent="0.25">
      <c r="A946" s="1" t="s">
        <v>68</v>
      </c>
      <c r="B946" s="1" t="s">
        <v>131</v>
      </c>
      <c r="C946" s="1" t="s">
        <v>135</v>
      </c>
      <c r="D946" s="28">
        <v>29.151817533856022</v>
      </c>
    </row>
    <row r="947" spans="1:4" x14ac:dyDescent="0.25">
      <c r="A947" s="1" t="s">
        <v>68</v>
      </c>
      <c r="B947" s="1" t="s">
        <v>131</v>
      </c>
      <c r="C947" s="1" t="s">
        <v>136</v>
      </c>
      <c r="D947" s="28">
        <v>20.277640059494299</v>
      </c>
    </row>
    <row r="948" spans="1:4" x14ac:dyDescent="0.25">
      <c r="A948" s="1" t="s">
        <v>68</v>
      </c>
      <c r="B948" s="1" t="s">
        <v>130</v>
      </c>
      <c r="C948" s="1" t="s">
        <v>115</v>
      </c>
      <c r="D948" s="2">
        <v>4906</v>
      </c>
    </row>
    <row r="949" spans="1:4" x14ac:dyDescent="0.25">
      <c r="A949" s="1" t="s">
        <v>68</v>
      </c>
      <c r="B949" s="1" t="s">
        <v>130</v>
      </c>
      <c r="C949" s="1" t="s">
        <v>124</v>
      </c>
      <c r="D949" s="2">
        <v>4315</v>
      </c>
    </row>
    <row r="950" spans="1:4" x14ac:dyDescent="0.25">
      <c r="A950" s="1" t="s">
        <v>68</v>
      </c>
      <c r="B950" s="1" t="s">
        <v>130</v>
      </c>
      <c r="C950" s="1" t="s">
        <v>91</v>
      </c>
      <c r="D950" s="2">
        <v>4218</v>
      </c>
    </row>
    <row r="951" spans="1:4" x14ac:dyDescent="0.25">
      <c r="A951" s="1" t="s">
        <v>68</v>
      </c>
      <c r="B951" s="1" t="s">
        <v>130</v>
      </c>
      <c r="C951" s="1" t="s">
        <v>139</v>
      </c>
      <c r="D951" s="2">
        <v>0</v>
      </c>
    </row>
    <row r="952" spans="1:4" x14ac:dyDescent="0.25">
      <c r="A952" s="1" t="s">
        <v>68</v>
      </c>
      <c r="B952" s="1" t="s">
        <v>130</v>
      </c>
      <c r="C952" s="1" t="s">
        <v>92</v>
      </c>
      <c r="D952" s="28">
        <v>87.953526294333471</v>
      </c>
    </row>
    <row r="953" spans="1:4" x14ac:dyDescent="0.25">
      <c r="A953" s="1" t="s">
        <v>68</v>
      </c>
      <c r="B953" s="1" t="s">
        <v>130</v>
      </c>
      <c r="C953" s="1" t="s">
        <v>93</v>
      </c>
      <c r="D953" s="28">
        <v>85.976355483081946</v>
      </c>
    </row>
    <row r="954" spans="1:4" x14ac:dyDescent="0.25">
      <c r="A954" s="1" t="s">
        <v>68</v>
      </c>
      <c r="B954" s="1" t="s">
        <v>130</v>
      </c>
      <c r="C954" s="1" t="s">
        <v>135</v>
      </c>
      <c r="D954" s="28">
        <v>0</v>
      </c>
    </row>
    <row r="955" spans="1:4" x14ac:dyDescent="0.25">
      <c r="A955" s="1" t="s">
        <v>68</v>
      </c>
      <c r="B955" s="1" t="s">
        <v>130</v>
      </c>
      <c r="C955" s="1" t="s">
        <v>136</v>
      </c>
      <c r="D955" s="28">
        <v>0</v>
      </c>
    </row>
    <row r="956" spans="1:4" x14ac:dyDescent="0.25">
      <c r="A956" s="1" t="s">
        <v>68</v>
      </c>
      <c r="B956" s="1" t="s">
        <v>129</v>
      </c>
      <c r="C956" s="1" t="s">
        <v>115</v>
      </c>
      <c r="D956" s="2">
        <v>3964</v>
      </c>
    </row>
    <row r="957" spans="1:4" x14ac:dyDescent="0.25">
      <c r="A957" s="1" t="s">
        <v>68</v>
      </c>
      <c r="B957" s="1" t="s">
        <v>129</v>
      </c>
      <c r="C957" s="1" t="s">
        <v>124</v>
      </c>
      <c r="D957" s="2">
        <v>1581</v>
      </c>
    </row>
    <row r="958" spans="1:4" x14ac:dyDescent="0.25">
      <c r="A958" s="1" t="s">
        <v>68</v>
      </c>
      <c r="B958" s="1" t="s">
        <v>129</v>
      </c>
      <c r="C958" s="1" t="s">
        <v>91</v>
      </c>
      <c r="D958" s="2">
        <v>0</v>
      </c>
    </row>
    <row r="959" spans="1:4" x14ac:dyDescent="0.25">
      <c r="A959" s="1" t="s">
        <v>68</v>
      </c>
      <c r="B959" s="1" t="s">
        <v>129</v>
      </c>
      <c r="C959" s="1" t="s">
        <v>139</v>
      </c>
      <c r="D959" s="2">
        <v>0</v>
      </c>
    </row>
    <row r="960" spans="1:4" x14ac:dyDescent="0.25">
      <c r="A960" s="1" t="s">
        <v>68</v>
      </c>
      <c r="B960" s="1" t="s">
        <v>129</v>
      </c>
      <c r="C960" s="1" t="s">
        <v>92</v>
      </c>
      <c r="D960" s="28">
        <v>39.883955600403631</v>
      </c>
    </row>
    <row r="961" spans="1:4" x14ac:dyDescent="0.25">
      <c r="A961" s="1" t="s">
        <v>68</v>
      </c>
      <c r="B961" s="1" t="s">
        <v>129</v>
      </c>
      <c r="C961" s="1" t="s">
        <v>93</v>
      </c>
      <c r="D961" s="28">
        <v>0</v>
      </c>
    </row>
    <row r="962" spans="1:4" x14ac:dyDescent="0.25">
      <c r="A962" s="1" t="s">
        <v>68</v>
      </c>
      <c r="B962" s="1" t="s">
        <v>129</v>
      </c>
      <c r="C962" s="1" t="s">
        <v>135</v>
      </c>
      <c r="D962" s="28">
        <v>0</v>
      </c>
    </row>
    <row r="963" spans="1:4" x14ac:dyDescent="0.25">
      <c r="A963" s="1" t="s">
        <v>68</v>
      </c>
      <c r="B963" s="1" t="s">
        <v>129</v>
      </c>
      <c r="C963" s="1" t="s">
        <v>136</v>
      </c>
      <c r="D963" s="28">
        <v>0</v>
      </c>
    </row>
    <row r="964" spans="1:4" x14ac:dyDescent="0.25">
      <c r="A964" s="1" t="s">
        <v>108</v>
      </c>
      <c r="B964" s="1" t="s">
        <v>2</v>
      </c>
      <c r="C964" s="1" t="s">
        <v>115</v>
      </c>
      <c r="D964" s="2">
        <v>200</v>
      </c>
    </row>
    <row r="965" spans="1:4" x14ac:dyDescent="0.25">
      <c r="A965" s="1" t="s">
        <v>108</v>
      </c>
      <c r="B965" s="1" t="s">
        <v>2</v>
      </c>
      <c r="C965" s="1" t="s">
        <v>124</v>
      </c>
      <c r="D965" s="2">
        <v>0</v>
      </c>
    </row>
    <row r="966" spans="1:4" x14ac:dyDescent="0.25">
      <c r="A966" s="1" t="s">
        <v>108</v>
      </c>
      <c r="B966" s="1" t="s">
        <v>2</v>
      </c>
      <c r="C966" s="1" t="s">
        <v>91</v>
      </c>
      <c r="D966" s="2">
        <v>0</v>
      </c>
    </row>
    <row r="967" spans="1:4" x14ac:dyDescent="0.25">
      <c r="A967" s="1" t="s">
        <v>108</v>
      </c>
      <c r="B967" s="1" t="s">
        <v>2</v>
      </c>
      <c r="C967" s="1" t="s">
        <v>139</v>
      </c>
      <c r="D967" s="2">
        <v>0</v>
      </c>
    </row>
    <row r="968" spans="1:4" x14ac:dyDescent="0.25">
      <c r="A968" s="1" t="s">
        <v>108</v>
      </c>
      <c r="B968" s="1" t="s">
        <v>2</v>
      </c>
      <c r="C968" s="1" t="s">
        <v>92</v>
      </c>
      <c r="D968" s="28">
        <v>0</v>
      </c>
    </row>
    <row r="969" spans="1:4" x14ac:dyDescent="0.25">
      <c r="A969" s="1" t="s">
        <v>108</v>
      </c>
      <c r="B969" s="1" t="s">
        <v>2</v>
      </c>
      <c r="C969" s="1" t="s">
        <v>93</v>
      </c>
      <c r="D969" s="28">
        <v>0</v>
      </c>
    </row>
    <row r="970" spans="1:4" x14ac:dyDescent="0.25">
      <c r="A970" s="1" t="s">
        <v>108</v>
      </c>
      <c r="B970" s="1" t="s">
        <v>2</v>
      </c>
      <c r="C970" s="1" t="s">
        <v>135</v>
      </c>
      <c r="D970" s="28">
        <v>0</v>
      </c>
    </row>
    <row r="971" spans="1:4" x14ac:dyDescent="0.25">
      <c r="A971" s="1" t="s">
        <v>108</v>
      </c>
      <c r="B971" s="1" t="s">
        <v>2</v>
      </c>
      <c r="C971" s="1" t="s">
        <v>136</v>
      </c>
      <c r="D971" s="28">
        <v>0</v>
      </c>
    </row>
    <row r="972" spans="1:4" x14ac:dyDescent="0.25">
      <c r="A972" s="1" t="s">
        <v>108</v>
      </c>
      <c r="B972" s="1" t="s">
        <v>133</v>
      </c>
      <c r="C972" s="1" t="s">
        <v>115</v>
      </c>
      <c r="D972" s="2">
        <v>257</v>
      </c>
    </row>
    <row r="973" spans="1:4" x14ac:dyDescent="0.25">
      <c r="A973" s="1" t="s">
        <v>108</v>
      </c>
      <c r="B973" s="1" t="s">
        <v>133</v>
      </c>
      <c r="C973" s="1" t="s">
        <v>124</v>
      </c>
      <c r="D973" s="2">
        <v>0</v>
      </c>
    </row>
    <row r="974" spans="1:4" x14ac:dyDescent="0.25">
      <c r="A974" s="1" t="s">
        <v>108</v>
      </c>
      <c r="B974" s="1" t="s">
        <v>133</v>
      </c>
      <c r="C974" s="1" t="s">
        <v>91</v>
      </c>
      <c r="D974" s="2">
        <v>0</v>
      </c>
    </row>
    <row r="975" spans="1:4" x14ac:dyDescent="0.25">
      <c r="A975" s="1" t="s">
        <v>108</v>
      </c>
      <c r="B975" s="1" t="s">
        <v>133</v>
      </c>
      <c r="C975" s="1" t="s">
        <v>139</v>
      </c>
      <c r="D975" s="2">
        <v>0</v>
      </c>
    </row>
    <row r="976" spans="1:4" x14ac:dyDescent="0.25">
      <c r="A976" s="1" t="s">
        <v>108</v>
      </c>
      <c r="B976" s="1" t="s">
        <v>133</v>
      </c>
      <c r="C976" s="1" t="s">
        <v>92</v>
      </c>
      <c r="D976" s="28">
        <v>0</v>
      </c>
    </row>
    <row r="977" spans="1:4" x14ac:dyDescent="0.25">
      <c r="A977" s="1" t="s">
        <v>108</v>
      </c>
      <c r="B977" s="1" t="s">
        <v>133</v>
      </c>
      <c r="C977" s="1" t="s">
        <v>93</v>
      </c>
      <c r="D977" s="28">
        <v>0</v>
      </c>
    </row>
    <row r="978" spans="1:4" x14ac:dyDescent="0.25">
      <c r="A978" s="1" t="s">
        <v>108</v>
      </c>
      <c r="B978" s="1" t="s">
        <v>133</v>
      </c>
      <c r="C978" s="1" t="s">
        <v>135</v>
      </c>
      <c r="D978" s="28">
        <v>0</v>
      </c>
    </row>
    <row r="979" spans="1:4" x14ac:dyDescent="0.25">
      <c r="A979" s="1" t="s">
        <v>108</v>
      </c>
      <c r="B979" s="1" t="s">
        <v>133</v>
      </c>
      <c r="C979" s="1" t="s">
        <v>136</v>
      </c>
      <c r="D979" s="28">
        <v>0</v>
      </c>
    </row>
    <row r="980" spans="1:4" x14ac:dyDescent="0.25">
      <c r="A980" s="1" t="s">
        <v>108</v>
      </c>
      <c r="B980" s="1" t="s">
        <v>132</v>
      </c>
      <c r="C980" s="1" t="s">
        <v>115</v>
      </c>
      <c r="D980" s="2">
        <v>309</v>
      </c>
    </row>
    <row r="981" spans="1:4" x14ac:dyDescent="0.25">
      <c r="A981" s="1" t="s">
        <v>108</v>
      </c>
      <c r="B981" s="1" t="s">
        <v>132</v>
      </c>
      <c r="C981" s="1" t="s">
        <v>124</v>
      </c>
      <c r="D981" s="2">
        <v>0</v>
      </c>
    </row>
    <row r="982" spans="1:4" x14ac:dyDescent="0.25">
      <c r="A982" s="1" t="s">
        <v>108</v>
      </c>
      <c r="B982" s="1" t="s">
        <v>132</v>
      </c>
      <c r="C982" s="1" t="s">
        <v>91</v>
      </c>
      <c r="D982" s="2">
        <v>0</v>
      </c>
    </row>
    <row r="983" spans="1:4" x14ac:dyDescent="0.25">
      <c r="A983" s="1" t="s">
        <v>108</v>
      </c>
      <c r="B983" s="1" t="s">
        <v>132</v>
      </c>
      <c r="C983" s="1" t="s">
        <v>139</v>
      </c>
      <c r="D983" s="2">
        <v>0</v>
      </c>
    </row>
    <row r="984" spans="1:4" x14ac:dyDescent="0.25">
      <c r="A984" s="1" t="s">
        <v>108</v>
      </c>
      <c r="B984" s="1" t="s">
        <v>132</v>
      </c>
      <c r="C984" s="1" t="s">
        <v>92</v>
      </c>
      <c r="D984" s="28">
        <v>0</v>
      </c>
    </row>
    <row r="985" spans="1:4" x14ac:dyDescent="0.25">
      <c r="A985" s="1" t="s">
        <v>108</v>
      </c>
      <c r="B985" s="1" t="s">
        <v>132</v>
      </c>
      <c r="C985" s="1" t="s">
        <v>93</v>
      </c>
      <c r="D985" s="28">
        <v>0</v>
      </c>
    </row>
    <row r="986" spans="1:4" x14ac:dyDescent="0.25">
      <c r="A986" s="1" t="s">
        <v>108</v>
      </c>
      <c r="B986" s="1" t="s">
        <v>132</v>
      </c>
      <c r="C986" s="1" t="s">
        <v>135</v>
      </c>
      <c r="D986" s="28">
        <v>0</v>
      </c>
    </row>
    <row r="987" spans="1:4" x14ac:dyDescent="0.25">
      <c r="A987" s="1" t="s">
        <v>108</v>
      </c>
      <c r="B987" s="1" t="s">
        <v>132</v>
      </c>
      <c r="C987" s="1" t="s">
        <v>136</v>
      </c>
      <c r="D987" s="28">
        <v>0</v>
      </c>
    </row>
    <row r="988" spans="1:4" x14ac:dyDescent="0.25">
      <c r="A988" s="1" t="s">
        <v>108</v>
      </c>
      <c r="B988" s="1" t="s">
        <v>131</v>
      </c>
      <c r="C988" s="1" t="s">
        <v>115</v>
      </c>
      <c r="D988" s="2">
        <v>328</v>
      </c>
    </row>
    <row r="989" spans="1:4" x14ac:dyDescent="0.25">
      <c r="A989" s="1" t="s">
        <v>108</v>
      </c>
      <c r="B989" s="1" t="s">
        <v>131</v>
      </c>
      <c r="C989" s="1" t="s">
        <v>124</v>
      </c>
      <c r="D989" s="2">
        <v>0</v>
      </c>
    </row>
    <row r="990" spans="1:4" x14ac:dyDescent="0.25">
      <c r="A990" s="1" t="s">
        <v>108</v>
      </c>
      <c r="B990" s="1" t="s">
        <v>131</v>
      </c>
      <c r="C990" s="1" t="s">
        <v>91</v>
      </c>
      <c r="D990" s="2">
        <v>0</v>
      </c>
    </row>
    <row r="991" spans="1:4" x14ac:dyDescent="0.25">
      <c r="A991" s="1" t="s">
        <v>108</v>
      </c>
      <c r="B991" s="1" t="s">
        <v>131</v>
      </c>
      <c r="C991" s="1" t="s">
        <v>139</v>
      </c>
      <c r="D991" s="2">
        <v>0</v>
      </c>
    </row>
    <row r="992" spans="1:4" x14ac:dyDescent="0.25">
      <c r="A992" s="1" t="s">
        <v>108</v>
      </c>
      <c r="B992" s="1" t="s">
        <v>131</v>
      </c>
      <c r="C992" s="1" t="s">
        <v>92</v>
      </c>
      <c r="D992" s="28">
        <v>0</v>
      </c>
    </row>
    <row r="993" spans="1:4" x14ac:dyDescent="0.25">
      <c r="A993" s="1" t="s">
        <v>108</v>
      </c>
      <c r="B993" s="1" t="s">
        <v>131</v>
      </c>
      <c r="C993" s="1" t="s">
        <v>93</v>
      </c>
      <c r="D993" s="28">
        <v>0</v>
      </c>
    </row>
    <row r="994" spans="1:4" x14ac:dyDescent="0.25">
      <c r="A994" s="1" t="s">
        <v>108</v>
      </c>
      <c r="B994" s="1" t="s">
        <v>131</v>
      </c>
      <c r="C994" s="1" t="s">
        <v>135</v>
      </c>
      <c r="D994" s="28">
        <v>0</v>
      </c>
    </row>
    <row r="995" spans="1:4" x14ac:dyDescent="0.25">
      <c r="A995" s="1" t="s">
        <v>108</v>
      </c>
      <c r="B995" s="1" t="s">
        <v>131</v>
      </c>
      <c r="C995" s="1" t="s">
        <v>136</v>
      </c>
      <c r="D995" s="28">
        <v>0</v>
      </c>
    </row>
    <row r="996" spans="1:4" x14ac:dyDescent="0.25">
      <c r="A996" s="1" t="s">
        <v>108</v>
      </c>
      <c r="B996" s="1" t="s">
        <v>130</v>
      </c>
      <c r="C996" s="1" t="s">
        <v>115</v>
      </c>
      <c r="D996" s="2">
        <v>70</v>
      </c>
    </row>
    <row r="997" spans="1:4" x14ac:dyDescent="0.25">
      <c r="A997" s="1" t="s">
        <v>108</v>
      </c>
      <c r="B997" s="1" t="s">
        <v>130</v>
      </c>
      <c r="C997" s="1" t="s">
        <v>124</v>
      </c>
      <c r="D997" s="2">
        <v>0</v>
      </c>
    </row>
    <row r="998" spans="1:4" x14ac:dyDescent="0.25">
      <c r="A998" s="1" t="s">
        <v>108</v>
      </c>
      <c r="B998" s="1" t="s">
        <v>130</v>
      </c>
      <c r="C998" s="1" t="s">
        <v>91</v>
      </c>
      <c r="D998" s="2">
        <v>0</v>
      </c>
    </row>
    <row r="999" spans="1:4" x14ac:dyDescent="0.25">
      <c r="A999" s="1" t="s">
        <v>108</v>
      </c>
      <c r="B999" s="1" t="s">
        <v>130</v>
      </c>
      <c r="C999" s="1" t="s">
        <v>139</v>
      </c>
      <c r="D999" s="2">
        <v>0</v>
      </c>
    </row>
    <row r="1000" spans="1:4" x14ac:dyDescent="0.25">
      <c r="A1000" s="1" t="s">
        <v>108</v>
      </c>
      <c r="B1000" s="1" t="s">
        <v>130</v>
      </c>
      <c r="C1000" s="1" t="s">
        <v>92</v>
      </c>
      <c r="D1000" s="28">
        <v>0</v>
      </c>
    </row>
    <row r="1001" spans="1:4" x14ac:dyDescent="0.25">
      <c r="A1001" s="1" t="s">
        <v>108</v>
      </c>
      <c r="B1001" s="1" t="s">
        <v>130</v>
      </c>
      <c r="C1001" s="1" t="s">
        <v>93</v>
      </c>
      <c r="D1001" s="28">
        <v>0</v>
      </c>
    </row>
    <row r="1002" spans="1:4" x14ac:dyDescent="0.25">
      <c r="A1002" s="1" t="s">
        <v>108</v>
      </c>
      <c r="B1002" s="1" t="s">
        <v>130</v>
      </c>
      <c r="C1002" s="1" t="s">
        <v>135</v>
      </c>
      <c r="D1002" s="28">
        <v>0</v>
      </c>
    </row>
    <row r="1003" spans="1:4" x14ac:dyDescent="0.25">
      <c r="A1003" s="1" t="s">
        <v>108</v>
      </c>
      <c r="B1003" s="1" t="s">
        <v>130</v>
      </c>
      <c r="C1003" s="1" t="s">
        <v>136</v>
      </c>
      <c r="D1003" s="28">
        <v>0</v>
      </c>
    </row>
    <row r="1004" spans="1:4" x14ac:dyDescent="0.25">
      <c r="A1004" s="1" t="s">
        <v>108</v>
      </c>
      <c r="B1004" s="1" t="s">
        <v>129</v>
      </c>
      <c r="C1004" s="1" t="s">
        <v>115</v>
      </c>
      <c r="D1004" s="2">
        <v>63</v>
      </c>
    </row>
    <row r="1005" spans="1:4" x14ac:dyDescent="0.25">
      <c r="A1005" s="1" t="s">
        <v>108</v>
      </c>
      <c r="B1005" s="1" t="s">
        <v>129</v>
      </c>
      <c r="C1005" s="1" t="s">
        <v>124</v>
      </c>
      <c r="D1005" s="2">
        <v>0</v>
      </c>
    </row>
    <row r="1006" spans="1:4" x14ac:dyDescent="0.25">
      <c r="A1006" s="1" t="s">
        <v>108</v>
      </c>
      <c r="B1006" s="1" t="s">
        <v>129</v>
      </c>
      <c r="C1006" s="1" t="s">
        <v>91</v>
      </c>
      <c r="D1006" s="2">
        <v>0</v>
      </c>
    </row>
    <row r="1007" spans="1:4" x14ac:dyDescent="0.25">
      <c r="A1007" s="1" t="s">
        <v>108</v>
      </c>
      <c r="B1007" s="1" t="s">
        <v>129</v>
      </c>
      <c r="C1007" s="1" t="s">
        <v>139</v>
      </c>
      <c r="D1007" s="2">
        <v>0</v>
      </c>
    </row>
    <row r="1008" spans="1:4" x14ac:dyDescent="0.25">
      <c r="A1008" s="1" t="s">
        <v>108</v>
      </c>
      <c r="B1008" s="1" t="s">
        <v>129</v>
      </c>
      <c r="C1008" s="1" t="s">
        <v>92</v>
      </c>
      <c r="D1008" s="28">
        <v>0</v>
      </c>
    </row>
    <row r="1009" spans="1:4" x14ac:dyDescent="0.25">
      <c r="A1009" s="1" t="s">
        <v>108</v>
      </c>
      <c r="B1009" s="1" t="s">
        <v>129</v>
      </c>
      <c r="C1009" s="1" t="s">
        <v>93</v>
      </c>
      <c r="D1009" s="28">
        <v>0</v>
      </c>
    </row>
    <row r="1010" spans="1:4" x14ac:dyDescent="0.25">
      <c r="A1010" s="1" t="s">
        <v>108</v>
      </c>
      <c r="B1010" s="1" t="s">
        <v>129</v>
      </c>
      <c r="C1010" s="1" t="s">
        <v>135</v>
      </c>
      <c r="D1010" s="28">
        <v>0</v>
      </c>
    </row>
    <row r="1011" spans="1:4" x14ac:dyDescent="0.25">
      <c r="A1011" s="1" t="s">
        <v>108</v>
      </c>
      <c r="B1011" s="1" t="s">
        <v>129</v>
      </c>
      <c r="C1011" s="1" t="s">
        <v>136</v>
      </c>
      <c r="D1011" s="28">
        <v>0</v>
      </c>
    </row>
    <row r="1012" spans="1:4" x14ac:dyDescent="0.25">
      <c r="A1012" s="1" t="s">
        <v>74</v>
      </c>
      <c r="B1012" s="1" t="s">
        <v>2</v>
      </c>
      <c r="C1012" s="1" t="s">
        <v>115</v>
      </c>
      <c r="D1012" s="2">
        <v>3838</v>
      </c>
    </row>
    <row r="1013" spans="1:4" x14ac:dyDescent="0.25">
      <c r="A1013" s="1" t="s">
        <v>74</v>
      </c>
      <c r="B1013" s="1" t="s">
        <v>2</v>
      </c>
      <c r="C1013" s="1" t="s">
        <v>124</v>
      </c>
      <c r="D1013" s="2">
        <v>0</v>
      </c>
    </row>
    <row r="1014" spans="1:4" x14ac:dyDescent="0.25">
      <c r="A1014" s="1" t="s">
        <v>74</v>
      </c>
      <c r="B1014" s="1" t="s">
        <v>2</v>
      </c>
      <c r="C1014" s="1" t="s">
        <v>91</v>
      </c>
      <c r="D1014" s="2">
        <v>0</v>
      </c>
    </row>
    <row r="1015" spans="1:4" x14ac:dyDescent="0.25">
      <c r="A1015" s="1" t="s">
        <v>74</v>
      </c>
      <c r="B1015" s="1" t="s">
        <v>2</v>
      </c>
      <c r="C1015" s="1" t="s">
        <v>139</v>
      </c>
      <c r="D1015" s="2">
        <v>0</v>
      </c>
    </row>
    <row r="1016" spans="1:4" x14ac:dyDescent="0.25">
      <c r="A1016" s="1" t="s">
        <v>74</v>
      </c>
      <c r="B1016" s="1" t="s">
        <v>2</v>
      </c>
      <c r="C1016" s="1" t="s">
        <v>92</v>
      </c>
      <c r="D1016" s="28">
        <v>0</v>
      </c>
    </row>
    <row r="1017" spans="1:4" x14ac:dyDescent="0.25">
      <c r="A1017" s="1" t="s">
        <v>74</v>
      </c>
      <c r="B1017" s="1" t="s">
        <v>2</v>
      </c>
      <c r="C1017" s="1" t="s">
        <v>93</v>
      </c>
      <c r="D1017" s="28">
        <v>0</v>
      </c>
    </row>
    <row r="1018" spans="1:4" x14ac:dyDescent="0.25">
      <c r="A1018" s="1" t="s">
        <v>74</v>
      </c>
      <c r="B1018" s="1" t="s">
        <v>2</v>
      </c>
      <c r="C1018" s="1" t="s">
        <v>135</v>
      </c>
      <c r="D1018" s="28">
        <v>0</v>
      </c>
    </row>
    <row r="1019" spans="1:4" x14ac:dyDescent="0.25">
      <c r="A1019" s="1" t="s">
        <v>74</v>
      </c>
      <c r="B1019" s="1" t="s">
        <v>2</v>
      </c>
      <c r="C1019" s="1" t="s">
        <v>136</v>
      </c>
      <c r="D1019" s="28">
        <v>0</v>
      </c>
    </row>
    <row r="1020" spans="1:4" x14ac:dyDescent="0.25">
      <c r="A1020" s="1" t="s">
        <v>74</v>
      </c>
      <c r="B1020" s="1" t="s">
        <v>133</v>
      </c>
      <c r="C1020" s="1" t="s">
        <v>115</v>
      </c>
      <c r="D1020" s="2">
        <v>4204</v>
      </c>
    </row>
    <row r="1021" spans="1:4" x14ac:dyDescent="0.25">
      <c r="A1021" s="1" t="s">
        <v>74</v>
      </c>
      <c r="B1021" s="1" t="s">
        <v>133</v>
      </c>
      <c r="C1021" s="1" t="s">
        <v>124</v>
      </c>
      <c r="D1021" s="2">
        <v>0</v>
      </c>
    </row>
    <row r="1022" spans="1:4" x14ac:dyDescent="0.25">
      <c r="A1022" s="1" t="s">
        <v>74</v>
      </c>
      <c r="B1022" s="1" t="s">
        <v>133</v>
      </c>
      <c r="C1022" s="1" t="s">
        <v>91</v>
      </c>
      <c r="D1022" s="2">
        <v>0</v>
      </c>
    </row>
    <row r="1023" spans="1:4" x14ac:dyDescent="0.25">
      <c r="A1023" s="1" t="s">
        <v>74</v>
      </c>
      <c r="B1023" s="1" t="s">
        <v>133</v>
      </c>
      <c r="C1023" s="1" t="s">
        <v>139</v>
      </c>
      <c r="D1023" s="2">
        <v>0</v>
      </c>
    </row>
    <row r="1024" spans="1:4" x14ac:dyDescent="0.25">
      <c r="A1024" s="1" t="s">
        <v>74</v>
      </c>
      <c r="B1024" s="1" t="s">
        <v>133</v>
      </c>
      <c r="C1024" s="1" t="s">
        <v>92</v>
      </c>
      <c r="D1024" s="28">
        <v>0</v>
      </c>
    </row>
    <row r="1025" spans="1:4" x14ac:dyDescent="0.25">
      <c r="A1025" s="1" t="s">
        <v>74</v>
      </c>
      <c r="B1025" s="1" t="s">
        <v>133</v>
      </c>
      <c r="C1025" s="1" t="s">
        <v>93</v>
      </c>
      <c r="D1025" s="28">
        <v>0</v>
      </c>
    </row>
    <row r="1026" spans="1:4" x14ac:dyDescent="0.25">
      <c r="A1026" s="1" t="s">
        <v>74</v>
      </c>
      <c r="B1026" s="1" t="s">
        <v>133</v>
      </c>
      <c r="C1026" s="1" t="s">
        <v>135</v>
      </c>
      <c r="D1026" s="28">
        <v>0</v>
      </c>
    </row>
    <row r="1027" spans="1:4" x14ac:dyDescent="0.25">
      <c r="A1027" s="1" t="s">
        <v>74</v>
      </c>
      <c r="B1027" s="1" t="s">
        <v>133</v>
      </c>
      <c r="C1027" s="1" t="s">
        <v>136</v>
      </c>
      <c r="D1027" s="28">
        <v>0</v>
      </c>
    </row>
    <row r="1028" spans="1:4" x14ac:dyDescent="0.25">
      <c r="A1028" s="1" t="s">
        <v>74</v>
      </c>
      <c r="B1028" s="1" t="s">
        <v>132</v>
      </c>
      <c r="C1028" s="1" t="s">
        <v>115</v>
      </c>
      <c r="D1028" s="2">
        <v>4188</v>
      </c>
    </row>
    <row r="1029" spans="1:4" x14ac:dyDescent="0.25">
      <c r="A1029" s="1" t="s">
        <v>74</v>
      </c>
      <c r="B1029" s="1" t="s">
        <v>132</v>
      </c>
      <c r="C1029" s="1" t="s">
        <v>124</v>
      </c>
      <c r="D1029" s="2">
        <v>0</v>
      </c>
    </row>
    <row r="1030" spans="1:4" x14ac:dyDescent="0.25">
      <c r="A1030" s="1" t="s">
        <v>74</v>
      </c>
      <c r="B1030" s="1" t="s">
        <v>132</v>
      </c>
      <c r="C1030" s="1" t="s">
        <v>91</v>
      </c>
      <c r="D1030" s="2">
        <v>0</v>
      </c>
    </row>
    <row r="1031" spans="1:4" x14ac:dyDescent="0.25">
      <c r="A1031" s="1" t="s">
        <v>74</v>
      </c>
      <c r="B1031" s="1" t="s">
        <v>132</v>
      </c>
      <c r="C1031" s="1" t="s">
        <v>139</v>
      </c>
      <c r="D1031" s="2">
        <v>0</v>
      </c>
    </row>
    <row r="1032" spans="1:4" x14ac:dyDescent="0.25">
      <c r="A1032" s="1" t="s">
        <v>74</v>
      </c>
      <c r="B1032" s="1" t="s">
        <v>132</v>
      </c>
      <c r="C1032" s="1" t="s">
        <v>92</v>
      </c>
      <c r="D1032" s="28">
        <v>0</v>
      </c>
    </row>
    <row r="1033" spans="1:4" x14ac:dyDescent="0.25">
      <c r="A1033" s="1" t="s">
        <v>74</v>
      </c>
      <c r="B1033" s="1" t="s">
        <v>132</v>
      </c>
      <c r="C1033" s="1" t="s">
        <v>93</v>
      </c>
      <c r="D1033" s="28">
        <v>0</v>
      </c>
    </row>
    <row r="1034" spans="1:4" x14ac:dyDescent="0.25">
      <c r="A1034" s="1" t="s">
        <v>74</v>
      </c>
      <c r="B1034" s="1" t="s">
        <v>132</v>
      </c>
      <c r="C1034" s="1" t="s">
        <v>135</v>
      </c>
      <c r="D1034" s="28">
        <v>0</v>
      </c>
    </row>
    <row r="1035" spans="1:4" x14ac:dyDescent="0.25">
      <c r="A1035" s="1" t="s">
        <v>74</v>
      </c>
      <c r="B1035" s="1" t="s">
        <v>132</v>
      </c>
      <c r="C1035" s="1" t="s">
        <v>136</v>
      </c>
      <c r="D1035" s="28">
        <v>0</v>
      </c>
    </row>
    <row r="1036" spans="1:4" x14ac:dyDescent="0.25">
      <c r="A1036" s="1" t="s">
        <v>74</v>
      </c>
      <c r="B1036" s="1" t="s">
        <v>131</v>
      </c>
      <c r="C1036" s="1" t="s">
        <v>115</v>
      </c>
      <c r="D1036" s="2">
        <v>2671</v>
      </c>
    </row>
    <row r="1037" spans="1:4" x14ac:dyDescent="0.25">
      <c r="A1037" s="1" t="s">
        <v>74</v>
      </c>
      <c r="B1037" s="1" t="s">
        <v>131</v>
      </c>
      <c r="C1037" s="1" t="s">
        <v>124</v>
      </c>
      <c r="D1037" s="2">
        <v>0</v>
      </c>
    </row>
    <row r="1038" spans="1:4" x14ac:dyDescent="0.25">
      <c r="A1038" s="1" t="s">
        <v>74</v>
      </c>
      <c r="B1038" s="1" t="s">
        <v>131</v>
      </c>
      <c r="C1038" s="1" t="s">
        <v>91</v>
      </c>
      <c r="D1038" s="2">
        <v>0</v>
      </c>
    </row>
    <row r="1039" spans="1:4" x14ac:dyDescent="0.25">
      <c r="A1039" s="1" t="s">
        <v>74</v>
      </c>
      <c r="B1039" s="1" t="s">
        <v>131</v>
      </c>
      <c r="C1039" s="1" t="s">
        <v>139</v>
      </c>
      <c r="D1039" s="2">
        <v>0</v>
      </c>
    </row>
    <row r="1040" spans="1:4" x14ac:dyDescent="0.25">
      <c r="A1040" s="1" t="s">
        <v>74</v>
      </c>
      <c r="B1040" s="1" t="s">
        <v>131</v>
      </c>
      <c r="C1040" s="1" t="s">
        <v>92</v>
      </c>
      <c r="D1040" s="28">
        <v>0</v>
      </c>
    </row>
    <row r="1041" spans="1:4" x14ac:dyDescent="0.25">
      <c r="A1041" s="1" t="s">
        <v>74</v>
      </c>
      <c r="B1041" s="1" t="s">
        <v>131</v>
      </c>
      <c r="C1041" s="1" t="s">
        <v>93</v>
      </c>
      <c r="D1041" s="28">
        <v>0</v>
      </c>
    </row>
    <row r="1042" spans="1:4" x14ac:dyDescent="0.25">
      <c r="A1042" s="1" t="s">
        <v>74</v>
      </c>
      <c r="B1042" s="1" t="s">
        <v>131</v>
      </c>
      <c r="C1042" s="1" t="s">
        <v>135</v>
      </c>
      <c r="D1042" s="28">
        <v>0</v>
      </c>
    </row>
    <row r="1043" spans="1:4" x14ac:dyDescent="0.25">
      <c r="A1043" s="1" t="s">
        <v>74</v>
      </c>
      <c r="B1043" s="1" t="s">
        <v>131</v>
      </c>
      <c r="C1043" s="1" t="s">
        <v>136</v>
      </c>
      <c r="D1043" s="28">
        <v>0</v>
      </c>
    </row>
    <row r="1044" spans="1:4" x14ac:dyDescent="0.25">
      <c r="A1044" s="1" t="s">
        <v>74</v>
      </c>
      <c r="B1044" s="1" t="s">
        <v>130</v>
      </c>
      <c r="C1044" s="1" t="s">
        <v>115</v>
      </c>
      <c r="D1044" s="2">
        <v>296</v>
      </c>
    </row>
    <row r="1045" spans="1:4" x14ac:dyDescent="0.25">
      <c r="A1045" s="1" t="s">
        <v>74</v>
      </c>
      <c r="B1045" s="1" t="s">
        <v>130</v>
      </c>
      <c r="C1045" s="1" t="s">
        <v>124</v>
      </c>
      <c r="D1045" s="2">
        <v>0</v>
      </c>
    </row>
    <row r="1046" spans="1:4" x14ac:dyDescent="0.25">
      <c r="A1046" s="1" t="s">
        <v>74</v>
      </c>
      <c r="B1046" s="1" t="s">
        <v>130</v>
      </c>
      <c r="C1046" s="1" t="s">
        <v>91</v>
      </c>
      <c r="D1046" s="2">
        <v>0</v>
      </c>
    </row>
    <row r="1047" spans="1:4" x14ac:dyDescent="0.25">
      <c r="A1047" s="1" t="s">
        <v>74</v>
      </c>
      <c r="B1047" s="1" t="s">
        <v>130</v>
      </c>
      <c r="C1047" s="1" t="s">
        <v>139</v>
      </c>
      <c r="D1047" s="2">
        <v>0</v>
      </c>
    </row>
    <row r="1048" spans="1:4" x14ac:dyDescent="0.25">
      <c r="A1048" s="1" t="s">
        <v>74</v>
      </c>
      <c r="B1048" s="1" t="s">
        <v>130</v>
      </c>
      <c r="C1048" s="1" t="s">
        <v>92</v>
      </c>
      <c r="D1048" s="28">
        <v>0</v>
      </c>
    </row>
    <row r="1049" spans="1:4" x14ac:dyDescent="0.25">
      <c r="A1049" s="1" t="s">
        <v>74</v>
      </c>
      <c r="B1049" s="1" t="s">
        <v>130</v>
      </c>
      <c r="C1049" s="1" t="s">
        <v>93</v>
      </c>
      <c r="D1049" s="28">
        <v>0</v>
      </c>
    </row>
    <row r="1050" spans="1:4" x14ac:dyDescent="0.25">
      <c r="A1050" s="1" t="s">
        <v>74</v>
      </c>
      <c r="B1050" s="1" t="s">
        <v>130</v>
      </c>
      <c r="C1050" s="1" t="s">
        <v>135</v>
      </c>
      <c r="D1050" s="28">
        <v>0</v>
      </c>
    </row>
    <row r="1051" spans="1:4" x14ac:dyDescent="0.25">
      <c r="A1051" s="1" t="s">
        <v>74</v>
      </c>
      <c r="B1051" s="1" t="s">
        <v>130</v>
      </c>
      <c r="C1051" s="1" t="s">
        <v>136</v>
      </c>
      <c r="D1051" s="28">
        <v>0</v>
      </c>
    </row>
    <row r="1052" spans="1:4" x14ac:dyDescent="0.25">
      <c r="A1052" s="1" t="s">
        <v>74</v>
      </c>
      <c r="B1052" s="1" t="s">
        <v>129</v>
      </c>
      <c r="C1052" s="1" t="s">
        <v>115</v>
      </c>
      <c r="D1052" s="2">
        <v>292</v>
      </c>
    </row>
    <row r="1053" spans="1:4" x14ac:dyDescent="0.25">
      <c r="A1053" s="1" t="s">
        <v>74</v>
      </c>
      <c r="B1053" s="1" t="s">
        <v>129</v>
      </c>
      <c r="C1053" s="1" t="s">
        <v>124</v>
      </c>
      <c r="D1053" s="2">
        <v>0</v>
      </c>
    </row>
    <row r="1054" spans="1:4" x14ac:dyDescent="0.25">
      <c r="A1054" s="1" t="s">
        <v>74</v>
      </c>
      <c r="B1054" s="1" t="s">
        <v>129</v>
      </c>
      <c r="C1054" s="1" t="s">
        <v>91</v>
      </c>
      <c r="D1054" s="2">
        <v>0</v>
      </c>
    </row>
    <row r="1055" spans="1:4" x14ac:dyDescent="0.25">
      <c r="A1055" s="1" t="s">
        <v>74</v>
      </c>
      <c r="B1055" s="1" t="s">
        <v>129</v>
      </c>
      <c r="C1055" s="1" t="s">
        <v>139</v>
      </c>
      <c r="D1055" s="2">
        <v>0</v>
      </c>
    </row>
    <row r="1056" spans="1:4" x14ac:dyDescent="0.25">
      <c r="A1056" s="1" t="s">
        <v>74</v>
      </c>
      <c r="B1056" s="1" t="s">
        <v>129</v>
      </c>
      <c r="C1056" s="1" t="s">
        <v>92</v>
      </c>
      <c r="D1056" s="28">
        <v>0</v>
      </c>
    </row>
    <row r="1057" spans="1:4" x14ac:dyDescent="0.25">
      <c r="A1057" s="1" t="s">
        <v>74</v>
      </c>
      <c r="B1057" s="1" t="s">
        <v>129</v>
      </c>
      <c r="C1057" s="1" t="s">
        <v>93</v>
      </c>
      <c r="D1057" s="28">
        <v>0</v>
      </c>
    </row>
    <row r="1058" spans="1:4" x14ac:dyDescent="0.25">
      <c r="A1058" s="1" t="s">
        <v>74</v>
      </c>
      <c r="B1058" s="1" t="s">
        <v>129</v>
      </c>
      <c r="C1058" s="1" t="s">
        <v>135</v>
      </c>
      <c r="D1058" s="28">
        <v>0</v>
      </c>
    </row>
    <row r="1059" spans="1:4" x14ac:dyDescent="0.25">
      <c r="A1059" s="1" t="s">
        <v>74</v>
      </c>
      <c r="B1059" s="1" t="s">
        <v>129</v>
      </c>
      <c r="C1059" s="1" t="s">
        <v>136</v>
      </c>
      <c r="D1059" s="28">
        <v>0</v>
      </c>
    </row>
    <row r="1060" spans="1:4" x14ac:dyDescent="0.25">
      <c r="A1060" s="1" t="s">
        <v>35</v>
      </c>
      <c r="B1060" s="1" t="s">
        <v>132</v>
      </c>
      <c r="C1060" s="1" t="s">
        <v>115</v>
      </c>
      <c r="D1060" s="2">
        <v>1</v>
      </c>
    </row>
    <row r="1061" spans="1:4" x14ac:dyDescent="0.25">
      <c r="A1061" s="1" t="s">
        <v>35</v>
      </c>
      <c r="B1061" s="1" t="s">
        <v>132</v>
      </c>
      <c r="C1061" s="1" t="s">
        <v>124</v>
      </c>
      <c r="D1061" s="2">
        <v>0</v>
      </c>
    </row>
    <row r="1062" spans="1:4" x14ac:dyDescent="0.25">
      <c r="A1062" s="1" t="s">
        <v>35</v>
      </c>
      <c r="B1062" s="1" t="s">
        <v>132</v>
      </c>
      <c r="C1062" s="1" t="s">
        <v>91</v>
      </c>
      <c r="D1062" s="2">
        <v>0</v>
      </c>
    </row>
    <row r="1063" spans="1:4" x14ac:dyDescent="0.25">
      <c r="A1063" s="1" t="s">
        <v>35</v>
      </c>
      <c r="B1063" s="1" t="s">
        <v>132</v>
      </c>
      <c r="C1063" s="1" t="s">
        <v>139</v>
      </c>
      <c r="D1063" s="2">
        <v>0</v>
      </c>
    </row>
    <row r="1064" spans="1:4" x14ac:dyDescent="0.25">
      <c r="A1064" s="1" t="s">
        <v>35</v>
      </c>
      <c r="B1064" s="1" t="s">
        <v>132</v>
      </c>
      <c r="C1064" s="1" t="s">
        <v>92</v>
      </c>
      <c r="D1064" s="28">
        <v>0</v>
      </c>
    </row>
    <row r="1065" spans="1:4" x14ac:dyDescent="0.25">
      <c r="A1065" s="1" t="s">
        <v>35</v>
      </c>
      <c r="B1065" s="1" t="s">
        <v>132</v>
      </c>
      <c r="C1065" s="1" t="s">
        <v>93</v>
      </c>
      <c r="D1065" s="28">
        <v>0</v>
      </c>
    </row>
    <row r="1066" spans="1:4" x14ac:dyDescent="0.25">
      <c r="A1066" s="1" t="s">
        <v>35</v>
      </c>
      <c r="B1066" s="1" t="s">
        <v>132</v>
      </c>
      <c r="C1066" s="1" t="s">
        <v>135</v>
      </c>
      <c r="D1066" s="28">
        <v>0</v>
      </c>
    </row>
    <row r="1067" spans="1:4" x14ac:dyDescent="0.25">
      <c r="A1067" s="1" t="s">
        <v>35</v>
      </c>
      <c r="B1067" s="1" t="s">
        <v>132</v>
      </c>
      <c r="C1067" s="1" t="s">
        <v>136</v>
      </c>
      <c r="D1067" s="28">
        <v>0</v>
      </c>
    </row>
    <row r="1068" spans="1:4" x14ac:dyDescent="0.25">
      <c r="A1068" s="1" t="s">
        <v>35</v>
      </c>
      <c r="B1068" s="1" t="s">
        <v>131</v>
      </c>
      <c r="C1068" s="1" t="s">
        <v>115</v>
      </c>
      <c r="D1068" s="2">
        <v>1</v>
      </c>
    </row>
    <row r="1069" spans="1:4" x14ac:dyDescent="0.25">
      <c r="A1069" s="1" t="s">
        <v>35</v>
      </c>
      <c r="B1069" s="1" t="s">
        <v>131</v>
      </c>
      <c r="C1069" s="1" t="s">
        <v>124</v>
      </c>
      <c r="D1069" s="2">
        <v>0</v>
      </c>
    </row>
    <row r="1070" spans="1:4" x14ac:dyDescent="0.25">
      <c r="A1070" s="1" t="s">
        <v>35</v>
      </c>
      <c r="B1070" s="1" t="s">
        <v>131</v>
      </c>
      <c r="C1070" s="1" t="s">
        <v>91</v>
      </c>
      <c r="D1070" s="2">
        <v>0</v>
      </c>
    </row>
    <row r="1071" spans="1:4" x14ac:dyDescent="0.25">
      <c r="A1071" s="1" t="s">
        <v>35</v>
      </c>
      <c r="B1071" s="1" t="s">
        <v>131</v>
      </c>
      <c r="C1071" s="1" t="s">
        <v>139</v>
      </c>
      <c r="D1071" s="2">
        <v>0</v>
      </c>
    </row>
    <row r="1072" spans="1:4" x14ac:dyDescent="0.25">
      <c r="A1072" s="1" t="s">
        <v>35</v>
      </c>
      <c r="B1072" s="1" t="s">
        <v>131</v>
      </c>
      <c r="C1072" s="1" t="s">
        <v>92</v>
      </c>
      <c r="D1072" s="28">
        <v>0</v>
      </c>
    </row>
    <row r="1073" spans="1:4" x14ac:dyDescent="0.25">
      <c r="A1073" s="1" t="s">
        <v>35</v>
      </c>
      <c r="B1073" s="1" t="s">
        <v>131</v>
      </c>
      <c r="C1073" s="1" t="s">
        <v>93</v>
      </c>
      <c r="D1073" s="28">
        <v>0</v>
      </c>
    </row>
    <row r="1074" spans="1:4" x14ac:dyDescent="0.25">
      <c r="A1074" s="1" t="s">
        <v>35</v>
      </c>
      <c r="B1074" s="1" t="s">
        <v>131</v>
      </c>
      <c r="C1074" s="1" t="s">
        <v>135</v>
      </c>
      <c r="D1074" s="28">
        <v>0</v>
      </c>
    </row>
    <row r="1075" spans="1:4" x14ac:dyDescent="0.25">
      <c r="A1075" s="1" t="s">
        <v>35</v>
      </c>
      <c r="B1075" s="1" t="s">
        <v>131</v>
      </c>
      <c r="C1075" s="1" t="s">
        <v>136</v>
      </c>
      <c r="D1075" s="28">
        <v>0</v>
      </c>
    </row>
    <row r="1076" spans="1:4" x14ac:dyDescent="0.25">
      <c r="A1076" s="1" t="s">
        <v>35</v>
      </c>
      <c r="B1076" s="1" t="s">
        <v>130</v>
      </c>
      <c r="C1076" s="1" t="s">
        <v>115</v>
      </c>
      <c r="D1076" s="2">
        <v>1</v>
      </c>
    </row>
    <row r="1077" spans="1:4" x14ac:dyDescent="0.25">
      <c r="A1077" s="1" t="s">
        <v>35</v>
      </c>
      <c r="B1077" s="1" t="s">
        <v>130</v>
      </c>
      <c r="C1077" s="1" t="s">
        <v>124</v>
      </c>
      <c r="D1077" s="2">
        <v>0</v>
      </c>
    </row>
    <row r="1078" spans="1:4" x14ac:dyDescent="0.25">
      <c r="A1078" s="1" t="s">
        <v>35</v>
      </c>
      <c r="B1078" s="1" t="s">
        <v>130</v>
      </c>
      <c r="C1078" s="1" t="s">
        <v>91</v>
      </c>
      <c r="D1078" s="2">
        <v>0</v>
      </c>
    </row>
    <row r="1079" spans="1:4" x14ac:dyDescent="0.25">
      <c r="A1079" s="1" t="s">
        <v>35</v>
      </c>
      <c r="B1079" s="1" t="s">
        <v>130</v>
      </c>
      <c r="C1079" s="1" t="s">
        <v>139</v>
      </c>
      <c r="D1079" s="2">
        <v>0</v>
      </c>
    </row>
    <row r="1080" spans="1:4" x14ac:dyDescent="0.25">
      <c r="A1080" s="1" t="s">
        <v>35</v>
      </c>
      <c r="B1080" s="1" t="s">
        <v>130</v>
      </c>
      <c r="C1080" s="1" t="s">
        <v>92</v>
      </c>
      <c r="D1080" s="28">
        <v>0</v>
      </c>
    </row>
    <row r="1081" spans="1:4" x14ac:dyDescent="0.25">
      <c r="A1081" s="1" t="s">
        <v>35</v>
      </c>
      <c r="B1081" s="1" t="s">
        <v>130</v>
      </c>
      <c r="C1081" s="1" t="s">
        <v>93</v>
      </c>
      <c r="D1081" s="28">
        <v>0</v>
      </c>
    </row>
    <row r="1082" spans="1:4" x14ac:dyDescent="0.25">
      <c r="A1082" s="1" t="s">
        <v>35</v>
      </c>
      <c r="B1082" s="1" t="s">
        <v>130</v>
      </c>
      <c r="C1082" s="1" t="s">
        <v>135</v>
      </c>
      <c r="D1082" s="28">
        <v>0</v>
      </c>
    </row>
    <row r="1083" spans="1:4" x14ac:dyDescent="0.25">
      <c r="A1083" s="1" t="s">
        <v>35</v>
      </c>
      <c r="B1083" s="1" t="s">
        <v>130</v>
      </c>
      <c r="C1083" s="1" t="s">
        <v>136</v>
      </c>
      <c r="D1083" s="28">
        <v>0</v>
      </c>
    </row>
    <row r="1084" spans="1:4" x14ac:dyDescent="0.25">
      <c r="A1084" s="1" t="s">
        <v>65</v>
      </c>
      <c r="B1084" s="1" t="s">
        <v>2</v>
      </c>
      <c r="C1084" s="1" t="s">
        <v>115</v>
      </c>
      <c r="D1084" s="2">
        <v>1617</v>
      </c>
    </row>
    <row r="1085" spans="1:4" x14ac:dyDescent="0.25">
      <c r="A1085" s="1" t="s">
        <v>65</v>
      </c>
      <c r="B1085" s="1" t="s">
        <v>2</v>
      </c>
      <c r="C1085" s="1" t="s">
        <v>124</v>
      </c>
      <c r="D1085" s="2">
        <v>0</v>
      </c>
    </row>
    <row r="1086" spans="1:4" x14ac:dyDescent="0.25">
      <c r="A1086" s="1" t="s">
        <v>65</v>
      </c>
      <c r="B1086" s="1" t="s">
        <v>2</v>
      </c>
      <c r="C1086" s="1" t="s">
        <v>91</v>
      </c>
      <c r="D1086" s="2">
        <v>0</v>
      </c>
    </row>
    <row r="1087" spans="1:4" x14ac:dyDescent="0.25">
      <c r="A1087" s="1" t="s">
        <v>65</v>
      </c>
      <c r="B1087" s="1" t="s">
        <v>2</v>
      </c>
      <c r="C1087" s="1" t="s">
        <v>139</v>
      </c>
      <c r="D1087" s="2">
        <v>0</v>
      </c>
    </row>
    <row r="1088" spans="1:4" x14ac:dyDescent="0.25">
      <c r="A1088" s="1" t="s">
        <v>65</v>
      </c>
      <c r="B1088" s="1" t="s">
        <v>2</v>
      </c>
      <c r="C1088" s="1" t="s">
        <v>92</v>
      </c>
      <c r="D1088" s="28">
        <v>0</v>
      </c>
    </row>
    <row r="1089" spans="1:4" x14ac:dyDescent="0.25">
      <c r="A1089" s="1" t="s">
        <v>65</v>
      </c>
      <c r="B1089" s="1" t="s">
        <v>2</v>
      </c>
      <c r="C1089" s="1" t="s">
        <v>93</v>
      </c>
      <c r="D1089" s="28">
        <v>0</v>
      </c>
    </row>
    <row r="1090" spans="1:4" x14ac:dyDescent="0.25">
      <c r="A1090" s="1" t="s">
        <v>65</v>
      </c>
      <c r="B1090" s="1" t="s">
        <v>2</v>
      </c>
      <c r="C1090" s="1" t="s">
        <v>135</v>
      </c>
      <c r="D1090" s="28">
        <v>0</v>
      </c>
    </row>
    <row r="1091" spans="1:4" x14ac:dyDescent="0.25">
      <c r="A1091" s="1" t="s">
        <v>65</v>
      </c>
      <c r="B1091" s="1" t="s">
        <v>2</v>
      </c>
      <c r="C1091" s="1" t="s">
        <v>136</v>
      </c>
      <c r="D1091" s="28">
        <v>0</v>
      </c>
    </row>
    <row r="1092" spans="1:4" x14ac:dyDescent="0.25">
      <c r="A1092" s="1" t="s">
        <v>65</v>
      </c>
      <c r="B1092" s="1" t="s">
        <v>133</v>
      </c>
      <c r="C1092" s="1" t="s">
        <v>115</v>
      </c>
      <c r="D1092" s="2">
        <v>3374</v>
      </c>
    </row>
    <row r="1093" spans="1:4" x14ac:dyDescent="0.25">
      <c r="A1093" s="1" t="s">
        <v>65</v>
      </c>
      <c r="B1093" s="1" t="s">
        <v>133</v>
      </c>
      <c r="C1093" s="1" t="s">
        <v>124</v>
      </c>
      <c r="D1093" s="2">
        <v>0</v>
      </c>
    </row>
    <row r="1094" spans="1:4" x14ac:dyDescent="0.25">
      <c r="A1094" s="1" t="s">
        <v>65</v>
      </c>
      <c r="B1094" s="1" t="s">
        <v>133</v>
      </c>
      <c r="C1094" s="1" t="s">
        <v>91</v>
      </c>
      <c r="D1094" s="2">
        <v>0</v>
      </c>
    </row>
    <row r="1095" spans="1:4" x14ac:dyDescent="0.25">
      <c r="A1095" s="1" t="s">
        <v>65</v>
      </c>
      <c r="B1095" s="1" t="s">
        <v>133</v>
      </c>
      <c r="C1095" s="1" t="s">
        <v>139</v>
      </c>
      <c r="D1095" s="2">
        <v>0</v>
      </c>
    </row>
    <row r="1096" spans="1:4" x14ac:dyDescent="0.25">
      <c r="A1096" s="1" t="s">
        <v>65</v>
      </c>
      <c r="B1096" s="1" t="s">
        <v>133</v>
      </c>
      <c r="C1096" s="1" t="s">
        <v>92</v>
      </c>
      <c r="D1096" s="28">
        <v>0</v>
      </c>
    </row>
    <row r="1097" spans="1:4" x14ac:dyDescent="0.25">
      <c r="A1097" s="1" t="s">
        <v>65</v>
      </c>
      <c r="B1097" s="1" t="s">
        <v>133</v>
      </c>
      <c r="C1097" s="1" t="s">
        <v>93</v>
      </c>
      <c r="D1097" s="28">
        <v>0</v>
      </c>
    </row>
    <row r="1098" spans="1:4" x14ac:dyDescent="0.25">
      <c r="A1098" s="1" t="s">
        <v>65</v>
      </c>
      <c r="B1098" s="1" t="s">
        <v>133</v>
      </c>
      <c r="C1098" s="1" t="s">
        <v>135</v>
      </c>
      <c r="D1098" s="28">
        <v>0</v>
      </c>
    </row>
    <row r="1099" spans="1:4" x14ac:dyDescent="0.25">
      <c r="A1099" s="1" t="s">
        <v>65</v>
      </c>
      <c r="B1099" s="1" t="s">
        <v>133</v>
      </c>
      <c r="C1099" s="1" t="s">
        <v>136</v>
      </c>
      <c r="D1099" s="28">
        <v>0</v>
      </c>
    </row>
    <row r="1100" spans="1:4" x14ac:dyDescent="0.25">
      <c r="A1100" s="1" t="s">
        <v>65</v>
      </c>
      <c r="B1100" s="1" t="s">
        <v>132</v>
      </c>
      <c r="C1100" s="1" t="s">
        <v>115</v>
      </c>
      <c r="D1100" s="2">
        <v>2736</v>
      </c>
    </row>
    <row r="1101" spans="1:4" x14ac:dyDescent="0.25">
      <c r="A1101" s="1" t="s">
        <v>65</v>
      </c>
      <c r="B1101" s="1" t="s">
        <v>132</v>
      </c>
      <c r="C1101" s="1" t="s">
        <v>124</v>
      </c>
      <c r="D1101" s="2">
        <v>0</v>
      </c>
    </row>
    <row r="1102" spans="1:4" x14ac:dyDescent="0.25">
      <c r="A1102" s="1" t="s">
        <v>65</v>
      </c>
      <c r="B1102" s="1" t="s">
        <v>132</v>
      </c>
      <c r="C1102" s="1" t="s">
        <v>91</v>
      </c>
      <c r="D1102" s="2">
        <v>0</v>
      </c>
    </row>
    <row r="1103" spans="1:4" x14ac:dyDescent="0.25">
      <c r="A1103" s="1" t="s">
        <v>65</v>
      </c>
      <c r="B1103" s="1" t="s">
        <v>132</v>
      </c>
      <c r="C1103" s="1" t="s">
        <v>139</v>
      </c>
      <c r="D1103" s="2">
        <v>0</v>
      </c>
    </row>
    <row r="1104" spans="1:4" x14ac:dyDescent="0.25">
      <c r="A1104" s="1" t="s">
        <v>65</v>
      </c>
      <c r="B1104" s="1" t="s">
        <v>132</v>
      </c>
      <c r="C1104" s="1" t="s">
        <v>92</v>
      </c>
      <c r="D1104" s="28">
        <v>0</v>
      </c>
    </row>
    <row r="1105" spans="1:4" x14ac:dyDescent="0.25">
      <c r="A1105" s="1" t="s">
        <v>65</v>
      </c>
      <c r="B1105" s="1" t="s">
        <v>132</v>
      </c>
      <c r="C1105" s="1" t="s">
        <v>93</v>
      </c>
      <c r="D1105" s="28">
        <v>0</v>
      </c>
    </row>
    <row r="1106" spans="1:4" x14ac:dyDescent="0.25">
      <c r="A1106" s="1" t="s">
        <v>65</v>
      </c>
      <c r="B1106" s="1" t="s">
        <v>132</v>
      </c>
      <c r="C1106" s="1" t="s">
        <v>135</v>
      </c>
      <c r="D1106" s="28">
        <v>0</v>
      </c>
    </row>
    <row r="1107" spans="1:4" x14ac:dyDescent="0.25">
      <c r="A1107" s="1" t="s">
        <v>65</v>
      </c>
      <c r="B1107" s="1" t="s">
        <v>132</v>
      </c>
      <c r="C1107" s="1" t="s">
        <v>136</v>
      </c>
      <c r="D1107" s="28">
        <v>0</v>
      </c>
    </row>
    <row r="1108" spans="1:4" x14ac:dyDescent="0.25">
      <c r="A1108" s="1" t="s">
        <v>65</v>
      </c>
      <c r="B1108" s="1" t="s">
        <v>131</v>
      </c>
      <c r="C1108" s="1" t="s">
        <v>115</v>
      </c>
      <c r="D1108" s="2">
        <v>2959</v>
      </c>
    </row>
    <row r="1109" spans="1:4" x14ac:dyDescent="0.25">
      <c r="A1109" s="1" t="s">
        <v>65</v>
      </c>
      <c r="B1109" s="1" t="s">
        <v>131</v>
      </c>
      <c r="C1109" s="1" t="s">
        <v>124</v>
      </c>
      <c r="D1109" s="2">
        <v>0</v>
      </c>
    </row>
    <row r="1110" spans="1:4" x14ac:dyDescent="0.25">
      <c r="A1110" s="1" t="s">
        <v>65</v>
      </c>
      <c r="B1110" s="1" t="s">
        <v>131</v>
      </c>
      <c r="C1110" s="1" t="s">
        <v>91</v>
      </c>
      <c r="D1110" s="2">
        <v>0</v>
      </c>
    </row>
    <row r="1111" spans="1:4" x14ac:dyDescent="0.25">
      <c r="A1111" s="1" t="s">
        <v>65</v>
      </c>
      <c r="B1111" s="1" t="s">
        <v>131</v>
      </c>
      <c r="C1111" s="1" t="s">
        <v>139</v>
      </c>
      <c r="D1111" s="2">
        <v>0</v>
      </c>
    </row>
    <row r="1112" spans="1:4" x14ac:dyDescent="0.25">
      <c r="A1112" s="1" t="s">
        <v>65</v>
      </c>
      <c r="B1112" s="1" t="s">
        <v>131</v>
      </c>
      <c r="C1112" s="1" t="s">
        <v>92</v>
      </c>
      <c r="D1112" s="28">
        <v>0</v>
      </c>
    </row>
    <row r="1113" spans="1:4" x14ac:dyDescent="0.25">
      <c r="A1113" s="1" t="s">
        <v>65</v>
      </c>
      <c r="B1113" s="1" t="s">
        <v>131</v>
      </c>
      <c r="C1113" s="1" t="s">
        <v>93</v>
      </c>
      <c r="D1113" s="28">
        <v>0</v>
      </c>
    </row>
    <row r="1114" spans="1:4" x14ac:dyDescent="0.25">
      <c r="A1114" s="1" t="s">
        <v>65</v>
      </c>
      <c r="B1114" s="1" t="s">
        <v>131</v>
      </c>
      <c r="C1114" s="1" t="s">
        <v>135</v>
      </c>
      <c r="D1114" s="28">
        <v>0</v>
      </c>
    </row>
    <row r="1115" spans="1:4" x14ac:dyDescent="0.25">
      <c r="A1115" s="1" t="s">
        <v>65</v>
      </c>
      <c r="B1115" s="1" t="s">
        <v>131</v>
      </c>
      <c r="C1115" s="1" t="s">
        <v>136</v>
      </c>
      <c r="D1115" s="28">
        <v>0</v>
      </c>
    </row>
    <row r="1116" spans="1:4" x14ac:dyDescent="0.25">
      <c r="A1116" s="1" t="s">
        <v>65</v>
      </c>
      <c r="B1116" s="1" t="s">
        <v>130</v>
      </c>
      <c r="C1116" s="1" t="s">
        <v>115</v>
      </c>
      <c r="D1116" s="2">
        <v>610</v>
      </c>
    </row>
    <row r="1117" spans="1:4" x14ac:dyDescent="0.25">
      <c r="A1117" s="1" t="s">
        <v>65</v>
      </c>
      <c r="B1117" s="1" t="s">
        <v>130</v>
      </c>
      <c r="C1117" s="1" t="s">
        <v>124</v>
      </c>
      <c r="D1117" s="2">
        <v>0</v>
      </c>
    </row>
    <row r="1118" spans="1:4" x14ac:dyDescent="0.25">
      <c r="A1118" s="1" t="s">
        <v>65</v>
      </c>
      <c r="B1118" s="1" t="s">
        <v>130</v>
      </c>
      <c r="C1118" s="1" t="s">
        <v>91</v>
      </c>
      <c r="D1118" s="2">
        <v>0</v>
      </c>
    </row>
    <row r="1119" spans="1:4" x14ac:dyDescent="0.25">
      <c r="A1119" s="1" t="s">
        <v>65</v>
      </c>
      <c r="B1119" s="1" t="s">
        <v>130</v>
      </c>
      <c r="C1119" s="1" t="s">
        <v>139</v>
      </c>
      <c r="D1119" s="2">
        <v>0</v>
      </c>
    </row>
    <row r="1120" spans="1:4" x14ac:dyDescent="0.25">
      <c r="A1120" s="1" t="s">
        <v>65</v>
      </c>
      <c r="B1120" s="1" t="s">
        <v>130</v>
      </c>
      <c r="C1120" s="1" t="s">
        <v>92</v>
      </c>
      <c r="D1120" s="28">
        <v>0</v>
      </c>
    </row>
    <row r="1121" spans="1:4" x14ac:dyDescent="0.25">
      <c r="A1121" s="1" t="s">
        <v>65</v>
      </c>
      <c r="B1121" s="1" t="s">
        <v>130</v>
      </c>
      <c r="C1121" s="1" t="s">
        <v>93</v>
      </c>
      <c r="D1121" s="28">
        <v>0</v>
      </c>
    </row>
    <row r="1122" spans="1:4" x14ac:dyDescent="0.25">
      <c r="A1122" s="1" t="s">
        <v>65</v>
      </c>
      <c r="B1122" s="1" t="s">
        <v>130</v>
      </c>
      <c r="C1122" s="1" t="s">
        <v>135</v>
      </c>
      <c r="D1122" s="28">
        <v>0</v>
      </c>
    </row>
    <row r="1123" spans="1:4" x14ac:dyDescent="0.25">
      <c r="A1123" s="1" t="s">
        <v>65</v>
      </c>
      <c r="B1123" s="1" t="s">
        <v>130</v>
      </c>
      <c r="C1123" s="1" t="s">
        <v>136</v>
      </c>
      <c r="D1123" s="28">
        <v>0</v>
      </c>
    </row>
    <row r="1124" spans="1:4" x14ac:dyDescent="0.25">
      <c r="A1124" s="1" t="s">
        <v>65</v>
      </c>
      <c r="B1124" s="1" t="s">
        <v>129</v>
      </c>
      <c r="C1124" s="1" t="s">
        <v>115</v>
      </c>
      <c r="D1124" s="2">
        <v>1201</v>
      </c>
    </row>
    <row r="1125" spans="1:4" x14ac:dyDescent="0.25">
      <c r="A1125" s="1" t="s">
        <v>65</v>
      </c>
      <c r="B1125" s="1" t="s">
        <v>129</v>
      </c>
      <c r="C1125" s="1" t="s">
        <v>124</v>
      </c>
      <c r="D1125" s="2">
        <v>0</v>
      </c>
    </row>
    <row r="1126" spans="1:4" x14ac:dyDescent="0.25">
      <c r="A1126" s="1" t="s">
        <v>65</v>
      </c>
      <c r="B1126" s="1" t="s">
        <v>129</v>
      </c>
      <c r="C1126" s="1" t="s">
        <v>91</v>
      </c>
      <c r="D1126" s="2">
        <v>0</v>
      </c>
    </row>
    <row r="1127" spans="1:4" x14ac:dyDescent="0.25">
      <c r="A1127" s="1" t="s">
        <v>65</v>
      </c>
      <c r="B1127" s="1" t="s">
        <v>129</v>
      </c>
      <c r="C1127" s="1" t="s">
        <v>139</v>
      </c>
      <c r="D1127" s="2">
        <v>0</v>
      </c>
    </row>
    <row r="1128" spans="1:4" x14ac:dyDescent="0.25">
      <c r="A1128" s="1" t="s">
        <v>65</v>
      </c>
      <c r="B1128" s="1" t="s">
        <v>129</v>
      </c>
      <c r="C1128" s="1" t="s">
        <v>92</v>
      </c>
      <c r="D1128" s="28">
        <v>0</v>
      </c>
    </row>
    <row r="1129" spans="1:4" x14ac:dyDescent="0.25">
      <c r="A1129" s="1" t="s">
        <v>65</v>
      </c>
      <c r="B1129" s="1" t="s">
        <v>129</v>
      </c>
      <c r="C1129" s="1" t="s">
        <v>93</v>
      </c>
      <c r="D1129" s="28">
        <v>0</v>
      </c>
    </row>
    <row r="1130" spans="1:4" x14ac:dyDescent="0.25">
      <c r="A1130" s="1" t="s">
        <v>65</v>
      </c>
      <c r="B1130" s="1" t="s">
        <v>129</v>
      </c>
      <c r="C1130" s="1" t="s">
        <v>135</v>
      </c>
      <c r="D1130" s="28">
        <v>0</v>
      </c>
    </row>
    <row r="1131" spans="1:4" x14ac:dyDescent="0.25">
      <c r="A1131" s="1" t="s">
        <v>65</v>
      </c>
      <c r="B1131" s="1" t="s">
        <v>129</v>
      </c>
      <c r="C1131" s="1" t="s">
        <v>136</v>
      </c>
      <c r="D1131" s="28">
        <v>0</v>
      </c>
    </row>
    <row r="1132" spans="1:4" x14ac:dyDescent="0.25">
      <c r="A1132" s="1" t="s">
        <v>109</v>
      </c>
      <c r="B1132" s="1" t="s">
        <v>2</v>
      </c>
      <c r="C1132" s="1" t="s">
        <v>115</v>
      </c>
      <c r="D1132" s="2">
        <v>32</v>
      </c>
    </row>
    <row r="1133" spans="1:4" x14ac:dyDescent="0.25">
      <c r="A1133" s="1" t="s">
        <v>109</v>
      </c>
      <c r="B1133" s="1" t="s">
        <v>2</v>
      </c>
      <c r="C1133" s="1" t="s">
        <v>124</v>
      </c>
      <c r="D1133" s="2">
        <v>0</v>
      </c>
    </row>
    <row r="1134" spans="1:4" x14ac:dyDescent="0.25">
      <c r="A1134" s="1" t="s">
        <v>109</v>
      </c>
      <c r="B1134" s="1" t="s">
        <v>2</v>
      </c>
      <c r="C1134" s="1" t="s">
        <v>91</v>
      </c>
      <c r="D1134" s="2">
        <v>0</v>
      </c>
    </row>
    <row r="1135" spans="1:4" x14ac:dyDescent="0.25">
      <c r="A1135" s="1" t="s">
        <v>109</v>
      </c>
      <c r="B1135" s="1" t="s">
        <v>2</v>
      </c>
      <c r="C1135" s="1" t="s">
        <v>139</v>
      </c>
      <c r="D1135" s="2">
        <v>0</v>
      </c>
    </row>
    <row r="1136" spans="1:4" x14ac:dyDescent="0.25">
      <c r="A1136" s="1" t="s">
        <v>109</v>
      </c>
      <c r="B1136" s="1" t="s">
        <v>2</v>
      </c>
      <c r="C1136" s="1" t="s">
        <v>92</v>
      </c>
      <c r="D1136" s="28">
        <v>0</v>
      </c>
    </row>
    <row r="1137" spans="1:4" x14ac:dyDescent="0.25">
      <c r="A1137" s="1" t="s">
        <v>109</v>
      </c>
      <c r="B1137" s="1" t="s">
        <v>2</v>
      </c>
      <c r="C1137" s="1" t="s">
        <v>93</v>
      </c>
      <c r="D1137" s="28">
        <v>0</v>
      </c>
    </row>
    <row r="1138" spans="1:4" x14ac:dyDescent="0.25">
      <c r="A1138" s="1" t="s">
        <v>109</v>
      </c>
      <c r="B1138" s="1" t="s">
        <v>2</v>
      </c>
      <c r="C1138" s="1" t="s">
        <v>135</v>
      </c>
      <c r="D1138" s="28">
        <v>0</v>
      </c>
    </row>
    <row r="1139" spans="1:4" x14ac:dyDescent="0.25">
      <c r="A1139" s="1" t="s">
        <v>109</v>
      </c>
      <c r="B1139" s="1" t="s">
        <v>2</v>
      </c>
      <c r="C1139" s="1" t="s">
        <v>136</v>
      </c>
      <c r="D1139" s="28">
        <v>0</v>
      </c>
    </row>
    <row r="1140" spans="1:4" x14ac:dyDescent="0.25">
      <c r="A1140" s="1" t="s">
        <v>109</v>
      </c>
      <c r="B1140" s="1" t="s">
        <v>133</v>
      </c>
      <c r="C1140" s="1" t="s">
        <v>115</v>
      </c>
      <c r="D1140" s="2">
        <v>77</v>
      </c>
    </row>
    <row r="1141" spans="1:4" x14ac:dyDescent="0.25">
      <c r="A1141" s="1" t="s">
        <v>109</v>
      </c>
      <c r="B1141" s="1" t="s">
        <v>133</v>
      </c>
      <c r="C1141" s="1" t="s">
        <v>124</v>
      </c>
      <c r="D1141" s="2">
        <v>0</v>
      </c>
    </row>
    <row r="1142" spans="1:4" x14ac:dyDescent="0.25">
      <c r="A1142" s="1" t="s">
        <v>109</v>
      </c>
      <c r="B1142" s="1" t="s">
        <v>133</v>
      </c>
      <c r="C1142" s="1" t="s">
        <v>91</v>
      </c>
      <c r="D1142" s="2">
        <v>0</v>
      </c>
    </row>
    <row r="1143" spans="1:4" x14ac:dyDescent="0.25">
      <c r="A1143" s="1" t="s">
        <v>109</v>
      </c>
      <c r="B1143" s="1" t="s">
        <v>133</v>
      </c>
      <c r="C1143" s="1" t="s">
        <v>139</v>
      </c>
      <c r="D1143" s="2">
        <v>0</v>
      </c>
    </row>
    <row r="1144" spans="1:4" x14ac:dyDescent="0.25">
      <c r="A1144" s="1" t="s">
        <v>109</v>
      </c>
      <c r="B1144" s="1" t="s">
        <v>133</v>
      </c>
      <c r="C1144" s="1" t="s">
        <v>92</v>
      </c>
      <c r="D1144" s="28">
        <v>0</v>
      </c>
    </row>
    <row r="1145" spans="1:4" x14ac:dyDescent="0.25">
      <c r="A1145" s="1" t="s">
        <v>109</v>
      </c>
      <c r="B1145" s="1" t="s">
        <v>133</v>
      </c>
      <c r="C1145" s="1" t="s">
        <v>93</v>
      </c>
      <c r="D1145" s="28">
        <v>0</v>
      </c>
    </row>
    <row r="1146" spans="1:4" x14ac:dyDescent="0.25">
      <c r="A1146" s="1" t="s">
        <v>109</v>
      </c>
      <c r="B1146" s="1" t="s">
        <v>133</v>
      </c>
      <c r="C1146" s="1" t="s">
        <v>135</v>
      </c>
      <c r="D1146" s="28">
        <v>0</v>
      </c>
    </row>
    <row r="1147" spans="1:4" x14ac:dyDescent="0.25">
      <c r="A1147" s="1" t="s">
        <v>109</v>
      </c>
      <c r="B1147" s="1" t="s">
        <v>133</v>
      </c>
      <c r="C1147" s="1" t="s">
        <v>136</v>
      </c>
      <c r="D1147" s="28">
        <v>0</v>
      </c>
    </row>
    <row r="1148" spans="1:4" x14ac:dyDescent="0.25">
      <c r="A1148" s="1" t="s">
        <v>109</v>
      </c>
      <c r="B1148" s="1" t="s">
        <v>132</v>
      </c>
      <c r="C1148" s="1" t="s">
        <v>115</v>
      </c>
      <c r="D1148" s="2">
        <v>32</v>
      </c>
    </row>
    <row r="1149" spans="1:4" x14ac:dyDescent="0.25">
      <c r="A1149" s="1" t="s">
        <v>109</v>
      </c>
      <c r="B1149" s="1" t="s">
        <v>132</v>
      </c>
      <c r="C1149" s="1" t="s">
        <v>124</v>
      </c>
      <c r="D1149" s="2">
        <v>0</v>
      </c>
    </row>
    <row r="1150" spans="1:4" x14ac:dyDescent="0.25">
      <c r="A1150" s="1" t="s">
        <v>109</v>
      </c>
      <c r="B1150" s="1" t="s">
        <v>132</v>
      </c>
      <c r="C1150" s="1" t="s">
        <v>91</v>
      </c>
      <c r="D1150" s="2">
        <v>0</v>
      </c>
    </row>
    <row r="1151" spans="1:4" x14ac:dyDescent="0.25">
      <c r="A1151" s="1" t="s">
        <v>109</v>
      </c>
      <c r="B1151" s="1" t="s">
        <v>132</v>
      </c>
      <c r="C1151" s="1" t="s">
        <v>139</v>
      </c>
      <c r="D1151" s="2">
        <v>0</v>
      </c>
    </row>
    <row r="1152" spans="1:4" x14ac:dyDescent="0.25">
      <c r="A1152" s="1" t="s">
        <v>109</v>
      </c>
      <c r="B1152" s="1" t="s">
        <v>132</v>
      </c>
      <c r="C1152" s="1" t="s">
        <v>92</v>
      </c>
      <c r="D1152" s="28">
        <v>0</v>
      </c>
    </row>
    <row r="1153" spans="1:4" x14ac:dyDescent="0.25">
      <c r="A1153" s="1" t="s">
        <v>109</v>
      </c>
      <c r="B1153" s="1" t="s">
        <v>132</v>
      </c>
      <c r="C1153" s="1" t="s">
        <v>93</v>
      </c>
      <c r="D1153" s="28">
        <v>0</v>
      </c>
    </row>
    <row r="1154" spans="1:4" x14ac:dyDescent="0.25">
      <c r="A1154" s="1" t="s">
        <v>109</v>
      </c>
      <c r="B1154" s="1" t="s">
        <v>132</v>
      </c>
      <c r="C1154" s="1" t="s">
        <v>135</v>
      </c>
      <c r="D1154" s="28">
        <v>0</v>
      </c>
    </row>
    <row r="1155" spans="1:4" x14ac:dyDescent="0.25">
      <c r="A1155" s="1" t="s">
        <v>109</v>
      </c>
      <c r="B1155" s="1" t="s">
        <v>132</v>
      </c>
      <c r="C1155" s="1" t="s">
        <v>136</v>
      </c>
      <c r="D1155" s="28">
        <v>0</v>
      </c>
    </row>
    <row r="1156" spans="1:4" x14ac:dyDescent="0.25">
      <c r="A1156" s="1" t="s">
        <v>109</v>
      </c>
      <c r="B1156" s="1" t="s">
        <v>131</v>
      </c>
      <c r="C1156" s="1" t="s">
        <v>115</v>
      </c>
      <c r="D1156" s="2">
        <v>13</v>
      </c>
    </row>
    <row r="1157" spans="1:4" x14ac:dyDescent="0.25">
      <c r="A1157" s="1" t="s">
        <v>109</v>
      </c>
      <c r="B1157" s="1" t="s">
        <v>131</v>
      </c>
      <c r="C1157" s="1" t="s">
        <v>124</v>
      </c>
      <c r="D1157" s="2">
        <v>0</v>
      </c>
    </row>
    <row r="1158" spans="1:4" x14ac:dyDescent="0.25">
      <c r="A1158" s="1" t="s">
        <v>109</v>
      </c>
      <c r="B1158" s="1" t="s">
        <v>131</v>
      </c>
      <c r="C1158" s="1" t="s">
        <v>91</v>
      </c>
      <c r="D1158" s="2">
        <v>0</v>
      </c>
    </row>
    <row r="1159" spans="1:4" x14ac:dyDescent="0.25">
      <c r="A1159" s="1" t="s">
        <v>109</v>
      </c>
      <c r="B1159" s="1" t="s">
        <v>131</v>
      </c>
      <c r="C1159" s="1" t="s">
        <v>139</v>
      </c>
      <c r="D1159" s="2">
        <v>0</v>
      </c>
    </row>
    <row r="1160" spans="1:4" x14ac:dyDescent="0.25">
      <c r="A1160" s="1" t="s">
        <v>109</v>
      </c>
      <c r="B1160" s="1" t="s">
        <v>131</v>
      </c>
      <c r="C1160" s="1" t="s">
        <v>92</v>
      </c>
      <c r="D1160" s="28">
        <v>0</v>
      </c>
    </row>
    <row r="1161" spans="1:4" x14ac:dyDescent="0.25">
      <c r="A1161" s="1" t="s">
        <v>109</v>
      </c>
      <c r="B1161" s="1" t="s">
        <v>131</v>
      </c>
      <c r="C1161" s="1" t="s">
        <v>93</v>
      </c>
      <c r="D1161" s="28">
        <v>0</v>
      </c>
    </row>
    <row r="1162" spans="1:4" x14ac:dyDescent="0.25">
      <c r="A1162" s="1" t="s">
        <v>109</v>
      </c>
      <c r="B1162" s="1" t="s">
        <v>131</v>
      </c>
      <c r="C1162" s="1" t="s">
        <v>135</v>
      </c>
      <c r="D1162" s="28">
        <v>0</v>
      </c>
    </row>
    <row r="1163" spans="1:4" x14ac:dyDescent="0.25">
      <c r="A1163" s="1" t="s">
        <v>109</v>
      </c>
      <c r="B1163" s="1" t="s">
        <v>131</v>
      </c>
      <c r="C1163" s="1" t="s">
        <v>136</v>
      </c>
      <c r="D1163" s="28">
        <v>0</v>
      </c>
    </row>
    <row r="1164" spans="1:4" x14ac:dyDescent="0.25">
      <c r="A1164" s="1" t="s">
        <v>109</v>
      </c>
      <c r="B1164" s="1" t="s">
        <v>130</v>
      </c>
      <c r="C1164" s="1" t="s">
        <v>115</v>
      </c>
      <c r="D1164" s="2">
        <v>3</v>
      </c>
    </row>
    <row r="1165" spans="1:4" x14ac:dyDescent="0.25">
      <c r="A1165" s="1" t="s">
        <v>109</v>
      </c>
      <c r="B1165" s="1" t="s">
        <v>130</v>
      </c>
      <c r="C1165" s="1" t="s">
        <v>124</v>
      </c>
      <c r="D1165" s="2">
        <v>0</v>
      </c>
    </row>
    <row r="1166" spans="1:4" x14ac:dyDescent="0.25">
      <c r="A1166" s="1" t="s">
        <v>109</v>
      </c>
      <c r="B1166" s="1" t="s">
        <v>130</v>
      </c>
      <c r="C1166" s="1" t="s">
        <v>91</v>
      </c>
      <c r="D1166" s="2">
        <v>0</v>
      </c>
    </row>
    <row r="1167" spans="1:4" x14ac:dyDescent="0.25">
      <c r="A1167" s="1" t="s">
        <v>109</v>
      </c>
      <c r="B1167" s="1" t="s">
        <v>130</v>
      </c>
      <c r="C1167" s="1" t="s">
        <v>139</v>
      </c>
      <c r="D1167" s="2">
        <v>0</v>
      </c>
    </row>
    <row r="1168" spans="1:4" x14ac:dyDescent="0.25">
      <c r="A1168" s="1" t="s">
        <v>109</v>
      </c>
      <c r="B1168" s="1" t="s">
        <v>130</v>
      </c>
      <c r="C1168" s="1" t="s">
        <v>92</v>
      </c>
      <c r="D1168" s="28">
        <v>0</v>
      </c>
    </row>
    <row r="1169" spans="1:4" x14ac:dyDescent="0.25">
      <c r="A1169" s="1" t="s">
        <v>109</v>
      </c>
      <c r="B1169" s="1" t="s">
        <v>130</v>
      </c>
      <c r="C1169" s="1" t="s">
        <v>93</v>
      </c>
      <c r="D1169" s="28">
        <v>0</v>
      </c>
    </row>
    <row r="1170" spans="1:4" x14ac:dyDescent="0.25">
      <c r="A1170" s="1" t="s">
        <v>109</v>
      </c>
      <c r="B1170" s="1" t="s">
        <v>130</v>
      </c>
      <c r="C1170" s="1" t="s">
        <v>135</v>
      </c>
      <c r="D1170" s="28">
        <v>0</v>
      </c>
    </row>
    <row r="1171" spans="1:4" x14ac:dyDescent="0.25">
      <c r="A1171" s="1" t="s">
        <v>109</v>
      </c>
      <c r="B1171" s="1" t="s">
        <v>130</v>
      </c>
      <c r="C1171" s="1" t="s">
        <v>136</v>
      </c>
      <c r="D1171" s="28">
        <v>0</v>
      </c>
    </row>
    <row r="1172" spans="1:4" x14ac:dyDescent="0.25">
      <c r="A1172" s="1" t="s">
        <v>109</v>
      </c>
      <c r="B1172" s="1" t="s">
        <v>129</v>
      </c>
      <c r="C1172" s="1" t="s">
        <v>115</v>
      </c>
      <c r="D1172" s="2">
        <v>3</v>
      </c>
    </row>
    <row r="1173" spans="1:4" x14ac:dyDescent="0.25">
      <c r="A1173" s="1" t="s">
        <v>109</v>
      </c>
      <c r="B1173" s="1" t="s">
        <v>129</v>
      </c>
      <c r="C1173" s="1" t="s">
        <v>124</v>
      </c>
      <c r="D1173" s="2">
        <v>0</v>
      </c>
    </row>
    <row r="1174" spans="1:4" x14ac:dyDescent="0.25">
      <c r="A1174" s="1" t="s">
        <v>109</v>
      </c>
      <c r="B1174" s="1" t="s">
        <v>129</v>
      </c>
      <c r="C1174" s="1" t="s">
        <v>91</v>
      </c>
      <c r="D1174" s="2">
        <v>0</v>
      </c>
    </row>
    <row r="1175" spans="1:4" x14ac:dyDescent="0.25">
      <c r="A1175" s="1" t="s">
        <v>109</v>
      </c>
      <c r="B1175" s="1" t="s">
        <v>129</v>
      </c>
      <c r="C1175" s="1" t="s">
        <v>139</v>
      </c>
      <c r="D1175" s="2">
        <v>0</v>
      </c>
    </row>
    <row r="1176" spans="1:4" x14ac:dyDescent="0.25">
      <c r="A1176" s="1" t="s">
        <v>109</v>
      </c>
      <c r="B1176" s="1" t="s">
        <v>129</v>
      </c>
      <c r="C1176" s="1" t="s">
        <v>92</v>
      </c>
      <c r="D1176" s="28">
        <v>0</v>
      </c>
    </row>
    <row r="1177" spans="1:4" x14ac:dyDescent="0.25">
      <c r="A1177" s="1" t="s">
        <v>109</v>
      </c>
      <c r="B1177" s="1" t="s">
        <v>129</v>
      </c>
      <c r="C1177" s="1" t="s">
        <v>93</v>
      </c>
      <c r="D1177" s="28">
        <v>0</v>
      </c>
    </row>
    <row r="1178" spans="1:4" x14ac:dyDescent="0.25">
      <c r="A1178" s="1" t="s">
        <v>109</v>
      </c>
      <c r="B1178" s="1" t="s">
        <v>129</v>
      </c>
      <c r="C1178" s="1" t="s">
        <v>135</v>
      </c>
      <c r="D1178" s="28">
        <v>0</v>
      </c>
    </row>
    <row r="1179" spans="1:4" x14ac:dyDescent="0.25">
      <c r="A1179" s="1" t="s">
        <v>109</v>
      </c>
      <c r="B1179" s="1" t="s">
        <v>129</v>
      </c>
      <c r="C1179" s="1" t="s">
        <v>136</v>
      </c>
      <c r="D1179" s="28">
        <v>0</v>
      </c>
    </row>
    <row r="1180" spans="1:4" x14ac:dyDescent="0.25">
      <c r="A1180" s="1" t="s">
        <v>110</v>
      </c>
      <c r="B1180" s="1" t="s">
        <v>2</v>
      </c>
      <c r="C1180" s="1" t="s">
        <v>115</v>
      </c>
      <c r="D1180" s="2">
        <v>1022</v>
      </c>
    </row>
    <row r="1181" spans="1:4" x14ac:dyDescent="0.25">
      <c r="A1181" s="1" t="s">
        <v>110</v>
      </c>
      <c r="B1181" s="1" t="s">
        <v>2</v>
      </c>
      <c r="C1181" s="1" t="s">
        <v>124</v>
      </c>
      <c r="D1181" s="2">
        <v>0</v>
      </c>
    </row>
    <row r="1182" spans="1:4" x14ac:dyDescent="0.25">
      <c r="A1182" s="1" t="s">
        <v>110</v>
      </c>
      <c r="B1182" s="1" t="s">
        <v>2</v>
      </c>
      <c r="C1182" s="1" t="s">
        <v>91</v>
      </c>
      <c r="D1182" s="2">
        <v>0</v>
      </c>
    </row>
    <row r="1183" spans="1:4" x14ac:dyDescent="0.25">
      <c r="A1183" s="1" t="s">
        <v>110</v>
      </c>
      <c r="B1183" s="1" t="s">
        <v>2</v>
      </c>
      <c r="C1183" s="1" t="s">
        <v>139</v>
      </c>
      <c r="D1183" s="2">
        <v>0</v>
      </c>
    </row>
    <row r="1184" spans="1:4" x14ac:dyDescent="0.25">
      <c r="A1184" s="1" t="s">
        <v>110</v>
      </c>
      <c r="B1184" s="1" t="s">
        <v>2</v>
      </c>
      <c r="C1184" s="1" t="s">
        <v>92</v>
      </c>
      <c r="D1184" s="28">
        <v>0</v>
      </c>
    </row>
    <row r="1185" spans="1:4" x14ac:dyDescent="0.25">
      <c r="A1185" s="1" t="s">
        <v>110</v>
      </c>
      <c r="B1185" s="1" t="s">
        <v>2</v>
      </c>
      <c r="C1185" s="1" t="s">
        <v>93</v>
      </c>
      <c r="D1185" s="28">
        <v>0</v>
      </c>
    </row>
    <row r="1186" spans="1:4" x14ac:dyDescent="0.25">
      <c r="A1186" s="1" t="s">
        <v>110</v>
      </c>
      <c r="B1186" s="1" t="s">
        <v>2</v>
      </c>
      <c r="C1186" s="1" t="s">
        <v>135</v>
      </c>
      <c r="D1186" s="28">
        <v>0</v>
      </c>
    </row>
    <row r="1187" spans="1:4" x14ac:dyDescent="0.25">
      <c r="A1187" s="1" t="s">
        <v>110</v>
      </c>
      <c r="B1187" s="1" t="s">
        <v>2</v>
      </c>
      <c r="C1187" s="1" t="s">
        <v>136</v>
      </c>
      <c r="D1187" s="28">
        <v>0</v>
      </c>
    </row>
    <row r="1188" spans="1:4" x14ac:dyDescent="0.25">
      <c r="A1188" s="1" t="s">
        <v>110</v>
      </c>
      <c r="B1188" s="1" t="s">
        <v>133</v>
      </c>
      <c r="C1188" s="1" t="s">
        <v>115</v>
      </c>
      <c r="D1188" s="2">
        <v>1859</v>
      </c>
    </row>
    <row r="1189" spans="1:4" x14ac:dyDescent="0.25">
      <c r="A1189" s="1" t="s">
        <v>110</v>
      </c>
      <c r="B1189" s="1" t="s">
        <v>133</v>
      </c>
      <c r="C1189" s="1" t="s">
        <v>124</v>
      </c>
      <c r="D1189" s="2">
        <v>0</v>
      </c>
    </row>
    <row r="1190" spans="1:4" x14ac:dyDescent="0.25">
      <c r="A1190" s="1" t="s">
        <v>110</v>
      </c>
      <c r="B1190" s="1" t="s">
        <v>133</v>
      </c>
      <c r="C1190" s="1" t="s">
        <v>91</v>
      </c>
      <c r="D1190" s="2">
        <v>0</v>
      </c>
    </row>
    <row r="1191" spans="1:4" x14ac:dyDescent="0.25">
      <c r="A1191" s="1" t="s">
        <v>110</v>
      </c>
      <c r="B1191" s="1" t="s">
        <v>133</v>
      </c>
      <c r="C1191" s="1" t="s">
        <v>139</v>
      </c>
      <c r="D1191" s="2">
        <v>0</v>
      </c>
    </row>
    <row r="1192" spans="1:4" x14ac:dyDescent="0.25">
      <c r="A1192" s="1" t="s">
        <v>110</v>
      </c>
      <c r="B1192" s="1" t="s">
        <v>133</v>
      </c>
      <c r="C1192" s="1" t="s">
        <v>92</v>
      </c>
      <c r="D1192" s="28">
        <v>0</v>
      </c>
    </row>
    <row r="1193" spans="1:4" x14ac:dyDescent="0.25">
      <c r="A1193" s="1" t="s">
        <v>110</v>
      </c>
      <c r="B1193" s="1" t="s">
        <v>133</v>
      </c>
      <c r="C1193" s="1" t="s">
        <v>93</v>
      </c>
      <c r="D1193" s="28">
        <v>0</v>
      </c>
    </row>
    <row r="1194" spans="1:4" x14ac:dyDescent="0.25">
      <c r="A1194" s="1" t="s">
        <v>110</v>
      </c>
      <c r="B1194" s="1" t="s">
        <v>133</v>
      </c>
      <c r="C1194" s="1" t="s">
        <v>135</v>
      </c>
      <c r="D1194" s="28">
        <v>0</v>
      </c>
    </row>
    <row r="1195" spans="1:4" x14ac:dyDescent="0.25">
      <c r="A1195" s="1" t="s">
        <v>110</v>
      </c>
      <c r="B1195" s="1" t="s">
        <v>133</v>
      </c>
      <c r="C1195" s="1" t="s">
        <v>136</v>
      </c>
      <c r="D1195" s="28">
        <v>0</v>
      </c>
    </row>
    <row r="1196" spans="1:4" x14ac:dyDescent="0.25">
      <c r="A1196" s="1" t="s">
        <v>110</v>
      </c>
      <c r="B1196" s="1" t="s">
        <v>132</v>
      </c>
      <c r="C1196" s="1" t="s">
        <v>115</v>
      </c>
      <c r="D1196" s="2">
        <v>1652</v>
      </c>
    </row>
    <row r="1197" spans="1:4" x14ac:dyDescent="0.25">
      <c r="A1197" s="1" t="s">
        <v>110</v>
      </c>
      <c r="B1197" s="1" t="s">
        <v>132</v>
      </c>
      <c r="C1197" s="1" t="s">
        <v>124</v>
      </c>
      <c r="D1197" s="2">
        <v>0</v>
      </c>
    </row>
    <row r="1198" spans="1:4" x14ac:dyDescent="0.25">
      <c r="A1198" s="1" t="s">
        <v>110</v>
      </c>
      <c r="B1198" s="1" t="s">
        <v>132</v>
      </c>
      <c r="C1198" s="1" t="s">
        <v>91</v>
      </c>
      <c r="D1198" s="2">
        <v>0</v>
      </c>
    </row>
    <row r="1199" spans="1:4" x14ac:dyDescent="0.25">
      <c r="A1199" s="1" t="s">
        <v>110</v>
      </c>
      <c r="B1199" s="1" t="s">
        <v>132</v>
      </c>
      <c r="C1199" s="1" t="s">
        <v>139</v>
      </c>
      <c r="D1199" s="2">
        <v>0</v>
      </c>
    </row>
    <row r="1200" spans="1:4" x14ac:dyDescent="0.25">
      <c r="A1200" s="1" t="s">
        <v>110</v>
      </c>
      <c r="B1200" s="1" t="s">
        <v>132</v>
      </c>
      <c r="C1200" s="1" t="s">
        <v>92</v>
      </c>
      <c r="D1200" s="28">
        <v>0</v>
      </c>
    </row>
    <row r="1201" spans="1:4" x14ac:dyDescent="0.25">
      <c r="A1201" s="1" t="s">
        <v>110</v>
      </c>
      <c r="B1201" s="1" t="s">
        <v>132</v>
      </c>
      <c r="C1201" s="1" t="s">
        <v>93</v>
      </c>
      <c r="D1201" s="28">
        <v>0</v>
      </c>
    </row>
    <row r="1202" spans="1:4" x14ac:dyDescent="0.25">
      <c r="A1202" s="1" t="s">
        <v>110</v>
      </c>
      <c r="B1202" s="1" t="s">
        <v>132</v>
      </c>
      <c r="C1202" s="1" t="s">
        <v>135</v>
      </c>
      <c r="D1202" s="28">
        <v>0</v>
      </c>
    </row>
    <row r="1203" spans="1:4" x14ac:dyDescent="0.25">
      <c r="A1203" s="1" t="s">
        <v>110</v>
      </c>
      <c r="B1203" s="1" t="s">
        <v>132</v>
      </c>
      <c r="C1203" s="1" t="s">
        <v>136</v>
      </c>
      <c r="D1203" s="28">
        <v>0</v>
      </c>
    </row>
    <row r="1204" spans="1:4" x14ac:dyDescent="0.25">
      <c r="A1204" s="1" t="s">
        <v>110</v>
      </c>
      <c r="B1204" s="1" t="s">
        <v>131</v>
      </c>
      <c r="C1204" s="1" t="s">
        <v>115</v>
      </c>
      <c r="D1204" s="2">
        <v>773</v>
      </c>
    </row>
    <row r="1205" spans="1:4" x14ac:dyDescent="0.25">
      <c r="A1205" s="1" t="s">
        <v>110</v>
      </c>
      <c r="B1205" s="1" t="s">
        <v>131</v>
      </c>
      <c r="C1205" s="1" t="s">
        <v>124</v>
      </c>
      <c r="D1205" s="2">
        <v>0</v>
      </c>
    </row>
    <row r="1206" spans="1:4" x14ac:dyDescent="0.25">
      <c r="A1206" s="1" t="s">
        <v>110</v>
      </c>
      <c r="B1206" s="1" t="s">
        <v>131</v>
      </c>
      <c r="C1206" s="1" t="s">
        <v>91</v>
      </c>
      <c r="D1206" s="2">
        <v>0</v>
      </c>
    </row>
    <row r="1207" spans="1:4" x14ac:dyDescent="0.25">
      <c r="A1207" s="1" t="s">
        <v>110</v>
      </c>
      <c r="B1207" s="1" t="s">
        <v>131</v>
      </c>
      <c r="C1207" s="1" t="s">
        <v>139</v>
      </c>
      <c r="D1207" s="2">
        <v>0</v>
      </c>
    </row>
    <row r="1208" spans="1:4" x14ac:dyDescent="0.25">
      <c r="A1208" s="1" t="s">
        <v>110</v>
      </c>
      <c r="B1208" s="1" t="s">
        <v>131</v>
      </c>
      <c r="C1208" s="1" t="s">
        <v>92</v>
      </c>
      <c r="D1208" s="28">
        <v>0</v>
      </c>
    </row>
    <row r="1209" spans="1:4" x14ac:dyDescent="0.25">
      <c r="A1209" s="1" t="s">
        <v>110</v>
      </c>
      <c r="B1209" s="1" t="s">
        <v>131</v>
      </c>
      <c r="C1209" s="1" t="s">
        <v>93</v>
      </c>
      <c r="D1209" s="28">
        <v>0</v>
      </c>
    </row>
    <row r="1210" spans="1:4" x14ac:dyDescent="0.25">
      <c r="A1210" s="1" t="s">
        <v>110</v>
      </c>
      <c r="B1210" s="1" t="s">
        <v>131</v>
      </c>
      <c r="C1210" s="1" t="s">
        <v>135</v>
      </c>
      <c r="D1210" s="28">
        <v>0</v>
      </c>
    </row>
    <row r="1211" spans="1:4" x14ac:dyDescent="0.25">
      <c r="A1211" s="1" t="s">
        <v>110</v>
      </c>
      <c r="B1211" s="1" t="s">
        <v>131</v>
      </c>
      <c r="C1211" s="1" t="s">
        <v>136</v>
      </c>
      <c r="D1211" s="28">
        <v>0</v>
      </c>
    </row>
    <row r="1212" spans="1:4" x14ac:dyDescent="0.25">
      <c r="A1212" s="1" t="s">
        <v>110</v>
      </c>
      <c r="B1212" s="1" t="s">
        <v>130</v>
      </c>
      <c r="C1212" s="1" t="s">
        <v>115</v>
      </c>
      <c r="D1212" s="2">
        <v>53</v>
      </c>
    </row>
    <row r="1213" spans="1:4" x14ac:dyDescent="0.25">
      <c r="A1213" s="1" t="s">
        <v>110</v>
      </c>
      <c r="B1213" s="1" t="s">
        <v>130</v>
      </c>
      <c r="C1213" s="1" t="s">
        <v>124</v>
      </c>
      <c r="D1213" s="2">
        <v>0</v>
      </c>
    </row>
    <row r="1214" spans="1:4" x14ac:dyDescent="0.25">
      <c r="A1214" s="1" t="s">
        <v>110</v>
      </c>
      <c r="B1214" s="1" t="s">
        <v>130</v>
      </c>
      <c r="C1214" s="1" t="s">
        <v>91</v>
      </c>
      <c r="D1214" s="2">
        <v>0</v>
      </c>
    </row>
    <row r="1215" spans="1:4" x14ac:dyDescent="0.25">
      <c r="A1215" s="1" t="s">
        <v>110</v>
      </c>
      <c r="B1215" s="1" t="s">
        <v>130</v>
      </c>
      <c r="C1215" s="1" t="s">
        <v>139</v>
      </c>
      <c r="D1215" s="2">
        <v>0</v>
      </c>
    </row>
    <row r="1216" spans="1:4" x14ac:dyDescent="0.25">
      <c r="A1216" s="1" t="s">
        <v>110</v>
      </c>
      <c r="B1216" s="1" t="s">
        <v>130</v>
      </c>
      <c r="C1216" s="1" t="s">
        <v>92</v>
      </c>
      <c r="D1216" s="28">
        <v>0</v>
      </c>
    </row>
    <row r="1217" spans="1:4" x14ac:dyDescent="0.25">
      <c r="A1217" s="1" t="s">
        <v>110</v>
      </c>
      <c r="B1217" s="1" t="s">
        <v>130</v>
      </c>
      <c r="C1217" s="1" t="s">
        <v>93</v>
      </c>
      <c r="D1217" s="28">
        <v>0</v>
      </c>
    </row>
    <row r="1218" spans="1:4" x14ac:dyDescent="0.25">
      <c r="A1218" s="1" t="s">
        <v>110</v>
      </c>
      <c r="B1218" s="1" t="s">
        <v>130</v>
      </c>
      <c r="C1218" s="1" t="s">
        <v>135</v>
      </c>
      <c r="D1218" s="28">
        <v>0</v>
      </c>
    </row>
    <row r="1219" spans="1:4" x14ac:dyDescent="0.25">
      <c r="A1219" s="1" t="s">
        <v>110</v>
      </c>
      <c r="B1219" s="1" t="s">
        <v>130</v>
      </c>
      <c r="C1219" s="1" t="s">
        <v>136</v>
      </c>
      <c r="D1219" s="28">
        <v>0</v>
      </c>
    </row>
    <row r="1220" spans="1:4" x14ac:dyDescent="0.25">
      <c r="A1220" s="1" t="s">
        <v>110</v>
      </c>
      <c r="B1220" s="1" t="s">
        <v>129</v>
      </c>
      <c r="C1220" s="1" t="s">
        <v>115</v>
      </c>
      <c r="D1220" s="2">
        <v>25</v>
      </c>
    </row>
    <row r="1221" spans="1:4" x14ac:dyDescent="0.25">
      <c r="A1221" s="1" t="s">
        <v>110</v>
      </c>
      <c r="B1221" s="1" t="s">
        <v>129</v>
      </c>
      <c r="C1221" s="1" t="s">
        <v>124</v>
      </c>
      <c r="D1221" s="2">
        <v>0</v>
      </c>
    </row>
    <row r="1222" spans="1:4" x14ac:dyDescent="0.25">
      <c r="A1222" s="1" t="s">
        <v>110</v>
      </c>
      <c r="B1222" s="1" t="s">
        <v>129</v>
      </c>
      <c r="C1222" s="1" t="s">
        <v>91</v>
      </c>
      <c r="D1222" s="2">
        <v>0</v>
      </c>
    </row>
    <row r="1223" spans="1:4" x14ac:dyDescent="0.25">
      <c r="A1223" s="1" t="s">
        <v>110</v>
      </c>
      <c r="B1223" s="1" t="s">
        <v>129</v>
      </c>
      <c r="C1223" s="1" t="s">
        <v>139</v>
      </c>
      <c r="D1223" s="2">
        <v>0</v>
      </c>
    </row>
    <row r="1224" spans="1:4" x14ac:dyDescent="0.25">
      <c r="A1224" s="1" t="s">
        <v>110</v>
      </c>
      <c r="B1224" s="1" t="s">
        <v>129</v>
      </c>
      <c r="C1224" s="1" t="s">
        <v>92</v>
      </c>
      <c r="D1224" s="28">
        <v>0</v>
      </c>
    </row>
    <row r="1225" spans="1:4" x14ac:dyDescent="0.25">
      <c r="A1225" s="1" t="s">
        <v>110</v>
      </c>
      <c r="B1225" s="1" t="s">
        <v>129</v>
      </c>
      <c r="C1225" s="1" t="s">
        <v>93</v>
      </c>
      <c r="D1225" s="28">
        <v>0</v>
      </c>
    </row>
    <row r="1226" spans="1:4" x14ac:dyDescent="0.25">
      <c r="A1226" s="1" t="s">
        <v>110</v>
      </c>
      <c r="B1226" s="1" t="s">
        <v>129</v>
      </c>
      <c r="C1226" s="1" t="s">
        <v>135</v>
      </c>
      <c r="D1226" s="28">
        <v>0</v>
      </c>
    </row>
    <row r="1227" spans="1:4" x14ac:dyDescent="0.25">
      <c r="A1227" s="1" t="s">
        <v>110</v>
      </c>
      <c r="B1227" s="1" t="s">
        <v>129</v>
      </c>
      <c r="C1227" s="1" t="s">
        <v>136</v>
      </c>
      <c r="D1227" s="28">
        <v>0</v>
      </c>
    </row>
    <row r="1228" spans="1:4" x14ac:dyDescent="0.25">
      <c r="A1228" s="1" t="s">
        <v>70</v>
      </c>
      <c r="B1228" s="1" t="s">
        <v>2</v>
      </c>
      <c r="C1228" s="1" t="s">
        <v>115</v>
      </c>
      <c r="D1228" s="2">
        <v>0</v>
      </c>
    </row>
    <row r="1229" spans="1:4" x14ac:dyDescent="0.25">
      <c r="A1229" s="1" t="s">
        <v>70</v>
      </c>
      <c r="B1229" s="1" t="s">
        <v>2</v>
      </c>
      <c r="C1229" s="1" t="s">
        <v>124</v>
      </c>
      <c r="D1229" s="2">
        <v>7561</v>
      </c>
    </row>
    <row r="1230" spans="1:4" x14ac:dyDescent="0.25">
      <c r="A1230" s="1" t="s">
        <v>70</v>
      </c>
      <c r="B1230" s="1" t="s">
        <v>2</v>
      </c>
      <c r="C1230" s="1" t="s">
        <v>91</v>
      </c>
      <c r="D1230" s="2">
        <v>7414</v>
      </c>
    </row>
    <row r="1231" spans="1:4" x14ac:dyDescent="0.25">
      <c r="A1231" s="1" t="s">
        <v>70</v>
      </c>
      <c r="B1231" s="1" t="s">
        <v>2</v>
      </c>
      <c r="C1231" s="1" t="s">
        <v>139</v>
      </c>
      <c r="D1231" s="2">
        <v>5078</v>
      </c>
    </row>
    <row r="1232" spans="1:4" x14ac:dyDescent="0.25">
      <c r="A1232" s="1" t="s">
        <v>70</v>
      </c>
      <c r="B1232" s="1" t="s">
        <v>2</v>
      </c>
      <c r="C1232" s="1" t="s">
        <v>92</v>
      </c>
      <c r="D1232" s="28">
        <v>0</v>
      </c>
    </row>
    <row r="1233" spans="1:4" x14ac:dyDescent="0.25">
      <c r="A1233" s="1" t="s">
        <v>70</v>
      </c>
      <c r="B1233" s="1" t="s">
        <v>2</v>
      </c>
      <c r="C1233" s="1" t="s">
        <v>93</v>
      </c>
      <c r="D1233" s="28">
        <v>0</v>
      </c>
    </row>
    <row r="1234" spans="1:4" x14ac:dyDescent="0.25">
      <c r="A1234" s="1" t="s">
        <v>70</v>
      </c>
      <c r="B1234" s="1" t="s">
        <v>2</v>
      </c>
      <c r="C1234" s="1" t="s">
        <v>135</v>
      </c>
      <c r="D1234" s="28">
        <v>73.31793242853017</v>
      </c>
    </row>
    <row r="1235" spans="1:4" x14ac:dyDescent="0.25">
      <c r="A1235" s="1" t="s">
        <v>70</v>
      </c>
      <c r="B1235" s="1" t="s">
        <v>2</v>
      </c>
      <c r="C1235" s="1" t="s">
        <v>136</v>
      </c>
      <c r="D1235" s="28">
        <v>0</v>
      </c>
    </row>
    <row r="1236" spans="1:4" x14ac:dyDescent="0.25">
      <c r="A1236" s="1" t="s">
        <v>70</v>
      </c>
      <c r="B1236" s="1" t="s">
        <v>133</v>
      </c>
      <c r="C1236" s="1" t="s">
        <v>115</v>
      </c>
      <c r="D1236" s="2">
        <v>0</v>
      </c>
    </row>
    <row r="1237" spans="1:4" x14ac:dyDescent="0.25">
      <c r="A1237" s="1" t="s">
        <v>70</v>
      </c>
      <c r="B1237" s="1" t="s">
        <v>133</v>
      </c>
      <c r="C1237" s="1" t="s">
        <v>124</v>
      </c>
      <c r="D1237" s="2">
        <v>13173</v>
      </c>
    </row>
    <row r="1238" spans="1:4" x14ac:dyDescent="0.25">
      <c r="A1238" s="1" t="s">
        <v>70</v>
      </c>
      <c r="B1238" s="1" t="s">
        <v>133</v>
      </c>
      <c r="C1238" s="1" t="s">
        <v>91</v>
      </c>
      <c r="D1238" s="2">
        <v>12850</v>
      </c>
    </row>
    <row r="1239" spans="1:4" x14ac:dyDescent="0.25">
      <c r="A1239" s="1" t="s">
        <v>70</v>
      </c>
      <c r="B1239" s="1" t="s">
        <v>133</v>
      </c>
      <c r="C1239" s="1" t="s">
        <v>139</v>
      </c>
      <c r="D1239" s="2">
        <v>5906</v>
      </c>
    </row>
    <row r="1240" spans="1:4" x14ac:dyDescent="0.25">
      <c r="A1240" s="1" t="s">
        <v>70</v>
      </c>
      <c r="B1240" s="1" t="s">
        <v>133</v>
      </c>
      <c r="C1240" s="1" t="s">
        <v>92</v>
      </c>
      <c r="D1240" s="28">
        <v>0</v>
      </c>
    </row>
    <row r="1241" spans="1:4" x14ac:dyDescent="0.25">
      <c r="A1241" s="1" t="s">
        <v>70</v>
      </c>
      <c r="B1241" s="1" t="s">
        <v>133</v>
      </c>
      <c r="C1241" s="1" t="s">
        <v>93</v>
      </c>
      <c r="D1241" s="28">
        <v>0</v>
      </c>
    </row>
    <row r="1242" spans="1:4" x14ac:dyDescent="0.25">
      <c r="A1242" s="1" t="s">
        <v>70</v>
      </c>
      <c r="B1242" s="1" t="s">
        <v>133</v>
      </c>
      <c r="C1242" s="1" t="s">
        <v>135</v>
      </c>
      <c r="D1242" s="28">
        <v>51.116496451445393</v>
      </c>
    </row>
    <row r="1243" spans="1:4" x14ac:dyDescent="0.25">
      <c r="A1243" s="1" t="s">
        <v>70</v>
      </c>
      <c r="B1243" s="1" t="s">
        <v>133</v>
      </c>
      <c r="C1243" s="1" t="s">
        <v>136</v>
      </c>
      <c r="D1243" s="28">
        <v>0</v>
      </c>
    </row>
    <row r="1244" spans="1:4" x14ac:dyDescent="0.25">
      <c r="A1244" s="1" t="s">
        <v>70</v>
      </c>
      <c r="B1244" s="1" t="s">
        <v>132</v>
      </c>
      <c r="C1244" s="1" t="s">
        <v>115</v>
      </c>
      <c r="D1244" s="2">
        <v>0</v>
      </c>
    </row>
    <row r="1245" spans="1:4" x14ac:dyDescent="0.25">
      <c r="A1245" s="1" t="s">
        <v>70</v>
      </c>
      <c r="B1245" s="1" t="s">
        <v>132</v>
      </c>
      <c r="C1245" s="1" t="s">
        <v>124</v>
      </c>
      <c r="D1245" s="2">
        <v>16091</v>
      </c>
    </row>
    <row r="1246" spans="1:4" x14ac:dyDescent="0.25">
      <c r="A1246" s="1" t="s">
        <v>70</v>
      </c>
      <c r="B1246" s="1" t="s">
        <v>132</v>
      </c>
      <c r="C1246" s="1" t="s">
        <v>91</v>
      </c>
      <c r="D1246" s="2">
        <v>15622</v>
      </c>
    </row>
    <row r="1247" spans="1:4" x14ac:dyDescent="0.25">
      <c r="A1247" s="1" t="s">
        <v>70</v>
      </c>
      <c r="B1247" s="1" t="s">
        <v>132</v>
      </c>
      <c r="C1247" s="1" t="s">
        <v>139</v>
      </c>
      <c r="D1247" s="2">
        <v>5155</v>
      </c>
    </row>
    <row r="1248" spans="1:4" x14ac:dyDescent="0.25">
      <c r="A1248" s="1" t="s">
        <v>70</v>
      </c>
      <c r="B1248" s="1" t="s">
        <v>132</v>
      </c>
      <c r="C1248" s="1" t="s">
        <v>92</v>
      </c>
      <c r="D1248" s="28">
        <v>0</v>
      </c>
    </row>
    <row r="1249" spans="1:4" x14ac:dyDescent="0.25">
      <c r="A1249" s="1" t="s">
        <v>70</v>
      </c>
      <c r="B1249" s="1" t="s">
        <v>132</v>
      </c>
      <c r="C1249" s="1" t="s">
        <v>93</v>
      </c>
      <c r="D1249" s="28">
        <v>0</v>
      </c>
    </row>
    <row r="1250" spans="1:4" x14ac:dyDescent="0.25">
      <c r="A1250" s="1" t="s">
        <v>70</v>
      </c>
      <c r="B1250" s="1" t="s">
        <v>132</v>
      </c>
      <c r="C1250" s="1" t="s">
        <v>135</v>
      </c>
      <c r="D1250" s="28">
        <v>37.960235640648008</v>
      </c>
    </row>
    <row r="1251" spans="1:4" x14ac:dyDescent="0.25">
      <c r="A1251" s="1" t="s">
        <v>70</v>
      </c>
      <c r="B1251" s="1" t="s">
        <v>132</v>
      </c>
      <c r="C1251" s="1" t="s">
        <v>136</v>
      </c>
      <c r="D1251" s="28">
        <v>0</v>
      </c>
    </row>
    <row r="1252" spans="1:4" x14ac:dyDescent="0.25">
      <c r="A1252" s="1" t="s">
        <v>70</v>
      </c>
      <c r="B1252" s="1" t="s">
        <v>131</v>
      </c>
      <c r="C1252" s="1" t="s">
        <v>115</v>
      </c>
      <c r="D1252" s="2">
        <v>0</v>
      </c>
    </row>
    <row r="1253" spans="1:4" x14ac:dyDescent="0.25">
      <c r="A1253" s="1" t="s">
        <v>70</v>
      </c>
      <c r="B1253" s="1" t="s">
        <v>131</v>
      </c>
      <c r="C1253" s="1" t="s">
        <v>124</v>
      </c>
      <c r="D1253" s="2">
        <v>16973</v>
      </c>
    </row>
    <row r="1254" spans="1:4" x14ac:dyDescent="0.25">
      <c r="A1254" s="1" t="s">
        <v>70</v>
      </c>
      <c r="B1254" s="1" t="s">
        <v>131</v>
      </c>
      <c r="C1254" s="1" t="s">
        <v>91</v>
      </c>
      <c r="D1254" s="2">
        <v>16511</v>
      </c>
    </row>
    <row r="1255" spans="1:4" x14ac:dyDescent="0.25">
      <c r="A1255" s="1" t="s">
        <v>70</v>
      </c>
      <c r="B1255" s="1" t="s">
        <v>131</v>
      </c>
      <c r="C1255" s="1" t="s">
        <v>139</v>
      </c>
      <c r="D1255" s="2">
        <v>4138</v>
      </c>
    </row>
    <row r="1256" spans="1:4" x14ac:dyDescent="0.25">
      <c r="A1256" s="1" t="s">
        <v>70</v>
      </c>
      <c r="B1256" s="1" t="s">
        <v>131</v>
      </c>
      <c r="C1256" s="1" t="s">
        <v>92</v>
      </c>
      <c r="D1256" s="28">
        <v>0</v>
      </c>
    </row>
    <row r="1257" spans="1:4" x14ac:dyDescent="0.25">
      <c r="A1257" s="1" t="s">
        <v>70</v>
      </c>
      <c r="B1257" s="1" t="s">
        <v>131</v>
      </c>
      <c r="C1257" s="1" t="s">
        <v>93</v>
      </c>
      <c r="D1257" s="28">
        <v>0</v>
      </c>
    </row>
    <row r="1258" spans="1:4" x14ac:dyDescent="0.25">
      <c r="A1258" s="1" t="s">
        <v>70</v>
      </c>
      <c r="B1258" s="1" t="s">
        <v>131</v>
      </c>
      <c r="C1258" s="1" t="s">
        <v>135</v>
      </c>
      <c r="D1258" s="28">
        <v>30.000725005437541</v>
      </c>
    </row>
    <row r="1259" spans="1:4" x14ac:dyDescent="0.25">
      <c r="A1259" s="1" t="s">
        <v>70</v>
      </c>
      <c r="B1259" s="1" t="s">
        <v>131</v>
      </c>
      <c r="C1259" s="1" t="s">
        <v>136</v>
      </c>
      <c r="D1259" s="28">
        <v>0</v>
      </c>
    </row>
    <row r="1260" spans="1:4" x14ac:dyDescent="0.25">
      <c r="A1260" s="1" t="s">
        <v>70</v>
      </c>
      <c r="B1260" s="1" t="s">
        <v>130</v>
      </c>
      <c r="C1260" s="1" t="s">
        <v>115</v>
      </c>
      <c r="D1260" s="2">
        <v>0</v>
      </c>
    </row>
    <row r="1261" spans="1:4" x14ac:dyDescent="0.25">
      <c r="A1261" s="1" t="s">
        <v>70</v>
      </c>
      <c r="B1261" s="1" t="s">
        <v>130</v>
      </c>
      <c r="C1261" s="1" t="s">
        <v>124</v>
      </c>
      <c r="D1261" s="2">
        <v>2221</v>
      </c>
    </row>
    <row r="1262" spans="1:4" x14ac:dyDescent="0.25">
      <c r="A1262" s="1" t="s">
        <v>70</v>
      </c>
      <c r="B1262" s="1" t="s">
        <v>130</v>
      </c>
      <c r="C1262" s="1" t="s">
        <v>91</v>
      </c>
      <c r="D1262" s="2">
        <v>2103</v>
      </c>
    </row>
    <row r="1263" spans="1:4" x14ac:dyDescent="0.25">
      <c r="A1263" s="1" t="s">
        <v>70</v>
      </c>
      <c r="B1263" s="1" t="s">
        <v>130</v>
      </c>
      <c r="C1263" s="1" t="s">
        <v>139</v>
      </c>
      <c r="D1263" s="2">
        <v>0</v>
      </c>
    </row>
    <row r="1264" spans="1:4" x14ac:dyDescent="0.25">
      <c r="A1264" s="1" t="s">
        <v>70</v>
      </c>
      <c r="B1264" s="1" t="s">
        <v>130</v>
      </c>
      <c r="C1264" s="1" t="s">
        <v>92</v>
      </c>
      <c r="D1264" s="28">
        <v>0</v>
      </c>
    </row>
    <row r="1265" spans="1:4" x14ac:dyDescent="0.25">
      <c r="A1265" s="1" t="s">
        <v>70</v>
      </c>
      <c r="B1265" s="1" t="s">
        <v>130</v>
      </c>
      <c r="C1265" s="1" t="s">
        <v>93</v>
      </c>
      <c r="D1265" s="28">
        <v>0</v>
      </c>
    </row>
    <row r="1266" spans="1:4" x14ac:dyDescent="0.25">
      <c r="A1266" s="1" t="s">
        <v>70</v>
      </c>
      <c r="B1266" s="1" t="s">
        <v>130</v>
      </c>
      <c r="C1266" s="1" t="s">
        <v>135</v>
      </c>
      <c r="D1266" s="28">
        <v>0</v>
      </c>
    </row>
    <row r="1267" spans="1:4" x14ac:dyDescent="0.25">
      <c r="A1267" s="1" t="s">
        <v>70</v>
      </c>
      <c r="B1267" s="1" t="s">
        <v>130</v>
      </c>
      <c r="C1267" s="1" t="s">
        <v>136</v>
      </c>
      <c r="D1267" s="28">
        <v>0</v>
      </c>
    </row>
    <row r="1268" spans="1:4" x14ac:dyDescent="0.25">
      <c r="A1268" s="1" t="s">
        <v>70</v>
      </c>
      <c r="B1268" s="1" t="s">
        <v>129</v>
      </c>
      <c r="C1268" s="1" t="s">
        <v>115</v>
      </c>
      <c r="D1268" s="2">
        <v>0</v>
      </c>
    </row>
    <row r="1269" spans="1:4" x14ac:dyDescent="0.25">
      <c r="A1269" s="1" t="s">
        <v>70</v>
      </c>
      <c r="B1269" s="1" t="s">
        <v>129</v>
      </c>
      <c r="C1269" s="1" t="s">
        <v>124</v>
      </c>
      <c r="D1269" s="2">
        <v>1505</v>
      </c>
    </row>
    <row r="1270" spans="1:4" x14ac:dyDescent="0.25">
      <c r="A1270" s="1" t="s">
        <v>70</v>
      </c>
      <c r="B1270" s="1" t="s">
        <v>129</v>
      </c>
      <c r="C1270" s="1" t="s">
        <v>91</v>
      </c>
      <c r="D1270" s="2">
        <v>5</v>
      </c>
    </row>
    <row r="1271" spans="1:4" x14ac:dyDescent="0.25">
      <c r="A1271" s="1" t="s">
        <v>70</v>
      </c>
      <c r="B1271" s="1" t="s">
        <v>129</v>
      </c>
      <c r="C1271" s="1" t="s">
        <v>139</v>
      </c>
      <c r="D1271" s="2">
        <v>0</v>
      </c>
    </row>
    <row r="1272" spans="1:4" x14ac:dyDescent="0.25">
      <c r="A1272" s="1" t="s">
        <v>70</v>
      </c>
      <c r="B1272" s="1" t="s">
        <v>129</v>
      </c>
      <c r="C1272" s="1" t="s">
        <v>92</v>
      </c>
      <c r="D1272" s="28">
        <v>0</v>
      </c>
    </row>
    <row r="1273" spans="1:4" x14ac:dyDescent="0.25">
      <c r="A1273" s="1" t="s">
        <v>70</v>
      </c>
      <c r="B1273" s="1" t="s">
        <v>129</v>
      </c>
      <c r="C1273" s="1" t="s">
        <v>93</v>
      </c>
      <c r="D1273" s="28">
        <v>0</v>
      </c>
    </row>
    <row r="1274" spans="1:4" x14ac:dyDescent="0.25">
      <c r="A1274" s="1" t="s">
        <v>70</v>
      </c>
      <c r="B1274" s="1" t="s">
        <v>129</v>
      </c>
      <c r="C1274" s="1" t="s">
        <v>135</v>
      </c>
      <c r="D1274" s="28">
        <v>0</v>
      </c>
    </row>
    <row r="1275" spans="1:4" x14ac:dyDescent="0.25">
      <c r="A1275" s="1" t="s">
        <v>70</v>
      </c>
      <c r="B1275" s="1" t="s">
        <v>129</v>
      </c>
      <c r="C1275" s="1" t="s">
        <v>136</v>
      </c>
      <c r="D1275" s="28">
        <v>0</v>
      </c>
    </row>
    <row r="1276" spans="1:4" x14ac:dyDescent="0.25">
      <c r="A1276" s="1" t="s">
        <v>117</v>
      </c>
      <c r="B1276"/>
      <c r="C1276"/>
      <c r="D1276" s="2">
        <v>4685351</v>
      </c>
    </row>
    <row r="1277" spans="1:4" x14ac:dyDescent="0.25">
      <c r="A1277" s="1" t="s">
        <v>125</v>
      </c>
      <c r="B1277"/>
      <c r="C1277"/>
      <c r="D1277" s="2">
        <v>4248145</v>
      </c>
    </row>
    <row r="1278" spans="1:4" x14ac:dyDescent="0.25">
      <c r="A1278" s="1" t="s">
        <v>95</v>
      </c>
      <c r="B1278"/>
      <c r="C1278"/>
      <c r="D1278" s="2">
        <v>3973585</v>
      </c>
    </row>
    <row r="1279" spans="1:4" x14ac:dyDescent="0.25">
      <c r="A1279" s="1" t="s">
        <v>140</v>
      </c>
      <c r="B1279"/>
      <c r="C1279"/>
      <c r="D1279" s="2">
        <v>1605244</v>
      </c>
    </row>
    <row r="1280" spans="1:4" x14ac:dyDescent="0.25">
      <c r="A1280" s="1" t="s">
        <v>96</v>
      </c>
      <c r="B1280"/>
      <c r="C1280"/>
      <c r="D1280" s="28">
        <v>90.668660683052352</v>
      </c>
    </row>
    <row r="1281" spans="1:4" x14ac:dyDescent="0.25">
      <c r="A1281" s="1" t="s">
        <v>97</v>
      </c>
      <c r="B1281"/>
      <c r="C1281"/>
      <c r="D1281" s="28">
        <v>84.808694161867493</v>
      </c>
    </row>
    <row r="1282" spans="1:4" x14ac:dyDescent="0.25">
      <c r="A1282" s="1" t="s">
        <v>137</v>
      </c>
      <c r="B1282"/>
      <c r="C1282"/>
      <c r="D1282" s="28">
        <v>51.854393030795208</v>
      </c>
    </row>
    <row r="1283" spans="1:4" x14ac:dyDescent="0.25">
      <c r="A1283" s="1" t="s">
        <v>138</v>
      </c>
      <c r="B1283"/>
      <c r="C1283"/>
      <c r="D1283" s="28">
        <v>34.260912362809101</v>
      </c>
    </row>
    <row r="1284" spans="1:4" x14ac:dyDescent="0.25">
      <c r="A1284"/>
      <c r="B1284"/>
      <c r="C1284"/>
      <c r="D1284"/>
    </row>
    <row r="1285" spans="1:4" x14ac:dyDescent="0.25">
      <c r="A1285"/>
      <c r="B1285"/>
      <c r="C1285"/>
      <c r="D1285"/>
    </row>
    <row r="1286" spans="1:4" x14ac:dyDescent="0.25">
      <c r="A1286"/>
      <c r="B1286"/>
      <c r="C1286"/>
      <c r="D1286"/>
    </row>
    <row r="1287" spans="1:4" x14ac:dyDescent="0.25">
      <c r="A1287"/>
      <c r="B1287"/>
      <c r="C1287"/>
      <c r="D1287"/>
    </row>
    <row r="1288" spans="1:4" x14ac:dyDescent="0.25">
      <c r="A1288"/>
      <c r="B1288"/>
      <c r="C1288"/>
      <c r="D1288"/>
    </row>
    <row r="1289" spans="1:4" x14ac:dyDescent="0.25">
      <c r="A1289"/>
      <c r="B1289"/>
      <c r="C1289"/>
      <c r="D1289"/>
    </row>
    <row r="1290" spans="1:4" x14ac:dyDescent="0.25">
      <c r="A1290"/>
      <c r="B1290"/>
      <c r="C1290"/>
      <c r="D1290"/>
    </row>
    <row r="1291" spans="1:4" x14ac:dyDescent="0.25">
      <c r="A1291"/>
      <c r="B1291"/>
      <c r="C1291"/>
      <c r="D1291"/>
    </row>
    <row r="1292" spans="1:4" x14ac:dyDescent="0.25">
      <c r="A1292"/>
      <c r="B1292"/>
      <c r="C1292"/>
      <c r="D1292"/>
    </row>
    <row r="1293" spans="1:4" x14ac:dyDescent="0.25">
      <c r="A1293"/>
      <c r="B1293"/>
      <c r="C1293"/>
      <c r="D1293"/>
    </row>
    <row r="1294" spans="1:4" x14ac:dyDescent="0.25">
      <c r="A1294"/>
      <c r="B1294"/>
      <c r="C1294"/>
      <c r="D1294"/>
    </row>
    <row r="1295" spans="1:4" x14ac:dyDescent="0.25">
      <c r="A1295"/>
      <c r="B1295"/>
      <c r="C1295"/>
      <c r="D1295"/>
    </row>
    <row r="1296" spans="1:4" x14ac:dyDescent="0.25">
      <c r="A1296"/>
      <c r="B1296"/>
      <c r="C1296"/>
      <c r="D1296"/>
    </row>
    <row r="1297" spans="1:4" x14ac:dyDescent="0.25">
      <c r="A1297"/>
      <c r="B1297"/>
      <c r="C1297"/>
      <c r="D1297"/>
    </row>
    <row r="1298" spans="1:4" x14ac:dyDescent="0.25">
      <c r="A1298"/>
      <c r="B1298"/>
      <c r="C1298"/>
      <c r="D1298"/>
    </row>
    <row r="1299" spans="1:4" x14ac:dyDescent="0.25">
      <c r="A1299"/>
      <c r="B1299"/>
      <c r="C1299"/>
      <c r="D1299"/>
    </row>
    <row r="1300" spans="1:4" x14ac:dyDescent="0.25">
      <c r="A1300"/>
      <c r="B1300"/>
      <c r="C1300"/>
      <c r="D1300"/>
    </row>
    <row r="1301" spans="1:4" x14ac:dyDescent="0.25">
      <c r="A1301"/>
      <c r="B1301"/>
      <c r="C1301"/>
      <c r="D1301"/>
    </row>
    <row r="1302" spans="1:4" x14ac:dyDescent="0.25">
      <c r="A1302"/>
      <c r="B1302"/>
      <c r="C1302"/>
      <c r="D1302"/>
    </row>
    <row r="1303" spans="1:4" x14ac:dyDescent="0.25">
      <c r="A1303"/>
      <c r="B1303"/>
      <c r="C1303"/>
      <c r="D1303"/>
    </row>
    <row r="1304" spans="1:4" x14ac:dyDescent="0.25">
      <c r="A1304"/>
      <c r="B1304"/>
      <c r="C1304"/>
      <c r="D1304"/>
    </row>
    <row r="1305" spans="1:4" x14ac:dyDescent="0.25">
      <c r="A1305"/>
      <c r="B1305"/>
      <c r="C1305"/>
      <c r="D1305"/>
    </row>
    <row r="1306" spans="1:4" x14ac:dyDescent="0.25">
      <c r="A1306"/>
      <c r="B1306"/>
      <c r="C1306"/>
      <c r="D1306"/>
    </row>
    <row r="1307" spans="1:4" x14ac:dyDescent="0.25">
      <c r="A1307"/>
      <c r="B1307"/>
      <c r="C1307"/>
      <c r="D1307"/>
    </row>
    <row r="1308" spans="1:4" x14ac:dyDescent="0.25">
      <c r="A1308"/>
      <c r="B1308"/>
      <c r="C1308"/>
      <c r="D1308"/>
    </row>
    <row r="1309" spans="1:4" x14ac:dyDescent="0.25">
      <c r="A1309"/>
      <c r="B1309"/>
      <c r="C1309"/>
      <c r="D1309"/>
    </row>
    <row r="1310" spans="1:4" x14ac:dyDescent="0.25">
      <c r="A1310"/>
      <c r="B1310"/>
      <c r="C1310"/>
      <c r="D1310"/>
    </row>
    <row r="1311" spans="1:4" x14ac:dyDescent="0.25">
      <c r="A1311"/>
      <c r="B1311"/>
      <c r="C1311"/>
      <c r="D1311"/>
    </row>
    <row r="1312" spans="1:4" x14ac:dyDescent="0.25">
      <c r="A1312"/>
      <c r="B1312"/>
      <c r="C1312"/>
      <c r="D1312"/>
    </row>
    <row r="1313" spans="1:4" x14ac:dyDescent="0.25">
      <c r="A1313"/>
      <c r="B1313"/>
      <c r="C1313"/>
      <c r="D1313"/>
    </row>
    <row r="1314" spans="1:4" x14ac:dyDescent="0.25">
      <c r="A1314"/>
      <c r="B1314"/>
      <c r="C1314"/>
      <c r="D1314"/>
    </row>
    <row r="1315" spans="1:4" x14ac:dyDescent="0.25">
      <c r="A1315"/>
      <c r="B1315"/>
      <c r="C1315"/>
      <c r="D1315"/>
    </row>
    <row r="1316" spans="1:4" x14ac:dyDescent="0.25">
      <c r="A1316"/>
      <c r="B1316"/>
      <c r="C1316"/>
      <c r="D1316"/>
    </row>
    <row r="1317" spans="1:4" x14ac:dyDescent="0.25">
      <c r="A1317"/>
      <c r="B1317"/>
      <c r="C1317"/>
      <c r="D1317"/>
    </row>
    <row r="1318" spans="1:4" x14ac:dyDescent="0.25">
      <c r="A1318"/>
      <c r="B1318"/>
      <c r="C1318"/>
      <c r="D1318"/>
    </row>
    <row r="1319" spans="1:4" x14ac:dyDescent="0.25">
      <c r="A1319"/>
      <c r="B1319"/>
      <c r="C1319"/>
      <c r="D1319"/>
    </row>
    <row r="1320" spans="1:4" x14ac:dyDescent="0.25">
      <c r="A1320"/>
      <c r="B1320"/>
      <c r="C1320"/>
      <c r="D1320"/>
    </row>
    <row r="1321" spans="1:4" x14ac:dyDescent="0.25">
      <c r="A1321"/>
      <c r="B1321"/>
      <c r="C1321"/>
      <c r="D1321"/>
    </row>
    <row r="1322" spans="1:4" x14ac:dyDescent="0.25">
      <c r="A1322"/>
      <c r="B1322"/>
      <c r="C1322"/>
      <c r="D1322"/>
    </row>
    <row r="1323" spans="1:4" x14ac:dyDescent="0.25">
      <c r="A1323"/>
      <c r="B1323"/>
      <c r="C1323"/>
      <c r="D1323"/>
    </row>
    <row r="1324" spans="1:4" x14ac:dyDescent="0.25">
      <c r="A1324"/>
      <c r="B1324"/>
      <c r="C1324"/>
      <c r="D1324"/>
    </row>
    <row r="1325" spans="1:4" x14ac:dyDescent="0.25">
      <c r="A1325"/>
      <c r="B1325"/>
      <c r="C1325"/>
      <c r="D1325"/>
    </row>
    <row r="1326" spans="1:4" x14ac:dyDescent="0.25">
      <c r="A1326"/>
      <c r="B1326"/>
      <c r="C1326"/>
      <c r="D1326"/>
    </row>
    <row r="1327" spans="1:4" x14ac:dyDescent="0.25">
      <c r="A1327"/>
      <c r="B1327"/>
      <c r="C1327"/>
      <c r="D1327"/>
    </row>
    <row r="1328" spans="1:4" x14ac:dyDescent="0.25">
      <c r="A1328"/>
      <c r="B1328"/>
      <c r="C1328"/>
      <c r="D1328"/>
    </row>
    <row r="1329" spans="1:4" x14ac:dyDescent="0.25">
      <c r="A1329"/>
      <c r="B1329"/>
      <c r="C1329"/>
      <c r="D1329"/>
    </row>
    <row r="1330" spans="1:4" x14ac:dyDescent="0.25">
      <c r="A1330"/>
      <c r="B1330"/>
      <c r="C1330"/>
      <c r="D1330"/>
    </row>
    <row r="1331" spans="1:4" x14ac:dyDescent="0.25">
      <c r="A1331"/>
      <c r="B1331"/>
      <c r="C1331"/>
      <c r="D1331"/>
    </row>
    <row r="1332" spans="1:4" x14ac:dyDescent="0.25">
      <c r="A1332"/>
      <c r="B1332"/>
      <c r="C1332"/>
      <c r="D1332"/>
    </row>
    <row r="1333" spans="1:4" x14ac:dyDescent="0.25">
      <c r="A1333"/>
      <c r="B1333"/>
      <c r="C1333"/>
      <c r="D1333"/>
    </row>
    <row r="1334" spans="1:4" x14ac:dyDescent="0.25">
      <c r="A1334"/>
      <c r="B1334"/>
      <c r="C1334"/>
      <c r="D1334"/>
    </row>
    <row r="1335" spans="1:4" x14ac:dyDescent="0.25">
      <c r="A1335"/>
      <c r="B1335"/>
      <c r="C1335"/>
      <c r="D1335"/>
    </row>
    <row r="1336" spans="1:4" x14ac:dyDescent="0.25">
      <c r="A1336"/>
      <c r="B1336"/>
      <c r="C1336"/>
      <c r="D1336"/>
    </row>
    <row r="1337" spans="1:4" x14ac:dyDescent="0.25">
      <c r="A1337"/>
      <c r="B1337"/>
      <c r="C1337"/>
      <c r="D1337"/>
    </row>
    <row r="1338" spans="1:4" x14ac:dyDescent="0.25">
      <c r="A1338"/>
      <c r="B1338"/>
      <c r="C1338"/>
      <c r="D1338"/>
    </row>
    <row r="1339" spans="1:4" x14ac:dyDescent="0.25">
      <c r="A1339"/>
      <c r="B1339"/>
      <c r="C1339"/>
      <c r="D1339"/>
    </row>
    <row r="1340" spans="1:4" x14ac:dyDescent="0.25">
      <c r="A1340"/>
      <c r="B1340"/>
      <c r="C1340"/>
      <c r="D1340"/>
    </row>
    <row r="1341" spans="1:4" x14ac:dyDescent="0.25">
      <c r="A1341"/>
      <c r="B1341"/>
      <c r="C1341"/>
      <c r="D1341"/>
    </row>
    <row r="1342" spans="1:4" x14ac:dyDescent="0.25">
      <c r="A1342"/>
      <c r="B1342"/>
      <c r="C1342"/>
      <c r="D1342"/>
    </row>
    <row r="1343" spans="1:4" x14ac:dyDescent="0.25">
      <c r="A1343"/>
      <c r="B1343"/>
      <c r="C1343"/>
      <c r="D1343"/>
    </row>
    <row r="1344" spans="1:4" x14ac:dyDescent="0.25">
      <c r="A1344"/>
      <c r="B1344"/>
      <c r="C1344"/>
      <c r="D1344"/>
    </row>
    <row r="1345" spans="1:4" x14ac:dyDescent="0.25">
      <c r="A1345"/>
      <c r="B1345"/>
      <c r="C1345"/>
      <c r="D1345"/>
    </row>
    <row r="1346" spans="1:4" x14ac:dyDescent="0.25">
      <c r="A1346"/>
      <c r="B1346"/>
      <c r="C1346"/>
      <c r="D1346"/>
    </row>
    <row r="1347" spans="1:4" x14ac:dyDescent="0.25">
      <c r="A1347"/>
      <c r="B1347"/>
      <c r="C1347"/>
      <c r="D1347"/>
    </row>
    <row r="1348" spans="1:4" x14ac:dyDescent="0.25">
      <c r="A1348"/>
      <c r="B1348"/>
      <c r="C1348"/>
      <c r="D1348"/>
    </row>
    <row r="1349" spans="1:4" x14ac:dyDescent="0.25">
      <c r="A1349"/>
      <c r="B1349"/>
      <c r="C1349"/>
      <c r="D1349"/>
    </row>
    <row r="1350" spans="1:4" x14ac:dyDescent="0.25">
      <c r="A1350"/>
      <c r="B1350"/>
      <c r="C1350"/>
      <c r="D1350"/>
    </row>
    <row r="1351" spans="1:4" x14ac:dyDescent="0.25">
      <c r="A1351"/>
      <c r="B1351"/>
      <c r="C1351"/>
      <c r="D1351"/>
    </row>
    <row r="1352" spans="1:4" x14ac:dyDescent="0.25">
      <c r="A1352"/>
      <c r="B1352"/>
      <c r="C1352"/>
      <c r="D1352"/>
    </row>
    <row r="1353" spans="1:4" x14ac:dyDescent="0.25">
      <c r="A1353"/>
      <c r="B1353"/>
      <c r="C1353"/>
      <c r="D1353"/>
    </row>
    <row r="1354" spans="1:4" x14ac:dyDescent="0.25">
      <c r="A1354"/>
      <c r="B1354"/>
      <c r="C1354"/>
      <c r="D1354"/>
    </row>
    <row r="1355" spans="1:4" x14ac:dyDescent="0.25">
      <c r="A1355"/>
      <c r="B1355"/>
      <c r="C1355"/>
      <c r="D1355"/>
    </row>
    <row r="1356" spans="1:4" x14ac:dyDescent="0.25">
      <c r="A1356"/>
      <c r="B1356"/>
      <c r="C1356"/>
      <c r="D1356"/>
    </row>
    <row r="1357" spans="1:4" x14ac:dyDescent="0.25">
      <c r="A1357"/>
      <c r="B1357"/>
      <c r="C1357"/>
      <c r="D1357"/>
    </row>
    <row r="1358" spans="1:4" x14ac:dyDescent="0.25">
      <c r="A1358"/>
      <c r="B1358"/>
      <c r="C1358"/>
      <c r="D1358"/>
    </row>
    <row r="1359" spans="1:4" x14ac:dyDescent="0.25">
      <c r="A1359"/>
      <c r="B1359"/>
      <c r="C1359"/>
      <c r="D1359"/>
    </row>
    <row r="1360" spans="1:4" x14ac:dyDescent="0.25">
      <c r="A1360"/>
      <c r="B1360"/>
      <c r="C1360"/>
      <c r="D1360"/>
    </row>
    <row r="1361" spans="1:4" x14ac:dyDescent="0.25">
      <c r="A1361"/>
      <c r="B1361"/>
      <c r="C1361"/>
      <c r="D1361"/>
    </row>
    <row r="1362" spans="1:4" x14ac:dyDescent="0.25">
      <c r="A1362"/>
      <c r="B1362"/>
      <c r="C1362"/>
      <c r="D1362"/>
    </row>
    <row r="1363" spans="1:4" x14ac:dyDescent="0.25">
      <c r="A1363"/>
      <c r="B1363"/>
      <c r="C1363"/>
      <c r="D1363"/>
    </row>
    <row r="1364" spans="1:4" x14ac:dyDescent="0.25">
      <c r="A1364"/>
      <c r="B1364"/>
      <c r="C1364"/>
      <c r="D1364"/>
    </row>
    <row r="1365" spans="1:4" x14ac:dyDescent="0.25">
      <c r="A1365"/>
      <c r="B1365"/>
      <c r="C1365"/>
      <c r="D1365"/>
    </row>
    <row r="1366" spans="1:4" x14ac:dyDescent="0.25">
      <c r="A1366"/>
      <c r="B1366"/>
      <c r="C1366"/>
      <c r="D1366"/>
    </row>
    <row r="1367" spans="1:4" x14ac:dyDescent="0.25">
      <c r="A1367"/>
      <c r="B1367"/>
      <c r="C1367"/>
      <c r="D1367"/>
    </row>
    <row r="1368" spans="1:4" x14ac:dyDescent="0.25">
      <c r="A1368"/>
      <c r="B1368"/>
      <c r="C1368"/>
      <c r="D1368"/>
    </row>
    <row r="1369" spans="1:4" x14ac:dyDescent="0.25">
      <c r="A1369"/>
      <c r="B1369"/>
      <c r="C1369"/>
      <c r="D1369"/>
    </row>
    <row r="1370" spans="1:4" x14ac:dyDescent="0.25">
      <c r="A1370"/>
      <c r="B1370"/>
      <c r="C1370"/>
      <c r="D1370"/>
    </row>
    <row r="1371" spans="1:4" x14ac:dyDescent="0.25">
      <c r="A1371"/>
      <c r="B1371"/>
      <c r="C1371"/>
      <c r="D1371"/>
    </row>
    <row r="1372" spans="1:4" x14ac:dyDescent="0.25">
      <c r="A1372"/>
      <c r="B1372"/>
      <c r="C1372"/>
      <c r="D1372"/>
    </row>
    <row r="1373" spans="1:4" x14ac:dyDescent="0.25">
      <c r="A1373"/>
      <c r="B1373"/>
      <c r="C1373"/>
      <c r="D1373"/>
    </row>
    <row r="1374" spans="1:4" x14ac:dyDescent="0.25">
      <c r="A1374"/>
      <c r="B1374"/>
      <c r="C1374"/>
      <c r="D1374"/>
    </row>
    <row r="1375" spans="1:4" x14ac:dyDescent="0.25">
      <c r="A1375"/>
      <c r="B1375"/>
      <c r="C1375"/>
      <c r="D1375"/>
    </row>
    <row r="1376" spans="1:4" x14ac:dyDescent="0.25">
      <c r="A1376"/>
      <c r="B1376"/>
      <c r="C1376"/>
      <c r="D1376"/>
    </row>
    <row r="1377" spans="1:4" x14ac:dyDescent="0.25">
      <c r="A1377"/>
      <c r="B1377"/>
      <c r="C1377"/>
      <c r="D1377"/>
    </row>
    <row r="1378" spans="1:4" x14ac:dyDescent="0.25">
      <c r="A1378"/>
      <c r="B1378"/>
      <c r="C1378"/>
      <c r="D1378"/>
    </row>
    <row r="1379" spans="1:4" x14ac:dyDescent="0.25">
      <c r="A1379"/>
      <c r="B1379"/>
      <c r="C1379"/>
      <c r="D1379"/>
    </row>
    <row r="1380" spans="1:4" x14ac:dyDescent="0.25">
      <c r="A1380"/>
      <c r="B1380"/>
      <c r="C1380"/>
      <c r="D1380"/>
    </row>
    <row r="1381" spans="1:4" x14ac:dyDescent="0.25">
      <c r="A1381"/>
      <c r="B1381"/>
      <c r="C1381"/>
      <c r="D1381"/>
    </row>
    <row r="1382" spans="1:4" x14ac:dyDescent="0.25">
      <c r="A1382"/>
      <c r="B1382"/>
      <c r="C1382"/>
      <c r="D1382"/>
    </row>
    <row r="1383" spans="1:4" x14ac:dyDescent="0.25">
      <c r="A1383"/>
      <c r="B1383"/>
      <c r="C1383"/>
      <c r="D1383"/>
    </row>
    <row r="1384" spans="1:4" x14ac:dyDescent="0.25">
      <c r="A1384"/>
      <c r="B1384"/>
      <c r="C1384"/>
      <c r="D1384"/>
    </row>
    <row r="1385" spans="1:4" x14ac:dyDescent="0.25">
      <c r="A1385"/>
      <c r="B1385"/>
      <c r="C1385"/>
      <c r="D1385"/>
    </row>
    <row r="1386" spans="1:4" x14ac:dyDescent="0.25">
      <c r="A1386"/>
      <c r="B1386"/>
      <c r="C1386"/>
      <c r="D1386"/>
    </row>
    <row r="1387" spans="1:4" x14ac:dyDescent="0.25">
      <c r="A1387"/>
      <c r="B1387"/>
      <c r="C1387"/>
      <c r="D1387"/>
    </row>
    <row r="1388" spans="1:4" x14ac:dyDescent="0.25">
      <c r="A1388"/>
      <c r="B1388"/>
      <c r="C1388"/>
      <c r="D1388"/>
    </row>
    <row r="1389" spans="1:4" x14ac:dyDescent="0.25">
      <c r="A1389"/>
      <c r="B1389"/>
      <c r="C1389"/>
      <c r="D1389"/>
    </row>
    <row r="1390" spans="1:4" x14ac:dyDescent="0.25">
      <c r="A1390"/>
      <c r="B1390"/>
      <c r="C1390"/>
      <c r="D1390"/>
    </row>
    <row r="1391" spans="1:4" x14ac:dyDescent="0.25">
      <c r="A1391"/>
      <c r="B1391"/>
      <c r="C1391"/>
      <c r="D1391"/>
    </row>
    <row r="1392" spans="1:4" x14ac:dyDescent="0.25">
      <c r="A1392"/>
      <c r="B1392"/>
      <c r="C1392"/>
      <c r="D1392"/>
    </row>
    <row r="1393" spans="1:4" x14ac:dyDescent="0.25">
      <c r="A1393"/>
      <c r="B1393"/>
      <c r="C1393"/>
      <c r="D1393"/>
    </row>
    <row r="1394" spans="1:4" x14ac:dyDescent="0.25">
      <c r="A1394"/>
      <c r="B1394"/>
      <c r="C1394"/>
      <c r="D1394"/>
    </row>
    <row r="1395" spans="1:4" x14ac:dyDescent="0.25">
      <c r="A1395"/>
      <c r="B1395"/>
      <c r="C1395"/>
      <c r="D1395"/>
    </row>
    <row r="1396" spans="1:4" x14ac:dyDescent="0.25">
      <c r="A1396"/>
      <c r="B1396"/>
      <c r="C1396"/>
      <c r="D1396"/>
    </row>
    <row r="1397" spans="1:4" x14ac:dyDescent="0.25">
      <c r="A1397"/>
      <c r="B1397"/>
      <c r="C1397"/>
      <c r="D1397"/>
    </row>
    <row r="1398" spans="1:4" x14ac:dyDescent="0.25">
      <c r="A1398"/>
      <c r="B1398"/>
      <c r="C1398"/>
      <c r="D1398"/>
    </row>
    <row r="1399" spans="1:4" x14ac:dyDescent="0.25">
      <c r="A1399"/>
      <c r="B1399"/>
      <c r="C1399"/>
      <c r="D1399"/>
    </row>
    <row r="1400" spans="1:4" x14ac:dyDescent="0.25">
      <c r="A1400"/>
      <c r="B1400"/>
      <c r="C1400"/>
      <c r="D1400"/>
    </row>
    <row r="1401" spans="1:4" x14ac:dyDescent="0.25">
      <c r="A1401"/>
      <c r="B1401"/>
      <c r="C1401"/>
      <c r="D1401"/>
    </row>
    <row r="1402" spans="1:4" x14ac:dyDescent="0.25">
      <c r="A1402"/>
      <c r="B1402"/>
      <c r="C1402"/>
      <c r="D1402"/>
    </row>
    <row r="1403" spans="1:4" x14ac:dyDescent="0.25">
      <c r="A1403"/>
      <c r="B1403"/>
      <c r="C1403"/>
      <c r="D1403"/>
    </row>
    <row r="1404" spans="1:4" x14ac:dyDescent="0.25">
      <c r="A1404"/>
      <c r="B1404"/>
      <c r="C1404"/>
      <c r="D1404"/>
    </row>
    <row r="1405" spans="1:4" x14ac:dyDescent="0.25">
      <c r="A1405"/>
      <c r="B1405"/>
      <c r="C1405"/>
      <c r="D1405"/>
    </row>
    <row r="1406" spans="1:4" x14ac:dyDescent="0.25">
      <c r="A1406"/>
      <c r="B1406"/>
      <c r="C1406"/>
      <c r="D1406"/>
    </row>
    <row r="1407" spans="1:4" x14ac:dyDescent="0.25">
      <c r="A1407"/>
      <c r="B1407"/>
      <c r="C1407"/>
      <c r="D1407"/>
    </row>
    <row r="1408" spans="1:4" x14ac:dyDescent="0.25">
      <c r="A1408"/>
      <c r="B1408"/>
      <c r="C1408"/>
      <c r="D1408"/>
    </row>
    <row r="1409" spans="1:4" x14ac:dyDescent="0.25">
      <c r="A1409"/>
      <c r="B1409"/>
      <c r="C1409"/>
      <c r="D1409"/>
    </row>
    <row r="1410" spans="1:4" x14ac:dyDescent="0.25">
      <c r="A1410"/>
      <c r="B1410"/>
      <c r="C1410"/>
      <c r="D1410"/>
    </row>
    <row r="1411" spans="1:4" x14ac:dyDescent="0.25">
      <c r="A1411"/>
      <c r="B1411"/>
      <c r="C1411"/>
      <c r="D1411"/>
    </row>
    <row r="1412" spans="1:4" x14ac:dyDescent="0.25">
      <c r="A1412"/>
      <c r="B1412"/>
      <c r="C1412"/>
      <c r="D1412"/>
    </row>
    <row r="1413" spans="1:4" x14ac:dyDescent="0.25">
      <c r="A1413"/>
      <c r="B1413"/>
      <c r="C1413"/>
      <c r="D1413"/>
    </row>
    <row r="1414" spans="1:4" x14ac:dyDescent="0.25">
      <c r="A1414"/>
      <c r="B1414"/>
      <c r="C1414"/>
      <c r="D1414"/>
    </row>
    <row r="1415" spans="1:4" x14ac:dyDescent="0.25">
      <c r="A1415"/>
      <c r="B1415"/>
      <c r="C1415"/>
      <c r="D1415"/>
    </row>
    <row r="1416" spans="1:4" x14ac:dyDescent="0.25">
      <c r="A1416"/>
      <c r="B1416"/>
      <c r="C1416"/>
      <c r="D1416"/>
    </row>
    <row r="1417" spans="1:4" x14ac:dyDescent="0.25">
      <c r="A1417"/>
      <c r="B1417"/>
      <c r="C1417"/>
      <c r="D1417"/>
    </row>
    <row r="1418" spans="1:4" x14ac:dyDescent="0.25">
      <c r="A1418"/>
      <c r="B1418"/>
      <c r="C1418"/>
      <c r="D1418"/>
    </row>
    <row r="1419" spans="1:4" x14ac:dyDescent="0.25">
      <c r="A1419"/>
      <c r="B1419"/>
      <c r="C1419"/>
      <c r="D1419"/>
    </row>
    <row r="1420" spans="1:4" x14ac:dyDescent="0.25">
      <c r="A1420"/>
      <c r="B1420"/>
      <c r="C1420"/>
      <c r="D1420"/>
    </row>
    <row r="1421" spans="1:4" x14ac:dyDescent="0.25">
      <c r="A1421"/>
      <c r="B1421"/>
      <c r="C1421"/>
      <c r="D1421"/>
    </row>
    <row r="1422" spans="1:4" x14ac:dyDescent="0.25">
      <c r="A1422"/>
      <c r="B1422"/>
      <c r="C1422"/>
      <c r="D1422"/>
    </row>
    <row r="1423" spans="1:4" x14ac:dyDescent="0.25">
      <c r="A1423"/>
      <c r="B1423"/>
      <c r="C1423"/>
      <c r="D1423"/>
    </row>
    <row r="1424" spans="1:4" x14ac:dyDescent="0.25">
      <c r="A1424"/>
      <c r="B1424"/>
      <c r="C1424"/>
      <c r="D1424"/>
    </row>
    <row r="1425" spans="1:4" x14ac:dyDescent="0.25">
      <c r="A1425"/>
      <c r="B1425"/>
      <c r="C1425"/>
      <c r="D1425"/>
    </row>
    <row r="1426" spans="1:4" x14ac:dyDescent="0.25">
      <c r="A1426"/>
      <c r="B1426"/>
      <c r="C1426"/>
      <c r="D1426"/>
    </row>
    <row r="1427" spans="1:4" x14ac:dyDescent="0.25">
      <c r="A1427"/>
      <c r="B1427"/>
      <c r="C1427"/>
      <c r="D1427"/>
    </row>
    <row r="1428" spans="1:4" x14ac:dyDescent="0.25">
      <c r="A1428"/>
      <c r="B1428"/>
      <c r="C1428"/>
      <c r="D1428"/>
    </row>
    <row r="1429" spans="1:4" x14ac:dyDescent="0.25">
      <c r="A1429"/>
      <c r="B1429"/>
      <c r="C1429"/>
      <c r="D1429"/>
    </row>
    <row r="1430" spans="1:4" x14ac:dyDescent="0.25">
      <c r="A1430"/>
      <c r="B1430"/>
      <c r="C1430"/>
      <c r="D1430"/>
    </row>
    <row r="1431" spans="1:4" x14ac:dyDescent="0.25">
      <c r="A1431"/>
      <c r="B1431"/>
      <c r="C1431"/>
      <c r="D1431"/>
    </row>
    <row r="1432" spans="1:4" x14ac:dyDescent="0.25">
      <c r="A1432"/>
      <c r="B1432"/>
      <c r="C1432"/>
      <c r="D1432"/>
    </row>
    <row r="1433" spans="1:4" x14ac:dyDescent="0.25">
      <c r="A1433"/>
      <c r="B1433"/>
      <c r="C1433"/>
      <c r="D1433"/>
    </row>
    <row r="1434" spans="1:4" x14ac:dyDescent="0.25">
      <c r="A1434"/>
      <c r="B1434"/>
      <c r="C1434"/>
      <c r="D1434"/>
    </row>
    <row r="1435" spans="1:4" x14ac:dyDescent="0.25">
      <c r="A1435"/>
      <c r="B1435"/>
      <c r="C1435"/>
      <c r="D1435"/>
    </row>
    <row r="1436" spans="1:4" x14ac:dyDescent="0.25">
      <c r="A1436"/>
      <c r="B1436"/>
      <c r="C1436"/>
      <c r="D1436"/>
    </row>
    <row r="1437" spans="1:4" x14ac:dyDescent="0.25">
      <c r="A1437"/>
      <c r="B1437"/>
      <c r="C1437"/>
      <c r="D1437"/>
    </row>
    <row r="1438" spans="1:4" x14ac:dyDescent="0.25">
      <c r="A1438"/>
      <c r="B1438"/>
      <c r="C1438"/>
      <c r="D1438"/>
    </row>
    <row r="1439" spans="1:4" x14ac:dyDescent="0.25">
      <c r="A1439"/>
      <c r="B1439"/>
      <c r="C1439"/>
      <c r="D1439"/>
    </row>
    <row r="1440" spans="1:4" x14ac:dyDescent="0.25">
      <c r="A1440"/>
      <c r="B1440"/>
      <c r="C1440"/>
      <c r="D1440"/>
    </row>
    <row r="1441" spans="1:4" x14ac:dyDescent="0.25">
      <c r="A1441"/>
      <c r="B1441"/>
      <c r="C1441"/>
      <c r="D1441"/>
    </row>
    <row r="1442" spans="1:4" x14ac:dyDescent="0.25">
      <c r="A1442"/>
      <c r="B1442"/>
      <c r="C1442"/>
      <c r="D1442"/>
    </row>
    <row r="1443" spans="1:4" x14ac:dyDescent="0.25">
      <c r="A1443"/>
      <c r="B1443"/>
      <c r="C1443"/>
      <c r="D1443"/>
    </row>
    <row r="1444" spans="1:4" x14ac:dyDescent="0.25">
      <c r="A1444"/>
      <c r="B1444"/>
      <c r="C1444"/>
      <c r="D1444"/>
    </row>
    <row r="1445" spans="1:4" x14ac:dyDescent="0.25">
      <c r="A1445"/>
      <c r="B1445"/>
      <c r="C1445"/>
      <c r="D1445"/>
    </row>
    <row r="1446" spans="1:4" x14ac:dyDescent="0.25">
      <c r="A1446"/>
      <c r="B1446"/>
      <c r="C1446"/>
      <c r="D1446"/>
    </row>
    <row r="1447" spans="1:4" x14ac:dyDescent="0.25">
      <c r="A1447"/>
      <c r="B1447"/>
      <c r="C1447"/>
      <c r="D1447"/>
    </row>
    <row r="1448" spans="1:4" x14ac:dyDescent="0.25">
      <c r="A1448"/>
      <c r="B1448"/>
      <c r="C1448"/>
      <c r="D1448"/>
    </row>
    <row r="1449" spans="1:4" x14ac:dyDescent="0.25">
      <c r="A1449"/>
      <c r="B1449"/>
      <c r="C1449"/>
      <c r="D1449"/>
    </row>
    <row r="1450" spans="1:4" x14ac:dyDescent="0.25">
      <c r="A1450"/>
      <c r="B1450"/>
      <c r="C1450"/>
      <c r="D1450"/>
    </row>
    <row r="1451" spans="1:4" x14ac:dyDescent="0.25">
      <c r="A1451"/>
      <c r="B1451"/>
      <c r="C1451"/>
      <c r="D1451"/>
    </row>
    <row r="1452" spans="1:4" x14ac:dyDescent="0.25">
      <c r="A1452"/>
      <c r="B1452"/>
      <c r="C1452"/>
      <c r="D1452"/>
    </row>
    <row r="1453" spans="1:4" x14ac:dyDescent="0.25">
      <c r="A1453"/>
      <c r="B1453"/>
      <c r="C1453"/>
      <c r="D1453"/>
    </row>
    <row r="1454" spans="1:4" x14ac:dyDescent="0.25">
      <c r="A1454"/>
      <c r="B1454"/>
      <c r="C1454"/>
      <c r="D1454"/>
    </row>
    <row r="1455" spans="1:4" x14ac:dyDescent="0.25">
      <c r="A1455"/>
      <c r="B1455"/>
      <c r="C1455"/>
      <c r="D1455"/>
    </row>
    <row r="1456" spans="1:4" x14ac:dyDescent="0.25">
      <c r="A1456"/>
      <c r="B1456"/>
      <c r="C1456"/>
      <c r="D1456"/>
    </row>
    <row r="1457" spans="1:4" x14ac:dyDescent="0.25">
      <c r="A1457"/>
      <c r="B1457"/>
      <c r="C1457"/>
      <c r="D1457"/>
    </row>
    <row r="1458" spans="1:4" x14ac:dyDescent="0.25">
      <c r="A1458"/>
      <c r="B1458"/>
      <c r="C1458"/>
      <c r="D1458"/>
    </row>
    <row r="1459" spans="1:4" x14ac:dyDescent="0.25">
      <c r="A1459"/>
      <c r="B1459"/>
      <c r="C1459"/>
      <c r="D1459"/>
    </row>
    <row r="1460" spans="1:4" x14ac:dyDescent="0.25">
      <c r="A1460"/>
      <c r="B1460"/>
      <c r="C1460"/>
      <c r="D1460"/>
    </row>
    <row r="1461" spans="1:4" x14ac:dyDescent="0.25">
      <c r="A1461"/>
      <c r="B1461"/>
      <c r="C1461"/>
      <c r="D1461"/>
    </row>
    <row r="1462" spans="1:4" x14ac:dyDescent="0.25">
      <c r="A1462"/>
      <c r="B1462"/>
      <c r="C1462"/>
      <c r="D1462"/>
    </row>
    <row r="1463" spans="1:4" x14ac:dyDescent="0.25">
      <c r="A1463"/>
      <c r="B1463"/>
      <c r="C1463"/>
      <c r="D1463"/>
    </row>
    <row r="1464" spans="1:4" x14ac:dyDescent="0.25">
      <c r="A1464"/>
      <c r="B1464"/>
      <c r="C1464"/>
      <c r="D1464"/>
    </row>
    <row r="1465" spans="1:4" x14ac:dyDescent="0.25">
      <c r="A1465"/>
      <c r="B1465"/>
      <c r="C1465"/>
      <c r="D1465"/>
    </row>
    <row r="1466" spans="1:4" x14ac:dyDescent="0.25">
      <c r="A1466"/>
      <c r="B1466"/>
      <c r="C1466"/>
      <c r="D1466"/>
    </row>
    <row r="1467" spans="1:4" x14ac:dyDescent="0.25">
      <c r="A1467"/>
      <c r="B1467"/>
      <c r="C1467"/>
      <c r="D1467"/>
    </row>
    <row r="1468" spans="1:4" x14ac:dyDescent="0.25">
      <c r="A1468"/>
      <c r="B1468"/>
      <c r="C1468"/>
      <c r="D1468"/>
    </row>
    <row r="1469" spans="1:4" x14ac:dyDescent="0.25">
      <c r="A1469"/>
      <c r="B1469"/>
      <c r="C1469"/>
      <c r="D1469"/>
    </row>
    <row r="1470" spans="1:4" x14ac:dyDescent="0.25">
      <c r="A1470"/>
      <c r="B1470"/>
      <c r="C1470"/>
      <c r="D1470"/>
    </row>
    <row r="1471" spans="1:4" x14ac:dyDescent="0.25">
      <c r="A1471"/>
      <c r="B1471"/>
      <c r="C1471"/>
      <c r="D1471"/>
    </row>
    <row r="1472" spans="1:4" x14ac:dyDescent="0.25">
      <c r="A1472"/>
      <c r="B1472"/>
      <c r="C1472"/>
      <c r="D1472"/>
    </row>
    <row r="1473" spans="1:4" x14ac:dyDescent="0.25">
      <c r="A1473"/>
      <c r="B1473"/>
      <c r="C1473"/>
      <c r="D1473"/>
    </row>
    <row r="1474" spans="1:4" x14ac:dyDescent="0.25">
      <c r="A1474"/>
      <c r="B1474"/>
      <c r="C1474"/>
      <c r="D1474"/>
    </row>
    <row r="1475" spans="1:4" x14ac:dyDescent="0.25">
      <c r="A1475"/>
      <c r="B1475"/>
      <c r="C1475"/>
      <c r="D1475"/>
    </row>
    <row r="1476" spans="1:4" x14ac:dyDescent="0.25">
      <c r="A1476"/>
      <c r="B1476"/>
      <c r="C1476"/>
      <c r="D1476"/>
    </row>
    <row r="1477" spans="1:4" x14ac:dyDescent="0.25">
      <c r="A1477"/>
      <c r="B1477"/>
      <c r="C1477"/>
      <c r="D1477"/>
    </row>
    <row r="1478" spans="1:4" x14ac:dyDescent="0.25">
      <c r="A1478"/>
      <c r="B1478"/>
      <c r="C1478"/>
      <c r="D1478"/>
    </row>
    <row r="1479" spans="1:4" x14ac:dyDescent="0.25">
      <c r="A1479"/>
      <c r="B1479"/>
      <c r="C1479"/>
      <c r="D1479"/>
    </row>
    <row r="1480" spans="1:4" x14ac:dyDescent="0.25">
      <c r="A1480"/>
      <c r="B1480"/>
      <c r="C1480"/>
      <c r="D1480"/>
    </row>
    <row r="1481" spans="1:4" x14ac:dyDescent="0.25">
      <c r="A1481"/>
      <c r="B1481"/>
      <c r="C1481"/>
      <c r="D1481"/>
    </row>
    <row r="1482" spans="1:4" x14ac:dyDescent="0.25">
      <c r="A1482"/>
      <c r="B1482"/>
      <c r="C1482"/>
      <c r="D1482"/>
    </row>
    <row r="1483" spans="1:4" x14ac:dyDescent="0.25">
      <c r="A1483"/>
      <c r="B1483"/>
      <c r="C1483"/>
      <c r="D1483"/>
    </row>
    <row r="1484" spans="1:4" x14ac:dyDescent="0.25">
      <c r="A1484"/>
      <c r="B1484"/>
      <c r="C1484"/>
      <c r="D1484"/>
    </row>
    <row r="1485" spans="1:4" x14ac:dyDescent="0.25">
      <c r="A1485"/>
      <c r="B1485"/>
      <c r="C1485"/>
      <c r="D1485"/>
    </row>
    <row r="1486" spans="1:4" x14ac:dyDescent="0.25">
      <c r="A1486"/>
      <c r="B1486"/>
      <c r="C1486"/>
      <c r="D1486"/>
    </row>
    <row r="1487" spans="1:4" x14ac:dyDescent="0.25">
      <c r="A1487"/>
      <c r="B1487"/>
      <c r="C1487"/>
      <c r="D1487"/>
    </row>
    <row r="1488" spans="1:4" x14ac:dyDescent="0.25">
      <c r="A1488"/>
      <c r="B1488"/>
      <c r="C1488"/>
      <c r="D1488"/>
    </row>
    <row r="1489" spans="1:4" x14ac:dyDescent="0.25">
      <c r="A1489"/>
      <c r="B1489"/>
      <c r="C1489"/>
      <c r="D1489"/>
    </row>
    <row r="1490" spans="1:4" x14ac:dyDescent="0.25">
      <c r="A1490"/>
      <c r="B1490"/>
      <c r="C1490"/>
      <c r="D1490"/>
    </row>
    <row r="1491" spans="1:4" x14ac:dyDescent="0.25">
      <c r="A1491"/>
      <c r="B1491"/>
      <c r="C1491"/>
      <c r="D1491"/>
    </row>
    <row r="1492" spans="1:4" x14ac:dyDescent="0.25">
      <c r="A1492"/>
      <c r="B1492"/>
      <c r="C1492"/>
      <c r="D1492"/>
    </row>
    <row r="1493" spans="1:4" x14ac:dyDescent="0.25">
      <c r="A1493"/>
      <c r="B1493"/>
      <c r="C1493"/>
      <c r="D1493"/>
    </row>
    <row r="1494" spans="1:4" x14ac:dyDescent="0.25">
      <c r="A1494"/>
      <c r="B1494"/>
      <c r="C1494"/>
      <c r="D1494"/>
    </row>
    <row r="1495" spans="1:4" x14ac:dyDescent="0.25">
      <c r="A1495"/>
      <c r="B1495"/>
      <c r="C1495"/>
      <c r="D1495"/>
    </row>
    <row r="1496" spans="1:4" x14ac:dyDescent="0.25">
      <c r="A1496"/>
      <c r="B1496"/>
      <c r="C1496"/>
      <c r="D1496"/>
    </row>
    <row r="1497" spans="1:4" x14ac:dyDescent="0.25">
      <c r="A1497"/>
      <c r="B1497"/>
      <c r="C1497"/>
      <c r="D1497"/>
    </row>
    <row r="1498" spans="1:4" x14ac:dyDescent="0.25">
      <c r="A1498"/>
      <c r="B1498"/>
      <c r="C1498"/>
      <c r="D1498"/>
    </row>
    <row r="1499" spans="1:4" x14ac:dyDescent="0.25">
      <c r="A1499"/>
      <c r="B1499"/>
      <c r="C1499"/>
      <c r="D1499"/>
    </row>
  </sheetData>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D2A1C-CF6F-4679-8C83-E792416410A8}">
  <sheetPr codeName="Sheet3">
    <tabColor theme="9"/>
  </sheetPr>
  <dimension ref="A1:AM181"/>
  <sheetViews>
    <sheetView workbookViewId="0">
      <selection activeCell="A1282" sqref="A1282"/>
    </sheetView>
  </sheetViews>
  <sheetFormatPr defaultRowHeight="15" x14ac:dyDescent="0.25"/>
  <cols>
    <col min="1" max="1" width="27.42578125" bestFit="1" customWidth="1"/>
    <col min="2" max="2" width="33.5703125" bestFit="1" customWidth="1"/>
    <col min="3" max="3" width="12.28515625" bestFit="1" customWidth="1"/>
    <col min="4" max="7" width="12.28515625" style="1" bestFit="1" customWidth="1"/>
    <col min="8" max="8" width="12.28515625" bestFit="1" customWidth="1"/>
    <col min="9" max="9" width="11.28515625" bestFit="1" customWidth="1"/>
    <col min="10" max="26" width="42.28515625" bestFit="1" customWidth="1"/>
    <col min="27" max="27" width="30.28515625" bestFit="1" customWidth="1"/>
    <col min="28" max="28" width="42.42578125" bestFit="1" customWidth="1"/>
    <col min="29" max="29" width="49.42578125" bestFit="1" customWidth="1"/>
    <col min="30" max="30" width="36" bestFit="1" customWidth="1"/>
    <col min="31" max="31" width="36.5703125" bestFit="1" customWidth="1"/>
  </cols>
  <sheetData>
    <row r="1" spans="1:39" s="1" customFormat="1" x14ac:dyDescent="0.25">
      <c r="A1" s="176" t="s">
        <v>98</v>
      </c>
      <c r="B1" s="1" t="s">
        <v>123</v>
      </c>
      <c r="C1" s="179" t="str">
        <f>IF(B1="(ALL)","All Ethnicities",B1)</f>
        <v>Pacific</v>
      </c>
      <c r="D1" s="1" t="str">
        <f>IF(AND(C1="All Ethnicities",C2="All Ethnicities"),"All Ethnicities",IF(C2="All Ethnicities",C1,C2))</f>
        <v>Fijian</v>
      </c>
    </row>
    <row r="2" spans="1:39" x14ac:dyDescent="0.25">
      <c r="A2" s="176" t="s">
        <v>85</v>
      </c>
      <c r="B2" s="1" t="s">
        <v>48</v>
      </c>
      <c r="C2" s="179" t="str">
        <f>IF(B2="(ALL)","All Ethnicities",B2)</f>
        <v>Fijian</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x14ac:dyDescent="0.25">
      <c r="A3" s="1"/>
      <c r="B3" s="1"/>
      <c r="C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row>
    <row r="4" spans="1:39" x14ac:dyDescent="0.25">
      <c r="C4" s="176" t="s">
        <v>86</v>
      </c>
      <c r="D4"/>
      <c r="E4"/>
      <c r="F4"/>
      <c r="G4"/>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row>
    <row r="5" spans="1:39" x14ac:dyDescent="0.25">
      <c r="A5" s="176" t="s">
        <v>87</v>
      </c>
      <c r="B5" s="176" t="s">
        <v>88</v>
      </c>
      <c r="C5" s="1" t="s">
        <v>2</v>
      </c>
      <c r="D5" s="1" t="s">
        <v>133</v>
      </c>
      <c r="E5" s="1" t="s">
        <v>132</v>
      </c>
      <c r="F5" s="1" t="s">
        <v>131</v>
      </c>
      <c r="G5" s="1" t="s">
        <v>130</v>
      </c>
      <c r="H5" s="1" t="s">
        <v>129</v>
      </c>
      <c r="I5" s="1" t="s">
        <v>89</v>
      </c>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x14ac:dyDescent="0.25">
      <c r="A6" s="1" t="s">
        <v>13</v>
      </c>
      <c r="B6" s="1" t="s">
        <v>90</v>
      </c>
      <c r="C6" s="2">
        <v>54</v>
      </c>
      <c r="D6" s="2">
        <v>86</v>
      </c>
      <c r="E6" s="2">
        <v>158</v>
      </c>
      <c r="F6" s="2">
        <v>168</v>
      </c>
      <c r="G6" s="2">
        <v>66</v>
      </c>
      <c r="H6" s="2">
        <v>81</v>
      </c>
      <c r="I6" s="2">
        <v>613</v>
      </c>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row>
    <row r="7" spans="1:39" x14ac:dyDescent="0.25">
      <c r="A7" s="1" t="s">
        <v>13</v>
      </c>
      <c r="B7" s="1" t="s">
        <v>124</v>
      </c>
      <c r="C7" s="2">
        <v>57</v>
      </c>
      <c r="D7" s="2">
        <v>78</v>
      </c>
      <c r="E7" s="2">
        <v>145</v>
      </c>
      <c r="F7" s="2">
        <v>169</v>
      </c>
      <c r="G7" s="2">
        <v>60</v>
      </c>
      <c r="H7" s="2">
        <v>29</v>
      </c>
      <c r="I7" s="2">
        <v>538</v>
      </c>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row>
    <row r="8" spans="1:39" x14ac:dyDescent="0.25">
      <c r="A8" s="1" t="s">
        <v>13</v>
      </c>
      <c r="B8" s="1" t="s">
        <v>91</v>
      </c>
      <c r="C8" s="2">
        <v>56</v>
      </c>
      <c r="D8" s="2">
        <v>75</v>
      </c>
      <c r="E8" s="2">
        <v>143</v>
      </c>
      <c r="F8" s="2">
        <v>164</v>
      </c>
      <c r="G8" s="2">
        <v>56</v>
      </c>
      <c r="H8" s="2">
        <v>0</v>
      </c>
      <c r="I8" s="2">
        <v>494</v>
      </c>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row>
    <row r="9" spans="1:39" x14ac:dyDescent="0.25">
      <c r="A9" s="1" t="s">
        <v>13</v>
      </c>
      <c r="B9" s="1" t="s">
        <v>139</v>
      </c>
      <c r="C9" s="2">
        <v>35</v>
      </c>
      <c r="D9" s="2">
        <v>36</v>
      </c>
      <c r="E9" s="2">
        <v>47</v>
      </c>
      <c r="F9" s="2">
        <v>18</v>
      </c>
      <c r="G9" s="2">
        <v>0</v>
      </c>
      <c r="H9" s="2">
        <v>0</v>
      </c>
      <c r="I9" s="2">
        <v>136</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x14ac:dyDescent="0.25">
      <c r="A10" s="1" t="s">
        <v>13</v>
      </c>
      <c r="B10" s="1" t="s">
        <v>92</v>
      </c>
      <c r="C10" s="28">
        <v>105.55555555555556</v>
      </c>
      <c r="D10" s="28">
        <v>90.697674418604649</v>
      </c>
      <c r="E10" s="28">
        <v>91.77215189873418</v>
      </c>
      <c r="F10" s="28">
        <v>100.59523809523809</v>
      </c>
      <c r="G10" s="28">
        <v>90.909090909090907</v>
      </c>
      <c r="H10" s="28">
        <v>35.802469135802468</v>
      </c>
      <c r="I10" s="28">
        <v>87.76508972267537</v>
      </c>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spans="1:39" x14ac:dyDescent="0.25">
      <c r="A11" s="1" t="s">
        <v>13</v>
      </c>
      <c r="B11" s="1" t="s">
        <v>93</v>
      </c>
      <c r="C11" s="28">
        <v>103.7037037037037</v>
      </c>
      <c r="D11" s="28">
        <v>87.20930232558139</v>
      </c>
      <c r="E11" s="28">
        <v>90.506329113924053</v>
      </c>
      <c r="F11" s="28">
        <v>97.61904761904762</v>
      </c>
      <c r="G11" s="28">
        <v>84.848484848484844</v>
      </c>
      <c r="H11" s="28">
        <v>0</v>
      </c>
      <c r="I11" s="28">
        <v>80.587275693311582</v>
      </c>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spans="1:39" x14ac:dyDescent="0.25">
      <c r="A12" s="1" t="s">
        <v>13</v>
      </c>
      <c r="B12" s="1" t="s">
        <v>135</v>
      </c>
      <c r="C12" s="28">
        <v>68.627450980392155</v>
      </c>
      <c r="D12" s="28">
        <v>59.016393442622949</v>
      </c>
      <c r="E12" s="28">
        <v>39.166666666666664</v>
      </c>
      <c r="F12" s="28">
        <v>18.75</v>
      </c>
      <c r="G12" s="28">
        <v>0</v>
      </c>
      <c r="H12" s="28">
        <v>0</v>
      </c>
      <c r="I12" s="28">
        <v>41.337386018237083</v>
      </c>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spans="1:39" x14ac:dyDescent="0.25">
      <c r="A13" s="1" t="s">
        <v>13</v>
      </c>
      <c r="B13" s="1" t="s">
        <v>136</v>
      </c>
      <c r="C13" s="28">
        <v>64.81481481481481</v>
      </c>
      <c r="D13" s="28">
        <v>41.860465116279073</v>
      </c>
      <c r="E13" s="28">
        <v>29.746835443037973</v>
      </c>
      <c r="F13" s="28">
        <v>10.714285714285714</v>
      </c>
      <c r="G13" s="28">
        <v>0</v>
      </c>
      <c r="H13" s="28">
        <v>0</v>
      </c>
      <c r="I13" s="28">
        <v>22.185970636215334</v>
      </c>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x14ac:dyDescent="0.25">
      <c r="A14" s="1" t="s">
        <v>14</v>
      </c>
      <c r="B14" s="1" t="s">
        <v>90</v>
      </c>
      <c r="C14" s="2">
        <v>508</v>
      </c>
      <c r="D14" s="2">
        <v>825</v>
      </c>
      <c r="E14" s="2">
        <v>1209</v>
      </c>
      <c r="F14" s="2">
        <v>1304</v>
      </c>
      <c r="G14" s="2">
        <v>340</v>
      </c>
      <c r="H14" s="2">
        <v>427</v>
      </c>
      <c r="I14" s="2">
        <v>4613</v>
      </c>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spans="1:39" x14ac:dyDescent="0.25">
      <c r="A15" s="1" t="s">
        <v>14</v>
      </c>
      <c r="B15" s="1" t="s">
        <v>124</v>
      </c>
      <c r="C15" s="2">
        <v>496</v>
      </c>
      <c r="D15" s="2">
        <v>788</v>
      </c>
      <c r="E15" s="2">
        <v>1145</v>
      </c>
      <c r="F15" s="2">
        <v>1240</v>
      </c>
      <c r="G15" s="2">
        <v>337</v>
      </c>
      <c r="H15" s="2">
        <v>203</v>
      </c>
      <c r="I15" s="2">
        <v>4209</v>
      </c>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spans="1:39" x14ac:dyDescent="0.25">
      <c r="A16" s="1" t="s">
        <v>14</v>
      </c>
      <c r="B16" s="1" t="s">
        <v>91</v>
      </c>
      <c r="C16" s="2">
        <v>491</v>
      </c>
      <c r="D16" s="2">
        <v>783</v>
      </c>
      <c r="E16" s="2">
        <v>1135</v>
      </c>
      <c r="F16" s="2">
        <v>1227</v>
      </c>
      <c r="G16" s="2">
        <v>325</v>
      </c>
      <c r="H16" s="2">
        <v>0</v>
      </c>
      <c r="I16" s="2">
        <v>3961</v>
      </c>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9" x14ac:dyDescent="0.25">
      <c r="A17" s="1" t="s">
        <v>14</v>
      </c>
      <c r="B17" s="1" t="s">
        <v>139</v>
      </c>
      <c r="C17" s="2">
        <v>343</v>
      </c>
      <c r="D17" s="2">
        <v>467</v>
      </c>
      <c r="E17" s="2">
        <v>495</v>
      </c>
      <c r="F17" s="2">
        <v>349</v>
      </c>
      <c r="G17" s="2">
        <v>0</v>
      </c>
      <c r="H17" s="2">
        <v>0</v>
      </c>
      <c r="I17" s="2">
        <v>1654</v>
      </c>
    </row>
    <row r="18" spans="1:9" x14ac:dyDescent="0.25">
      <c r="A18" s="1" t="s">
        <v>14</v>
      </c>
      <c r="B18" s="1" t="s">
        <v>92</v>
      </c>
      <c r="C18" s="28">
        <v>97.637795275590548</v>
      </c>
      <c r="D18" s="28">
        <v>95.515151515151516</v>
      </c>
      <c r="E18" s="28">
        <v>94.70636889991728</v>
      </c>
      <c r="F18" s="28">
        <v>95.092024539877301</v>
      </c>
      <c r="G18" s="28">
        <v>99.117647058823536</v>
      </c>
      <c r="H18" s="28">
        <v>47.540983606557376</v>
      </c>
      <c r="I18" s="28">
        <v>91.242141773249514</v>
      </c>
    </row>
    <row r="19" spans="1:9" x14ac:dyDescent="0.25">
      <c r="A19" s="1" t="s">
        <v>14</v>
      </c>
      <c r="B19" s="1" t="s">
        <v>93</v>
      </c>
      <c r="C19" s="28">
        <v>96.653543307086608</v>
      </c>
      <c r="D19" s="28">
        <v>94.909090909090907</v>
      </c>
      <c r="E19" s="28">
        <v>93.879239040529356</v>
      </c>
      <c r="F19" s="28">
        <v>94.095092024539866</v>
      </c>
      <c r="G19" s="28">
        <v>95.588235294117652</v>
      </c>
      <c r="H19" s="28">
        <v>0</v>
      </c>
      <c r="I19" s="28">
        <v>85.866030782570988</v>
      </c>
    </row>
    <row r="20" spans="1:9" x14ac:dyDescent="0.25">
      <c r="A20" s="1" t="s">
        <v>14</v>
      </c>
      <c r="B20" s="1" t="s">
        <v>135</v>
      </c>
      <c r="C20" s="28">
        <v>74.403470715835141</v>
      </c>
      <c r="D20" s="28">
        <v>63.710777626193725</v>
      </c>
      <c r="E20" s="28">
        <v>47.872340425531917</v>
      </c>
      <c r="F20" s="28">
        <v>33.654773384763743</v>
      </c>
      <c r="G20" s="28">
        <v>0</v>
      </c>
      <c r="H20" s="28">
        <v>0</v>
      </c>
      <c r="I20" s="28">
        <v>50.426829268292686</v>
      </c>
    </row>
    <row r="21" spans="1:9" x14ac:dyDescent="0.25">
      <c r="A21" s="1" t="s">
        <v>14</v>
      </c>
      <c r="B21" s="1" t="s">
        <v>136</v>
      </c>
      <c r="C21" s="28">
        <v>67.519685039370074</v>
      </c>
      <c r="D21" s="28">
        <v>56.606060606060602</v>
      </c>
      <c r="E21" s="28">
        <v>40.942928039702231</v>
      </c>
      <c r="F21" s="28">
        <v>26.763803680981596</v>
      </c>
      <c r="G21" s="28">
        <v>0</v>
      </c>
      <c r="H21" s="28">
        <v>0</v>
      </c>
      <c r="I21" s="28">
        <v>35.85519184912205</v>
      </c>
    </row>
    <row r="22" spans="1:9" x14ac:dyDescent="0.25">
      <c r="A22" s="1" t="s">
        <v>15</v>
      </c>
      <c r="B22" s="1" t="s">
        <v>90</v>
      </c>
      <c r="C22" s="2">
        <v>1472</v>
      </c>
      <c r="D22" s="2">
        <v>3194</v>
      </c>
      <c r="E22" s="2">
        <v>4542</v>
      </c>
      <c r="F22" s="2">
        <v>4208</v>
      </c>
      <c r="G22" s="2">
        <v>1235</v>
      </c>
      <c r="H22" s="2">
        <v>1577</v>
      </c>
      <c r="I22" s="2">
        <v>16228</v>
      </c>
    </row>
    <row r="23" spans="1:9" x14ac:dyDescent="0.25">
      <c r="A23" s="1" t="s">
        <v>15</v>
      </c>
      <c r="B23" s="1" t="s">
        <v>124</v>
      </c>
      <c r="C23" s="2">
        <v>1590</v>
      </c>
      <c r="D23" s="2">
        <v>3277</v>
      </c>
      <c r="E23" s="2">
        <v>4595</v>
      </c>
      <c r="F23" s="2">
        <v>4037</v>
      </c>
      <c r="G23" s="2">
        <v>1304</v>
      </c>
      <c r="H23" s="2">
        <v>935</v>
      </c>
      <c r="I23" s="2">
        <v>15738</v>
      </c>
    </row>
    <row r="24" spans="1:9" x14ac:dyDescent="0.25">
      <c r="A24" s="1" t="s">
        <v>15</v>
      </c>
      <c r="B24" s="1" t="s">
        <v>91</v>
      </c>
      <c r="C24" s="2">
        <v>1582</v>
      </c>
      <c r="D24" s="2">
        <v>3267</v>
      </c>
      <c r="E24" s="2">
        <v>4570</v>
      </c>
      <c r="F24" s="2">
        <v>3999</v>
      </c>
      <c r="G24" s="2">
        <v>1264</v>
      </c>
      <c r="H24" s="2">
        <v>0</v>
      </c>
      <c r="I24" s="2">
        <v>14682</v>
      </c>
    </row>
    <row r="25" spans="1:9" x14ac:dyDescent="0.25">
      <c r="A25" s="1" t="s">
        <v>15</v>
      </c>
      <c r="B25" s="1" t="s">
        <v>139</v>
      </c>
      <c r="C25" s="2">
        <v>1204</v>
      </c>
      <c r="D25" s="2">
        <v>2103</v>
      </c>
      <c r="E25" s="2">
        <v>2302</v>
      </c>
      <c r="F25" s="2">
        <v>1259</v>
      </c>
      <c r="G25" s="2">
        <v>0</v>
      </c>
      <c r="H25" s="2">
        <v>0</v>
      </c>
      <c r="I25" s="2">
        <v>6868</v>
      </c>
    </row>
    <row r="26" spans="1:9" x14ac:dyDescent="0.25">
      <c r="A26" s="1" t="s">
        <v>15</v>
      </c>
      <c r="B26" s="1" t="s">
        <v>92</v>
      </c>
      <c r="C26" s="28">
        <v>108.01630434782609</v>
      </c>
      <c r="D26" s="28">
        <v>102.59862241703192</v>
      </c>
      <c r="E26" s="28">
        <v>101.16688683399384</v>
      </c>
      <c r="F26" s="28">
        <v>95.936311787072242</v>
      </c>
      <c r="G26" s="28">
        <v>105.58704453441297</v>
      </c>
      <c r="H26" s="28">
        <v>59.289790741915027</v>
      </c>
      <c r="I26" s="28">
        <v>96.980527483362096</v>
      </c>
    </row>
    <row r="27" spans="1:9" x14ac:dyDescent="0.25">
      <c r="A27" s="1" t="s">
        <v>15</v>
      </c>
      <c r="B27" s="1" t="s">
        <v>93</v>
      </c>
      <c r="C27" s="28">
        <v>107.47282608695652</v>
      </c>
      <c r="D27" s="28">
        <v>102.28553537883531</v>
      </c>
      <c r="E27" s="28">
        <v>100.61646851607222</v>
      </c>
      <c r="F27" s="28">
        <v>95.033269961977183</v>
      </c>
      <c r="G27" s="28">
        <v>102.34817813765183</v>
      </c>
      <c r="H27" s="28">
        <v>0</v>
      </c>
      <c r="I27" s="28">
        <v>90.473256100566928</v>
      </c>
    </row>
    <row r="28" spans="1:9" x14ac:dyDescent="0.25">
      <c r="A28" s="1" t="s">
        <v>15</v>
      </c>
      <c r="B28" s="1" t="s">
        <v>135</v>
      </c>
      <c r="C28" s="28">
        <v>78.641410842586552</v>
      </c>
      <c r="D28" s="28">
        <v>66.953199617956059</v>
      </c>
      <c r="E28" s="28">
        <v>53.423067997215135</v>
      </c>
      <c r="F28" s="28">
        <v>36.769859813084111</v>
      </c>
      <c r="G28" s="28">
        <v>0</v>
      </c>
      <c r="H28" s="28">
        <v>0</v>
      </c>
      <c r="I28" s="28">
        <v>55.222320495296294</v>
      </c>
    </row>
    <row r="29" spans="1:9" x14ac:dyDescent="0.25">
      <c r="A29" s="1" t="s">
        <v>15</v>
      </c>
      <c r="B29" s="1" t="s">
        <v>136</v>
      </c>
      <c r="C29" s="28">
        <v>81.793478260869563</v>
      </c>
      <c r="D29" s="28">
        <v>65.842204132748904</v>
      </c>
      <c r="E29" s="28">
        <v>50.682518714222816</v>
      </c>
      <c r="F29" s="28">
        <v>29.919201520912548</v>
      </c>
      <c r="G29" s="28">
        <v>0</v>
      </c>
      <c r="H29" s="28">
        <v>0</v>
      </c>
      <c r="I29" s="28">
        <v>42.321912743406457</v>
      </c>
    </row>
    <row r="30" spans="1:9" x14ac:dyDescent="0.25">
      <c r="A30" s="1" t="s">
        <v>16</v>
      </c>
      <c r="B30" s="1" t="s">
        <v>90</v>
      </c>
      <c r="C30" s="2">
        <v>494</v>
      </c>
      <c r="D30" s="2">
        <v>835</v>
      </c>
      <c r="E30" s="2">
        <v>1410</v>
      </c>
      <c r="F30" s="2">
        <v>1381</v>
      </c>
      <c r="G30" s="2">
        <v>509</v>
      </c>
      <c r="H30" s="2">
        <v>566</v>
      </c>
      <c r="I30" s="2">
        <v>5195</v>
      </c>
    </row>
    <row r="31" spans="1:9" x14ac:dyDescent="0.25">
      <c r="A31" s="1" t="s">
        <v>16</v>
      </c>
      <c r="B31" s="1" t="s">
        <v>124</v>
      </c>
      <c r="C31" s="2">
        <v>485</v>
      </c>
      <c r="D31" s="2">
        <v>817</v>
      </c>
      <c r="E31" s="2">
        <v>1376</v>
      </c>
      <c r="F31" s="2">
        <v>1351</v>
      </c>
      <c r="G31" s="2">
        <v>501</v>
      </c>
      <c r="H31" s="2">
        <v>261</v>
      </c>
      <c r="I31" s="2">
        <v>4791</v>
      </c>
    </row>
    <row r="32" spans="1:9" x14ac:dyDescent="0.25">
      <c r="A32" s="1" t="s">
        <v>16</v>
      </c>
      <c r="B32" s="1" t="s">
        <v>91</v>
      </c>
      <c r="C32" s="2">
        <v>479</v>
      </c>
      <c r="D32" s="2">
        <v>809</v>
      </c>
      <c r="E32" s="2">
        <v>1360</v>
      </c>
      <c r="F32" s="2">
        <v>1334</v>
      </c>
      <c r="G32" s="2">
        <v>489</v>
      </c>
      <c r="H32" s="2">
        <v>0</v>
      </c>
      <c r="I32" s="2">
        <v>4471</v>
      </c>
    </row>
    <row r="33" spans="1:9" x14ac:dyDescent="0.25">
      <c r="A33" s="1" t="s">
        <v>16</v>
      </c>
      <c r="B33" s="1" t="s">
        <v>139</v>
      </c>
      <c r="C33" s="2">
        <v>341</v>
      </c>
      <c r="D33" s="2">
        <v>462</v>
      </c>
      <c r="E33" s="2">
        <v>605</v>
      </c>
      <c r="F33" s="2">
        <v>345</v>
      </c>
      <c r="G33" s="2">
        <v>0</v>
      </c>
      <c r="H33" s="2">
        <v>0</v>
      </c>
      <c r="I33" s="2">
        <v>1753</v>
      </c>
    </row>
    <row r="34" spans="1:9" x14ac:dyDescent="0.25">
      <c r="A34" s="1" t="s">
        <v>16</v>
      </c>
      <c r="B34" s="1" t="s">
        <v>92</v>
      </c>
      <c r="C34" s="28">
        <v>98.178137651821856</v>
      </c>
      <c r="D34" s="28">
        <v>97.844311377245504</v>
      </c>
      <c r="E34" s="28">
        <v>97.588652482269495</v>
      </c>
      <c r="F34" s="28">
        <v>97.827661115133964</v>
      </c>
      <c r="G34" s="28">
        <v>98.428290766208249</v>
      </c>
      <c r="H34" s="28">
        <v>46.113074204946997</v>
      </c>
      <c r="I34" s="28">
        <v>92.223291626564006</v>
      </c>
    </row>
    <row r="35" spans="1:9" x14ac:dyDescent="0.25">
      <c r="A35" s="1" t="s">
        <v>16</v>
      </c>
      <c r="B35" s="1" t="s">
        <v>93</v>
      </c>
      <c r="C35" s="28">
        <v>96.963562753036442</v>
      </c>
      <c r="D35" s="28">
        <v>96.88622754491017</v>
      </c>
      <c r="E35" s="28">
        <v>96.453900709219852</v>
      </c>
      <c r="F35" s="28">
        <v>96.596669080376543</v>
      </c>
      <c r="G35" s="28">
        <v>96.070726915520638</v>
      </c>
      <c r="H35" s="28">
        <v>0</v>
      </c>
      <c r="I35" s="28">
        <v>86.063522617901839</v>
      </c>
    </row>
    <row r="36" spans="1:9" x14ac:dyDescent="0.25">
      <c r="A36" s="1" t="s">
        <v>16</v>
      </c>
      <c r="B36" s="1" t="s">
        <v>135</v>
      </c>
      <c r="C36" s="28">
        <v>74.61706783369803</v>
      </c>
      <c r="D36" s="28">
        <v>60.709592641261501</v>
      </c>
      <c r="E36" s="28">
        <v>48.948220064724914</v>
      </c>
      <c r="F36" s="28">
        <v>31.025179856115109</v>
      </c>
      <c r="G36" s="28">
        <v>0</v>
      </c>
      <c r="H36" s="28">
        <v>0</v>
      </c>
      <c r="I36" s="28">
        <v>48.802895322939868</v>
      </c>
    </row>
    <row r="37" spans="1:9" x14ac:dyDescent="0.25">
      <c r="A37" s="1" t="s">
        <v>16</v>
      </c>
      <c r="B37" s="1" t="s">
        <v>136</v>
      </c>
      <c r="C37" s="28">
        <v>69.02834008097166</v>
      </c>
      <c r="D37" s="28">
        <v>55.329341317365262</v>
      </c>
      <c r="E37" s="28">
        <v>42.907801418439718</v>
      </c>
      <c r="F37" s="28">
        <v>24.98189717595945</v>
      </c>
      <c r="G37" s="28">
        <v>0</v>
      </c>
      <c r="H37" s="28">
        <v>0</v>
      </c>
      <c r="I37" s="28">
        <v>33.743984600577477</v>
      </c>
    </row>
    <row r="38" spans="1:9" x14ac:dyDescent="0.25">
      <c r="A38" s="1" t="s">
        <v>18</v>
      </c>
      <c r="B38" s="1" t="s">
        <v>90</v>
      </c>
      <c r="C38" s="2">
        <v>188</v>
      </c>
      <c r="D38" s="2">
        <v>353</v>
      </c>
      <c r="E38" s="2">
        <v>741</v>
      </c>
      <c r="F38" s="2">
        <v>700</v>
      </c>
      <c r="G38" s="2">
        <v>220</v>
      </c>
      <c r="H38" s="2">
        <v>320</v>
      </c>
      <c r="I38" s="2">
        <v>2522</v>
      </c>
    </row>
    <row r="39" spans="1:9" x14ac:dyDescent="0.25">
      <c r="A39" s="1" t="s">
        <v>18</v>
      </c>
      <c r="B39" s="1" t="s">
        <v>124</v>
      </c>
      <c r="C39" s="2">
        <v>188</v>
      </c>
      <c r="D39" s="2">
        <v>354</v>
      </c>
      <c r="E39" s="2">
        <v>753</v>
      </c>
      <c r="F39" s="2">
        <v>705</v>
      </c>
      <c r="G39" s="2">
        <v>226</v>
      </c>
      <c r="H39" s="2">
        <v>140</v>
      </c>
      <c r="I39" s="2">
        <v>2366</v>
      </c>
    </row>
    <row r="40" spans="1:9" x14ac:dyDescent="0.25">
      <c r="A40" s="1" t="s">
        <v>18</v>
      </c>
      <c r="B40" s="1" t="s">
        <v>91</v>
      </c>
      <c r="C40" s="2">
        <v>186</v>
      </c>
      <c r="D40" s="2">
        <v>352</v>
      </c>
      <c r="E40" s="2">
        <v>745</v>
      </c>
      <c r="F40" s="2">
        <v>694</v>
      </c>
      <c r="G40" s="2">
        <v>215</v>
      </c>
      <c r="H40" s="2">
        <v>0</v>
      </c>
      <c r="I40" s="2">
        <v>2192</v>
      </c>
    </row>
    <row r="41" spans="1:9" x14ac:dyDescent="0.25">
      <c r="A41" s="1" t="s">
        <v>18</v>
      </c>
      <c r="B41" s="1" t="s">
        <v>139</v>
      </c>
      <c r="C41" s="2">
        <v>133</v>
      </c>
      <c r="D41" s="2">
        <v>189</v>
      </c>
      <c r="E41" s="2">
        <v>305</v>
      </c>
      <c r="F41" s="2">
        <v>174</v>
      </c>
      <c r="G41" s="2">
        <v>0</v>
      </c>
      <c r="H41" s="2">
        <v>0</v>
      </c>
      <c r="I41" s="2">
        <v>801</v>
      </c>
    </row>
    <row r="42" spans="1:9" x14ac:dyDescent="0.25">
      <c r="A42" s="1" t="s">
        <v>18</v>
      </c>
      <c r="B42" s="1" t="s">
        <v>92</v>
      </c>
      <c r="C42" s="28">
        <v>100</v>
      </c>
      <c r="D42" s="28">
        <v>100.28328611898016</v>
      </c>
      <c r="E42" s="28">
        <v>101.61943319838056</v>
      </c>
      <c r="F42" s="28">
        <v>100.71428571428571</v>
      </c>
      <c r="G42" s="28">
        <v>102.72727272727273</v>
      </c>
      <c r="H42" s="28">
        <v>43.75</v>
      </c>
      <c r="I42" s="28">
        <v>93.814432989690715</v>
      </c>
    </row>
    <row r="43" spans="1:9" x14ac:dyDescent="0.25">
      <c r="A43" s="1" t="s">
        <v>18</v>
      </c>
      <c r="B43" s="1" t="s">
        <v>93</v>
      </c>
      <c r="C43" s="28">
        <v>98.936170212765958</v>
      </c>
      <c r="D43" s="28">
        <v>99.716713881019828</v>
      </c>
      <c r="E43" s="28">
        <v>100.53981106612686</v>
      </c>
      <c r="F43" s="28">
        <v>99.142857142857139</v>
      </c>
      <c r="G43" s="28">
        <v>97.727272727272734</v>
      </c>
      <c r="H43" s="28">
        <v>0</v>
      </c>
      <c r="I43" s="28">
        <v>86.915146708961146</v>
      </c>
    </row>
    <row r="44" spans="1:9" x14ac:dyDescent="0.25">
      <c r="A44" s="1" t="s">
        <v>18</v>
      </c>
      <c r="B44" s="1" t="s">
        <v>135</v>
      </c>
      <c r="C44" s="28">
        <v>75.141242937853107</v>
      </c>
      <c r="D44" s="28">
        <v>56.756756756756758</v>
      </c>
      <c r="E44" s="28">
        <v>45.05169867060561</v>
      </c>
      <c r="F44" s="28">
        <v>30.796460176991154</v>
      </c>
      <c r="G44" s="28">
        <v>0</v>
      </c>
      <c r="H44" s="28">
        <v>0</v>
      </c>
      <c r="I44" s="28">
        <v>45.641025641025642</v>
      </c>
    </row>
    <row r="45" spans="1:9" x14ac:dyDescent="0.25">
      <c r="A45" s="1" t="s">
        <v>18</v>
      </c>
      <c r="B45" s="1" t="s">
        <v>136</v>
      </c>
      <c r="C45" s="28">
        <v>70.744680851063833</v>
      </c>
      <c r="D45" s="28">
        <v>53.541076487252127</v>
      </c>
      <c r="E45" s="28">
        <v>41.16059379217274</v>
      </c>
      <c r="F45" s="28">
        <v>24.857142857142858</v>
      </c>
      <c r="G45" s="28">
        <v>0</v>
      </c>
      <c r="H45" s="28">
        <v>0</v>
      </c>
      <c r="I45" s="28">
        <v>31.760507533703407</v>
      </c>
    </row>
    <row r="46" spans="1:9" x14ac:dyDescent="0.25">
      <c r="A46" s="1" t="s">
        <v>19</v>
      </c>
      <c r="B46" s="1" t="s">
        <v>90</v>
      </c>
      <c r="C46" s="2">
        <v>47</v>
      </c>
      <c r="D46" s="2">
        <v>70</v>
      </c>
      <c r="E46" s="2">
        <v>132</v>
      </c>
      <c r="F46" s="2">
        <v>149</v>
      </c>
      <c r="G46" s="2">
        <v>46</v>
      </c>
      <c r="H46" s="2">
        <v>55</v>
      </c>
      <c r="I46" s="2">
        <v>499</v>
      </c>
    </row>
    <row r="47" spans="1:9" x14ac:dyDescent="0.25">
      <c r="A47" s="1" t="s">
        <v>19</v>
      </c>
      <c r="B47" s="1" t="s">
        <v>124</v>
      </c>
      <c r="C47" s="2">
        <v>52</v>
      </c>
      <c r="D47" s="2">
        <v>71</v>
      </c>
      <c r="E47" s="2">
        <v>173</v>
      </c>
      <c r="F47" s="2">
        <v>194</v>
      </c>
      <c r="G47" s="2">
        <v>52</v>
      </c>
      <c r="H47" s="2">
        <v>23</v>
      </c>
      <c r="I47" s="2">
        <v>565</v>
      </c>
    </row>
    <row r="48" spans="1:9" x14ac:dyDescent="0.25">
      <c r="A48" s="1" t="s">
        <v>19</v>
      </c>
      <c r="B48" s="1" t="s">
        <v>91</v>
      </c>
      <c r="C48" s="2">
        <v>52</v>
      </c>
      <c r="D48" s="2">
        <v>71</v>
      </c>
      <c r="E48" s="2">
        <v>172</v>
      </c>
      <c r="F48" s="2">
        <v>188</v>
      </c>
      <c r="G48" s="2">
        <v>48</v>
      </c>
      <c r="H48" s="2">
        <v>0</v>
      </c>
      <c r="I48" s="2">
        <v>531</v>
      </c>
    </row>
    <row r="49" spans="1:9" x14ac:dyDescent="0.25">
      <c r="A49" s="1" t="s">
        <v>19</v>
      </c>
      <c r="B49" s="1" t="s">
        <v>139</v>
      </c>
      <c r="C49" s="2">
        <v>35</v>
      </c>
      <c r="D49" s="2">
        <v>28</v>
      </c>
      <c r="E49" s="2">
        <v>42</v>
      </c>
      <c r="F49" s="2">
        <v>34</v>
      </c>
      <c r="G49" s="2">
        <v>0</v>
      </c>
      <c r="H49" s="2">
        <v>0</v>
      </c>
      <c r="I49" s="2">
        <v>139</v>
      </c>
    </row>
    <row r="50" spans="1:9" x14ac:dyDescent="0.25">
      <c r="A50" s="1" t="s">
        <v>19</v>
      </c>
      <c r="B50" s="1" t="s">
        <v>92</v>
      </c>
      <c r="C50" s="28">
        <v>110.63829787234043</v>
      </c>
      <c r="D50" s="28">
        <v>101.42857142857142</v>
      </c>
      <c r="E50" s="28">
        <v>131.06060606060606</v>
      </c>
      <c r="F50" s="28">
        <v>130.20134228187919</v>
      </c>
      <c r="G50" s="28">
        <v>113.04347826086956</v>
      </c>
      <c r="H50" s="28">
        <v>41.818181818181813</v>
      </c>
      <c r="I50" s="28">
        <v>113.22645290581161</v>
      </c>
    </row>
    <row r="51" spans="1:9" x14ac:dyDescent="0.25">
      <c r="A51" s="1" t="s">
        <v>19</v>
      </c>
      <c r="B51" s="1" t="s">
        <v>93</v>
      </c>
      <c r="C51" s="28">
        <v>110.63829787234043</v>
      </c>
      <c r="D51" s="28">
        <v>101.42857142857142</v>
      </c>
      <c r="E51" s="28">
        <v>130.30303030303031</v>
      </c>
      <c r="F51" s="28">
        <v>126.1744966442953</v>
      </c>
      <c r="G51" s="28">
        <v>104.34782608695652</v>
      </c>
      <c r="H51" s="28">
        <v>0</v>
      </c>
      <c r="I51" s="28">
        <v>106.41282565130261</v>
      </c>
    </row>
    <row r="52" spans="1:9" x14ac:dyDescent="0.25">
      <c r="A52" s="1" t="s">
        <v>19</v>
      </c>
      <c r="B52" s="1" t="s">
        <v>135</v>
      </c>
      <c r="C52" s="28">
        <v>74.468085106382972</v>
      </c>
      <c r="D52" s="28">
        <v>45.161290322580641</v>
      </c>
      <c r="E52" s="28">
        <v>28.187919463087248</v>
      </c>
      <c r="F52" s="28">
        <v>24.285714285714285</v>
      </c>
      <c r="G52" s="28">
        <v>0</v>
      </c>
      <c r="H52" s="28">
        <v>0</v>
      </c>
      <c r="I52" s="28">
        <v>34.924623115577887</v>
      </c>
    </row>
    <row r="53" spans="1:9" x14ac:dyDescent="0.25">
      <c r="A53" s="1" t="s">
        <v>19</v>
      </c>
      <c r="B53" s="1" t="s">
        <v>136</v>
      </c>
      <c r="C53" s="28">
        <v>74.468085106382972</v>
      </c>
      <c r="D53" s="28">
        <v>40</v>
      </c>
      <c r="E53" s="28">
        <v>31.818181818181817</v>
      </c>
      <c r="F53" s="28">
        <v>22.818791946308725</v>
      </c>
      <c r="G53" s="28">
        <v>0</v>
      </c>
      <c r="H53" s="28">
        <v>0</v>
      </c>
      <c r="I53" s="28">
        <v>27.85571142284569</v>
      </c>
    </row>
    <row r="54" spans="1:9" x14ac:dyDescent="0.25">
      <c r="A54" s="1" t="s">
        <v>20</v>
      </c>
      <c r="B54" s="1" t="s">
        <v>90</v>
      </c>
      <c r="C54" s="2">
        <v>8</v>
      </c>
      <c r="D54" s="2">
        <v>25</v>
      </c>
      <c r="E54" s="2">
        <v>39</v>
      </c>
      <c r="F54" s="2">
        <v>43</v>
      </c>
      <c r="G54" s="2">
        <v>8</v>
      </c>
      <c r="H54" s="2">
        <v>15</v>
      </c>
      <c r="I54" s="2">
        <v>138</v>
      </c>
    </row>
    <row r="55" spans="1:9" x14ac:dyDescent="0.25">
      <c r="A55" s="1" t="s">
        <v>20</v>
      </c>
      <c r="B55" s="1" t="s">
        <v>124</v>
      </c>
      <c r="C55" s="2">
        <v>9</v>
      </c>
      <c r="D55" s="2">
        <v>28</v>
      </c>
      <c r="E55" s="2">
        <v>49</v>
      </c>
      <c r="F55" s="2">
        <v>60</v>
      </c>
      <c r="G55" s="2">
        <v>5</v>
      </c>
      <c r="H55" s="2">
        <v>0</v>
      </c>
      <c r="I55" s="2">
        <v>151</v>
      </c>
    </row>
    <row r="56" spans="1:9" x14ac:dyDescent="0.25">
      <c r="A56" s="1" t="s">
        <v>20</v>
      </c>
      <c r="B56" s="1" t="s">
        <v>91</v>
      </c>
      <c r="C56" s="2">
        <v>9</v>
      </c>
      <c r="D56" s="2">
        <v>28</v>
      </c>
      <c r="E56" s="2">
        <v>49</v>
      </c>
      <c r="F56" s="2">
        <v>60</v>
      </c>
      <c r="G56" s="2">
        <v>5</v>
      </c>
      <c r="H56" s="2">
        <v>0</v>
      </c>
      <c r="I56" s="2">
        <v>151</v>
      </c>
    </row>
    <row r="57" spans="1:9" x14ac:dyDescent="0.25">
      <c r="A57" s="1" t="s">
        <v>20</v>
      </c>
      <c r="B57" s="1" t="s">
        <v>139</v>
      </c>
      <c r="C57" s="2">
        <v>0</v>
      </c>
      <c r="D57" s="2">
        <v>7</v>
      </c>
      <c r="E57" s="2">
        <v>10</v>
      </c>
      <c r="F57" s="2">
        <v>0</v>
      </c>
      <c r="G57" s="2">
        <v>0</v>
      </c>
      <c r="H57" s="2">
        <v>0</v>
      </c>
      <c r="I57" s="2">
        <v>17</v>
      </c>
    </row>
    <row r="58" spans="1:9" x14ac:dyDescent="0.25">
      <c r="A58" s="1" t="s">
        <v>20</v>
      </c>
      <c r="B58" s="1" t="s">
        <v>92</v>
      </c>
      <c r="C58" s="28">
        <v>112.5</v>
      </c>
      <c r="D58" s="28">
        <v>112.00000000000001</v>
      </c>
      <c r="E58" s="28">
        <v>125.64102564102564</v>
      </c>
      <c r="F58" s="28">
        <v>139.53488372093022</v>
      </c>
      <c r="G58" s="28">
        <v>62.5</v>
      </c>
      <c r="H58" s="28">
        <v>0</v>
      </c>
      <c r="I58" s="28">
        <v>109.42028985507247</v>
      </c>
    </row>
    <row r="59" spans="1:9" x14ac:dyDescent="0.25">
      <c r="A59" s="1" t="s">
        <v>20</v>
      </c>
      <c r="B59" s="1" t="s">
        <v>93</v>
      </c>
      <c r="C59" s="28">
        <v>112.5</v>
      </c>
      <c r="D59" s="28">
        <v>112.00000000000001</v>
      </c>
      <c r="E59" s="28">
        <v>125.64102564102564</v>
      </c>
      <c r="F59" s="28">
        <v>139.53488372093022</v>
      </c>
      <c r="G59" s="28">
        <v>62.5</v>
      </c>
      <c r="H59" s="28">
        <v>0</v>
      </c>
      <c r="I59" s="28">
        <v>109.42028985507247</v>
      </c>
    </row>
    <row r="60" spans="1:9" x14ac:dyDescent="0.25">
      <c r="A60" s="1" t="s">
        <v>20</v>
      </c>
      <c r="B60" s="1" t="s">
        <v>135</v>
      </c>
      <c r="C60" s="28">
        <v>0</v>
      </c>
      <c r="D60" s="28">
        <v>25.925925925925924</v>
      </c>
      <c r="E60" s="28">
        <v>27.027027027027028</v>
      </c>
      <c r="F60" s="28">
        <v>0</v>
      </c>
      <c r="G60" s="28">
        <v>0</v>
      </c>
      <c r="H60" s="28">
        <v>0</v>
      </c>
      <c r="I60" s="28">
        <v>16.346153846153847</v>
      </c>
    </row>
    <row r="61" spans="1:9" x14ac:dyDescent="0.25">
      <c r="A61" s="1" t="s">
        <v>20</v>
      </c>
      <c r="B61" s="1" t="s">
        <v>136</v>
      </c>
      <c r="C61" s="28">
        <v>0</v>
      </c>
      <c r="D61" s="28">
        <v>28.000000000000004</v>
      </c>
      <c r="E61" s="28">
        <v>25.641025641025639</v>
      </c>
      <c r="F61" s="28">
        <v>0</v>
      </c>
      <c r="G61" s="28">
        <v>0</v>
      </c>
      <c r="H61" s="28">
        <v>0</v>
      </c>
      <c r="I61" s="28">
        <v>12.318840579710146</v>
      </c>
    </row>
    <row r="62" spans="1:9" x14ac:dyDescent="0.25">
      <c r="A62" s="1" t="s">
        <v>21</v>
      </c>
      <c r="B62" s="1" t="s">
        <v>90</v>
      </c>
      <c r="C62" s="2">
        <v>25</v>
      </c>
      <c r="D62" s="2">
        <v>73</v>
      </c>
      <c r="E62" s="2">
        <v>179</v>
      </c>
      <c r="F62" s="2">
        <v>170</v>
      </c>
      <c r="G62" s="2">
        <v>55</v>
      </c>
      <c r="H62" s="2">
        <v>68</v>
      </c>
      <c r="I62" s="2">
        <v>570</v>
      </c>
    </row>
    <row r="63" spans="1:9" x14ac:dyDescent="0.25">
      <c r="A63" s="1" t="s">
        <v>21</v>
      </c>
      <c r="B63" s="1" t="s">
        <v>124</v>
      </c>
      <c r="C63" s="2">
        <v>29</v>
      </c>
      <c r="D63" s="2">
        <v>65</v>
      </c>
      <c r="E63" s="2">
        <v>176</v>
      </c>
      <c r="F63" s="2">
        <v>155</v>
      </c>
      <c r="G63" s="2">
        <v>44</v>
      </c>
      <c r="H63" s="2">
        <v>33</v>
      </c>
      <c r="I63" s="2">
        <v>502</v>
      </c>
    </row>
    <row r="64" spans="1:9" x14ac:dyDescent="0.25">
      <c r="A64" s="1" t="s">
        <v>21</v>
      </c>
      <c r="B64" s="1" t="s">
        <v>91</v>
      </c>
      <c r="C64" s="2">
        <v>28</v>
      </c>
      <c r="D64" s="2">
        <v>64</v>
      </c>
      <c r="E64" s="2">
        <v>171</v>
      </c>
      <c r="F64" s="2">
        <v>149</v>
      </c>
      <c r="G64" s="2">
        <v>43</v>
      </c>
      <c r="H64" s="2">
        <v>0</v>
      </c>
      <c r="I64" s="2">
        <v>455</v>
      </c>
    </row>
    <row r="65" spans="1:9" x14ac:dyDescent="0.25">
      <c r="A65" s="1" t="s">
        <v>21</v>
      </c>
      <c r="B65" s="1" t="s">
        <v>139</v>
      </c>
      <c r="C65" s="2">
        <v>18</v>
      </c>
      <c r="D65" s="2">
        <v>34</v>
      </c>
      <c r="E65" s="2">
        <v>54</v>
      </c>
      <c r="F65" s="2">
        <v>22</v>
      </c>
      <c r="G65" s="2">
        <v>0</v>
      </c>
      <c r="H65" s="2">
        <v>0</v>
      </c>
      <c r="I65" s="2">
        <v>128</v>
      </c>
    </row>
    <row r="66" spans="1:9" x14ac:dyDescent="0.25">
      <c r="A66" s="1" t="s">
        <v>21</v>
      </c>
      <c r="B66" s="1" t="s">
        <v>92</v>
      </c>
      <c r="C66" s="28">
        <v>115.99999999999999</v>
      </c>
      <c r="D66" s="28">
        <v>89.041095890410958</v>
      </c>
      <c r="E66" s="28">
        <v>98.324022346368707</v>
      </c>
      <c r="F66" s="28">
        <v>91.17647058823529</v>
      </c>
      <c r="G66" s="28">
        <v>80</v>
      </c>
      <c r="H66" s="28">
        <v>48.529411764705884</v>
      </c>
      <c r="I66" s="28">
        <v>88.070175438596493</v>
      </c>
    </row>
    <row r="67" spans="1:9" x14ac:dyDescent="0.25">
      <c r="A67" s="1" t="s">
        <v>21</v>
      </c>
      <c r="B67" s="1" t="s">
        <v>93</v>
      </c>
      <c r="C67" s="28">
        <v>112.00000000000001</v>
      </c>
      <c r="D67" s="28">
        <v>87.671232876712324</v>
      </c>
      <c r="E67" s="28">
        <v>95.530726256983243</v>
      </c>
      <c r="F67" s="28">
        <v>87.647058823529406</v>
      </c>
      <c r="G67" s="28">
        <v>78.181818181818187</v>
      </c>
      <c r="H67" s="28">
        <v>0</v>
      </c>
      <c r="I67" s="28">
        <v>79.824561403508781</v>
      </c>
    </row>
    <row r="68" spans="1:9" x14ac:dyDescent="0.25">
      <c r="A68" s="1" t="s">
        <v>21</v>
      </c>
      <c r="B68" s="1" t="s">
        <v>135</v>
      </c>
      <c r="C68" s="28">
        <v>69.230769230769226</v>
      </c>
      <c r="D68" s="28">
        <v>58.620689655172406</v>
      </c>
      <c r="E68" s="28">
        <v>37.76223776223776</v>
      </c>
      <c r="F68" s="28">
        <v>22.916666666666664</v>
      </c>
      <c r="G68" s="28">
        <v>0</v>
      </c>
      <c r="H68" s="28">
        <v>0</v>
      </c>
      <c r="I68" s="28">
        <v>39.628482972136226</v>
      </c>
    </row>
    <row r="69" spans="1:9" x14ac:dyDescent="0.25">
      <c r="A69" s="1" t="s">
        <v>21</v>
      </c>
      <c r="B69" s="1" t="s">
        <v>136</v>
      </c>
      <c r="C69" s="28">
        <v>72</v>
      </c>
      <c r="D69" s="28">
        <v>46.575342465753423</v>
      </c>
      <c r="E69" s="28">
        <v>30.16759776536313</v>
      </c>
      <c r="F69" s="28">
        <v>12.941176470588237</v>
      </c>
      <c r="G69" s="28">
        <v>0</v>
      </c>
      <c r="H69" s="28">
        <v>0</v>
      </c>
      <c r="I69" s="28">
        <v>22.456140350877192</v>
      </c>
    </row>
    <row r="70" spans="1:9" x14ac:dyDescent="0.25">
      <c r="A70" s="1" t="s">
        <v>22</v>
      </c>
      <c r="B70" s="1" t="s">
        <v>90</v>
      </c>
      <c r="C70" s="2">
        <v>12</v>
      </c>
      <c r="D70" s="2">
        <v>39</v>
      </c>
      <c r="E70" s="2">
        <v>102</v>
      </c>
      <c r="F70" s="2">
        <v>120</v>
      </c>
      <c r="G70" s="2">
        <v>42</v>
      </c>
      <c r="H70" s="2">
        <v>56</v>
      </c>
      <c r="I70" s="2">
        <v>371</v>
      </c>
    </row>
    <row r="71" spans="1:9" x14ac:dyDescent="0.25">
      <c r="A71" s="1" t="s">
        <v>22</v>
      </c>
      <c r="B71" s="1" t="s">
        <v>124</v>
      </c>
      <c r="C71" s="2">
        <v>10</v>
      </c>
      <c r="D71" s="2">
        <v>47</v>
      </c>
      <c r="E71" s="2">
        <v>98</v>
      </c>
      <c r="F71" s="2">
        <v>127</v>
      </c>
      <c r="G71" s="2">
        <v>35</v>
      </c>
      <c r="H71" s="2">
        <v>17</v>
      </c>
      <c r="I71" s="2">
        <v>334</v>
      </c>
    </row>
    <row r="72" spans="1:9" x14ac:dyDescent="0.25">
      <c r="A72" s="1" t="s">
        <v>22</v>
      </c>
      <c r="B72" s="1" t="s">
        <v>91</v>
      </c>
      <c r="C72" s="2">
        <v>10</v>
      </c>
      <c r="D72" s="2">
        <v>46</v>
      </c>
      <c r="E72" s="2">
        <v>98</v>
      </c>
      <c r="F72" s="2">
        <v>121</v>
      </c>
      <c r="G72" s="2">
        <v>35</v>
      </c>
      <c r="H72" s="2">
        <v>0</v>
      </c>
      <c r="I72" s="2">
        <v>310</v>
      </c>
    </row>
    <row r="73" spans="1:9" x14ac:dyDescent="0.25">
      <c r="A73" s="1" t="s">
        <v>22</v>
      </c>
      <c r="B73" s="1" t="s">
        <v>139</v>
      </c>
      <c r="C73" s="2">
        <v>8</v>
      </c>
      <c r="D73" s="2">
        <v>18</v>
      </c>
      <c r="E73" s="2">
        <v>30</v>
      </c>
      <c r="F73" s="2">
        <v>21</v>
      </c>
      <c r="G73" s="2">
        <v>0</v>
      </c>
      <c r="H73" s="2">
        <v>0</v>
      </c>
      <c r="I73" s="2">
        <v>77</v>
      </c>
    </row>
    <row r="74" spans="1:9" x14ac:dyDescent="0.25">
      <c r="A74" s="1" t="s">
        <v>22</v>
      </c>
      <c r="B74" s="1" t="s">
        <v>92</v>
      </c>
      <c r="C74" s="28">
        <v>83.333333333333343</v>
      </c>
      <c r="D74" s="28">
        <v>120.51282051282051</v>
      </c>
      <c r="E74" s="28">
        <v>96.078431372549019</v>
      </c>
      <c r="F74" s="28">
        <v>105.83333333333333</v>
      </c>
      <c r="G74" s="28">
        <v>83.333333333333343</v>
      </c>
      <c r="H74" s="28">
        <v>30.357142857142854</v>
      </c>
      <c r="I74" s="28">
        <v>90.026954177897579</v>
      </c>
    </row>
    <row r="75" spans="1:9" x14ac:dyDescent="0.25">
      <c r="A75" s="1" t="s">
        <v>22</v>
      </c>
      <c r="B75" s="1" t="s">
        <v>93</v>
      </c>
      <c r="C75" s="28">
        <v>83.333333333333343</v>
      </c>
      <c r="D75" s="28">
        <v>117.94871794871796</v>
      </c>
      <c r="E75" s="28">
        <v>96.078431372549019</v>
      </c>
      <c r="F75" s="28">
        <v>100.83333333333333</v>
      </c>
      <c r="G75" s="28">
        <v>83.333333333333343</v>
      </c>
      <c r="H75" s="28">
        <v>0</v>
      </c>
      <c r="I75" s="28">
        <v>83.55795148247978</v>
      </c>
    </row>
    <row r="76" spans="1:9" x14ac:dyDescent="0.25">
      <c r="A76" s="1" t="s">
        <v>22</v>
      </c>
      <c r="B76" s="1" t="s">
        <v>135</v>
      </c>
      <c r="C76" s="28">
        <v>80</v>
      </c>
      <c r="D76" s="28">
        <v>47.368421052631575</v>
      </c>
      <c r="E76" s="28">
        <v>37.037037037037038</v>
      </c>
      <c r="F76" s="28">
        <v>27.631578947368425</v>
      </c>
      <c r="G76" s="28">
        <v>0</v>
      </c>
      <c r="H76" s="28">
        <v>0</v>
      </c>
      <c r="I76" s="28">
        <v>37.560975609756099</v>
      </c>
    </row>
    <row r="77" spans="1:9" x14ac:dyDescent="0.25">
      <c r="A77" s="1" t="s">
        <v>22</v>
      </c>
      <c r="B77" s="1" t="s">
        <v>136</v>
      </c>
      <c r="C77" s="28">
        <v>66.666666666666657</v>
      </c>
      <c r="D77" s="28">
        <v>46.153846153846153</v>
      </c>
      <c r="E77" s="28">
        <v>29.411764705882355</v>
      </c>
      <c r="F77" s="28">
        <v>17.5</v>
      </c>
      <c r="G77" s="28">
        <v>0</v>
      </c>
      <c r="H77" s="28">
        <v>0</v>
      </c>
      <c r="I77" s="28">
        <v>20.754716981132077</v>
      </c>
    </row>
    <row r="78" spans="1:9" x14ac:dyDescent="0.25">
      <c r="A78" s="1" t="s">
        <v>24</v>
      </c>
      <c r="B78" s="1" t="s">
        <v>90</v>
      </c>
      <c r="C78" s="2">
        <v>21</v>
      </c>
      <c r="D78" s="2">
        <v>64</v>
      </c>
      <c r="E78" s="2">
        <v>78</v>
      </c>
      <c r="F78" s="2">
        <v>105</v>
      </c>
      <c r="G78" s="2">
        <v>34</v>
      </c>
      <c r="H78" s="2">
        <v>51</v>
      </c>
      <c r="I78" s="2">
        <v>353</v>
      </c>
    </row>
    <row r="79" spans="1:9" x14ac:dyDescent="0.25">
      <c r="A79" s="1" t="s">
        <v>24</v>
      </c>
      <c r="B79" s="1" t="s">
        <v>124</v>
      </c>
      <c r="C79" s="2">
        <v>18</v>
      </c>
      <c r="D79" s="2">
        <v>65</v>
      </c>
      <c r="E79" s="2">
        <v>77</v>
      </c>
      <c r="F79" s="2">
        <v>99</v>
      </c>
      <c r="G79" s="2">
        <v>33</v>
      </c>
      <c r="H79" s="2">
        <v>11</v>
      </c>
      <c r="I79" s="2">
        <v>303</v>
      </c>
    </row>
    <row r="80" spans="1:9" x14ac:dyDescent="0.25">
      <c r="A80" s="1" t="s">
        <v>24</v>
      </c>
      <c r="B80" s="1" t="s">
        <v>91</v>
      </c>
      <c r="C80" s="2">
        <v>18</v>
      </c>
      <c r="D80" s="2">
        <v>64</v>
      </c>
      <c r="E80" s="2">
        <v>74</v>
      </c>
      <c r="F80" s="2">
        <v>93</v>
      </c>
      <c r="G80" s="2">
        <v>30</v>
      </c>
      <c r="H80" s="2">
        <v>0</v>
      </c>
      <c r="I80" s="2">
        <v>279</v>
      </c>
    </row>
    <row r="81" spans="1:9" x14ac:dyDescent="0.25">
      <c r="A81" s="1" t="s">
        <v>24</v>
      </c>
      <c r="B81" s="1" t="s">
        <v>139</v>
      </c>
      <c r="C81" s="2">
        <v>14</v>
      </c>
      <c r="D81" s="2">
        <v>20</v>
      </c>
      <c r="E81" s="2">
        <v>29</v>
      </c>
      <c r="F81" s="2">
        <v>18</v>
      </c>
      <c r="G81" s="2">
        <v>0</v>
      </c>
      <c r="H81" s="2">
        <v>0</v>
      </c>
      <c r="I81" s="2">
        <v>81</v>
      </c>
    </row>
    <row r="82" spans="1:9" x14ac:dyDescent="0.25">
      <c r="A82" s="1" t="s">
        <v>24</v>
      </c>
      <c r="B82" s="1" t="s">
        <v>92</v>
      </c>
      <c r="C82" s="28">
        <v>85.714285714285708</v>
      </c>
      <c r="D82" s="28">
        <v>101.5625</v>
      </c>
      <c r="E82" s="28">
        <v>98.71794871794873</v>
      </c>
      <c r="F82" s="28">
        <v>94.285714285714278</v>
      </c>
      <c r="G82" s="28">
        <v>97.058823529411768</v>
      </c>
      <c r="H82" s="28">
        <v>21.568627450980394</v>
      </c>
      <c r="I82" s="28">
        <v>85.835694050991506</v>
      </c>
    </row>
    <row r="83" spans="1:9" x14ac:dyDescent="0.25">
      <c r="A83" s="1" t="s">
        <v>24</v>
      </c>
      <c r="B83" s="1" t="s">
        <v>93</v>
      </c>
      <c r="C83" s="28">
        <v>85.714285714285708</v>
      </c>
      <c r="D83" s="28">
        <v>100</v>
      </c>
      <c r="E83" s="28">
        <v>94.871794871794862</v>
      </c>
      <c r="F83" s="28">
        <v>88.571428571428569</v>
      </c>
      <c r="G83" s="28">
        <v>88.235294117647058</v>
      </c>
      <c r="H83" s="28">
        <v>0</v>
      </c>
      <c r="I83" s="28">
        <v>79.036827195467424</v>
      </c>
    </row>
    <row r="84" spans="1:9" x14ac:dyDescent="0.25">
      <c r="A84" s="1" t="s">
        <v>24</v>
      </c>
      <c r="B84" s="1" t="s">
        <v>135</v>
      </c>
      <c r="C84" s="28">
        <v>82.35294117647058</v>
      </c>
      <c r="D84" s="28">
        <v>38.461538461538467</v>
      </c>
      <c r="E84" s="28">
        <v>48.333333333333336</v>
      </c>
      <c r="F84" s="28">
        <v>32.727272727272727</v>
      </c>
      <c r="G84" s="28">
        <v>0</v>
      </c>
      <c r="H84" s="28">
        <v>0</v>
      </c>
      <c r="I84" s="28">
        <v>44.021739130434781</v>
      </c>
    </row>
    <row r="85" spans="1:9" x14ac:dyDescent="0.25">
      <c r="A85" s="1" t="s">
        <v>24</v>
      </c>
      <c r="B85" s="1" t="s">
        <v>136</v>
      </c>
      <c r="C85" s="28">
        <v>66.666666666666657</v>
      </c>
      <c r="D85" s="28">
        <v>31.25</v>
      </c>
      <c r="E85" s="28">
        <v>37.179487179487182</v>
      </c>
      <c r="F85" s="28">
        <v>17.142857142857142</v>
      </c>
      <c r="G85" s="28">
        <v>0</v>
      </c>
      <c r="H85" s="28">
        <v>0</v>
      </c>
      <c r="I85" s="28">
        <v>22.946175637393768</v>
      </c>
    </row>
    <row r="86" spans="1:9" x14ac:dyDescent="0.25">
      <c r="A86" s="1" t="s">
        <v>25</v>
      </c>
      <c r="B86" s="1" t="s">
        <v>90</v>
      </c>
      <c r="C86" s="2">
        <v>21</v>
      </c>
      <c r="D86" s="2">
        <v>60</v>
      </c>
      <c r="E86" s="2">
        <v>93</v>
      </c>
      <c r="F86" s="2">
        <v>103</v>
      </c>
      <c r="G86" s="2">
        <v>46</v>
      </c>
      <c r="H86" s="2">
        <v>39</v>
      </c>
      <c r="I86" s="2">
        <v>362</v>
      </c>
    </row>
    <row r="87" spans="1:9" x14ac:dyDescent="0.25">
      <c r="A87" s="1" t="s">
        <v>25</v>
      </c>
      <c r="B87" s="1" t="s">
        <v>124</v>
      </c>
      <c r="C87" s="2">
        <v>26</v>
      </c>
      <c r="D87" s="2">
        <v>55</v>
      </c>
      <c r="E87" s="2">
        <v>119</v>
      </c>
      <c r="F87" s="2">
        <v>157</v>
      </c>
      <c r="G87" s="2">
        <v>37</v>
      </c>
      <c r="H87" s="2">
        <v>18</v>
      </c>
      <c r="I87" s="2">
        <v>412</v>
      </c>
    </row>
    <row r="88" spans="1:9" x14ac:dyDescent="0.25">
      <c r="A88" s="1" t="s">
        <v>25</v>
      </c>
      <c r="B88" s="1" t="s">
        <v>91</v>
      </c>
      <c r="C88" s="2">
        <v>26</v>
      </c>
      <c r="D88" s="2">
        <v>54</v>
      </c>
      <c r="E88" s="2">
        <v>118</v>
      </c>
      <c r="F88" s="2">
        <v>154</v>
      </c>
      <c r="G88" s="2">
        <v>37</v>
      </c>
      <c r="H88" s="2">
        <v>0</v>
      </c>
      <c r="I88" s="2">
        <v>389</v>
      </c>
    </row>
    <row r="89" spans="1:9" x14ac:dyDescent="0.25">
      <c r="A89" s="1" t="s">
        <v>25</v>
      </c>
      <c r="B89" s="1" t="s">
        <v>139</v>
      </c>
      <c r="C89" s="2">
        <v>17</v>
      </c>
      <c r="D89" s="2">
        <v>26</v>
      </c>
      <c r="E89" s="2">
        <v>36</v>
      </c>
      <c r="F89" s="2">
        <v>36</v>
      </c>
      <c r="G89" s="2">
        <v>0</v>
      </c>
      <c r="H89" s="2">
        <v>0</v>
      </c>
      <c r="I89" s="2">
        <v>115</v>
      </c>
    </row>
    <row r="90" spans="1:9" x14ac:dyDescent="0.25">
      <c r="A90" s="1" t="s">
        <v>25</v>
      </c>
      <c r="B90" s="1" t="s">
        <v>92</v>
      </c>
      <c r="C90" s="28">
        <v>123.80952380952381</v>
      </c>
      <c r="D90" s="28">
        <v>91.666666666666657</v>
      </c>
      <c r="E90" s="28">
        <v>127.95698924731182</v>
      </c>
      <c r="F90" s="28">
        <v>152.42718446601941</v>
      </c>
      <c r="G90" s="28">
        <v>80.434782608695656</v>
      </c>
      <c r="H90" s="28">
        <v>46.153846153846153</v>
      </c>
      <c r="I90" s="28">
        <v>113.81215469613259</v>
      </c>
    </row>
    <row r="91" spans="1:9" x14ac:dyDescent="0.25">
      <c r="A91" s="1" t="s">
        <v>25</v>
      </c>
      <c r="B91" s="1" t="s">
        <v>93</v>
      </c>
      <c r="C91" s="28">
        <v>123.80952380952381</v>
      </c>
      <c r="D91" s="28">
        <v>90</v>
      </c>
      <c r="E91" s="28">
        <v>126.88172043010752</v>
      </c>
      <c r="F91" s="28">
        <v>149.51456310679612</v>
      </c>
      <c r="G91" s="28">
        <v>80.434782608695656</v>
      </c>
      <c r="H91" s="28">
        <v>0</v>
      </c>
      <c r="I91" s="28">
        <v>107.45856353591161</v>
      </c>
    </row>
    <row r="92" spans="1:9" x14ac:dyDescent="0.25">
      <c r="A92" s="1" t="s">
        <v>25</v>
      </c>
      <c r="B92" s="1" t="s">
        <v>135</v>
      </c>
      <c r="C92" s="28">
        <v>70.833333333333343</v>
      </c>
      <c r="D92" s="28">
        <v>57.777777777777771</v>
      </c>
      <c r="E92" s="28">
        <v>34.95145631067961</v>
      </c>
      <c r="F92" s="28">
        <v>30.76923076923077</v>
      </c>
      <c r="G92" s="28">
        <v>0</v>
      </c>
      <c r="H92" s="28">
        <v>0</v>
      </c>
      <c r="I92" s="28">
        <v>39.792387543252595</v>
      </c>
    </row>
    <row r="93" spans="1:9" x14ac:dyDescent="0.25">
      <c r="A93" s="1" t="s">
        <v>25</v>
      </c>
      <c r="B93" s="1" t="s">
        <v>136</v>
      </c>
      <c r="C93" s="28">
        <v>80.952380952380949</v>
      </c>
      <c r="D93" s="28">
        <v>43.333333333333336</v>
      </c>
      <c r="E93" s="28">
        <v>38.70967741935484</v>
      </c>
      <c r="F93" s="28">
        <v>34.95145631067961</v>
      </c>
      <c r="G93" s="28">
        <v>0</v>
      </c>
      <c r="H93" s="28">
        <v>0</v>
      </c>
      <c r="I93" s="28">
        <v>31.767955801104975</v>
      </c>
    </row>
    <row r="94" spans="1:9" x14ac:dyDescent="0.25">
      <c r="A94" s="1" t="s">
        <v>26</v>
      </c>
      <c r="B94" s="1" t="s">
        <v>90</v>
      </c>
      <c r="C94" s="2">
        <v>55</v>
      </c>
      <c r="D94" s="2">
        <v>111</v>
      </c>
      <c r="E94" s="2">
        <v>177</v>
      </c>
      <c r="F94" s="2">
        <v>196</v>
      </c>
      <c r="G94" s="2">
        <v>57</v>
      </c>
      <c r="H94" s="2">
        <v>97</v>
      </c>
      <c r="I94" s="2">
        <v>693</v>
      </c>
    </row>
    <row r="95" spans="1:9" x14ac:dyDescent="0.25">
      <c r="A95" s="1" t="s">
        <v>26</v>
      </c>
      <c r="B95" s="1" t="s">
        <v>124</v>
      </c>
      <c r="C95" s="2">
        <v>52</v>
      </c>
      <c r="D95" s="2">
        <v>107</v>
      </c>
      <c r="E95" s="2">
        <v>168</v>
      </c>
      <c r="F95" s="2">
        <v>216</v>
      </c>
      <c r="G95" s="2">
        <v>53</v>
      </c>
      <c r="H95" s="2">
        <v>36</v>
      </c>
      <c r="I95" s="2">
        <v>632</v>
      </c>
    </row>
    <row r="96" spans="1:9" x14ac:dyDescent="0.25">
      <c r="A96" s="1" t="s">
        <v>26</v>
      </c>
      <c r="B96" s="1" t="s">
        <v>91</v>
      </c>
      <c r="C96" s="2">
        <v>52</v>
      </c>
      <c r="D96" s="2">
        <v>106</v>
      </c>
      <c r="E96" s="2">
        <v>168</v>
      </c>
      <c r="F96" s="2">
        <v>215</v>
      </c>
      <c r="G96" s="2">
        <v>50</v>
      </c>
      <c r="H96" s="2">
        <v>0</v>
      </c>
      <c r="I96" s="2">
        <v>591</v>
      </c>
    </row>
    <row r="97" spans="1:9" x14ac:dyDescent="0.25">
      <c r="A97" s="1" t="s">
        <v>26</v>
      </c>
      <c r="B97" s="1" t="s">
        <v>139</v>
      </c>
      <c r="C97" s="2">
        <v>38</v>
      </c>
      <c r="D97" s="2">
        <v>56</v>
      </c>
      <c r="E97" s="2">
        <v>53</v>
      </c>
      <c r="F97" s="2">
        <v>34</v>
      </c>
      <c r="G97" s="2">
        <v>0</v>
      </c>
      <c r="H97" s="2">
        <v>0</v>
      </c>
      <c r="I97" s="2">
        <v>181</v>
      </c>
    </row>
    <row r="98" spans="1:9" x14ac:dyDescent="0.25">
      <c r="A98" s="1" t="s">
        <v>26</v>
      </c>
      <c r="B98" s="1" t="s">
        <v>92</v>
      </c>
      <c r="C98" s="28">
        <v>94.545454545454547</v>
      </c>
      <c r="D98" s="28">
        <v>96.396396396396398</v>
      </c>
      <c r="E98" s="28">
        <v>94.915254237288138</v>
      </c>
      <c r="F98" s="28">
        <v>110.20408163265304</v>
      </c>
      <c r="G98" s="28">
        <v>92.982456140350877</v>
      </c>
      <c r="H98" s="28">
        <v>37.113402061855673</v>
      </c>
      <c r="I98" s="28">
        <v>91.197691197691199</v>
      </c>
    </row>
    <row r="99" spans="1:9" x14ac:dyDescent="0.25">
      <c r="A99" s="1" t="s">
        <v>26</v>
      </c>
      <c r="B99" s="1" t="s">
        <v>93</v>
      </c>
      <c r="C99" s="28">
        <v>94.545454545454547</v>
      </c>
      <c r="D99" s="28">
        <v>95.495495495495504</v>
      </c>
      <c r="E99" s="28">
        <v>94.915254237288138</v>
      </c>
      <c r="F99" s="28">
        <v>109.69387755102041</v>
      </c>
      <c r="G99" s="28">
        <v>87.719298245614027</v>
      </c>
      <c r="H99" s="28">
        <v>0</v>
      </c>
      <c r="I99" s="28">
        <v>85.281385281385283</v>
      </c>
    </row>
    <row r="100" spans="1:9" x14ac:dyDescent="0.25">
      <c r="A100" s="1" t="s">
        <v>26</v>
      </c>
      <c r="B100" s="1" t="s">
        <v>135</v>
      </c>
      <c r="C100" s="28">
        <v>76</v>
      </c>
      <c r="D100" s="28">
        <v>60.869565217391312</v>
      </c>
      <c r="E100" s="28">
        <v>36.054421768707485</v>
      </c>
      <c r="F100" s="28">
        <v>20.606060606060606</v>
      </c>
      <c r="G100" s="28">
        <v>0</v>
      </c>
      <c r="H100" s="28">
        <v>0</v>
      </c>
      <c r="I100" s="28">
        <v>39.780219780219781</v>
      </c>
    </row>
    <row r="101" spans="1:9" x14ac:dyDescent="0.25">
      <c r="A101" s="1" t="s">
        <v>26</v>
      </c>
      <c r="B101" s="1" t="s">
        <v>136</v>
      </c>
      <c r="C101" s="28">
        <v>69.090909090909093</v>
      </c>
      <c r="D101" s="28">
        <v>50.450450450450447</v>
      </c>
      <c r="E101" s="28">
        <v>29.943502824858758</v>
      </c>
      <c r="F101" s="28">
        <v>17.346938775510203</v>
      </c>
      <c r="G101" s="28">
        <v>0</v>
      </c>
      <c r="H101" s="28">
        <v>0</v>
      </c>
      <c r="I101" s="28">
        <v>26.118326118326117</v>
      </c>
    </row>
    <row r="102" spans="1:9" x14ac:dyDescent="0.25">
      <c r="A102" s="1" t="s">
        <v>27</v>
      </c>
      <c r="B102" s="1" t="s">
        <v>90</v>
      </c>
      <c r="C102" s="2">
        <v>8</v>
      </c>
      <c r="D102" s="2">
        <v>13</v>
      </c>
      <c r="E102" s="2">
        <v>36</v>
      </c>
      <c r="F102" s="2">
        <v>26</v>
      </c>
      <c r="G102" s="2">
        <v>14</v>
      </c>
      <c r="H102" s="2">
        <v>18</v>
      </c>
      <c r="I102" s="2">
        <v>115</v>
      </c>
    </row>
    <row r="103" spans="1:9" x14ac:dyDescent="0.25">
      <c r="A103" s="1" t="s">
        <v>27</v>
      </c>
      <c r="B103" s="1" t="s">
        <v>124</v>
      </c>
      <c r="C103" s="2">
        <v>7</v>
      </c>
      <c r="D103" s="2">
        <v>20</v>
      </c>
      <c r="E103" s="2">
        <v>34</v>
      </c>
      <c r="F103" s="2">
        <v>33</v>
      </c>
      <c r="G103" s="2">
        <v>14</v>
      </c>
      <c r="H103" s="2">
        <v>7</v>
      </c>
      <c r="I103" s="2">
        <v>115</v>
      </c>
    </row>
    <row r="104" spans="1:9" x14ac:dyDescent="0.25">
      <c r="A104" s="1" t="s">
        <v>27</v>
      </c>
      <c r="B104" s="1" t="s">
        <v>91</v>
      </c>
      <c r="C104" s="2">
        <v>7</v>
      </c>
      <c r="D104" s="2">
        <v>20</v>
      </c>
      <c r="E104" s="2">
        <v>34</v>
      </c>
      <c r="F104" s="2">
        <v>32</v>
      </c>
      <c r="G104" s="2">
        <v>14</v>
      </c>
      <c r="H104" s="2">
        <v>0</v>
      </c>
      <c r="I104" s="2">
        <v>107</v>
      </c>
    </row>
    <row r="105" spans="1:9" x14ac:dyDescent="0.25">
      <c r="A105" s="1" t="s">
        <v>27</v>
      </c>
      <c r="B105" s="1" t="s">
        <v>139</v>
      </c>
      <c r="C105" s="2">
        <v>7</v>
      </c>
      <c r="D105" s="2">
        <v>13</v>
      </c>
      <c r="E105" s="2">
        <v>18</v>
      </c>
      <c r="F105" s="2">
        <v>0</v>
      </c>
      <c r="G105" s="2">
        <v>0</v>
      </c>
      <c r="H105" s="2">
        <v>0</v>
      </c>
      <c r="I105" s="2">
        <v>38</v>
      </c>
    </row>
    <row r="106" spans="1:9" x14ac:dyDescent="0.25">
      <c r="A106" s="1" t="s">
        <v>27</v>
      </c>
      <c r="B106" s="1" t="s">
        <v>92</v>
      </c>
      <c r="C106" s="28">
        <v>87.5</v>
      </c>
      <c r="D106" s="28">
        <v>153.84615384615387</v>
      </c>
      <c r="E106" s="28">
        <v>94.444444444444443</v>
      </c>
      <c r="F106" s="28">
        <v>126.92307692307692</v>
      </c>
      <c r="G106" s="28">
        <v>100</v>
      </c>
      <c r="H106" s="28">
        <v>38.888888888888893</v>
      </c>
      <c r="I106" s="28">
        <v>100</v>
      </c>
    </row>
    <row r="107" spans="1:9" x14ac:dyDescent="0.25">
      <c r="A107" s="1" t="s">
        <v>27</v>
      </c>
      <c r="B107" s="1" t="s">
        <v>93</v>
      </c>
      <c r="C107" s="28">
        <v>87.5</v>
      </c>
      <c r="D107" s="28">
        <v>153.84615384615387</v>
      </c>
      <c r="E107" s="28">
        <v>94.444444444444443</v>
      </c>
      <c r="F107" s="28">
        <v>123.07692307692308</v>
      </c>
      <c r="G107" s="28">
        <v>100</v>
      </c>
      <c r="H107" s="28">
        <v>0</v>
      </c>
      <c r="I107" s="28">
        <v>93.043478260869563</v>
      </c>
    </row>
    <row r="108" spans="1:9" x14ac:dyDescent="0.25">
      <c r="A108" s="1" t="s">
        <v>27</v>
      </c>
      <c r="B108" s="1" t="s">
        <v>135</v>
      </c>
      <c r="C108" s="28">
        <v>100</v>
      </c>
      <c r="D108" s="28">
        <v>68.421052631578945</v>
      </c>
      <c r="E108" s="28">
        <v>66.666666666666657</v>
      </c>
      <c r="F108" s="28">
        <v>0</v>
      </c>
      <c r="G108" s="28">
        <v>0</v>
      </c>
      <c r="H108" s="28">
        <v>0</v>
      </c>
      <c r="I108" s="28">
        <v>51.351351351351347</v>
      </c>
    </row>
    <row r="109" spans="1:9" x14ac:dyDescent="0.25">
      <c r="A109" s="1" t="s">
        <v>27</v>
      </c>
      <c r="B109" s="1" t="s">
        <v>136</v>
      </c>
      <c r="C109" s="28">
        <v>87.5</v>
      </c>
      <c r="D109" s="28">
        <v>100</v>
      </c>
      <c r="E109" s="28">
        <v>50</v>
      </c>
      <c r="F109" s="28">
        <v>0</v>
      </c>
      <c r="G109" s="28">
        <v>0</v>
      </c>
      <c r="H109" s="28">
        <v>0</v>
      </c>
      <c r="I109" s="28">
        <v>33.043478260869563</v>
      </c>
    </row>
    <row r="110" spans="1:9" x14ac:dyDescent="0.25">
      <c r="A110" s="1" t="s">
        <v>28</v>
      </c>
      <c r="B110" s="1" t="s">
        <v>90</v>
      </c>
      <c r="C110" s="2">
        <v>68</v>
      </c>
      <c r="D110" s="2">
        <v>149</v>
      </c>
      <c r="E110" s="2">
        <v>297</v>
      </c>
      <c r="F110" s="2">
        <v>256</v>
      </c>
      <c r="G110" s="2">
        <v>73</v>
      </c>
      <c r="H110" s="2">
        <v>118</v>
      </c>
      <c r="I110" s="2">
        <v>961</v>
      </c>
    </row>
    <row r="111" spans="1:9" x14ac:dyDescent="0.25">
      <c r="A111" s="1" t="s">
        <v>28</v>
      </c>
      <c r="B111" s="1" t="s">
        <v>124</v>
      </c>
      <c r="C111" s="2">
        <v>69</v>
      </c>
      <c r="D111" s="2">
        <v>152</v>
      </c>
      <c r="E111" s="2">
        <v>304</v>
      </c>
      <c r="F111" s="2">
        <v>256</v>
      </c>
      <c r="G111" s="2">
        <v>71</v>
      </c>
      <c r="H111" s="2">
        <v>56</v>
      </c>
      <c r="I111" s="2">
        <v>908</v>
      </c>
    </row>
    <row r="112" spans="1:9" x14ac:dyDescent="0.25">
      <c r="A112" s="1" t="s">
        <v>28</v>
      </c>
      <c r="B112" s="1" t="s">
        <v>91</v>
      </c>
      <c r="C112" s="2">
        <v>68</v>
      </c>
      <c r="D112" s="2">
        <v>151</v>
      </c>
      <c r="E112" s="2">
        <v>303</v>
      </c>
      <c r="F112" s="2">
        <v>252</v>
      </c>
      <c r="G112" s="2">
        <v>69</v>
      </c>
      <c r="H112" s="2">
        <v>0</v>
      </c>
      <c r="I112" s="2">
        <v>843</v>
      </c>
    </row>
    <row r="113" spans="1:9" x14ac:dyDescent="0.25">
      <c r="A113" s="1" t="s">
        <v>28</v>
      </c>
      <c r="B113" s="1" t="s">
        <v>139</v>
      </c>
      <c r="C113" s="2">
        <v>53</v>
      </c>
      <c r="D113" s="2">
        <v>90</v>
      </c>
      <c r="E113" s="2">
        <v>128</v>
      </c>
      <c r="F113" s="2">
        <v>67</v>
      </c>
      <c r="G113" s="2">
        <v>0</v>
      </c>
      <c r="H113" s="2">
        <v>0</v>
      </c>
      <c r="I113" s="2">
        <v>338</v>
      </c>
    </row>
    <row r="114" spans="1:9" x14ac:dyDescent="0.25">
      <c r="A114" s="1" t="s">
        <v>28</v>
      </c>
      <c r="B114" s="1" t="s">
        <v>92</v>
      </c>
      <c r="C114" s="28">
        <v>101.47058823529412</v>
      </c>
      <c r="D114" s="28">
        <v>102.01342281879195</v>
      </c>
      <c r="E114" s="28">
        <v>102.35690235690235</v>
      </c>
      <c r="F114" s="28">
        <v>100</v>
      </c>
      <c r="G114" s="28">
        <v>97.260273972602747</v>
      </c>
      <c r="H114" s="28">
        <v>47.457627118644069</v>
      </c>
      <c r="I114" s="28">
        <v>94.484911550468269</v>
      </c>
    </row>
    <row r="115" spans="1:9" x14ac:dyDescent="0.25">
      <c r="A115" s="1" t="s">
        <v>28</v>
      </c>
      <c r="B115" s="1" t="s">
        <v>93</v>
      </c>
      <c r="C115" s="28">
        <v>100</v>
      </c>
      <c r="D115" s="28">
        <v>101.34228187919463</v>
      </c>
      <c r="E115" s="28">
        <v>102.02020202020201</v>
      </c>
      <c r="F115" s="28">
        <v>98.4375</v>
      </c>
      <c r="G115" s="28">
        <v>94.520547945205479</v>
      </c>
      <c r="H115" s="28">
        <v>0</v>
      </c>
      <c r="I115" s="28">
        <v>87.721123829344435</v>
      </c>
    </row>
    <row r="116" spans="1:9" x14ac:dyDescent="0.25">
      <c r="A116" s="1" t="s">
        <v>28</v>
      </c>
      <c r="B116" s="1" t="s">
        <v>135</v>
      </c>
      <c r="C116" s="28">
        <v>79.104477611940297</v>
      </c>
      <c r="D116" s="28">
        <v>64.748201438848923</v>
      </c>
      <c r="E116" s="28">
        <v>48.120300751879697</v>
      </c>
      <c r="F116" s="28">
        <v>33.668341708542712</v>
      </c>
      <c r="G116" s="28">
        <v>0</v>
      </c>
      <c r="H116" s="28">
        <v>0</v>
      </c>
      <c r="I116" s="28">
        <v>50.222882615156017</v>
      </c>
    </row>
    <row r="117" spans="1:9" x14ac:dyDescent="0.25">
      <c r="A117" s="1" t="s">
        <v>28</v>
      </c>
      <c r="B117" s="1" t="s">
        <v>136</v>
      </c>
      <c r="C117" s="28">
        <v>77.941176470588232</v>
      </c>
      <c r="D117" s="28">
        <v>60.402684563758392</v>
      </c>
      <c r="E117" s="28">
        <v>43.097643097643093</v>
      </c>
      <c r="F117" s="28">
        <v>26.171875</v>
      </c>
      <c r="G117" s="28">
        <v>0</v>
      </c>
      <c r="H117" s="28">
        <v>0</v>
      </c>
      <c r="I117" s="28">
        <v>35.17169614984391</v>
      </c>
    </row>
    <row r="118" spans="1:9" x14ac:dyDescent="0.25">
      <c r="A118" s="1" t="s">
        <v>29</v>
      </c>
      <c r="B118" s="1" t="s">
        <v>90</v>
      </c>
      <c r="C118" s="2">
        <v>125</v>
      </c>
      <c r="D118" s="2">
        <v>275</v>
      </c>
      <c r="E118" s="2">
        <v>379</v>
      </c>
      <c r="F118" s="2">
        <v>530</v>
      </c>
      <c r="G118" s="2">
        <v>104</v>
      </c>
      <c r="H118" s="2">
        <v>177</v>
      </c>
      <c r="I118" s="2">
        <v>1590</v>
      </c>
    </row>
    <row r="119" spans="1:9" x14ac:dyDescent="0.25">
      <c r="A119" s="1" t="s">
        <v>29</v>
      </c>
      <c r="B119" s="1" t="s">
        <v>124</v>
      </c>
      <c r="C119" s="2">
        <v>130</v>
      </c>
      <c r="D119" s="2">
        <v>246</v>
      </c>
      <c r="E119" s="2">
        <v>416</v>
      </c>
      <c r="F119" s="2">
        <v>500</v>
      </c>
      <c r="G119" s="2">
        <v>109</v>
      </c>
      <c r="H119" s="2">
        <v>77</v>
      </c>
      <c r="I119" s="2">
        <v>1478</v>
      </c>
    </row>
    <row r="120" spans="1:9" x14ac:dyDescent="0.25">
      <c r="A120" s="1" t="s">
        <v>29</v>
      </c>
      <c r="B120" s="1" t="s">
        <v>91</v>
      </c>
      <c r="C120" s="2">
        <v>129</v>
      </c>
      <c r="D120" s="2">
        <v>245</v>
      </c>
      <c r="E120" s="2">
        <v>414</v>
      </c>
      <c r="F120" s="2">
        <v>490</v>
      </c>
      <c r="G120" s="2">
        <v>109</v>
      </c>
      <c r="H120" s="2">
        <v>0</v>
      </c>
      <c r="I120" s="2">
        <v>1387</v>
      </c>
    </row>
    <row r="121" spans="1:9" x14ac:dyDescent="0.25">
      <c r="A121" s="1" t="s">
        <v>29</v>
      </c>
      <c r="B121" s="1" t="s">
        <v>139</v>
      </c>
      <c r="C121" s="2">
        <v>93</v>
      </c>
      <c r="D121" s="2">
        <v>133</v>
      </c>
      <c r="E121" s="2">
        <v>155</v>
      </c>
      <c r="F121" s="2">
        <v>107</v>
      </c>
      <c r="G121" s="2">
        <v>0</v>
      </c>
      <c r="H121" s="2">
        <v>0</v>
      </c>
      <c r="I121" s="2">
        <v>488</v>
      </c>
    </row>
    <row r="122" spans="1:9" x14ac:dyDescent="0.25">
      <c r="A122" s="1" t="s">
        <v>29</v>
      </c>
      <c r="B122" s="1" t="s">
        <v>92</v>
      </c>
      <c r="C122" s="28">
        <v>104</v>
      </c>
      <c r="D122" s="28">
        <v>89.454545454545453</v>
      </c>
      <c r="E122" s="28">
        <v>109.76253298153034</v>
      </c>
      <c r="F122" s="28">
        <v>94.339622641509436</v>
      </c>
      <c r="G122" s="28">
        <v>104.80769230769231</v>
      </c>
      <c r="H122" s="28">
        <v>43.502824858757059</v>
      </c>
      <c r="I122" s="28">
        <v>92.95597484276729</v>
      </c>
    </row>
    <row r="123" spans="1:9" x14ac:dyDescent="0.25">
      <c r="A123" s="1" t="s">
        <v>29</v>
      </c>
      <c r="B123" s="1" t="s">
        <v>93</v>
      </c>
      <c r="C123" s="28">
        <v>103.2</v>
      </c>
      <c r="D123" s="28">
        <v>89.090909090909093</v>
      </c>
      <c r="E123" s="28">
        <v>109.23482849604223</v>
      </c>
      <c r="F123" s="28">
        <v>92.452830188679243</v>
      </c>
      <c r="G123" s="28">
        <v>104.80769230769231</v>
      </c>
      <c r="H123" s="28">
        <v>0</v>
      </c>
      <c r="I123" s="28">
        <v>87.232704402515722</v>
      </c>
    </row>
    <row r="124" spans="1:9" x14ac:dyDescent="0.25">
      <c r="A124" s="1" t="s">
        <v>29</v>
      </c>
      <c r="B124" s="1" t="s">
        <v>135</v>
      </c>
      <c r="C124" s="28">
        <v>76.229508196721312</v>
      </c>
      <c r="D124" s="28">
        <v>59.111111111111114</v>
      </c>
      <c r="E124" s="28">
        <v>43.90934844192634</v>
      </c>
      <c r="F124" s="28">
        <v>28.157894736842103</v>
      </c>
      <c r="G124" s="28">
        <v>0</v>
      </c>
      <c r="H124" s="28">
        <v>0</v>
      </c>
      <c r="I124" s="28">
        <v>45.143385753931547</v>
      </c>
    </row>
    <row r="125" spans="1:9" x14ac:dyDescent="0.25">
      <c r="A125" s="1" t="s">
        <v>29</v>
      </c>
      <c r="B125" s="1" t="s">
        <v>136</v>
      </c>
      <c r="C125" s="28">
        <v>74.400000000000006</v>
      </c>
      <c r="D125" s="28">
        <v>48.363636363636367</v>
      </c>
      <c r="E125" s="28">
        <v>40.897097625329813</v>
      </c>
      <c r="F125" s="28">
        <v>20.188679245283019</v>
      </c>
      <c r="G125" s="28">
        <v>0</v>
      </c>
      <c r="H125" s="28">
        <v>0</v>
      </c>
      <c r="I125" s="28">
        <v>30.691823899371069</v>
      </c>
    </row>
    <row r="126" spans="1:9" x14ac:dyDescent="0.25">
      <c r="A126" s="1" t="s">
        <v>31</v>
      </c>
      <c r="B126" s="1" t="s">
        <v>90</v>
      </c>
      <c r="C126" s="2">
        <v>22</v>
      </c>
      <c r="D126" s="2">
        <v>44</v>
      </c>
      <c r="E126" s="2">
        <v>85</v>
      </c>
      <c r="F126" s="2">
        <v>94</v>
      </c>
      <c r="G126" s="2">
        <v>29</v>
      </c>
      <c r="H126" s="2">
        <v>55</v>
      </c>
      <c r="I126" s="2">
        <v>329</v>
      </c>
    </row>
    <row r="127" spans="1:9" x14ac:dyDescent="0.25">
      <c r="A127" s="1" t="s">
        <v>31</v>
      </c>
      <c r="B127" s="1" t="s">
        <v>124</v>
      </c>
      <c r="C127" s="2">
        <v>19</v>
      </c>
      <c r="D127" s="2">
        <v>50</v>
      </c>
      <c r="E127" s="2">
        <v>117</v>
      </c>
      <c r="F127" s="2">
        <v>146</v>
      </c>
      <c r="G127" s="2">
        <v>31</v>
      </c>
      <c r="H127" s="2">
        <v>27</v>
      </c>
      <c r="I127" s="2">
        <v>390</v>
      </c>
    </row>
    <row r="128" spans="1:9" x14ac:dyDescent="0.25">
      <c r="A128" s="1" t="s">
        <v>31</v>
      </c>
      <c r="B128" s="1" t="s">
        <v>91</v>
      </c>
      <c r="C128" s="2">
        <v>19</v>
      </c>
      <c r="D128" s="2">
        <v>50</v>
      </c>
      <c r="E128" s="2">
        <v>115</v>
      </c>
      <c r="F128" s="2">
        <v>143</v>
      </c>
      <c r="G128" s="2">
        <v>31</v>
      </c>
      <c r="H128" s="2">
        <v>0</v>
      </c>
      <c r="I128" s="2">
        <v>358</v>
      </c>
    </row>
    <row r="129" spans="1:9" x14ac:dyDescent="0.25">
      <c r="A129" s="1" t="s">
        <v>31</v>
      </c>
      <c r="B129" s="1" t="s">
        <v>139</v>
      </c>
      <c r="C129" s="2">
        <v>15</v>
      </c>
      <c r="D129" s="2">
        <v>28</v>
      </c>
      <c r="E129" s="2">
        <v>47</v>
      </c>
      <c r="F129" s="2">
        <v>31</v>
      </c>
      <c r="G129" s="2">
        <v>0</v>
      </c>
      <c r="H129" s="2">
        <v>0</v>
      </c>
      <c r="I129" s="2">
        <v>121</v>
      </c>
    </row>
    <row r="130" spans="1:9" x14ac:dyDescent="0.25">
      <c r="A130" s="1" t="s">
        <v>31</v>
      </c>
      <c r="B130" s="1" t="s">
        <v>92</v>
      </c>
      <c r="C130" s="28">
        <v>86.36363636363636</v>
      </c>
      <c r="D130" s="28">
        <v>113.63636363636364</v>
      </c>
      <c r="E130" s="28">
        <v>137.64705882352942</v>
      </c>
      <c r="F130" s="28">
        <v>155.31914893617019</v>
      </c>
      <c r="G130" s="28">
        <v>106.89655172413792</v>
      </c>
      <c r="H130" s="28">
        <v>49.090909090909093</v>
      </c>
      <c r="I130" s="28">
        <v>118.54103343465046</v>
      </c>
    </row>
    <row r="131" spans="1:9" x14ac:dyDescent="0.25">
      <c r="A131" s="1" t="s">
        <v>31</v>
      </c>
      <c r="B131" s="1" t="s">
        <v>93</v>
      </c>
      <c r="C131" s="28">
        <v>86.36363636363636</v>
      </c>
      <c r="D131" s="28">
        <v>113.63636363636364</v>
      </c>
      <c r="E131" s="28">
        <v>135.29411764705884</v>
      </c>
      <c r="F131" s="28">
        <v>152.12765957446808</v>
      </c>
      <c r="G131" s="28">
        <v>106.89655172413792</v>
      </c>
      <c r="H131" s="28">
        <v>0</v>
      </c>
      <c r="I131" s="28">
        <v>108.8145896656535</v>
      </c>
    </row>
    <row r="132" spans="1:9" x14ac:dyDescent="0.25">
      <c r="A132" s="1" t="s">
        <v>31</v>
      </c>
      <c r="B132" s="1" t="s">
        <v>135</v>
      </c>
      <c r="C132" s="28">
        <v>83.333333333333343</v>
      </c>
      <c r="D132" s="28">
        <v>65.116279069767444</v>
      </c>
      <c r="E132" s="28">
        <v>47.959183673469383</v>
      </c>
      <c r="F132" s="28">
        <v>28.971962616822427</v>
      </c>
      <c r="G132" s="28">
        <v>0</v>
      </c>
      <c r="H132" s="28">
        <v>0</v>
      </c>
      <c r="I132" s="28">
        <v>44.981412639405207</v>
      </c>
    </row>
    <row r="133" spans="1:9" x14ac:dyDescent="0.25">
      <c r="A133" s="1" t="s">
        <v>31</v>
      </c>
      <c r="B133" s="1" t="s">
        <v>136</v>
      </c>
      <c r="C133" s="28">
        <v>68.181818181818173</v>
      </c>
      <c r="D133" s="28">
        <v>63.636363636363633</v>
      </c>
      <c r="E133" s="28">
        <v>55.294117647058826</v>
      </c>
      <c r="F133" s="28">
        <v>32.978723404255319</v>
      </c>
      <c r="G133" s="28">
        <v>0</v>
      </c>
      <c r="H133" s="28">
        <v>0</v>
      </c>
      <c r="I133" s="28">
        <v>36.778115501519757</v>
      </c>
    </row>
    <row r="134" spans="1:9" x14ac:dyDescent="0.25">
      <c r="A134" s="1" t="s">
        <v>32</v>
      </c>
      <c r="B134" s="1" t="s">
        <v>90</v>
      </c>
      <c r="C134" s="2">
        <v>2</v>
      </c>
      <c r="D134" s="2">
        <v>7</v>
      </c>
      <c r="E134" s="2">
        <v>23</v>
      </c>
      <c r="F134" s="2">
        <v>31</v>
      </c>
      <c r="G134" s="2">
        <v>10</v>
      </c>
      <c r="H134" s="2">
        <v>10</v>
      </c>
      <c r="I134" s="2">
        <v>83</v>
      </c>
    </row>
    <row r="135" spans="1:9" x14ac:dyDescent="0.25">
      <c r="A135" s="1" t="s">
        <v>32</v>
      </c>
      <c r="B135" s="1" t="s">
        <v>124</v>
      </c>
      <c r="C135" s="2">
        <v>0</v>
      </c>
      <c r="D135" s="2">
        <v>10</v>
      </c>
      <c r="E135" s="2">
        <v>28</v>
      </c>
      <c r="F135" s="2">
        <v>31</v>
      </c>
      <c r="G135" s="2">
        <v>10</v>
      </c>
      <c r="H135" s="2">
        <v>0</v>
      </c>
      <c r="I135" s="2">
        <v>79</v>
      </c>
    </row>
    <row r="136" spans="1:9" x14ac:dyDescent="0.25">
      <c r="A136" s="1" t="s">
        <v>32</v>
      </c>
      <c r="B136" s="1" t="s">
        <v>91</v>
      </c>
      <c r="C136" s="2">
        <v>0</v>
      </c>
      <c r="D136" s="2">
        <v>10</v>
      </c>
      <c r="E136" s="2">
        <v>28</v>
      </c>
      <c r="F136" s="2">
        <v>31</v>
      </c>
      <c r="G136" s="2">
        <v>10</v>
      </c>
      <c r="H136" s="2">
        <v>0</v>
      </c>
      <c r="I136" s="2">
        <v>79</v>
      </c>
    </row>
    <row r="137" spans="1:9" x14ac:dyDescent="0.25">
      <c r="A137" s="1" t="s">
        <v>32</v>
      </c>
      <c r="B137" s="1" t="s">
        <v>139</v>
      </c>
      <c r="C137" s="2">
        <v>0</v>
      </c>
      <c r="D137" s="2">
        <v>5</v>
      </c>
      <c r="E137" s="2">
        <v>9</v>
      </c>
      <c r="F137" s="2">
        <v>9</v>
      </c>
      <c r="G137" s="2">
        <v>0</v>
      </c>
      <c r="H137" s="2">
        <v>0</v>
      </c>
      <c r="I137" s="2">
        <v>23</v>
      </c>
    </row>
    <row r="138" spans="1:9" x14ac:dyDescent="0.25">
      <c r="A138" s="1" t="s">
        <v>32</v>
      </c>
      <c r="B138" s="1" t="s">
        <v>92</v>
      </c>
      <c r="C138" s="28">
        <v>0</v>
      </c>
      <c r="D138" s="28">
        <v>142.85714285714286</v>
      </c>
      <c r="E138" s="28">
        <v>121.73913043478262</v>
      </c>
      <c r="F138" s="28">
        <v>100</v>
      </c>
      <c r="G138" s="28">
        <v>100</v>
      </c>
      <c r="H138" s="28">
        <v>0</v>
      </c>
      <c r="I138" s="28">
        <v>95.180722891566262</v>
      </c>
    </row>
    <row r="139" spans="1:9" x14ac:dyDescent="0.25">
      <c r="A139" s="1" t="s">
        <v>32</v>
      </c>
      <c r="B139" s="1" t="s">
        <v>93</v>
      </c>
      <c r="C139" s="28">
        <v>0</v>
      </c>
      <c r="D139" s="28">
        <v>142.85714285714286</v>
      </c>
      <c r="E139" s="28">
        <v>121.73913043478262</v>
      </c>
      <c r="F139" s="28">
        <v>100</v>
      </c>
      <c r="G139" s="28">
        <v>100</v>
      </c>
      <c r="H139" s="28">
        <v>0</v>
      </c>
      <c r="I139" s="28">
        <v>95.180722891566262</v>
      </c>
    </row>
    <row r="140" spans="1:9" x14ac:dyDescent="0.25">
      <c r="A140" s="1" t="s">
        <v>32</v>
      </c>
      <c r="B140" s="1" t="s">
        <v>135</v>
      </c>
      <c r="C140" s="28">
        <v>0</v>
      </c>
      <c r="D140" s="28">
        <v>55.555555555555557</v>
      </c>
      <c r="E140" s="28">
        <v>37.5</v>
      </c>
      <c r="F140" s="28">
        <v>37.5</v>
      </c>
      <c r="G140" s="28">
        <v>0</v>
      </c>
      <c r="H140" s="28">
        <v>0</v>
      </c>
      <c r="I140" s="28">
        <v>38.333333333333336</v>
      </c>
    </row>
    <row r="141" spans="1:9" x14ac:dyDescent="0.25">
      <c r="A141" s="1" t="s">
        <v>32</v>
      </c>
      <c r="B141" s="1" t="s">
        <v>136</v>
      </c>
      <c r="C141" s="28">
        <v>0</v>
      </c>
      <c r="D141" s="28">
        <v>71.428571428571431</v>
      </c>
      <c r="E141" s="28">
        <v>39.130434782608695</v>
      </c>
      <c r="F141" s="28">
        <v>29.032258064516132</v>
      </c>
      <c r="G141" s="28">
        <v>0</v>
      </c>
      <c r="H141" s="28">
        <v>0</v>
      </c>
      <c r="I141" s="28">
        <v>27.710843373493976</v>
      </c>
    </row>
    <row r="142" spans="1:9" x14ac:dyDescent="0.25">
      <c r="A142" s="1" t="s">
        <v>33</v>
      </c>
      <c r="B142" s="1" t="s">
        <v>90</v>
      </c>
      <c r="C142" s="2">
        <v>92</v>
      </c>
      <c r="D142" s="2">
        <v>297</v>
      </c>
      <c r="E142" s="2">
        <v>566</v>
      </c>
      <c r="F142" s="2">
        <v>730</v>
      </c>
      <c r="G142" s="2">
        <v>222</v>
      </c>
      <c r="H142" s="2">
        <v>316</v>
      </c>
      <c r="I142" s="2">
        <v>2223</v>
      </c>
    </row>
    <row r="143" spans="1:9" x14ac:dyDescent="0.25">
      <c r="A143" s="1" t="s">
        <v>33</v>
      </c>
      <c r="B143" s="1" t="s">
        <v>124</v>
      </c>
      <c r="C143" s="2">
        <v>95</v>
      </c>
      <c r="D143" s="2">
        <v>303</v>
      </c>
      <c r="E143" s="2">
        <v>634</v>
      </c>
      <c r="F143" s="2">
        <v>731</v>
      </c>
      <c r="G143" s="2">
        <v>226</v>
      </c>
      <c r="H143" s="2">
        <v>116</v>
      </c>
      <c r="I143" s="2">
        <v>2105</v>
      </c>
    </row>
    <row r="144" spans="1:9" x14ac:dyDescent="0.25">
      <c r="A144" s="1" t="s">
        <v>33</v>
      </c>
      <c r="B144" s="1" t="s">
        <v>91</v>
      </c>
      <c r="C144" s="2">
        <v>95</v>
      </c>
      <c r="D144" s="2">
        <v>301</v>
      </c>
      <c r="E144" s="2">
        <v>626</v>
      </c>
      <c r="F144" s="2">
        <v>714</v>
      </c>
      <c r="G144" s="2">
        <v>212</v>
      </c>
      <c r="H144" s="2">
        <v>0</v>
      </c>
      <c r="I144" s="2">
        <v>1948</v>
      </c>
    </row>
    <row r="145" spans="1:9" x14ac:dyDescent="0.25">
      <c r="A145" s="1" t="s">
        <v>33</v>
      </c>
      <c r="B145" s="1" t="s">
        <v>139</v>
      </c>
      <c r="C145" s="2">
        <v>69</v>
      </c>
      <c r="D145" s="2">
        <v>163</v>
      </c>
      <c r="E145" s="2">
        <v>250</v>
      </c>
      <c r="F145" s="2">
        <v>153</v>
      </c>
      <c r="G145" s="2">
        <v>0</v>
      </c>
      <c r="H145" s="2">
        <v>0</v>
      </c>
      <c r="I145" s="2">
        <v>635</v>
      </c>
    </row>
    <row r="146" spans="1:9" x14ac:dyDescent="0.25">
      <c r="A146" s="1" t="s">
        <v>33</v>
      </c>
      <c r="B146" s="1" t="s">
        <v>92</v>
      </c>
      <c r="C146" s="28">
        <v>103.26086956521738</v>
      </c>
      <c r="D146" s="28">
        <v>102.02020202020201</v>
      </c>
      <c r="E146" s="28">
        <v>112.01413427561837</v>
      </c>
      <c r="F146" s="28">
        <v>100.13698630136987</v>
      </c>
      <c r="G146" s="28">
        <v>101.8018018018018</v>
      </c>
      <c r="H146" s="28">
        <v>36.708860759493675</v>
      </c>
      <c r="I146" s="28">
        <v>94.691857849752594</v>
      </c>
    </row>
    <row r="147" spans="1:9" x14ac:dyDescent="0.25">
      <c r="A147" s="1" t="s">
        <v>33</v>
      </c>
      <c r="B147" s="1" t="s">
        <v>93</v>
      </c>
      <c r="C147" s="28">
        <v>103.26086956521738</v>
      </c>
      <c r="D147" s="28">
        <v>101.34680134680134</v>
      </c>
      <c r="E147" s="28">
        <v>110.60070671378092</v>
      </c>
      <c r="F147" s="28">
        <v>97.808219178082183</v>
      </c>
      <c r="G147" s="28">
        <v>95.495495495495504</v>
      </c>
      <c r="H147" s="28">
        <v>0</v>
      </c>
      <c r="I147" s="28">
        <v>87.629329734592901</v>
      </c>
    </row>
    <row r="148" spans="1:9" x14ac:dyDescent="0.25">
      <c r="A148" s="1" t="s">
        <v>33</v>
      </c>
      <c r="B148" s="1" t="s">
        <v>135</v>
      </c>
      <c r="C148" s="28">
        <v>75</v>
      </c>
      <c r="D148" s="28">
        <v>59.489051094890513</v>
      </c>
      <c r="E148" s="28">
        <v>46.992481203007522</v>
      </c>
      <c r="F148" s="28">
        <v>30.417495029821072</v>
      </c>
      <c r="G148" s="28">
        <v>0</v>
      </c>
      <c r="H148" s="28">
        <v>0</v>
      </c>
      <c r="I148" s="28">
        <v>45.227920227920229</v>
      </c>
    </row>
    <row r="149" spans="1:9" x14ac:dyDescent="0.25">
      <c r="A149" s="1" t="s">
        <v>33</v>
      </c>
      <c r="B149" s="1" t="s">
        <v>136</v>
      </c>
      <c r="C149" s="28">
        <v>75</v>
      </c>
      <c r="D149" s="28">
        <v>54.882154882154886</v>
      </c>
      <c r="E149" s="28">
        <v>44.169611307420489</v>
      </c>
      <c r="F149" s="28">
        <v>20.958904109589042</v>
      </c>
      <c r="G149" s="28">
        <v>0</v>
      </c>
      <c r="H149" s="28">
        <v>0</v>
      </c>
      <c r="I149" s="28">
        <v>28.565002249212775</v>
      </c>
    </row>
    <row r="150" spans="1:9" x14ac:dyDescent="0.25">
      <c r="A150" s="1" t="s">
        <v>34</v>
      </c>
      <c r="B150" s="1" t="s">
        <v>90</v>
      </c>
      <c r="C150" s="2">
        <v>7</v>
      </c>
      <c r="D150" s="2">
        <v>9</v>
      </c>
      <c r="E150" s="2">
        <v>63</v>
      </c>
      <c r="F150" s="2">
        <v>65</v>
      </c>
      <c r="G150" s="2">
        <v>16</v>
      </c>
      <c r="H150" s="2">
        <v>28</v>
      </c>
      <c r="I150" s="2">
        <v>188</v>
      </c>
    </row>
    <row r="151" spans="1:9" x14ac:dyDescent="0.25">
      <c r="A151" s="1" t="s">
        <v>34</v>
      </c>
      <c r="B151" s="1" t="s">
        <v>124</v>
      </c>
      <c r="C151" s="2">
        <v>6</v>
      </c>
      <c r="D151" s="2">
        <v>11</v>
      </c>
      <c r="E151" s="2">
        <v>68</v>
      </c>
      <c r="F151" s="2">
        <v>75</v>
      </c>
      <c r="G151" s="2">
        <v>16</v>
      </c>
      <c r="H151" s="2">
        <v>8</v>
      </c>
      <c r="I151" s="2">
        <v>184</v>
      </c>
    </row>
    <row r="152" spans="1:9" x14ac:dyDescent="0.25">
      <c r="A152" s="1" t="s">
        <v>34</v>
      </c>
      <c r="B152" s="1" t="s">
        <v>91</v>
      </c>
      <c r="C152" s="2">
        <v>6</v>
      </c>
      <c r="D152" s="2">
        <v>11</v>
      </c>
      <c r="E152" s="2">
        <v>67</v>
      </c>
      <c r="F152" s="2">
        <v>73</v>
      </c>
      <c r="G152" s="2">
        <v>14</v>
      </c>
      <c r="H152" s="2">
        <v>0</v>
      </c>
      <c r="I152" s="2">
        <v>171</v>
      </c>
    </row>
    <row r="153" spans="1:9" x14ac:dyDescent="0.25">
      <c r="A153" s="1" t="s">
        <v>34</v>
      </c>
      <c r="B153" s="1" t="s">
        <v>139</v>
      </c>
      <c r="C153" s="2">
        <v>6</v>
      </c>
      <c r="D153" s="2">
        <v>0</v>
      </c>
      <c r="E153" s="2">
        <v>14</v>
      </c>
      <c r="F153" s="2">
        <v>11</v>
      </c>
      <c r="G153" s="2">
        <v>0</v>
      </c>
      <c r="H153" s="2">
        <v>0</v>
      </c>
      <c r="I153" s="2">
        <v>31</v>
      </c>
    </row>
    <row r="154" spans="1:9" x14ac:dyDescent="0.25">
      <c r="A154" s="1" t="s">
        <v>34</v>
      </c>
      <c r="B154" s="1" t="s">
        <v>92</v>
      </c>
      <c r="C154" s="28">
        <v>85.714285714285708</v>
      </c>
      <c r="D154" s="28">
        <v>122.22222222222223</v>
      </c>
      <c r="E154" s="28">
        <v>107.93650793650794</v>
      </c>
      <c r="F154" s="28">
        <v>115.38461538461537</v>
      </c>
      <c r="G154" s="28">
        <v>100</v>
      </c>
      <c r="H154" s="28">
        <v>28.571428571428569</v>
      </c>
      <c r="I154" s="28">
        <v>97.872340425531917</v>
      </c>
    </row>
    <row r="155" spans="1:9" x14ac:dyDescent="0.25">
      <c r="A155" s="1" t="s">
        <v>34</v>
      </c>
      <c r="B155" s="1" t="s">
        <v>93</v>
      </c>
      <c r="C155" s="28">
        <v>85.714285714285708</v>
      </c>
      <c r="D155" s="28">
        <v>122.22222222222223</v>
      </c>
      <c r="E155" s="28">
        <v>106.34920634920636</v>
      </c>
      <c r="F155" s="28">
        <v>112.30769230769231</v>
      </c>
      <c r="G155" s="28">
        <v>87.5</v>
      </c>
      <c r="H155" s="28">
        <v>0</v>
      </c>
      <c r="I155" s="28">
        <v>90.957446808510639</v>
      </c>
    </row>
    <row r="156" spans="1:9" x14ac:dyDescent="0.25">
      <c r="A156" s="1" t="s">
        <v>34</v>
      </c>
      <c r="B156" s="1" t="s">
        <v>135</v>
      </c>
      <c r="C156" s="28">
        <v>100</v>
      </c>
      <c r="D156" s="28">
        <v>0</v>
      </c>
      <c r="E156" s="28">
        <v>26.415094339622641</v>
      </c>
      <c r="F156" s="28">
        <v>23.404255319148938</v>
      </c>
      <c r="G156" s="28">
        <v>0</v>
      </c>
      <c r="H156" s="28">
        <v>0</v>
      </c>
      <c r="I156" s="28">
        <v>26.956521739130434</v>
      </c>
    </row>
    <row r="157" spans="1:9" x14ac:dyDescent="0.25">
      <c r="A157" s="1" t="s">
        <v>34</v>
      </c>
      <c r="B157" s="1" t="s">
        <v>136</v>
      </c>
      <c r="C157" s="28">
        <v>85.714285714285708</v>
      </c>
      <c r="D157" s="28">
        <v>0</v>
      </c>
      <c r="E157" s="28">
        <v>22.222222222222221</v>
      </c>
      <c r="F157" s="28">
        <v>16.923076923076923</v>
      </c>
      <c r="G157" s="28">
        <v>0</v>
      </c>
      <c r="H157" s="28">
        <v>0</v>
      </c>
      <c r="I157" s="28">
        <v>16.48936170212766</v>
      </c>
    </row>
    <row r="158" spans="1:9" x14ac:dyDescent="0.25">
      <c r="A158" s="1" t="s">
        <v>30</v>
      </c>
      <c r="B158" s="1" t="s">
        <v>90</v>
      </c>
      <c r="C158" s="2">
        <v>25</v>
      </c>
      <c r="D158" s="2">
        <v>113</v>
      </c>
      <c r="E158" s="2">
        <v>236</v>
      </c>
      <c r="F158" s="2">
        <v>307</v>
      </c>
      <c r="G158" s="2">
        <v>80</v>
      </c>
      <c r="H158" s="2">
        <v>122</v>
      </c>
      <c r="I158" s="2">
        <v>883</v>
      </c>
    </row>
    <row r="159" spans="1:9" x14ac:dyDescent="0.25">
      <c r="A159" s="1" t="s">
        <v>30</v>
      </c>
      <c r="B159" s="1" t="s">
        <v>124</v>
      </c>
      <c r="C159" s="2">
        <v>25</v>
      </c>
      <c r="D159" s="2">
        <v>100</v>
      </c>
      <c r="E159" s="2">
        <v>258</v>
      </c>
      <c r="F159" s="2">
        <v>379</v>
      </c>
      <c r="G159" s="2">
        <v>92</v>
      </c>
      <c r="H159" s="2">
        <v>46</v>
      </c>
      <c r="I159" s="2">
        <v>900</v>
      </c>
    </row>
    <row r="160" spans="1:9" x14ac:dyDescent="0.25">
      <c r="A160" s="1" t="s">
        <v>30</v>
      </c>
      <c r="B160" s="1" t="s">
        <v>91</v>
      </c>
      <c r="C160" s="2">
        <v>24</v>
      </c>
      <c r="D160" s="2">
        <v>98</v>
      </c>
      <c r="E160" s="2">
        <v>253</v>
      </c>
      <c r="F160" s="2">
        <v>373</v>
      </c>
      <c r="G160" s="2">
        <v>88</v>
      </c>
      <c r="H160" s="2">
        <v>0</v>
      </c>
      <c r="I160" s="2">
        <v>836</v>
      </c>
    </row>
    <row r="161" spans="1:9" x14ac:dyDescent="0.25">
      <c r="A161" s="1" t="s">
        <v>30</v>
      </c>
      <c r="B161" s="1" t="s">
        <v>139</v>
      </c>
      <c r="C161" s="2">
        <v>18</v>
      </c>
      <c r="D161" s="2">
        <v>58</v>
      </c>
      <c r="E161" s="2">
        <v>92</v>
      </c>
      <c r="F161" s="2">
        <v>85</v>
      </c>
      <c r="G161" s="2">
        <v>0</v>
      </c>
      <c r="H161" s="2">
        <v>0</v>
      </c>
      <c r="I161" s="2">
        <v>253</v>
      </c>
    </row>
    <row r="162" spans="1:9" x14ac:dyDescent="0.25">
      <c r="A162" s="1" t="s">
        <v>30</v>
      </c>
      <c r="B162" s="1" t="s">
        <v>92</v>
      </c>
      <c r="C162" s="28">
        <v>100</v>
      </c>
      <c r="D162" s="28">
        <v>88.495575221238937</v>
      </c>
      <c r="E162" s="28">
        <v>109.32203389830508</v>
      </c>
      <c r="F162" s="28">
        <v>123.4527687296417</v>
      </c>
      <c r="G162" s="28">
        <v>114.99999999999999</v>
      </c>
      <c r="H162" s="28">
        <v>37.704918032786885</v>
      </c>
      <c r="I162" s="28">
        <v>101.92525481313703</v>
      </c>
    </row>
    <row r="163" spans="1:9" x14ac:dyDescent="0.25">
      <c r="A163" s="1" t="s">
        <v>30</v>
      </c>
      <c r="B163" s="1" t="s">
        <v>93</v>
      </c>
      <c r="C163" s="28">
        <v>96</v>
      </c>
      <c r="D163" s="28">
        <v>86.725663716814154</v>
      </c>
      <c r="E163" s="28">
        <v>107.20338983050848</v>
      </c>
      <c r="F163" s="28">
        <v>121.4983713355049</v>
      </c>
      <c r="G163" s="28">
        <v>110.00000000000001</v>
      </c>
      <c r="H163" s="28">
        <v>0</v>
      </c>
      <c r="I163" s="28">
        <v>94.677236693091743</v>
      </c>
    </row>
    <row r="164" spans="1:9" x14ac:dyDescent="0.25">
      <c r="A164" s="1" t="s">
        <v>30</v>
      </c>
      <c r="B164" s="1" t="s">
        <v>135</v>
      </c>
      <c r="C164" s="28">
        <v>85.714285714285708</v>
      </c>
      <c r="D164" s="28">
        <v>61.702127659574465</v>
      </c>
      <c r="E164" s="28">
        <v>42.990654205607477</v>
      </c>
      <c r="F164" s="28">
        <v>30.685920577617328</v>
      </c>
      <c r="G164" s="28">
        <v>0</v>
      </c>
      <c r="H164" s="28">
        <v>0</v>
      </c>
      <c r="I164" s="28">
        <v>41.74917491749175</v>
      </c>
    </row>
    <row r="165" spans="1:9" x14ac:dyDescent="0.25">
      <c r="A165" s="1" t="s">
        <v>30</v>
      </c>
      <c r="B165" s="1" t="s">
        <v>136</v>
      </c>
      <c r="C165" s="28">
        <v>72</v>
      </c>
      <c r="D165" s="28">
        <v>51.327433628318587</v>
      </c>
      <c r="E165" s="28">
        <v>38.983050847457626</v>
      </c>
      <c r="F165" s="28">
        <v>27.687296416938111</v>
      </c>
      <c r="G165" s="28">
        <v>0</v>
      </c>
      <c r="H165" s="28">
        <v>0</v>
      </c>
      <c r="I165" s="28">
        <v>28.652321630804078</v>
      </c>
    </row>
    <row r="166" spans="1:9" x14ac:dyDescent="0.25">
      <c r="A166" s="1" t="s">
        <v>35</v>
      </c>
      <c r="B166" s="1" t="s">
        <v>90</v>
      </c>
      <c r="C166" s="2">
        <v>14</v>
      </c>
      <c r="D166" s="2">
        <v>28</v>
      </c>
      <c r="E166" s="2">
        <v>31</v>
      </c>
      <c r="F166" s="2">
        <v>46</v>
      </c>
      <c r="G166" s="2">
        <v>8</v>
      </c>
      <c r="H166" s="2">
        <v>6</v>
      </c>
      <c r="I166" s="2">
        <v>133</v>
      </c>
    </row>
    <row r="167" spans="1:9" x14ac:dyDescent="0.25">
      <c r="A167" s="1" t="s">
        <v>35</v>
      </c>
      <c r="B167" s="1" t="s">
        <v>124</v>
      </c>
      <c r="C167" s="2">
        <v>0</v>
      </c>
      <c r="D167" s="2">
        <v>5</v>
      </c>
      <c r="E167" s="2">
        <v>6</v>
      </c>
      <c r="F167" s="2">
        <v>5</v>
      </c>
      <c r="G167" s="2">
        <v>0</v>
      </c>
      <c r="H167" s="2">
        <v>0</v>
      </c>
      <c r="I167" s="2">
        <v>16</v>
      </c>
    </row>
    <row r="168" spans="1:9" x14ac:dyDescent="0.25">
      <c r="A168" s="1" t="s">
        <v>35</v>
      </c>
      <c r="B168" s="1" t="s">
        <v>91</v>
      </c>
      <c r="C168" s="2">
        <v>0</v>
      </c>
      <c r="D168" s="2">
        <v>5</v>
      </c>
      <c r="E168" s="2">
        <v>5</v>
      </c>
      <c r="F168" s="2">
        <v>5</v>
      </c>
      <c r="G168" s="2">
        <v>0</v>
      </c>
      <c r="H168" s="2">
        <v>0</v>
      </c>
      <c r="I168" s="2">
        <v>15</v>
      </c>
    </row>
    <row r="169" spans="1:9" x14ac:dyDescent="0.25">
      <c r="A169" s="1" t="s">
        <v>35</v>
      </c>
      <c r="B169" s="1" t="s">
        <v>139</v>
      </c>
      <c r="C169" s="2">
        <v>0</v>
      </c>
      <c r="D169" s="2">
        <v>0</v>
      </c>
      <c r="E169" s="2">
        <v>0</v>
      </c>
      <c r="F169" s="2">
        <v>0</v>
      </c>
      <c r="G169" s="2">
        <v>0</v>
      </c>
      <c r="H169" s="2">
        <v>0</v>
      </c>
      <c r="I169" s="2">
        <v>0</v>
      </c>
    </row>
    <row r="170" spans="1:9" x14ac:dyDescent="0.25">
      <c r="A170" s="1" t="s">
        <v>35</v>
      </c>
      <c r="B170" s="1" t="s">
        <v>92</v>
      </c>
      <c r="C170" s="28">
        <v>0</v>
      </c>
      <c r="D170" s="28">
        <v>17.857142857142858</v>
      </c>
      <c r="E170" s="28">
        <v>19.35483870967742</v>
      </c>
      <c r="F170" s="28">
        <v>10.869565217391305</v>
      </c>
      <c r="G170" s="28">
        <v>0</v>
      </c>
      <c r="H170" s="28">
        <v>0</v>
      </c>
      <c r="I170" s="28">
        <v>12.030075187969924</v>
      </c>
    </row>
    <row r="171" spans="1:9" x14ac:dyDescent="0.25">
      <c r="A171" s="1" t="s">
        <v>35</v>
      </c>
      <c r="B171" s="1" t="s">
        <v>93</v>
      </c>
      <c r="C171" s="28">
        <v>0</v>
      </c>
      <c r="D171" s="28">
        <v>17.857142857142858</v>
      </c>
      <c r="E171" s="28">
        <v>16.129032258064516</v>
      </c>
      <c r="F171" s="28">
        <v>10.869565217391305</v>
      </c>
      <c r="G171" s="28">
        <v>0</v>
      </c>
      <c r="H171" s="28">
        <v>0</v>
      </c>
      <c r="I171" s="28">
        <v>11.278195488721805</v>
      </c>
    </row>
    <row r="172" spans="1:9" x14ac:dyDescent="0.25">
      <c r="A172" s="1" t="s">
        <v>35</v>
      </c>
      <c r="B172" s="1" t="s">
        <v>135</v>
      </c>
      <c r="C172" s="28">
        <v>0</v>
      </c>
      <c r="D172" s="28">
        <v>0</v>
      </c>
      <c r="E172" s="28">
        <v>0</v>
      </c>
      <c r="F172" s="28">
        <v>0</v>
      </c>
      <c r="G172" s="28">
        <v>0</v>
      </c>
      <c r="H172" s="28">
        <v>0</v>
      </c>
      <c r="I172" s="28">
        <v>0</v>
      </c>
    </row>
    <row r="173" spans="1:9" x14ac:dyDescent="0.25">
      <c r="A173" s="1" t="s">
        <v>35</v>
      </c>
      <c r="B173" s="1" t="s">
        <v>136</v>
      </c>
      <c r="C173" s="28">
        <v>0</v>
      </c>
      <c r="D173" s="28">
        <v>0</v>
      </c>
      <c r="E173" s="28">
        <v>0</v>
      </c>
      <c r="F173" s="28">
        <v>0</v>
      </c>
      <c r="G173" s="28">
        <v>0</v>
      </c>
      <c r="H173" s="28">
        <v>0</v>
      </c>
      <c r="I173" s="28">
        <v>0</v>
      </c>
    </row>
    <row r="174" spans="1:9" x14ac:dyDescent="0.25">
      <c r="A174" s="1" t="s">
        <v>94</v>
      </c>
      <c r="C174" s="2">
        <v>3268</v>
      </c>
      <c r="D174" s="2">
        <v>6670</v>
      </c>
      <c r="E174" s="2">
        <v>10576</v>
      </c>
      <c r="F174" s="2">
        <v>10732</v>
      </c>
      <c r="G174" s="2">
        <v>3214</v>
      </c>
      <c r="H174" s="2">
        <v>4202</v>
      </c>
      <c r="I174" s="2">
        <v>38662</v>
      </c>
    </row>
    <row r="175" spans="1:9" x14ac:dyDescent="0.25">
      <c r="A175" s="1" t="s">
        <v>125</v>
      </c>
      <c r="C175" s="2">
        <v>3363</v>
      </c>
      <c r="D175" s="2">
        <v>6649</v>
      </c>
      <c r="E175" s="2">
        <v>10739</v>
      </c>
      <c r="F175" s="2">
        <v>10666</v>
      </c>
      <c r="G175" s="2">
        <v>3256</v>
      </c>
      <c r="H175" s="2">
        <v>2043</v>
      </c>
      <c r="I175" s="2">
        <v>36716</v>
      </c>
    </row>
    <row r="176" spans="1:9" x14ac:dyDescent="0.25">
      <c r="A176" s="1" t="s">
        <v>95</v>
      </c>
      <c r="C176" s="2">
        <v>3337</v>
      </c>
      <c r="D176" s="2">
        <v>6610</v>
      </c>
      <c r="E176" s="2">
        <v>10648</v>
      </c>
      <c r="F176" s="2">
        <v>10511</v>
      </c>
      <c r="G176" s="2">
        <v>3144</v>
      </c>
      <c r="H176" s="2">
        <v>0</v>
      </c>
      <c r="I176" s="2">
        <v>34250</v>
      </c>
    </row>
    <row r="177" spans="1:9" x14ac:dyDescent="0.25">
      <c r="A177" s="1" t="s">
        <v>140</v>
      </c>
      <c r="C177" s="2">
        <v>2447</v>
      </c>
      <c r="D177" s="2">
        <v>3936</v>
      </c>
      <c r="E177" s="2">
        <v>4721</v>
      </c>
      <c r="F177" s="2">
        <v>2773</v>
      </c>
      <c r="G177" s="2">
        <v>0</v>
      </c>
      <c r="H177" s="2">
        <v>0</v>
      </c>
      <c r="I177" s="2">
        <v>13877</v>
      </c>
    </row>
    <row r="178" spans="1:9" x14ac:dyDescent="0.25">
      <c r="A178" s="1" t="s">
        <v>96</v>
      </c>
      <c r="C178" s="28">
        <v>102.90697674418605</v>
      </c>
      <c r="D178" s="28">
        <v>99.685157421289347</v>
      </c>
      <c r="E178" s="28">
        <v>101.54122541603631</v>
      </c>
      <c r="F178" s="28">
        <v>99.38501677226985</v>
      </c>
      <c r="G178" s="28">
        <v>101.30678282514</v>
      </c>
      <c r="H178" s="28">
        <v>48.619704902427415</v>
      </c>
      <c r="I178" s="28">
        <v>94.966633904091864</v>
      </c>
    </row>
    <row r="179" spans="1:9" x14ac:dyDescent="0.25">
      <c r="A179" s="1" t="s">
        <v>97</v>
      </c>
      <c r="C179" s="28">
        <v>102.11138310893513</v>
      </c>
      <c r="D179" s="28">
        <v>99.100449775112438</v>
      </c>
      <c r="E179" s="28">
        <v>100.68078668683813</v>
      </c>
      <c r="F179" s="28">
        <v>97.940737979873276</v>
      </c>
      <c r="G179" s="28">
        <v>97.822028624766645</v>
      </c>
      <c r="H179" s="28">
        <v>0</v>
      </c>
      <c r="I179" s="28">
        <v>88.588277895608087</v>
      </c>
    </row>
    <row r="180" spans="1:9" x14ac:dyDescent="0.25">
      <c r="A180" s="1" t="s">
        <v>137</v>
      </c>
      <c r="C180" s="28">
        <v>76.492653954360733</v>
      </c>
      <c r="D180" s="28">
        <v>63.279742765273319</v>
      </c>
      <c r="E180" s="28">
        <v>48.836247025964624</v>
      </c>
      <c r="F180" s="28">
        <v>32.719764011799413</v>
      </c>
      <c r="G180" s="28">
        <v>0</v>
      </c>
      <c r="H180" s="28">
        <v>0</v>
      </c>
      <c r="I180" s="28">
        <v>50.189880285001266</v>
      </c>
    </row>
    <row r="181" spans="1:9" x14ac:dyDescent="0.25">
      <c r="A181" s="1" t="s">
        <v>138</v>
      </c>
      <c r="C181" s="28">
        <v>74.877600979192167</v>
      </c>
      <c r="D181" s="28">
        <v>59.010494752623686</v>
      </c>
      <c r="E181" s="28">
        <v>44.638804841149771</v>
      </c>
      <c r="F181" s="28">
        <v>25.838613492359297</v>
      </c>
      <c r="G181" s="28">
        <v>0</v>
      </c>
      <c r="H181" s="28">
        <v>0</v>
      </c>
      <c r="I181" s="28">
        <v>35.89312503233149</v>
      </c>
    </row>
  </sheetData>
  <sheetProtection selectLockedCells="1" pivotTables="0" selectUnlockedCells="1"/>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6C39-5682-4767-9F02-4B00C12E5262}">
  <sheetPr codeName="Sheet4">
    <tabColor theme="5"/>
  </sheetPr>
  <dimension ref="A1:I349"/>
  <sheetViews>
    <sheetView workbookViewId="0">
      <selection activeCell="A1282" sqref="A1282"/>
    </sheetView>
  </sheetViews>
  <sheetFormatPr defaultRowHeight="15" x14ac:dyDescent="0.25"/>
  <cols>
    <col min="1" max="1" width="27.42578125" style="1" bestFit="1" customWidth="1"/>
    <col min="2" max="2" width="33.5703125" style="1" bestFit="1" customWidth="1"/>
    <col min="3" max="8" width="21.5703125" style="1" bestFit="1" customWidth="1"/>
    <col min="9" max="9" width="11.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9" x14ac:dyDescent="0.25">
      <c r="A1" s="176" t="s">
        <v>98</v>
      </c>
      <c r="B1" s="1" t="s">
        <v>122</v>
      </c>
      <c r="C1" s="179" t="str">
        <f>IF(B1="(ALL)","All Ethnicities",B1)</f>
        <v>Non-Māori Non-Pacific</v>
      </c>
      <c r="D1" s="1" t="str">
        <f>IF(AND(C1="All Ethnicities",C2="All Ethnicities"),"All Ethnicities",IF(C2="All Ethnicities",C1,C2))</f>
        <v>NZ European / Pakeha</v>
      </c>
    </row>
    <row r="2" spans="1:9" x14ac:dyDescent="0.25">
      <c r="A2" s="176" t="s">
        <v>85</v>
      </c>
      <c r="B2" s="1" t="s">
        <v>103</v>
      </c>
      <c r="C2" s="179" t="str">
        <f>IF(B2="(ALL)","All Ethnicities",B2)</f>
        <v>NZ European / Pakeha</v>
      </c>
    </row>
    <row r="4" spans="1:9" x14ac:dyDescent="0.25">
      <c r="A4"/>
      <c r="B4"/>
      <c r="C4" s="176" t="s">
        <v>86</v>
      </c>
      <c r="D4"/>
      <c r="E4"/>
      <c r="F4"/>
      <c r="G4"/>
      <c r="H4"/>
      <c r="I4"/>
    </row>
    <row r="5" spans="1:9" x14ac:dyDescent="0.25">
      <c r="A5" s="176" t="s">
        <v>87</v>
      </c>
      <c r="B5" s="176" t="s">
        <v>88</v>
      </c>
      <c r="C5" s="1" t="s">
        <v>2</v>
      </c>
      <c r="D5" s="1" t="s">
        <v>133</v>
      </c>
      <c r="E5" s="1" t="s">
        <v>132</v>
      </c>
      <c r="F5" s="1" t="s">
        <v>131</v>
      </c>
      <c r="G5" s="1" t="s">
        <v>130</v>
      </c>
      <c r="H5" s="1" t="s">
        <v>129</v>
      </c>
      <c r="I5" s="1" t="s">
        <v>89</v>
      </c>
    </row>
    <row r="6" spans="1:9" x14ac:dyDescent="0.25">
      <c r="A6" s="1" t="s">
        <v>13</v>
      </c>
      <c r="B6" s="1" t="s">
        <v>90</v>
      </c>
      <c r="C6" s="2">
        <v>27329</v>
      </c>
      <c r="D6" s="2">
        <v>23649</v>
      </c>
      <c r="E6" s="2">
        <v>14722</v>
      </c>
      <c r="F6" s="2">
        <v>13820</v>
      </c>
      <c r="G6" s="2">
        <v>6143</v>
      </c>
      <c r="H6" s="2">
        <v>6550</v>
      </c>
      <c r="I6" s="2">
        <v>92213</v>
      </c>
    </row>
    <row r="7" spans="1:9" x14ac:dyDescent="0.25">
      <c r="A7" s="1" t="s">
        <v>13</v>
      </c>
      <c r="B7" s="1" t="s">
        <v>124</v>
      </c>
      <c r="C7" s="2">
        <v>27153</v>
      </c>
      <c r="D7" s="2">
        <v>20694</v>
      </c>
      <c r="E7" s="2">
        <v>12331</v>
      </c>
      <c r="F7" s="2">
        <v>11719</v>
      </c>
      <c r="G7" s="2">
        <v>5383</v>
      </c>
      <c r="H7" s="2">
        <v>2084</v>
      </c>
      <c r="I7" s="2">
        <v>79364</v>
      </c>
    </row>
    <row r="8" spans="1:9" x14ac:dyDescent="0.25">
      <c r="A8" s="1" t="s">
        <v>13</v>
      </c>
      <c r="B8" s="1" t="s">
        <v>91</v>
      </c>
      <c r="C8" s="2">
        <v>26921</v>
      </c>
      <c r="D8" s="2">
        <v>20427</v>
      </c>
      <c r="E8" s="2">
        <v>12013</v>
      </c>
      <c r="F8" s="2">
        <v>11299</v>
      </c>
      <c r="G8" s="2">
        <v>5156</v>
      </c>
      <c r="H8" s="2">
        <v>0</v>
      </c>
      <c r="I8" s="2">
        <v>75816</v>
      </c>
    </row>
    <row r="9" spans="1:9" x14ac:dyDescent="0.25">
      <c r="A9" s="1" t="s">
        <v>13</v>
      </c>
      <c r="B9" s="1" t="s">
        <v>139</v>
      </c>
      <c r="C9" s="2">
        <v>20333</v>
      </c>
      <c r="D9" s="2">
        <v>10956</v>
      </c>
      <c r="E9" s="2">
        <v>3086</v>
      </c>
      <c r="F9" s="2">
        <v>1641</v>
      </c>
      <c r="G9" s="2">
        <v>0</v>
      </c>
      <c r="H9" s="2">
        <v>0</v>
      </c>
      <c r="I9" s="2">
        <v>36016</v>
      </c>
    </row>
    <row r="10" spans="1:9" x14ac:dyDescent="0.25">
      <c r="A10" s="1" t="s">
        <v>13</v>
      </c>
      <c r="B10" s="1" t="s">
        <v>92</v>
      </c>
      <c r="C10" s="28">
        <v>99.355995462695304</v>
      </c>
      <c r="D10" s="28">
        <v>87.504757072180638</v>
      </c>
      <c r="E10" s="28">
        <v>83.759000135851096</v>
      </c>
      <c r="F10" s="28">
        <v>84.797395079594793</v>
      </c>
      <c r="G10" s="28">
        <v>87.628194693146668</v>
      </c>
      <c r="H10" s="28">
        <v>31.81679389312977</v>
      </c>
      <c r="I10" s="28">
        <v>86.065955993189675</v>
      </c>
    </row>
    <row r="11" spans="1:9" x14ac:dyDescent="0.25">
      <c r="A11" s="1" t="s">
        <v>13</v>
      </c>
      <c r="B11" s="1" t="s">
        <v>93</v>
      </c>
      <c r="C11" s="28">
        <v>98.507080390793661</v>
      </c>
      <c r="D11" s="28">
        <v>86.375745274641631</v>
      </c>
      <c r="E11" s="28">
        <v>81.598967531585387</v>
      </c>
      <c r="F11" s="28">
        <v>81.758321273516643</v>
      </c>
      <c r="G11" s="28">
        <v>83.93293179228391</v>
      </c>
      <c r="H11" s="28">
        <v>0</v>
      </c>
      <c r="I11" s="28">
        <v>82.218342316159337</v>
      </c>
    </row>
    <row r="12" spans="1:9" x14ac:dyDescent="0.25">
      <c r="A12" s="1" t="s">
        <v>13</v>
      </c>
      <c r="B12" s="1" t="s">
        <v>135</v>
      </c>
      <c r="C12" s="28">
        <v>80.307279118448591</v>
      </c>
      <c r="D12" s="28">
        <v>60.069082734799061</v>
      </c>
      <c r="E12" s="28">
        <v>32.303988275934259</v>
      </c>
      <c r="F12" s="28">
        <v>21.997319034852548</v>
      </c>
      <c r="G12" s="28">
        <v>0</v>
      </c>
      <c r="H12" s="28">
        <v>0</v>
      </c>
      <c r="I12" s="28">
        <v>59.307074166776438</v>
      </c>
    </row>
    <row r="13" spans="1:9" x14ac:dyDescent="0.25">
      <c r="A13" s="1" t="s">
        <v>13</v>
      </c>
      <c r="B13" s="1" t="s">
        <v>136</v>
      </c>
      <c r="C13" s="28">
        <v>74.400819642138387</v>
      </c>
      <c r="D13" s="28">
        <v>46.327540276544468</v>
      </c>
      <c r="E13" s="28">
        <v>20.961825838880589</v>
      </c>
      <c r="F13" s="28">
        <v>11.874095513748191</v>
      </c>
      <c r="G13" s="28">
        <v>0</v>
      </c>
      <c r="H13" s="28">
        <v>0</v>
      </c>
      <c r="I13" s="28">
        <v>39.057399715875199</v>
      </c>
    </row>
    <row r="14" spans="1:9" x14ac:dyDescent="0.25">
      <c r="A14" s="1" t="s">
        <v>14</v>
      </c>
      <c r="B14" s="1" t="s">
        <v>90</v>
      </c>
      <c r="C14" s="2">
        <v>32873</v>
      </c>
      <c r="D14" s="2">
        <v>38236</v>
      </c>
      <c r="E14" s="2">
        <v>33146</v>
      </c>
      <c r="F14" s="2">
        <v>43220</v>
      </c>
      <c r="G14" s="2">
        <v>11555</v>
      </c>
      <c r="H14" s="2">
        <v>11529</v>
      </c>
      <c r="I14" s="2">
        <v>170559</v>
      </c>
    </row>
    <row r="15" spans="1:9" x14ac:dyDescent="0.25">
      <c r="A15" s="1" t="s">
        <v>14</v>
      </c>
      <c r="B15" s="1" t="s">
        <v>124</v>
      </c>
      <c r="C15" s="2">
        <v>33369</v>
      </c>
      <c r="D15" s="2">
        <v>36721</v>
      </c>
      <c r="E15" s="2">
        <v>29898</v>
      </c>
      <c r="F15" s="2">
        <v>40707</v>
      </c>
      <c r="G15" s="2">
        <v>11418</v>
      </c>
      <c r="H15" s="2">
        <v>8023</v>
      </c>
      <c r="I15" s="2">
        <v>160136</v>
      </c>
    </row>
    <row r="16" spans="1:9" x14ac:dyDescent="0.25">
      <c r="A16" s="1" t="s">
        <v>14</v>
      </c>
      <c r="B16" s="1" t="s">
        <v>91</v>
      </c>
      <c r="C16" s="2">
        <v>33159</v>
      </c>
      <c r="D16" s="2">
        <v>36537</v>
      </c>
      <c r="E16" s="2">
        <v>29675</v>
      </c>
      <c r="F16" s="2">
        <v>40427</v>
      </c>
      <c r="G16" s="2">
        <v>11235</v>
      </c>
      <c r="H16" s="2">
        <v>0</v>
      </c>
      <c r="I16" s="2">
        <v>151033</v>
      </c>
    </row>
    <row r="17" spans="1:9" x14ac:dyDescent="0.25">
      <c r="A17" s="1" t="s">
        <v>14</v>
      </c>
      <c r="B17" s="1" t="s">
        <v>139</v>
      </c>
      <c r="C17" s="2">
        <v>27364</v>
      </c>
      <c r="D17" s="2">
        <v>24523</v>
      </c>
      <c r="E17" s="2">
        <v>14295</v>
      </c>
      <c r="F17" s="2">
        <v>13185</v>
      </c>
      <c r="G17" s="2">
        <v>10</v>
      </c>
      <c r="H17" s="2">
        <v>0</v>
      </c>
      <c r="I17" s="2">
        <v>79377</v>
      </c>
    </row>
    <row r="18" spans="1:9" x14ac:dyDescent="0.25">
      <c r="A18" s="1" t="s">
        <v>14</v>
      </c>
      <c r="B18" s="1" t="s">
        <v>92</v>
      </c>
      <c r="C18" s="28">
        <v>101.50883703951573</v>
      </c>
      <c r="D18" s="28">
        <v>96.037765456637729</v>
      </c>
      <c r="E18" s="28">
        <v>90.200929222228936</v>
      </c>
      <c r="F18" s="28">
        <v>94.185562239703842</v>
      </c>
      <c r="G18" s="28">
        <v>98.814366075292085</v>
      </c>
      <c r="H18" s="28">
        <v>69.589730245467948</v>
      </c>
      <c r="I18" s="28">
        <v>93.888918204257763</v>
      </c>
    </row>
    <row r="19" spans="1:9" x14ac:dyDescent="0.25">
      <c r="A19" s="1" t="s">
        <v>14</v>
      </c>
      <c r="B19" s="1" t="s">
        <v>93</v>
      </c>
      <c r="C19" s="28">
        <v>100.87001490584979</v>
      </c>
      <c r="D19" s="28">
        <v>95.556543571503298</v>
      </c>
      <c r="E19" s="28">
        <v>89.528148192843787</v>
      </c>
      <c r="F19" s="28">
        <v>93.537714021286448</v>
      </c>
      <c r="G19" s="28">
        <v>97.230636088273471</v>
      </c>
      <c r="H19" s="28">
        <v>0</v>
      </c>
      <c r="I19" s="28">
        <v>88.551762146823094</v>
      </c>
    </row>
    <row r="20" spans="1:9" x14ac:dyDescent="0.25">
      <c r="A20" s="1" t="s">
        <v>14</v>
      </c>
      <c r="B20" s="1" t="s">
        <v>135</v>
      </c>
      <c r="C20" s="28">
        <v>85.83168658448605</v>
      </c>
      <c r="D20" s="28">
        <v>70.061710759385178</v>
      </c>
      <c r="E20" s="28">
        <v>51.247580124758009</v>
      </c>
      <c r="F20" s="28">
        <v>35.817124850592194</v>
      </c>
      <c r="G20" s="28">
        <v>2.6737967914438503</v>
      </c>
      <c r="H20" s="28">
        <v>0</v>
      </c>
      <c r="I20" s="28">
        <v>60.150951403044793</v>
      </c>
    </row>
    <row r="21" spans="1:9" x14ac:dyDescent="0.25">
      <c r="A21" s="1" t="s">
        <v>14</v>
      </c>
      <c r="B21" s="1" t="s">
        <v>136</v>
      </c>
      <c r="C21" s="28">
        <v>83.241566026830526</v>
      </c>
      <c r="D21" s="28">
        <v>64.135892875823828</v>
      </c>
      <c r="E21" s="28">
        <v>43.127375852289866</v>
      </c>
      <c r="F21" s="28">
        <v>30.506709856547893</v>
      </c>
      <c r="G21" s="28">
        <v>8.6542622241453912E-2</v>
      </c>
      <c r="H21" s="28">
        <v>0</v>
      </c>
      <c r="I21" s="28">
        <v>46.539320704272427</v>
      </c>
    </row>
    <row r="22" spans="1:9" x14ac:dyDescent="0.25">
      <c r="A22" s="1" t="s">
        <v>15</v>
      </c>
      <c r="B22" s="1" t="s">
        <v>90</v>
      </c>
      <c r="C22" s="2">
        <v>30953</v>
      </c>
      <c r="D22" s="2">
        <v>33204</v>
      </c>
      <c r="E22" s="2">
        <v>25904</v>
      </c>
      <c r="F22" s="2">
        <v>27311</v>
      </c>
      <c r="G22" s="2">
        <v>10266</v>
      </c>
      <c r="H22" s="2">
        <v>10855</v>
      </c>
      <c r="I22" s="2">
        <v>138493</v>
      </c>
    </row>
    <row r="23" spans="1:9" x14ac:dyDescent="0.25">
      <c r="A23" s="1" t="s">
        <v>15</v>
      </c>
      <c r="B23" s="1" t="s">
        <v>124</v>
      </c>
      <c r="C23" s="2">
        <v>30792</v>
      </c>
      <c r="D23" s="2">
        <v>31118</v>
      </c>
      <c r="E23" s="2">
        <v>22887</v>
      </c>
      <c r="F23" s="2">
        <v>25168</v>
      </c>
      <c r="G23" s="2">
        <v>9770</v>
      </c>
      <c r="H23" s="2">
        <v>5599</v>
      </c>
      <c r="I23" s="2">
        <v>125334</v>
      </c>
    </row>
    <row r="24" spans="1:9" x14ac:dyDescent="0.25">
      <c r="A24" s="1" t="s">
        <v>15</v>
      </c>
      <c r="B24" s="1" t="s">
        <v>91</v>
      </c>
      <c r="C24" s="2">
        <v>30580</v>
      </c>
      <c r="D24" s="2">
        <v>30855</v>
      </c>
      <c r="E24" s="2">
        <v>22627</v>
      </c>
      <c r="F24" s="2">
        <v>24835</v>
      </c>
      <c r="G24" s="2">
        <v>9530</v>
      </c>
      <c r="H24" s="2">
        <v>0</v>
      </c>
      <c r="I24" s="2">
        <v>118427</v>
      </c>
    </row>
    <row r="25" spans="1:9" x14ac:dyDescent="0.25">
      <c r="A25" s="1" t="s">
        <v>15</v>
      </c>
      <c r="B25" s="1" t="s">
        <v>139</v>
      </c>
      <c r="C25" s="2">
        <v>25296</v>
      </c>
      <c r="D25" s="2">
        <v>19374</v>
      </c>
      <c r="E25" s="2">
        <v>9458</v>
      </c>
      <c r="F25" s="2">
        <v>6314</v>
      </c>
      <c r="G25" s="2">
        <v>5</v>
      </c>
      <c r="H25" s="2">
        <v>0</v>
      </c>
      <c r="I25" s="2">
        <v>60447</v>
      </c>
    </row>
    <row r="26" spans="1:9" x14ac:dyDescent="0.25">
      <c r="A26" s="1" t="s">
        <v>15</v>
      </c>
      <c r="B26" s="1" t="s">
        <v>92</v>
      </c>
      <c r="C26" s="28">
        <v>99.479856556715021</v>
      </c>
      <c r="D26" s="28">
        <v>93.717624382604498</v>
      </c>
      <c r="E26" s="28">
        <v>88.353150092649784</v>
      </c>
      <c r="F26" s="28">
        <v>92.153344806122078</v>
      </c>
      <c r="G26" s="28">
        <v>95.168517436197149</v>
      </c>
      <c r="H26" s="28">
        <v>51.57991708889913</v>
      </c>
      <c r="I26" s="28">
        <v>90.498436744095372</v>
      </c>
    </row>
    <row r="27" spans="1:9" x14ac:dyDescent="0.25">
      <c r="A27" s="1" t="s">
        <v>15</v>
      </c>
      <c r="B27" s="1" t="s">
        <v>93</v>
      </c>
      <c r="C27" s="28">
        <v>98.794947177979523</v>
      </c>
      <c r="D27" s="28">
        <v>92.925551138417063</v>
      </c>
      <c r="E27" s="28">
        <v>87.349444101297109</v>
      </c>
      <c r="F27" s="28">
        <v>90.934055874922194</v>
      </c>
      <c r="G27" s="28">
        <v>92.830703292421589</v>
      </c>
      <c r="H27" s="28">
        <v>0</v>
      </c>
      <c r="I27" s="28">
        <v>85.511181070523421</v>
      </c>
    </row>
    <row r="28" spans="1:9" x14ac:dyDescent="0.25">
      <c r="A28" s="1" t="s">
        <v>15</v>
      </c>
      <c r="B28" s="1" t="s">
        <v>135</v>
      </c>
      <c r="C28" s="28">
        <v>86.260869565217391</v>
      </c>
      <c r="D28" s="28">
        <v>66.818416968442847</v>
      </c>
      <c r="E28" s="28">
        <v>46.371837615218666</v>
      </c>
      <c r="F28" s="28">
        <v>30.686236391912907</v>
      </c>
      <c r="G28" s="28">
        <v>1.3157894736842104</v>
      </c>
      <c r="H28" s="28">
        <v>0</v>
      </c>
      <c r="I28" s="28">
        <v>60.64591861305081</v>
      </c>
    </row>
    <row r="29" spans="1:9" x14ac:dyDescent="0.25">
      <c r="A29" s="1" t="s">
        <v>15</v>
      </c>
      <c r="B29" s="1" t="s">
        <v>136</v>
      </c>
      <c r="C29" s="28">
        <v>81.723903983458797</v>
      </c>
      <c r="D29" s="28">
        <v>58.348391760028917</v>
      </c>
      <c r="E29" s="28">
        <v>36.511735639283508</v>
      </c>
      <c r="F29" s="28">
        <v>23.118889824612793</v>
      </c>
      <c r="G29" s="28">
        <v>4.870446132865771E-2</v>
      </c>
      <c r="H29" s="28">
        <v>0</v>
      </c>
      <c r="I29" s="28">
        <v>43.646249268916122</v>
      </c>
    </row>
    <row r="30" spans="1:9" x14ac:dyDescent="0.25">
      <c r="A30" s="1" t="s">
        <v>16</v>
      </c>
      <c r="B30" s="1" t="s">
        <v>90</v>
      </c>
      <c r="C30" s="2">
        <v>54415</v>
      </c>
      <c r="D30" s="2">
        <v>58898</v>
      </c>
      <c r="E30" s="2">
        <v>50975</v>
      </c>
      <c r="F30" s="2">
        <v>53481</v>
      </c>
      <c r="G30" s="2">
        <v>19402</v>
      </c>
      <c r="H30" s="2">
        <v>21528</v>
      </c>
      <c r="I30" s="2">
        <v>258699</v>
      </c>
    </row>
    <row r="31" spans="1:9" x14ac:dyDescent="0.25">
      <c r="A31" s="1" t="s">
        <v>16</v>
      </c>
      <c r="B31" s="1" t="s">
        <v>124</v>
      </c>
      <c r="C31" s="2">
        <v>54537</v>
      </c>
      <c r="D31" s="2">
        <v>55580</v>
      </c>
      <c r="E31" s="2">
        <v>45345</v>
      </c>
      <c r="F31" s="2">
        <v>49417</v>
      </c>
      <c r="G31" s="2">
        <v>18579</v>
      </c>
      <c r="H31" s="2">
        <v>11862</v>
      </c>
      <c r="I31" s="2">
        <v>235320</v>
      </c>
    </row>
    <row r="32" spans="1:9" x14ac:dyDescent="0.25">
      <c r="A32" s="1" t="s">
        <v>16</v>
      </c>
      <c r="B32" s="1" t="s">
        <v>91</v>
      </c>
      <c r="C32" s="2">
        <v>54206</v>
      </c>
      <c r="D32" s="2">
        <v>55151</v>
      </c>
      <c r="E32" s="2">
        <v>44799</v>
      </c>
      <c r="F32" s="2">
        <v>48753</v>
      </c>
      <c r="G32" s="2">
        <v>18112</v>
      </c>
      <c r="H32" s="2">
        <v>0</v>
      </c>
      <c r="I32" s="2">
        <v>221021</v>
      </c>
    </row>
    <row r="33" spans="1:9" x14ac:dyDescent="0.25">
      <c r="A33" s="1" t="s">
        <v>16</v>
      </c>
      <c r="B33" s="1" t="s">
        <v>139</v>
      </c>
      <c r="C33" s="2">
        <v>42876</v>
      </c>
      <c r="D33" s="2">
        <v>30706</v>
      </c>
      <c r="E33" s="2">
        <v>16224</v>
      </c>
      <c r="F33" s="2">
        <v>11441</v>
      </c>
      <c r="G33" s="2">
        <v>9</v>
      </c>
      <c r="H33" s="2">
        <v>0</v>
      </c>
      <c r="I33" s="2">
        <v>101256</v>
      </c>
    </row>
    <row r="34" spans="1:9" x14ac:dyDescent="0.25">
      <c r="A34" s="1" t="s">
        <v>16</v>
      </c>
      <c r="B34" s="1" t="s">
        <v>92</v>
      </c>
      <c r="C34" s="28">
        <v>100.22420288523386</v>
      </c>
      <c r="D34" s="28">
        <v>94.366531970525315</v>
      </c>
      <c r="E34" s="28">
        <v>88.955370279548802</v>
      </c>
      <c r="F34" s="28">
        <v>92.401039621547838</v>
      </c>
      <c r="G34" s="28">
        <v>95.758169260900942</v>
      </c>
      <c r="H34" s="28">
        <v>55.100334448160538</v>
      </c>
      <c r="I34" s="28">
        <v>90.962856447067836</v>
      </c>
    </row>
    <row r="35" spans="1:9" x14ac:dyDescent="0.25">
      <c r="A35" s="1" t="s">
        <v>16</v>
      </c>
      <c r="B35" s="1" t="s">
        <v>93</v>
      </c>
      <c r="C35" s="28">
        <v>99.615914729394476</v>
      </c>
      <c r="D35" s="28">
        <v>93.638154096913311</v>
      </c>
      <c r="E35" s="28">
        <v>87.884256988719955</v>
      </c>
      <c r="F35" s="28">
        <v>91.159477197509403</v>
      </c>
      <c r="G35" s="28">
        <v>93.351200907122973</v>
      </c>
      <c r="H35" s="28">
        <v>0</v>
      </c>
      <c r="I35" s="28">
        <v>85.435583438668104</v>
      </c>
    </row>
    <row r="36" spans="1:9" x14ac:dyDescent="0.25">
      <c r="A36" s="1" t="s">
        <v>16</v>
      </c>
      <c r="B36" s="1" t="s">
        <v>135</v>
      </c>
      <c r="C36" s="28">
        <v>82.420560927317808</v>
      </c>
      <c r="D36" s="28">
        <v>59.422533575879555</v>
      </c>
      <c r="E36" s="28">
        <v>40.22013981853339</v>
      </c>
      <c r="F36" s="28">
        <v>28.245895568448336</v>
      </c>
      <c r="G36" s="28">
        <v>1.4950166112956811</v>
      </c>
      <c r="H36" s="28">
        <v>0</v>
      </c>
      <c r="I36" s="28">
        <v>54.691584746678188</v>
      </c>
    </row>
    <row r="37" spans="1:9" x14ac:dyDescent="0.25">
      <c r="A37" s="1" t="s">
        <v>16</v>
      </c>
      <c r="B37" s="1" t="s">
        <v>136</v>
      </c>
      <c r="C37" s="28">
        <v>78.794450059726174</v>
      </c>
      <c r="D37" s="28">
        <v>52.134198105198813</v>
      </c>
      <c r="E37" s="28">
        <v>31.827366356056892</v>
      </c>
      <c r="F37" s="28">
        <v>21.39264411660216</v>
      </c>
      <c r="G37" s="28">
        <v>4.6386970415421093E-2</v>
      </c>
      <c r="H37" s="28">
        <v>0</v>
      </c>
      <c r="I37" s="28">
        <v>39.140468266208991</v>
      </c>
    </row>
    <row r="38" spans="1:9" x14ac:dyDescent="0.25">
      <c r="A38" s="1" t="s">
        <v>18</v>
      </c>
      <c r="B38" s="1" t="s">
        <v>90</v>
      </c>
      <c r="C38" s="2">
        <v>50435</v>
      </c>
      <c r="D38" s="2">
        <v>48624</v>
      </c>
      <c r="E38" s="2">
        <v>38601</v>
      </c>
      <c r="F38" s="2">
        <v>44529</v>
      </c>
      <c r="G38" s="2">
        <v>16239</v>
      </c>
      <c r="H38" s="2">
        <v>18367</v>
      </c>
      <c r="I38" s="2">
        <v>216795</v>
      </c>
    </row>
    <row r="39" spans="1:9" x14ac:dyDescent="0.25">
      <c r="A39" s="1" t="s">
        <v>18</v>
      </c>
      <c r="B39" s="1" t="s">
        <v>124</v>
      </c>
      <c r="C39" s="2">
        <v>51030</v>
      </c>
      <c r="D39" s="2">
        <v>45480</v>
      </c>
      <c r="E39" s="2">
        <v>34268</v>
      </c>
      <c r="F39" s="2">
        <v>40240</v>
      </c>
      <c r="G39" s="2">
        <v>15520</v>
      </c>
      <c r="H39" s="2">
        <v>7599</v>
      </c>
      <c r="I39" s="2">
        <v>194137</v>
      </c>
    </row>
    <row r="40" spans="1:9" x14ac:dyDescent="0.25">
      <c r="A40" s="1" t="s">
        <v>18</v>
      </c>
      <c r="B40" s="1" t="s">
        <v>91</v>
      </c>
      <c r="C40" s="2">
        <v>50620</v>
      </c>
      <c r="D40" s="2">
        <v>45038</v>
      </c>
      <c r="E40" s="2">
        <v>33645</v>
      </c>
      <c r="F40" s="2">
        <v>39198</v>
      </c>
      <c r="G40" s="2">
        <v>14967</v>
      </c>
      <c r="H40" s="2">
        <v>0</v>
      </c>
      <c r="I40" s="2">
        <v>183468</v>
      </c>
    </row>
    <row r="41" spans="1:9" x14ac:dyDescent="0.25">
      <c r="A41" s="1" t="s">
        <v>18</v>
      </c>
      <c r="B41" s="1" t="s">
        <v>139</v>
      </c>
      <c r="C41" s="2">
        <v>38109</v>
      </c>
      <c r="D41" s="2">
        <v>23844</v>
      </c>
      <c r="E41" s="2">
        <v>10465</v>
      </c>
      <c r="F41" s="2">
        <v>7027</v>
      </c>
      <c r="G41" s="2">
        <v>5</v>
      </c>
      <c r="H41" s="2">
        <v>0</v>
      </c>
      <c r="I41" s="2">
        <v>79450</v>
      </c>
    </row>
    <row r="42" spans="1:9" x14ac:dyDescent="0.25">
      <c r="A42" s="1" t="s">
        <v>18</v>
      </c>
      <c r="B42" s="1" t="s">
        <v>92</v>
      </c>
      <c r="C42" s="28">
        <v>101.17973629424012</v>
      </c>
      <c r="D42" s="28">
        <v>93.534057255676203</v>
      </c>
      <c r="E42" s="28">
        <v>88.774902204606093</v>
      </c>
      <c r="F42" s="28">
        <v>90.368074737811313</v>
      </c>
      <c r="G42" s="28">
        <v>95.572387462282165</v>
      </c>
      <c r="H42" s="28">
        <v>41.373114825502263</v>
      </c>
      <c r="I42" s="28">
        <v>89.548651952305164</v>
      </c>
    </row>
    <row r="43" spans="1:9" x14ac:dyDescent="0.25">
      <c r="A43" s="1" t="s">
        <v>18</v>
      </c>
      <c r="B43" s="1" t="s">
        <v>93</v>
      </c>
      <c r="C43" s="28">
        <v>100.36680876375532</v>
      </c>
      <c r="D43" s="28">
        <v>92.625041131951306</v>
      </c>
      <c r="E43" s="28">
        <v>87.160954379420218</v>
      </c>
      <c r="F43" s="28">
        <v>88.028026679242743</v>
      </c>
      <c r="G43" s="28">
        <v>92.16700535747276</v>
      </c>
      <c r="H43" s="28">
        <v>0</v>
      </c>
      <c r="I43" s="28">
        <v>84.627412993842114</v>
      </c>
    </row>
    <row r="44" spans="1:9" x14ac:dyDescent="0.25">
      <c r="A44" s="1" t="s">
        <v>18</v>
      </c>
      <c r="B44" s="1" t="s">
        <v>135</v>
      </c>
      <c r="C44" s="28">
        <v>79.655950838175656</v>
      </c>
      <c r="D44" s="28">
        <v>58.170285435472067</v>
      </c>
      <c r="E44" s="28">
        <v>37.245969320568037</v>
      </c>
      <c r="F44" s="28">
        <v>24.718587308287603</v>
      </c>
      <c r="G44" s="28">
        <v>0.97847358121330719</v>
      </c>
      <c r="H44" s="28">
        <v>0</v>
      </c>
      <c r="I44" s="28">
        <v>54.467052403542922</v>
      </c>
    </row>
    <row r="45" spans="1:9" x14ac:dyDescent="0.25">
      <c r="A45" s="1" t="s">
        <v>18</v>
      </c>
      <c r="B45" s="1" t="s">
        <v>136</v>
      </c>
      <c r="C45" s="28">
        <v>75.560622583523354</v>
      </c>
      <c r="D45" s="28">
        <v>49.03751233958539</v>
      </c>
      <c r="E45" s="28">
        <v>27.110696614077355</v>
      </c>
      <c r="F45" s="28">
        <v>15.780727166565608</v>
      </c>
      <c r="G45" s="28">
        <v>3.0790073280374405E-2</v>
      </c>
      <c r="H45" s="28">
        <v>0</v>
      </c>
      <c r="I45" s="28">
        <v>36.647524158767496</v>
      </c>
    </row>
    <row r="46" spans="1:9" x14ac:dyDescent="0.25">
      <c r="A46" s="1" t="s">
        <v>19</v>
      </c>
      <c r="B46" s="1" t="s">
        <v>90</v>
      </c>
      <c r="C46" s="2">
        <v>39679</v>
      </c>
      <c r="D46" s="2">
        <v>32292</v>
      </c>
      <c r="E46" s="2">
        <v>24236</v>
      </c>
      <c r="F46" s="2">
        <v>23377</v>
      </c>
      <c r="G46" s="2">
        <v>9669</v>
      </c>
      <c r="H46" s="2">
        <v>10909</v>
      </c>
      <c r="I46" s="2">
        <v>140162</v>
      </c>
    </row>
    <row r="47" spans="1:9" x14ac:dyDescent="0.25">
      <c r="A47" s="1" t="s">
        <v>19</v>
      </c>
      <c r="B47" s="1" t="s">
        <v>124</v>
      </c>
      <c r="C47" s="2">
        <v>39598</v>
      </c>
      <c r="D47" s="2">
        <v>29426</v>
      </c>
      <c r="E47" s="2">
        <v>21356</v>
      </c>
      <c r="F47" s="2">
        <v>20898</v>
      </c>
      <c r="G47" s="2">
        <v>8905</v>
      </c>
      <c r="H47" s="2">
        <v>4412</v>
      </c>
      <c r="I47" s="2">
        <v>124595</v>
      </c>
    </row>
    <row r="48" spans="1:9" x14ac:dyDescent="0.25">
      <c r="A48" s="1" t="s">
        <v>19</v>
      </c>
      <c r="B48" s="1" t="s">
        <v>91</v>
      </c>
      <c r="C48" s="2">
        <v>39351</v>
      </c>
      <c r="D48" s="2">
        <v>29115</v>
      </c>
      <c r="E48" s="2">
        <v>20918</v>
      </c>
      <c r="F48" s="2">
        <v>20327</v>
      </c>
      <c r="G48" s="2">
        <v>8543</v>
      </c>
      <c r="H48" s="2">
        <v>0</v>
      </c>
      <c r="I48" s="2">
        <v>118254</v>
      </c>
    </row>
    <row r="49" spans="1:9" x14ac:dyDescent="0.25">
      <c r="A49" s="1" t="s">
        <v>19</v>
      </c>
      <c r="B49" s="1" t="s">
        <v>139</v>
      </c>
      <c r="C49" s="2">
        <v>31330</v>
      </c>
      <c r="D49" s="2">
        <v>15417</v>
      </c>
      <c r="E49" s="2">
        <v>5424</v>
      </c>
      <c r="F49" s="2">
        <v>3018</v>
      </c>
      <c r="G49" s="2">
        <v>0</v>
      </c>
      <c r="H49" s="2">
        <v>0</v>
      </c>
      <c r="I49" s="2">
        <v>55189</v>
      </c>
    </row>
    <row r="50" spans="1:9" x14ac:dyDescent="0.25">
      <c r="A50" s="1" t="s">
        <v>19</v>
      </c>
      <c r="B50" s="1" t="s">
        <v>92</v>
      </c>
      <c r="C50" s="28">
        <v>99.79586179087174</v>
      </c>
      <c r="D50" s="28">
        <v>91.12473677691068</v>
      </c>
      <c r="E50" s="28">
        <v>88.116850965505861</v>
      </c>
      <c r="F50" s="28">
        <v>89.395559738204227</v>
      </c>
      <c r="G50" s="28">
        <v>92.098458992656944</v>
      </c>
      <c r="H50" s="28">
        <v>40.443670363919701</v>
      </c>
      <c r="I50" s="28">
        <v>88.893566016466664</v>
      </c>
    </row>
    <row r="51" spans="1:9" x14ac:dyDescent="0.25">
      <c r="A51" s="1" t="s">
        <v>19</v>
      </c>
      <c r="B51" s="1" t="s">
        <v>93</v>
      </c>
      <c r="C51" s="28">
        <v>99.173366264270769</v>
      </c>
      <c r="D51" s="28">
        <v>90.161649944258642</v>
      </c>
      <c r="E51" s="28">
        <v>86.309622049843199</v>
      </c>
      <c r="F51" s="28">
        <v>86.95298797963811</v>
      </c>
      <c r="G51" s="28">
        <v>88.354535112214293</v>
      </c>
      <c r="H51" s="28">
        <v>0</v>
      </c>
      <c r="I51" s="28">
        <v>84.36951527518157</v>
      </c>
    </row>
    <row r="52" spans="1:9" x14ac:dyDescent="0.25">
      <c r="A52" s="1" t="s">
        <v>19</v>
      </c>
      <c r="B52" s="1" t="s">
        <v>135</v>
      </c>
      <c r="C52" s="28">
        <v>84.209111678537823</v>
      </c>
      <c r="D52" s="28">
        <v>59.207342831905983</v>
      </c>
      <c r="E52" s="28">
        <v>33.000730104648333</v>
      </c>
      <c r="F52" s="28">
        <v>23.37360594795539</v>
      </c>
      <c r="G52" s="28">
        <v>0</v>
      </c>
      <c r="H52" s="28">
        <v>0</v>
      </c>
      <c r="I52" s="28">
        <v>59.445282205945716</v>
      </c>
    </row>
    <row r="53" spans="1:9" x14ac:dyDescent="0.25">
      <c r="A53" s="1" t="s">
        <v>19</v>
      </c>
      <c r="B53" s="1" t="s">
        <v>136</v>
      </c>
      <c r="C53" s="28">
        <v>78.958643110965497</v>
      </c>
      <c r="D53" s="28">
        <v>47.742474916387962</v>
      </c>
      <c r="E53" s="28">
        <v>22.379930681630633</v>
      </c>
      <c r="F53" s="28">
        <v>12.910125336869575</v>
      </c>
      <c r="G53" s="28">
        <v>0</v>
      </c>
      <c r="H53" s="28">
        <v>0</v>
      </c>
      <c r="I53" s="28">
        <v>39.375151610279538</v>
      </c>
    </row>
    <row r="54" spans="1:9" x14ac:dyDescent="0.25">
      <c r="A54" s="1" t="s">
        <v>20</v>
      </c>
      <c r="B54" s="1" t="s">
        <v>90</v>
      </c>
      <c r="C54" s="2">
        <v>5063</v>
      </c>
      <c r="D54" s="2">
        <v>4449</v>
      </c>
      <c r="E54" s="2">
        <v>3302</v>
      </c>
      <c r="F54" s="2">
        <v>3304</v>
      </c>
      <c r="G54" s="2">
        <v>1271</v>
      </c>
      <c r="H54" s="2">
        <v>1454</v>
      </c>
      <c r="I54" s="2">
        <v>18843</v>
      </c>
    </row>
    <row r="55" spans="1:9" x14ac:dyDescent="0.25">
      <c r="A55" s="1" t="s">
        <v>20</v>
      </c>
      <c r="B55" s="1" t="s">
        <v>124</v>
      </c>
      <c r="C55" s="2">
        <v>5089</v>
      </c>
      <c r="D55" s="2">
        <v>4026</v>
      </c>
      <c r="E55" s="2">
        <v>2926</v>
      </c>
      <c r="F55" s="2">
        <v>2919</v>
      </c>
      <c r="G55" s="2">
        <v>1200</v>
      </c>
      <c r="H55" s="2">
        <v>659</v>
      </c>
      <c r="I55" s="2">
        <v>16819</v>
      </c>
    </row>
    <row r="56" spans="1:9" x14ac:dyDescent="0.25">
      <c r="A56" s="1" t="s">
        <v>20</v>
      </c>
      <c r="B56" s="1" t="s">
        <v>91</v>
      </c>
      <c r="C56" s="2">
        <v>5051</v>
      </c>
      <c r="D56" s="2">
        <v>3991</v>
      </c>
      <c r="E56" s="2">
        <v>2864</v>
      </c>
      <c r="F56" s="2">
        <v>2853</v>
      </c>
      <c r="G56" s="2">
        <v>1157</v>
      </c>
      <c r="H56" s="2">
        <v>0</v>
      </c>
      <c r="I56" s="2">
        <v>15916</v>
      </c>
    </row>
    <row r="57" spans="1:9" x14ac:dyDescent="0.25">
      <c r="A57" s="1" t="s">
        <v>20</v>
      </c>
      <c r="B57" s="1" t="s">
        <v>139</v>
      </c>
      <c r="C57" s="2">
        <v>4128</v>
      </c>
      <c r="D57" s="2">
        <v>2388</v>
      </c>
      <c r="E57" s="2">
        <v>995</v>
      </c>
      <c r="F57" s="2">
        <v>604</v>
      </c>
      <c r="G57" s="2">
        <v>0</v>
      </c>
      <c r="H57" s="2">
        <v>0</v>
      </c>
      <c r="I57" s="2">
        <v>8115</v>
      </c>
    </row>
    <row r="58" spans="1:9" x14ac:dyDescent="0.25">
      <c r="A58" s="1" t="s">
        <v>20</v>
      </c>
      <c r="B58" s="1" t="s">
        <v>92</v>
      </c>
      <c r="C58" s="28">
        <v>100.51352952794785</v>
      </c>
      <c r="D58" s="28">
        <v>90.492245448415375</v>
      </c>
      <c r="E58" s="28">
        <v>88.612961841308305</v>
      </c>
      <c r="F58" s="28">
        <v>88.347457627118644</v>
      </c>
      <c r="G58" s="28">
        <v>94.413847364280088</v>
      </c>
      <c r="H58" s="28">
        <v>45.323246217331494</v>
      </c>
      <c r="I58" s="28">
        <v>89.258610624635153</v>
      </c>
    </row>
    <row r="59" spans="1:9" x14ac:dyDescent="0.25">
      <c r="A59" s="1" t="s">
        <v>20</v>
      </c>
      <c r="B59" s="1" t="s">
        <v>93</v>
      </c>
      <c r="C59" s="28">
        <v>99.76298637171638</v>
      </c>
      <c r="D59" s="28">
        <v>89.705551809395374</v>
      </c>
      <c r="E59" s="28">
        <v>86.735311932162332</v>
      </c>
      <c r="F59" s="28">
        <v>86.349878934624698</v>
      </c>
      <c r="G59" s="28">
        <v>91.030684500393392</v>
      </c>
      <c r="H59" s="28">
        <v>0</v>
      </c>
      <c r="I59" s="28">
        <v>84.466380088096372</v>
      </c>
    </row>
    <row r="60" spans="1:9" x14ac:dyDescent="0.25">
      <c r="A60" s="1" t="s">
        <v>20</v>
      </c>
      <c r="B60" s="1" t="s">
        <v>135</v>
      </c>
      <c r="C60" s="28">
        <v>86.813880126182966</v>
      </c>
      <c r="D60" s="28">
        <v>65.985078751036198</v>
      </c>
      <c r="E60" s="28">
        <v>42.887931034482754</v>
      </c>
      <c r="F60" s="28">
        <v>29.593336599706028</v>
      </c>
      <c r="G60" s="28">
        <v>0</v>
      </c>
      <c r="H60" s="28">
        <v>0</v>
      </c>
      <c r="I60" s="28">
        <v>63.57724851143842</v>
      </c>
    </row>
    <row r="61" spans="1:9" x14ac:dyDescent="0.25">
      <c r="A61" s="1" t="s">
        <v>20</v>
      </c>
      <c r="B61" s="1" t="s">
        <v>136</v>
      </c>
      <c r="C61" s="28">
        <v>81.532688129567461</v>
      </c>
      <c r="D61" s="28">
        <v>53.674983142279167</v>
      </c>
      <c r="E61" s="28">
        <v>30.133252574197456</v>
      </c>
      <c r="F61" s="28">
        <v>18.280871670702179</v>
      </c>
      <c r="G61" s="28">
        <v>0</v>
      </c>
      <c r="H61" s="28">
        <v>0</v>
      </c>
      <c r="I61" s="28">
        <v>43.066390702117495</v>
      </c>
    </row>
    <row r="62" spans="1:9" x14ac:dyDescent="0.25">
      <c r="A62" s="1" t="s">
        <v>21</v>
      </c>
      <c r="B62" s="1" t="s">
        <v>90</v>
      </c>
      <c r="C62" s="2">
        <v>12802</v>
      </c>
      <c r="D62" s="2">
        <v>11984</v>
      </c>
      <c r="E62" s="2">
        <v>8960</v>
      </c>
      <c r="F62" s="2">
        <v>8892</v>
      </c>
      <c r="G62" s="2">
        <v>3617</v>
      </c>
      <c r="H62" s="2">
        <v>4045</v>
      </c>
      <c r="I62" s="2">
        <v>50300</v>
      </c>
    </row>
    <row r="63" spans="1:9" x14ac:dyDescent="0.25">
      <c r="A63" s="1" t="s">
        <v>21</v>
      </c>
      <c r="B63" s="1" t="s">
        <v>124</v>
      </c>
      <c r="C63" s="2">
        <v>12940</v>
      </c>
      <c r="D63" s="2">
        <v>11075</v>
      </c>
      <c r="E63" s="2">
        <v>7775</v>
      </c>
      <c r="F63" s="2">
        <v>7807</v>
      </c>
      <c r="G63" s="2">
        <v>3470</v>
      </c>
      <c r="H63" s="2">
        <v>1604</v>
      </c>
      <c r="I63" s="2">
        <v>44671</v>
      </c>
    </row>
    <row r="64" spans="1:9" x14ac:dyDescent="0.25">
      <c r="A64" s="1" t="s">
        <v>21</v>
      </c>
      <c r="B64" s="1" t="s">
        <v>91</v>
      </c>
      <c r="C64" s="2">
        <v>12837</v>
      </c>
      <c r="D64" s="2">
        <v>10973</v>
      </c>
      <c r="E64" s="2">
        <v>7650</v>
      </c>
      <c r="F64" s="2">
        <v>7598</v>
      </c>
      <c r="G64" s="2">
        <v>3351</v>
      </c>
      <c r="H64" s="2">
        <v>0</v>
      </c>
      <c r="I64" s="2">
        <v>42409</v>
      </c>
    </row>
    <row r="65" spans="1:9" x14ac:dyDescent="0.25">
      <c r="A65" s="1" t="s">
        <v>21</v>
      </c>
      <c r="B65" s="1" t="s">
        <v>139</v>
      </c>
      <c r="C65" s="2">
        <v>10449</v>
      </c>
      <c r="D65" s="2">
        <v>6438</v>
      </c>
      <c r="E65" s="2">
        <v>2420</v>
      </c>
      <c r="F65" s="2">
        <v>1345</v>
      </c>
      <c r="G65" s="2">
        <v>0</v>
      </c>
      <c r="H65" s="2">
        <v>0</v>
      </c>
      <c r="I65" s="2">
        <v>20652</v>
      </c>
    </row>
    <row r="66" spans="1:9" x14ac:dyDescent="0.25">
      <c r="A66" s="1" t="s">
        <v>21</v>
      </c>
      <c r="B66" s="1" t="s">
        <v>92</v>
      </c>
      <c r="C66" s="28">
        <v>101.07795656928604</v>
      </c>
      <c r="D66" s="28">
        <v>92.4148865153538</v>
      </c>
      <c r="E66" s="28">
        <v>86.774553571428569</v>
      </c>
      <c r="F66" s="28">
        <v>87.798020692757532</v>
      </c>
      <c r="G66" s="28">
        <v>95.935858446226149</v>
      </c>
      <c r="H66" s="28">
        <v>39.653893695920885</v>
      </c>
      <c r="I66" s="28">
        <v>88.80914512922466</v>
      </c>
    </row>
    <row r="67" spans="1:9" x14ac:dyDescent="0.25">
      <c r="A67" s="1" t="s">
        <v>21</v>
      </c>
      <c r="B67" s="1" t="s">
        <v>93</v>
      </c>
      <c r="C67" s="28">
        <v>100.2733947820653</v>
      </c>
      <c r="D67" s="28">
        <v>91.563751668891854</v>
      </c>
      <c r="E67" s="28">
        <v>85.379464285714292</v>
      </c>
      <c r="F67" s="28">
        <v>85.44759334233018</v>
      </c>
      <c r="G67" s="28">
        <v>92.645839093171134</v>
      </c>
      <c r="H67" s="28">
        <v>0</v>
      </c>
      <c r="I67" s="28">
        <v>84.312127236580508</v>
      </c>
    </row>
    <row r="68" spans="1:9" x14ac:dyDescent="0.25">
      <c r="A68" s="1" t="s">
        <v>21</v>
      </c>
      <c r="B68" s="1" t="s">
        <v>135</v>
      </c>
      <c r="C68" s="28">
        <v>86.348235683001406</v>
      </c>
      <c r="D68" s="28">
        <v>65.135572642654793</v>
      </c>
      <c r="E68" s="28">
        <v>39.477977161500817</v>
      </c>
      <c r="F68" s="28">
        <v>27.188194865575095</v>
      </c>
      <c r="G68" s="28">
        <v>0</v>
      </c>
      <c r="H68" s="28">
        <v>0</v>
      </c>
      <c r="I68" s="28">
        <v>62.259202315275388</v>
      </c>
    </row>
    <row r="69" spans="1:9" x14ac:dyDescent="0.25">
      <c r="A69" s="1" t="s">
        <v>21</v>
      </c>
      <c r="B69" s="1" t="s">
        <v>136</v>
      </c>
      <c r="C69" s="28">
        <v>81.620059365724103</v>
      </c>
      <c r="D69" s="28">
        <v>53.721628838451267</v>
      </c>
      <c r="E69" s="28">
        <v>27.008928571428569</v>
      </c>
      <c r="F69" s="28">
        <v>15.1259559154296</v>
      </c>
      <c r="G69" s="28">
        <v>0</v>
      </c>
      <c r="H69" s="28">
        <v>0</v>
      </c>
      <c r="I69" s="28">
        <v>41.057654075546715</v>
      </c>
    </row>
    <row r="70" spans="1:9" x14ac:dyDescent="0.25">
      <c r="A70" s="1" t="s">
        <v>22</v>
      </c>
      <c r="B70" s="1" t="s">
        <v>90</v>
      </c>
      <c r="C70" s="2">
        <v>18621</v>
      </c>
      <c r="D70" s="2">
        <v>18189</v>
      </c>
      <c r="E70" s="2">
        <v>14589</v>
      </c>
      <c r="F70" s="2">
        <v>14729</v>
      </c>
      <c r="G70" s="2">
        <v>5922</v>
      </c>
      <c r="H70" s="2">
        <v>6883</v>
      </c>
      <c r="I70" s="2">
        <v>78933</v>
      </c>
    </row>
    <row r="71" spans="1:9" x14ac:dyDescent="0.25">
      <c r="A71" s="1" t="s">
        <v>22</v>
      </c>
      <c r="B71" s="1" t="s">
        <v>124</v>
      </c>
      <c r="C71" s="2">
        <v>18969</v>
      </c>
      <c r="D71" s="2">
        <v>16807</v>
      </c>
      <c r="E71" s="2">
        <v>13169</v>
      </c>
      <c r="F71" s="2">
        <v>13184</v>
      </c>
      <c r="G71" s="2">
        <v>5695</v>
      </c>
      <c r="H71" s="2">
        <v>2754</v>
      </c>
      <c r="I71" s="2">
        <v>70578</v>
      </c>
    </row>
    <row r="72" spans="1:9" x14ac:dyDescent="0.25">
      <c r="A72" s="1" t="s">
        <v>22</v>
      </c>
      <c r="B72" s="1" t="s">
        <v>91</v>
      </c>
      <c r="C72" s="2">
        <v>18846</v>
      </c>
      <c r="D72" s="2">
        <v>16626</v>
      </c>
      <c r="E72" s="2">
        <v>12890</v>
      </c>
      <c r="F72" s="2">
        <v>12763</v>
      </c>
      <c r="G72" s="2">
        <v>5495</v>
      </c>
      <c r="H72" s="2">
        <v>0</v>
      </c>
      <c r="I72" s="2">
        <v>66620</v>
      </c>
    </row>
    <row r="73" spans="1:9" x14ac:dyDescent="0.25">
      <c r="A73" s="1" t="s">
        <v>22</v>
      </c>
      <c r="B73" s="1" t="s">
        <v>139</v>
      </c>
      <c r="C73" s="2">
        <v>13724</v>
      </c>
      <c r="D73" s="2">
        <v>7649</v>
      </c>
      <c r="E73" s="2">
        <v>3366</v>
      </c>
      <c r="F73" s="2">
        <v>1928</v>
      </c>
      <c r="G73" s="2">
        <v>0</v>
      </c>
      <c r="H73" s="2">
        <v>0</v>
      </c>
      <c r="I73" s="2">
        <v>26667</v>
      </c>
    </row>
    <row r="74" spans="1:9" x14ac:dyDescent="0.25">
      <c r="A74" s="1" t="s">
        <v>22</v>
      </c>
      <c r="B74" s="1" t="s">
        <v>92</v>
      </c>
      <c r="C74" s="28">
        <v>101.86885774125986</v>
      </c>
      <c r="D74" s="28">
        <v>92.40200120952224</v>
      </c>
      <c r="E74" s="28">
        <v>90.266639248749058</v>
      </c>
      <c r="F74" s="28">
        <v>89.510489510489506</v>
      </c>
      <c r="G74" s="28">
        <v>96.166835528537646</v>
      </c>
      <c r="H74" s="28">
        <v>40.011622838878395</v>
      </c>
      <c r="I74" s="28">
        <v>89.415073543384892</v>
      </c>
    </row>
    <row r="75" spans="1:9" x14ac:dyDescent="0.25">
      <c r="A75" s="1" t="s">
        <v>22</v>
      </c>
      <c r="B75" s="1" t="s">
        <v>93</v>
      </c>
      <c r="C75" s="28">
        <v>101.2083131947801</v>
      </c>
      <c r="D75" s="28">
        <v>91.406894276760681</v>
      </c>
      <c r="E75" s="28">
        <v>88.354239495510313</v>
      </c>
      <c r="F75" s="28">
        <v>86.652182768687624</v>
      </c>
      <c r="G75" s="28">
        <v>92.789598108747043</v>
      </c>
      <c r="H75" s="28">
        <v>0</v>
      </c>
      <c r="I75" s="28">
        <v>84.400694259688592</v>
      </c>
    </row>
    <row r="76" spans="1:9" x14ac:dyDescent="0.25">
      <c r="A76" s="1" t="s">
        <v>22</v>
      </c>
      <c r="B76" s="1" t="s">
        <v>135</v>
      </c>
      <c r="C76" s="28">
        <v>78.168251979267538</v>
      </c>
      <c r="D76" s="28">
        <v>53.22894919972164</v>
      </c>
      <c r="E76" s="28">
        <v>34.801488833746895</v>
      </c>
      <c r="F76" s="28">
        <v>24.009962640099626</v>
      </c>
      <c r="G76" s="28">
        <v>0</v>
      </c>
      <c r="H76" s="28">
        <v>0</v>
      </c>
      <c r="I76" s="28">
        <v>53.579393622792395</v>
      </c>
    </row>
    <row r="77" spans="1:9" x14ac:dyDescent="0.25">
      <c r="A77" s="1" t="s">
        <v>22</v>
      </c>
      <c r="B77" s="1" t="s">
        <v>136</v>
      </c>
      <c r="C77" s="28">
        <v>73.701734600719618</v>
      </c>
      <c r="D77" s="28">
        <v>42.05288910880202</v>
      </c>
      <c r="E77" s="28">
        <v>23.072177668106107</v>
      </c>
      <c r="F77" s="28">
        <v>13.089822798560663</v>
      </c>
      <c r="G77" s="28">
        <v>0</v>
      </c>
      <c r="H77" s="28">
        <v>0</v>
      </c>
      <c r="I77" s="28">
        <v>33.78434875147277</v>
      </c>
    </row>
    <row r="78" spans="1:9" x14ac:dyDescent="0.25">
      <c r="A78" s="1" t="s">
        <v>24</v>
      </c>
      <c r="B78" s="1" t="s">
        <v>90</v>
      </c>
      <c r="C78" s="2">
        <v>10502</v>
      </c>
      <c r="D78" s="2">
        <v>9468</v>
      </c>
      <c r="E78" s="2">
        <v>6335</v>
      </c>
      <c r="F78" s="2">
        <v>6848</v>
      </c>
      <c r="G78" s="2">
        <v>2554</v>
      </c>
      <c r="H78" s="2">
        <v>2974</v>
      </c>
      <c r="I78" s="2">
        <v>38681</v>
      </c>
    </row>
    <row r="79" spans="1:9" x14ac:dyDescent="0.25">
      <c r="A79" s="1" t="s">
        <v>24</v>
      </c>
      <c r="B79" s="1" t="s">
        <v>124</v>
      </c>
      <c r="C79" s="2">
        <v>10599</v>
      </c>
      <c r="D79" s="2">
        <v>8687</v>
      </c>
      <c r="E79" s="2">
        <v>5604</v>
      </c>
      <c r="F79" s="2">
        <v>6187</v>
      </c>
      <c r="G79" s="2">
        <v>2304</v>
      </c>
      <c r="H79" s="2">
        <v>1069</v>
      </c>
      <c r="I79" s="2">
        <v>34450</v>
      </c>
    </row>
    <row r="80" spans="1:9" x14ac:dyDescent="0.25">
      <c r="A80" s="1" t="s">
        <v>24</v>
      </c>
      <c r="B80" s="1" t="s">
        <v>91</v>
      </c>
      <c r="C80" s="2">
        <v>10526</v>
      </c>
      <c r="D80" s="2">
        <v>8600</v>
      </c>
      <c r="E80" s="2">
        <v>5488</v>
      </c>
      <c r="F80" s="2">
        <v>5992</v>
      </c>
      <c r="G80" s="2">
        <v>2195</v>
      </c>
      <c r="H80" s="2">
        <v>0</v>
      </c>
      <c r="I80" s="2">
        <v>32801</v>
      </c>
    </row>
    <row r="81" spans="1:9" x14ac:dyDescent="0.25">
      <c r="A81" s="1" t="s">
        <v>24</v>
      </c>
      <c r="B81" s="1" t="s">
        <v>139</v>
      </c>
      <c r="C81" s="2">
        <v>8262</v>
      </c>
      <c r="D81" s="2">
        <v>4911</v>
      </c>
      <c r="E81" s="2">
        <v>1740</v>
      </c>
      <c r="F81" s="2">
        <v>1188</v>
      </c>
      <c r="G81" s="2">
        <v>0</v>
      </c>
      <c r="H81" s="2">
        <v>0</v>
      </c>
      <c r="I81" s="2">
        <v>16101</v>
      </c>
    </row>
    <row r="82" spans="1:9" x14ac:dyDescent="0.25">
      <c r="A82" s="1" t="s">
        <v>24</v>
      </c>
      <c r="B82" s="1" t="s">
        <v>92</v>
      </c>
      <c r="C82" s="28">
        <v>100.92363359360121</v>
      </c>
      <c r="D82" s="28">
        <v>91.751161808196031</v>
      </c>
      <c r="E82" s="28">
        <v>88.46093133385952</v>
      </c>
      <c r="F82" s="28">
        <v>90.347546728971963</v>
      </c>
      <c r="G82" s="28">
        <v>90.211433046202032</v>
      </c>
      <c r="H82" s="28">
        <v>35.944855413584399</v>
      </c>
      <c r="I82" s="28">
        <v>89.061813293348152</v>
      </c>
    </row>
    <row r="83" spans="1:9" x14ac:dyDescent="0.25">
      <c r="A83" s="1" t="s">
        <v>24</v>
      </c>
      <c r="B83" s="1" t="s">
        <v>93</v>
      </c>
      <c r="C83" s="28">
        <v>100.22852789944771</v>
      </c>
      <c r="D83" s="28">
        <v>90.832277144064221</v>
      </c>
      <c r="E83" s="28">
        <v>86.629834254143645</v>
      </c>
      <c r="F83" s="28">
        <v>87.5</v>
      </c>
      <c r="G83" s="28">
        <v>85.943617854346115</v>
      </c>
      <c r="H83" s="28">
        <v>0</v>
      </c>
      <c r="I83" s="28">
        <v>84.79873839869704</v>
      </c>
    </row>
    <row r="84" spans="1:9" x14ac:dyDescent="0.25">
      <c r="A84" s="1" t="s">
        <v>24</v>
      </c>
      <c r="B84" s="1" t="s">
        <v>135</v>
      </c>
      <c r="C84" s="28">
        <v>83.286290322580641</v>
      </c>
      <c r="D84" s="28">
        <v>63.787504870762433</v>
      </c>
      <c r="E84" s="28">
        <v>39.908256880733944</v>
      </c>
      <c r="F84" s="28">
        <v>30.19827147941027</v>
      </c>
      <c r="G84" s="28">
        <v>0</v>
      </c>
      <c r="H84" s="28">
        <v>0</v>
      </c>
      <c r="I84" s="28">
        <v>61.967440249393832</v>
      </c>
    </row>
    <row r="85" spans="1:9" x14ac:dyDescent="0.25">
      <c r="A85" s="1" t="s">
        <v>24</v>
      </c>
      <c r="B85" s="1" t="s">
        <v>136</v>
      </c>
      <c r="C85" s="28">
        <v>78.670729384879067</v>
      </c>
      <c r="D85" s="28">
        <v>51.869455006337141</v>
      </c>
      <c r="E85" s="28">
        <v>27.466456195737965</v>
      </c>
      <c r="F85" s="28">
        <v>17.348130841121495</v>
      </c>
      <c r="G85" s="28">
        <v>0</v>
      </c>
      <c r="H85" s="28">
        <v>0</v>
      </c>
      <c r="I85" s="28">
        <v>41.625087252139295</v>
      </c>
    </row>
    <row r="86" spans="1:9" x14ac:dyDescent="0.25">
      <c r="A86" s="1" t="s">
        <v>25</v>
      </c>
      <c r="B86" s="1" t="s">
        <v>90</v>
      </c>
      <c r="C86" s="2">
        <v>25130</v>
      </c>
      <c r="D86" s="2">
        <v>22601</v>
      </c>
      <c r="E86" s="2">
        <v>16654</v>
      </c>
      <c r="F86" s="2">
        <v>15731</v>
      </c>
      <c r="G86" s="2">
        <v>6842</v>
      </c>
      <c r="H86" s="2">
        <v>7390</v>
      </c>
      <c r="I86" s="2">
        <v>94348</v>
      </c>
    </row>
    <row r="87" spans="1:9" x14ac:dyDescent="0.25">
      <c r="A87" s="1" t="s">
        <v>25</v>
      </c>
      <c r="B87" s="1" t="s">
        <v>124</v>
      </c>
      <c r="C87" s="2">
        <v>25394</v>
      </c>
      <c r="D87" s="2">
        <v>21219</v>
      </c>
      <c r="E87" s="2">
        <v>14633</v>
      </c>
      <c r="F87" s="2">
        <v>14488</v>
      </c>
      <c r="G87" s="2">
        <v>6522</v>
      </c>
      <c r="H87" s="2">
        <v>3103</v>
      </c>
      <c r="I87" s="2">
        <v>85359</v>
      </c>
    </row>
    <row r="88" spans="1:9" x14ac:dyDescent="0.25">
      <c r="A88" s="1" t="s">
        <v>25</v>
      </c>
      <c r="B88" s="1" t="s">
        <v>91</v>
      </c>
      <c r="C88" s="2">
        <v>25237</v>
      </c>
      <c r="D88" s="2">
        <v>21027</v>
      </c>
      <c r="E88" s="2">
        <v>14354</v>
      </c>
      <c r="F88" s="2">
        <v>14125</v>
      </c>
      <c r="G88" s="2">
        <v>6286</v>
      </c>
      <c r="H88" s="2">
        <v>0</v>
      </c>
      <c r="I88" s="2">
        <v>81029</v>
      </c>
    </row>
    <row r="89" spans="1:9" x14ac:dyDescent="0.25">
      <c r="A89" s="1" t="s">
        <v>25</v>
      </c>
      <c r="B89" s="1" t="s">
        <v>139</v>
      </c>
      <c r="C89" s="2">
        <v>20241</v>
      </c>
      <c r="D89" s="2">
        <v>12031</v>
      </c>
      <c r="E89" s="2">
        <v>4385</v>
      </c>
      <c r="F89" s="2">
        <v>2463</v>
      </c>
      <c r="G89" s="2">
        <v>0</v>
      </c>
      <c r="H89" s="2">
        <v>0</v>
      </c>
      <c r="I89" s="2">
        <v>39120</v>
      </c>
    </row>
    <row r="90" spans="1:9" x14ac:dyDescent="0.25">
      <c r="A90" s="1" t="s">
        <v>25</v>
      </c>
      <c r="B90" s="1" t="s">
        <v>92</v>
      </c>
      <c r="C90" s="28">
        <v>101.05053720652606</v>
      </c>
      <c r="D90" s="28">
        <v>93.88522631741958</v>
      </c>
      <c r="E90" s="28">
        <v>87.864777230695324</v>
      </c>
      <c r="F90" s="28">
        <v>92.098404424384967</v>
      </c>
      <c r="G90" s="28">
        <v>95.32300496930722</v>
      </c>
      <c r="H90" s="28">
        <v>41.989174560216505</v>
      </c>
      <c r="I90" s="28">
        <v>90.472506041463518</v>
      </c>
    </row>
    <row r="91" spans="1:9" x14ac:dyDescent="0.25">
      <c r="A91" s="1" t="s">
        <v>25</v>
      </c>
      <c r="B91" s="1" t="s">
        <v>93</v>
      </c>
      <c r="C91" s="28">
        <v>100.42578591325109</v>
      </c>
      <c r="D91" s="28">
        <v>93.035706384673247</v>
      </c>
      <c r="E91" s="28">
        <v>86.189504023057523</v>
      </c>
      <c r="F91" s="28">
        <v>89.790858813807134</v>
      </c>
      <c r="G91" s="28">
        <v>91.873721134171291</v>
      </c>
      <c r="H91" s="28">
        <v>0</v>
      </c>
      <c r="I91" s="28">
        <v>85.883113579514131</v>
      </c>
    </row>
    <row r="92" spans="1:9" x14ac:dyDescent="0.25">
      <c r="A92" s="1" t="s">
        <v>25</v>
      </c>
      <c r="B92" s="1" t="s">
        <v>135</v>
      </c>
      <c r="C92" s="28">
        <v>84.637256951703961</v>
      </c>
      <c r="D92" s="28">
        <v>62.632099536675511</v>
      </c>
      <c r="E92" s="28">
        <v>37.107556909537109</v>
      </c>
      <c r="F92" s="28">
        <v>25.621554145428068</v>
      </c>
      <c r="G92" s="28">
        <v>0</v>
      </c>
      <c r="H92" s="28">
        <v>0</v>
      </c>
      <c r="I92" s="28">
        <v>60.418854636436649</v>
      </c>
    </row>
    <row r="93" spans="1:9" x14ac:dyDescent="0.25">
      <c r="A93" s="1" t="s">
        <v>25</v>
      </c>
      <c r="B93" s="1" t="s">
        <v>136</v>
      </c>
      <c r="C93" s="28">
        <v>80.545165141265414</v>
      </c>
      <c r="D93" s="28">
        <v>53.232157869120833</v>
      </c>
      <c r="E93" s="28">
        <v>26.330010808214244</v>
      </c>
      <c r="F93" s="28">
        <v>15.656983027143855</v>
      </c>
      <c r="G93" s="28">
        <v>0</v>
      </c>
      <c r="H93" s="28">
        <v>0</v>
      </c>
      <c r="I93" s="28">
        <v>41.463518039598085</v>
      </c>
    </row>
    <row r="94" spans="1:9" x14ac:dyDescent="0.25">
      <c r="A94" s="1" t="s">
        <v>26</v>
      </c>
      <c r="B94" s="1" t="s">
        <v>90</v>
      </c>
      <c r="C94" s="2">
        <v>26378</v>
      </c>
      <c r="D94" s="2">
        <v>24453</v>
      </c>
      <c r="E94" s="2">
        <v>18274</v>
      </c>
      <c r="F94" s="2">
        <v>22300</v>
      </c>
      <c r="G94" s="2">
        <v>7753</v>
      </c>
      <c r="H94" s="2">
        <v>8415</v>
      </c>
      <c r="I94" s="2">
        <v>107573</v>
      </c>
    </row>
    <row r="95" spans="1:9" x14ac:dyDescent="0.25">
      <c r="A95" s="1" t="s">
        <v>26</v>
      </c>
      <c r="B95" s="1" t="s">
        <v>124</v>
      </c>
      <c r="C95" s="2">
        <v>26592</v>
      </c>
      <c r="D95" s="2">
        <v>22815</v>
      </c>
      <c r="E95" s="2">
        <v>16642</v>
      </c>
      <c r="F95" s="2">
        <v>20529</v>
      </c>
      <c r="G95" s="2">
        <v>7483</v>
      </c>
      <c r="H95" s="2">
        <v>3525</v>
      </c>
      <c r="I95" s="2">
        <v>97586</v>
      </c>
    </row>
    <row r="96" spans="1:9" x14ac:dyDescent="0.25">
      <c r="A96" s="1" t="s">
        <v>26</v>
      </c>
      <c r="B96" s="1" t="s">
        <v>91</v>
      </c>
      <c r="C96" s="2">
        <v>26379</v>
      </c>
      <c r="D96" s="2">
        <v>22596</v>
      </c>
      <c r="E96" s="2">
        <v>16341</v>
      </c>
      <c r="F96" s="2">
        <v>20019</v>
      </c>
      <c r="G96" s="2">
        <v>7241</v>
      </c>
      <c r="H96" s="2">
        <v>0</v>
      </c>
      <c r="I96" s="2">
        <v>92576</v>
      </c>
    </row>
    <row r="97" spans="1:9" x14ac:dyDescent="0.25">
      <c r="A97" s="1" t="s">
        <v>26</v>
      </c>
      <c r="B97" s="1" t="s">
        <v>139</v>
      </c>
      <c r="C97" s="2">
        <v>20997</v>
      </c>
      <c r="D97" s="2">
        <v>12609</v>
      </c>
      <c r="E97" s="2">
        <v>5340</v>
      </c>
      <c r="F97" s="2">
        <v>4172</v>
      </c>
      <c r="G97" s="2">
        <v>0</v>
      </c>
      <c r="H97" s="2">
        <v>0</v>
      </c>
      <c r="I97" s="2">
        <v>43118</v>
      </c>
    </row>
    <row r="98" spans="1:9" x14ac:dyDescent="0.25">
      <c r="A98" s="1" t="s">
        <v>26</v>
      </c>
      <c r="B98" s="1" t="s">
        <v>92</v>
      </c>
      <c r="C98" s="28">
        <v>100.81128212904693</v>
      </c>
      <c r="D98" s="28">
        <v>93.301435406698559</v>
      </c>
      <c r="E98" s="28">
        <v>91.069278756703511</v>
      </c>
      <c r="F98" s="28">
        <v>92.058295964125563</v>
      </c>
      <c r="G98" s="28">
        <v>96.51747710563653</v>
      </c>
      <c r="H98" s="28">
        <v>41.889483065953655</v>
      </c>
      <c r="I98" s="28">
        <v>90.716071876772048</v>
      </c>
    </row>
    <row r="99" spans="1:9" x14ac:dyDescent="0.25">
      <c r="A99" s="1" t="s">
        <v>26</v>
      </c>
      <c r="B99" s="1" t="s">
        <v>93</v>
      </c>
      <c r="C99" s="28">
        <v>100.0037910379862</v>
      </c>
      <c r="D99" s="28">
        <v>92.405839774260826</v>
      </c>
      <c r="E99" s="28">
        <v>89.422129801904347</v>
      </c>
      <c r="F99" s="28">
        <v>89.771300448430495</v>
      </c>
      <c r="G99" s="28">
        <v>93.396104733651484</v>
      </c>
      <c r="H99" s="28">
        <v>0</v>
      </c>
      <c r="I99" s="28">
        <v>86.058769393806998</v>
      </c>
    </row>
    <row r="100" spans="1:9" x14ac:dyDescent="0.25">
      <c r="A100" s="1" t="s">
        <v>26</v>
      </c>
      <c r="B100" s="1" t="s">
        <v>135</v>
      </c>
      <c r="C100" s="28">
        <v>84.31514275388507</v>
      </c>
      <c r="D100" s="28">
        <v>62.049111756311206</v>
      </c>
      <c r="E100" s="28">
        <v>40.051001275031879</v>
      </c>
      <c r="F100" s="28">
        <v>30.617936298253341</v>
      </c>
      <c r="G100" s="28">
        <v>0</v>
      </c>
      <c r="H100" s="28">
        <v>0</v>
      </c>
      <c r="I100" s="28">
        <v>59.551135971272707</v>
      </c>
    </row>
    <row r="101" spans="1:9" x14ac:dyDescent="0.25">
      <c r="A101" s="1" t="s">
        <v>26</v>
      </c>
      <c r="B101" s="1" t="s">
        <v>136</v>
      </c>
      <c r="C101" s="28">
        <v>79.600424596254456</v>
      </c>
      <c r="D101" s="28">
        <v>51.564225248435783</v>
      </c>
      <c r="E101" s="28">
        <v>29.221845244609828</v>
      </c>
      <c r="F101" s="28">
        <v>18.708520179372197</v>
      </c>
      <c r="G101" s="28">
        <v>0</v>
      </c>
      <c r="H101" s="28">
        <v>0</v>
      </c>
      <c r="I101" s="28">
        <v>40.082548594907649</v>
      </c>
    </row>
    <row r="102" spans="1:9" x14ac:dyDescent="0.25">
      <c r="A102" s="1" t="s">
        <v>27</v>
      </c>
      <c r="B102" s="1" t="s">
        <v>90</v>
      </c>
      <c r="C102" s="2">
        <v>8819</v>
      </c>
      <c r="D102" s="2">
        <v>7840</v>
      </c>
      <c r="E102" s="2">
        <v>5417</v>
      </c>
      <c r="F102" s="2">
        <v>5070</v>
      </c>
      <c r="G102" s="2">
        <v>2255</v>
      </c>
      <c r="H102" s="2">
        <v>2406</v>
      </c>
      <c r="I102" s="2">
        <v>31807</v>
      </c>
    </row>
    <row r="103" spans="1:9" x14ac:dyDescent="0.25">
      <c r="A103" s="1" t="s">
        <v>27</v>
      </c>
      <c r="B103" s="1" t="s">
        <v>124</v>
      </c>
      <c r="C103" s="2">
        <v>8992</v>
      </c>
      <c r="D103" s="2">
        <v>7487</v>
      </c>
      <c r="E103" s="2">
        <v>4894</v>
      </c>
      <c r="F103" s="2">
        <v>4632</v>
      </c>
      <c r="G103" s="2">
        <v>2136</v>
      </c>
      <c r="H103" s="2">
        <v>972</v>
      </c>
      <c r="I103" s="2">
        <v>29113</v>
      </c>
    </row>
    <row r="104" spans="1:9" x14ac:dyDescent="0.25">
      <c r="A104" s="1" t="s">
        <v>27</v>
      </c>
      <c r="B104" s="1" t="s">
        <v>91</v>
      </c>
      <c r="C104" s="2">
        <v>8927</v>
      </c>
      <c r="D104" s="2">
        <v>7419</v>
      </c>
      <c r="E104" s="2">
        <v>4788</v>
      </c>
      <c r="F104" s="2">
        <v>4487</v>
      </c>
      <c r="G104" s="2">
        <v>2076</v>
      </c>
      <c r="H104" s="2">
        <v>0</v>
      </c>
      <c r="I104" s="2">
        <v>27697</v>
      </c>
    </row>
    <row r="105" spans="1:9" x14ac:dyDescent="0.25">
      <c r="A105" s="1" t="s">
        <v>27</v>
      </c>
      <c r="B105" s="1" t="s">
        <v>139</v>
      </c>
      <c r="C105" s="2">
        <v>7018</v>
      </c>
      <c r="D105" s="2">
        <v>4254</v>
      </c>
      <c r="E105" s="2">
        <v>1487</v>
      </c>
      <c r="F105" s="2">
        <v>696</v>
      </c>
      <c r="G105" s="2">
        <v>0</v>
      </c>
      <c r="H105" s="2">
        <v>0</v>
      </c>
      <c r="I105" s="2">
        <v>13455</v>
      </c>
    </row>
    <row r="106" spans="1:9" x14ac:dyDescent="0.25">
      <c r="A106" s="1" t="s">
        <v>27</v>
      </c>
      <c r="B106" s="1" t="s">
        <v>92</v>
      </c>
      <c r="C106" s="28">
        <v>101.96167365914503</v>
      </c>
      <c r="D106" s="28">
        <v>95.497448979591837</v>
      </c>
      <c r="E106" s="28">
        <v>90.345209525567654</v>
      </c>
      <c r="F106" s="28">
        <v>91.360946745562131</v>
      </c>
      <c r="G106" s="28">
        <v>94.72283813747228</v>
      </c>
      <c r="H106" s="28">
        <v>40.399002493765586</v>
      </c>
      <c r="I106" s="28">
        <v>91.530166315590904</v>
      </c>
    </row>
    <row r="107" spans="1:9" x14ac:dyDescent="0.25">
      <c r="A107" s="1" t="s">
        <v>27</v>
      </c>
      <c r="B107" s="1" t="s">
        <v>93</v>
      </c>
      <c r="C107" s="28">
        <v>101.22462864270325</v>
      </c>
      <c r="D107" s="28">
        <v>94.630102040816325</v>
      </c>
      <c r="E107" s="28">
        <v>88.388406867269708</v>
      </c>
      <c r="F107" s="28">
        <v>88.500986193293883</v>
      </c>
      <c r="G107" s="28">
        <v>92.062084257206209</v>
      </c>
      <c r="H107" s="28">
        <v>0</v>
      </c>
      <c r="I107" s="28">
        <v>87.078316093941595</v>
      </c>
    </row>
    <row r="108" spans="1:9" x14ac:dyDescent="0.25">
      <c r="A108" s="1" t="s">
        <v>27</v>
      </c>
      <c r="B108" s="1" t="s">
        <v>135</v>
      </c>
      <c r="C108" s="28">
        <v>82.710665880966417</v>
      </c>
      <c r="D108" s="28">
        <v>63.511495968945951</v>
      </c>
      <c r="E108" s="28">
        <v>39.121283872665089</v>
      </c>
      <c r="F108" s="28">
        <v>24.81283422459893</v>
      </c>
      <c r="G108" s="28">
        <v>0</v>
      </c>
      <c r="H108" s="28">
        <v>0</v>
      </c>
      <c r="I108" s="28">
        <v>61.587403304801583</v>
      </c>
    </row>
    <row r="109" spans="1:9" x14ac:dyDescent="0.25">
      <c r="A109" s="1" t="s">
        <v>27</v>
      </c>
      <c r="B109" s="1" t="s">
        <v>136</v>
      </c>
      <c r="C109" s="28">
        <v>79.578183467513313</v>
      </c>
      <c r="D109" s="28">
        <v>54.260204081632658</v>
      </c>
      <c r="E109" s="28">
        <v>27.450618423481632</v>
      </c>
      <c r="F109" s="28">
        <v>13.727810650887573</v>
      </c>
      <c r="G109" s="28">
        <v>0</v>
      </c>
      <c r="H109" s="28">
        <v>0</v>
      </c>
      <c r="I109" s="28">
        <v>42.302008991731384</v>
      </c>
    </row>
    <row r="110" spans="1:9" x14ac:dyDescent="0.25">
      <c r="A110" s="1" t="s">
        <v>28</v>
      </c>
      <c r="B110" s="1" t="s">
        <v>90</v>
      </c>
      <c r="C110" s="2">
        <v>15469</v>
      </c>
      <c r="D110" s="2">
        <v>18038</v>
      </c>
      <c r="E110" s="2">
        <v>15789</v>
      </c>
      <c r="F110" s="2">
        <v>16217</v>
      </c>
      <c r="G110" s="2">
        <v>5507</v>
      </c>
      <c r="H110" s="2">
        <v>6148</v>
      </c>
      <c r="I110" s="2">
        <v>77168</v>
      </c>
    </row>
    <row r="111" spans="1:9" x14ac:dyDescent="0.25">
      <c r="A111" s="1" t="s">
        <v>28</v>
      </c>
      <c r="B111" s="1" t="s">
        <v>124</v>
      </c>
      <c r="C111" s="2">
        <v>15671</v>
      </c>
      <c r="D111" s="2">
        <v>17225</v>
      </c>
      <c r="E111" s="2">
        <v>14629</v>
      </c>
      <c r="F111" s="2">
        <v>14893</v>
      </c>
      <c r="G111" s="2">
        <v>5403</v>
      </c>
      <c r="H111" s="2">
        <v>3653</v>
      </c>
      <c r="I111" s="2">
        <v>71474</v>
      </c>
    </row>
    <row r="112" spans="1:9" x14ac:dyDescent="0.25">
      <c r="A112" s="1" t="s">
        <v>28</v>
      </c>
      <c r="B112" s="1" t="s">
        <v>91</v>
      </c>
      <c r="C112" s="2">
        <v>15558</v>
      </c>
      <c r="D112" s="2">
        <v>17103</v>
      </c>
      <c r="E112" s="2">
        <v>14458</v>
      </c>
      <c r="F112" s="2">
        <v>14663</v>
      </c>
      <c r="G112" s="2">
        <v>5261</v>
      </c>
      <c r="H112" s="2">
        <v>0</v>
      </c>
      <c r="I112" s="2">
        <v>67043</v>
      </c>
    </row>
    <row r="113" spans="1:9" x14ac:dyDescent="0.25">
      <c r="A113" s="1" t="s">
        <v>28</v>
      </c>
      <c r="B113" s="1" t="s">
        <v>139</v>
      </c>
      <c r="C113" s="2">
        <v>12347</v>
      </c>
      <c r="D113" s="2">
        <v>10094</v>
      </c>
      <c r="E113" s="2">
        <v>5143</v>
      </c>
      <c r="F113" s="2">
        <v>3067</v>
      </c>
      <c r="G113" s="2">
        <v>0</v>
      </c>
      <c r="H113" s="2">
        <v>0</v>
      </c>
      <c r="I113" s="2">
        <v>30651</v>
      </c>
    </row>
    <row r="114" spans="1:9" x14ac:dyDescent="0.25">
      <c r="A114" s="1" t="s">
        <v>28</v>
      </c>
      <c r="B114" s="1" t="s">
        <v>92</v>
      </c>
      <c r="C114" s="28">
        <v>101.30583748141444</v>
      </c>
      <c r="D114" s="28">
        <v>95.492848431089911</v>
      </c>
      <c r="E114" s="28">
        <v>92.653112926721136</v>
      </c>
      <c r="F114" s="28">
        <v>91.835727939816252</v>
      </c>
      <c r="G114" s="28">
        <v>98.111494461594333</v>
      </c>
      <c r="H114" s="28">
        <v>59.417696811971375</v>
      </c>
      <c r="I114" s="28">
        <v>92.621293800539078</v>
      </c>
    </row>
    <row r="115" spans="1:9" x14ac:dyDescent="0.25">
      <c r="A115" s="1" t="s">
        <v>28</v>
      </c>
      <c r="B115" s="1" t="s">
        <v>93</v>
      </c>
      <c r="C115" s="28">
        <v>100.57534423686081</v>
      </c>
      <c r="D115" s="28">
        <v>94.816498503159991</v>
      </c>
      <c r="E115" s="28">
        <v>91.570080435746405</v>
      </c>
      <c r="F115" s="28">
        <v>90.417463155947459</v>
      </c>
      <c r="G115" s="28">
        <v>95.532958053386594</v>
      </c>
      <c r="H115" s="28">
        <v>0</v>
      </c>
      <c r="I115" s="28">
        <v>86.879276383993371</v>
      </c>
    </row>
    <row r="116" spans="1:9" x14ac:dyDescent="0.25">
      <c r="A116" s="1" t="s">
        <v>28</v>
      </c>
      <c r="B116" s="1" t="s">
        <v>135</v>
      </c>
      <c r="C116" s="28">
        <v>83.861984649867551</v>
      </c>
      <c r="D116" s="28">
        <v>63.817411645697661</v>
      </c>
      <c r="E116" s="28">
        <v>41.704508595523841</v>
      </c>
      <c r="F116" s="28">
        <v>28.41130152848541</v>
      </c>
      <c r="G116" s="28">
        <v>0</v>
      </c>
      <c r="H116" s="28">
        <v>0</v>
      </c>
      <c r="I116" s="28">
        <v>56.952005797209161</v>
      </c>
    </row>
    <row r="117" spans="1:9" x14ac:dyDescent="0.25">
      <c r="A117" s="1" t="s">
        <v>28</v>
      </c>
      <c r="B117" s="1" t="s">
        <v>136</v>
      </c>
      <c r="C117" s="28">
        <v>79.817699915960944</v>
      </c>
      <c r="D117" s="28">
        <v>55.959640758398933</v>
      </c>
      <c r="E117" s="28">
        <v>32.573310532649316</v>
      </c>
      <c r="F117" s="28">
        <v>18.912252574458901</v>
      </c>
      <c r="G117" s="28">
        <v>0</v>
      </c>
      <c r="H117" s="28">
        <v>0</v>
      </c>
      <c r="I117" s="28">
        <v>39.719832054737715</v>
      </c>
    </row>
    <row r="118" spans="1:9" x14ac:dyDescent="0.25">
      <c r="A118" s="1" t="s">
        <v>29</v>
      </c>
      <c r="B118" s="1" t="s">
        <v>90</v>
      </c>
      <c r="C118" s="2">
        <v>27672</v>
      </c>
      <c r="D118" s="2">
        <v>33902</v>
      </c>
      <c r="E118" s="2">
        <v>30350</v>
      </c>
      <c r="F118" s="2">
        <v>39673</v>
      </c>
      <c r="G118" s="2">
        <v>10477</v>
      </c>
      <c r="H118" s="2">
        <v>10897</v>
      </c>
      <c r="I118" s="2">
        <v>152971</v>
      </c>
    </row>
    <row r="119" spans="1:9" x14ac:dyDescent="0.25">
      <c r="A119" s="1" t="s">
        <v>29</v>
      </c>
      <c r="B119" s="1" t="s">
        <v>124</v>
      </c>
      <c r="C119" s="2">
        <v>28384</v>
      </c>
      <c r="D119" s="2">
        <v>33211</v>
      </c>
      <c r="E119" s="2">
        <v>28055</v>
      </c>
      <c r="F119" s="2">
        <v>38564</v>
      </c>
      <c r="G119" s="2">
        <v>10433</v>
      </c>
      <c r="H119" s="2">
        <v>7357</v>
      </c>
      <c r="I119" s="2">
        <v>146004</v>
      </c>
    </row>
    <row r="120" spans="1:9" x14ac:dyDescent="0.25">
      <c r="A120" s="1" t="s">
        <v>29</v>
      </c>
      <c r="B120" s="1" t="s">
        <v>91</v>
      </c>
      <c r="C120" s="2">
        <v>28206</v>
      </c>
      <c r="D120" s="2">
        <v>33059</v>
      </c>
      <c r="E120" s="2">
        <v>27879</v>
      </c>
      <c r="F120" s="2">
        <v>38261</v>
      </c>
      <c r="G120" s="2">
        <v>10230</v>
      </c>
      <c r="H120" s="2">
        <v>5</v>
      </c>
      <c r="I120" s="2">
        <v>137640</v>
      </c>
    </row>
    <row r="121" spans="1:9" x14ac:dyDescent="0.25">
      <c r="A121" s="1" t="s">
        <v>29</v>
      </c>
      <c r="B121" s="1" t="s">
        <v>139</v>
      </c>
      <c r="C121" s="2">
        <v>22832</v>
      </c>
      <c r="D121" s="2">
        <v>20554</v>
      </c>
      <c r="E121" s="2">
        <v>10877</v>
      </c>
      <c r="F121" s="2">
        <v>9776</v>
      </c>
      <c r="G121" s="2">
        <v>0</v>
      </c>
      <c r="H121" s="2">
        <v>0</v>
      </c>
      <c r="I121" s="2">
        <v>64039</v>
      </c>
    </row>
    <row r="122" spans="1:9" x14ac:dyDescent="0.25">
      <c r="A122" s="1" t="s">
        <v>29</v>
      </c>
      <c r="B122" s="1" t="s">
        <v>92</v>
      </c>
      <c r="C122" s="28">
        <v>102.57299797629373</v>
      </c>
      <c r="D122" s="28">
        <v>97.961772166833811</v>
      </c>
      <c r="E122" s="28">
        <v>92.438220757825377</v>
      </c>
      <c r="F122" s="28">
        <v>97.204647997378572</v>
      </c>
      <c r="G122" s="28">
        <v>99.580032452037798</v>
      </c>
      <c r="H122" s="28">
        <v>67.513994677434155</v>
      </c>
      <c r="I122" s="28">
        <v>95.445541965470582</v>
      </c>
    </row>
    <row r="123" spans="1:9" x14ac:dyDescent="0.25">
      <c r="A123" s="1" t="s">
        <v>29</v>
      </c>
      <c r="B123" s="1" t="s">
        <v>93</v>
      </c>
      <c r="C123" s="28">
        <v>101.92974848222029</v>
      </c>
      <c r="D123" s="28">
        <v>97.513421037106951</v>
      </c>
      <c r="E123" s="28">
        <v>91.858319604612845</v>
      </c>
      <c r="F123" s="28">
        <v>96.440904393416176</v>
      </c>
      <c r="G123" s="28">
        <v>97.64245490121219</v>
      </c>
      <c r="H123" s="28">
        <v>4.5884188308708822E-2</v>
      </c>
      <c r="I123" s="28">
        <v>89.97783893679194</v>
      </c>
    </row>
    <row r="124" spans="1:9" x14ac:dyDescent="0.25">
      <c r="A124" s="1" t="s">
        <v>29</v>
      </c>
      <c r="B124" s="1" t="s">
        <v>135</v>
      </c>
      <c r="C124" s="28">
        <v>84.272690362824349</v>
      </c>
      <c r="D124" s="28">
        <v>65.703417191445837</v>
      </c>
      <c r="E124" s="28">
        <v>43.29671204521933</v>
      </c>
      <c r="F124" s="28">
        <v>30.888811652816834</v>
      </c>
      <c r="G124" s="28">
        <v>0</v>
      </c>
      <c r="H124" s="28">
        <v>0</v>
      </c>
      <c r="I124" s="28">
        <v>55.437342013227607</v>
      </c>
    </row>
    <row r="125" spans="1:9" x14ac:dyDescent="0.25">
      <c r="A125" s="1" t="s">
        <v>29</v>
      </c>
      <c r="B125" s="1" t="s">
        <v>136</v>
      </c>
      <c r="C125" s="28">
        <v>82.509395779126919</v>
      </c>
      <c r="D125" s="28">
        <v>60.627691581617604</v>
      </c>
      <c r="E125" s="28">
        <v>35.83855024711697</v>
      </c>
      <c r="F125" s="28">
        <v>24.641443803090262</v>
      </c>
      <c r="G125" s="28">
        <v>0</v>
      </c>
      <c r="H125" s="28">
        <v>0</v>
      </c>
      <c r="I125" s="28">
        <v>41.863490465513067</v>
      </c>
    </row>
    <row r="126" spans="1:9" x14ac:dyDescent="0.25">
      <c r="A126" s="1" t="s">
        <v>31</v>
      </c>
      <c r="B126" s="1" t="s">
        <v>90</v>
      </c>
      <c r="C126" s="2">
        <v>29057</v>
      </c>
      <c r="D126" s="2">
        <v>27222</v>
      </c>
      <c r="E126" s="2">
        <v>19109</v>
      </c>
      <c r="F126" s="2">
        <v>16932</v>
      </c>
      <c r="G126" s="2">
        <v>7511</v>
      </c>
      <c r="H126" s="2">
        <v>8145</v>
      </c>
      <c r="I126" s="2">
        <v>107976</v>
      </c>
    </row>
    <row r="127" spans="1:9" x14ac:dyDescent="0.25">
      <c r="A127" s="1" t="s">
        <v>31</v>
      </c>
      <c r="B127" s="1" t="s">
        <v>124</v>
      </c>
      <c r="C127" s="2">
        <v>29484</v>
      </c>
      <c r="D127" s="2">
        <v>24782</v>
      </c>
      <c r="E127" s="2">
        <v>16547</v>
      </c>
      <c r="F127" s="2">
        <v>15015</v>
      </c>
      <c r="G127" s="2">
        <v>6893</v>
      </c>
      <c r="H127" s="2">
        <v>3855</v>
      </c>
      <c r="I127" s="2">
        <v>96576</v>
      </c>
    </row>
    <row r="128" spans="1:9" x14ac:dyDescent="0.25">
      <c r="A128" s="1" t="s">
        <v>31</v>
      </c>
      <c r="B128" s="1" t="s">
        <v>91</v>
      </c>
      <c r="C128" s="2">
        <v>29285</v>
      </c>
      <c r="D128" s="2">
        <v>24494</v>
      </c>
      <c r="E128" s="2">
        <v>16191</v>
      </c>
      <c r="F128" s="2">
        <v>14568</v>
      </c>
      <c r="G128" s="2">
        <v>6641</v>
      </c>
      <c r="H128" s="2">
        <v>0</v>
      </c>
      <c r="I128" s="2">
        <v>91179</v>
      </c>
    </row>
    <row r="129" spans="1:9" x14ac:dyDescent="0.25">
      <c r="A129" s="1" t="s">
        <v>31</v>
      </c>
      <c r="B129" s="1" t="s">
        <v>139</v>
      </c>
      <c r="C129" s="2">
        <v>24336</v>
      </c>
      <c r="D129" s="2">
        <v>15446</v>
      </c>
      <c r="E129" s="2">
        <v>6425</v>
      </c>
      <c r="F129" s="2">
        <v>2890</v>
      </c>
      <c r="G129" s="2">
        <v>0</v>
      </c>
      <c r="H129" s="2">
        <v>0</v>
      </c>
      <c r="I129" s="2">
        <v>49097</v>
      </c>
    </row>
    <row r="130" spans="1:9" x14ac:dyDescent="0.25">
      <c r="A130" s="1" t="s">
        <v>31</v>
      </c>
      <c r="B130" s="1" t="s">
        <v>92</v>
      </c>
      <c r="C130" s="28">
        <v>101.46952541556252</v>
      </c>
      <c r="D130" s="28">
        <v>91.036661523767535</v>
      </c>
      <c r="E130" s="28">
        <v>86.592705008111352</v>
      </c>
      <c r="F130" s="28">
        <v>88.678242381289863</v>
      </c>
      <c r="G130" s="28">
        <v>91.772067634136604</v>
      </c>
      <c r="H130" s="28">
        <v>47.329650092081032</v>
      </c>
      <c r="I130" s="28">
        <v>89.442098244054236</v>
      </c>
    </row>
    <row r="131" spans="1:9" x14ac:dyDescent="0.25">
      <c r="A131" s="1" t="s">
        <v>31</v>
      </c>
      <c r="B131" s="1" t="s">
        <v>93</v>
      </c>
      <c r="C131" s="28">
        <v>100.78466462470317</v>
      </c>
      <c r="D131" s="28">
        <v>89.978693703622071</v>
      </c>
      <c r="E131" s="28">
        <v>84.729708514312634</v>
      </c>
      <c r="F131" s="28">
        <v>86.038270729978734</v>
      </c>
      <c r="G131" s="28">
        <v>88.416988416988417</v>
      </c>
      <c r="H131" s="28">
        <v>0</v>
      </c>
      <c r="I131" s="28">
        <v>84.443765281173597</v>
      </c>
    </row>
    <row r="132" spans="1:9" x14ac:dyDescent="0.25">
      <c r="A132" s="1" t="s">
        <v>31</v>
      </c>
      <c r="B132" s="1" t="s">
        <v>135</v>
      </c>
      <c r="C132" s="28">
        <v>87.713101459722481</v>
      </c>
      <c r="D132" s="28">
        <v>69.733634311512418</v>
      </c>
      <c r="E132" s="28">
        <v>48.512533977650257</v>
      </c>
      <c r="F132" s="28">
        <v>30.698958997238158</v>
      </c>
      <c r="G132" s="28">
        <v>0</v>
      </c>
      <c r="H132" s="28">
        <v>0</v>
      </c>
      <c r="I132" s="28">
        <v>67.479864757140106</v>
      </c>
    </row>
    <row r="133" spans="1:9" x14ac:dyDescent="0.25">
      <c r="A133" s="1" t="s">
        <v>31</v>
      </c>
      <c r="B133" s="1" t="s">
        <v>136</v>
      </c>
      <c r="C133" s="28">
        <v>83.752624152527787</v>
      </c>
      <c r="D133" s="28">
        <v>56.740871354051869</v>
      </c>
      <c r="E133" s="28">
        <v>33.622900204092318</v>
      </c>
      <c r="F133" s="28">
        <v>17.068273092369481</v>
      </c>
      <c r="G133" s="28">
        <v>0</v>
      </c>
      <c r="H133" s="28">
        <v>0</v>
      </c>
      <c r="I133" s="28">
        <v>45.470289694006077</v>
      </c>
    </row>
    <row r="134" spans="1:9" x14ac:dyDescent="0.25">
      <c r="A134" s="1" t="s">
        <v>32</v>
      </c>
      <c r="B134" s="1" t="s">
        <v>90</v>
      </c>
      <c r="C134" s="2">
        <v>6006</v>
      </c>
      <c r="D134" s="2">
        <v>6502</v>
      </c>
      <c r="E134" s="2">
        <v>3982</v>
      </c>
      <c r="F134" s="2">
        <v>3780</v>
      </c>
      <c r="G134" s="2">
        <v>1502</v>
      </c>
      <c r="H134" s="2">
        <v>1840</v>
      </c>
      <c r="I134" s="2">
        <v>23612</v>
      </c>
    </row>
    <row r="135" spans="1:9" x14ac:dyDescent="0.25">
      <c r="A135" s="1" t="s">
        <v>32</v>
      </c>
      <c r="B135" s="1" t="s">
        <v>124</v>
      </c>
      <c r="C135" s="2">
        <v>6041</v>
      </c>
      <c r="D135" s="2">
        <v>5998</v>
      </c>
      <c r="E135" s="2">
        <v>3448</v>
      </c>
      <c r="F135" s="2">
        <v>3247</v>
      </c>
      <c r="G135" s="2">
        <v>1490</v>
      </c>
      <c r="H135" s="2">
        <v>547</v>
      </c>
      <c r="I135" s="2">
        <v>20771</v>
      </c>
    </row>
    <row r="136" spans="1:9" x14ac:dyDescent="0.25">
      <c r="A136" s="1" t="s">
        <v>32</v>
      </c>
      <c r="B136" s="1" t="s">
        <v>91</v>
      </c>
      <c r="C136" s="2">
        <v>5987</v>
      </c>
      <c r="D136" s="2">
        <v>5910</v>
      </c>
      <c r="E136" s="2">
        <v>3339</v>
      </c>
      <c r="F136" s="2">
        <v>3111</v>
      </c>
      <c r="G136" s="2">
        <v>1405</v>
      </c>
      <c r="H136" s="2">
        <v>0</v>
      </c>
      <c r="I136" s="2">
        <v>19752</v>
      </c>
    </row>
    <row r="137" spans="1:9" x14ac:dyDescent="0.25">
      <c r="A137" s="1" t="s">
        <v>32</v>
      </c>
      <c r="B137" s="1" t="s">
        <v>139</v>
      </c>
      <c r="C137" s="2">
        <v>4481</v>
      </c>
      <c r="D137" s="2">
        <v>3085</v>
      </c>
      <c r="E137" s="2">
        <v>1096</v>
      </c>
      <c r="F137" s="2">
        <v>537</v>
      </c>
      <c r="G137" s="2">
        <v>0</v>
      </c>
      <c r="H137" s="2">
        <v>0</v>
      </c>
      <c r="I137" s="2">
        <v>9199</v>
      </c>
    </row>
    <row r="138" spans="1:9" x14ac:dyDescent="0.25">
      <c r="A138" s="1" t="s">
        <v>32</v>
      </c>
      <c r="B138" s="1" t="s">
        <v>92</v>
      </c>
      <c r="C138" s="28">
        <v>100.58275058275059</v>
      </c>
      <c r="D138" s="28">
        <v>92.248538911104276</v>
      </c>
      <c r="E138" s="28">
        <v>86.589653440482167</v>
      </c>
      <c r="F138" s="28">
        <v>85.899470899470899</v>
      </c>
      <c r="G138" s="28">
        <v>99.201065246338217</v>
      </c>
      <c r="H138" s="28">
        <v>29.728260869565215</v>
      </c>
      <c r="I138" s="28">
        <v>87.967982381839732</v>
      </c>
    </row>
    <row r="139" spans="1:9" x14ac:dyDescent="0.25">
      <c r="A139" s="1" t="s">
        <v>32</v>
      </c>
      <c r="B139" s="1" t="s">
        <v>93</v>
      </c>
      <c r="C139" s="28">
        <v>99.683649683649691</v>
      </c>
      <c r="D139" s="28">
        <v>90.8951091971701</v>
      </c>
      <c r="E139" s="28">
        <v>83.852335509794074</v>
      </c>
      <c r="F139" s="28">
        <v>82.301587301587304</v>
      </c>
      <c r="G139" s="28">
        <v>93.54194407456724</v>
      </c>
      <c r="H139" s="28">
        <v>0</v>
      </c>
      <c r="I139" s="28">
        <v>83.652380145688625</v>
      </c>
    </row>
    <row r="140" spans="1:9" x14ac:dyDescent="0.25">
      <c r="A140" s="1" t="s">
        <v>32</v>
      </c>
      <c r="B140" s="1" t="s">
        <v>135</v>
      </c>
      <c r="C140" s="28">
        <v>81.472727272727269</v>
      </c>
      <c r="D140" s="28">
        <v>61.478676763650853</v>
      </c>
      <c r="E140" s="28">
        <v>44.300727566693617</v>
      </c>
      <c r="F140" s="28">
        <v>29.456939111354906</v>
      </c>
      <c r="G140" s="28">
        <v>0</v>
      </c>
      <c r="H140" s="28">
        <v>0</v>
      </c>
      <c r="I140" s="28">
        <v>61.887782561894511</v>
      </c>
    </row>
    <row r="141" spans="1:9" x14ac:dyDescent="0.25">
      <c r="A141" s="1" t="s">
        <v>32</v>
      </c>
      <c r="B141" s="1" t="s">
        <v>136</v>
      </c>
      <c r="C141" s="28">
        <v>74.608724608724614</v>
      </c>
      <c r="D141" s="28">
        <v>47.446939403260536</v>
      </c>
      <c r="E141" s="28">
        <v>27.523857358111503</v>
      </c>
      <c r="F141" s="28">
        <v>14.206349206349206</v>
      </c>
      <c r="G141" s="28">
        <v>0</v>
      </c>
      <c r="H141" s="28">
        <v>0</v>
      </c>
      <c r="I141" s="28">
        <v>38.9590038963239</v>
      </c>
    </row>
    <row r="142" spans="1:9" x14ac:dyDescent="0.25">
      <c r="A142" s="1" t="s">
        <v>33</v>
      </c>
      <c r="B142" s="1" t="s">
        <v>90</v>
      </c>
      <c r="C142" s="2">
        <v>74844</v>
      </c>
      <c r="D142" s="2">
        <v>80530</v>
      </c>
      <c r="E142" s="2">
        <v>64688</v>
      </c>
      <c r="F142" s="2">
        <v>76464</v>
      </c>
      <c r="G142" s="2">
        <v>24369</v>
      </c>
      <c r="H142" s="2">
        <v>26753</v>
      </c>
      <c r="I142" s="2">
        <v>347648</v>
      </c>
    </row>
    <row r="143" spans="1:9" x14ac:dyDescent="0.25">
      <c r="A143" s="1" t="s">
        <v>33</v>
      </c>
      <c r="B143" s="1" t="s">
        <v>124</v>
      </c>
      <c r="C143" s="2">
        <v>77607</v>
      </c>
      <c r="D143" s="2">
        <v>78005</v>
      </c>
      <c r="E143" s="2">
        <v>59698</v>
      </c>
      <c r="F143" s="2">
        <v>73016</v>
      </c>
      <c r="G143" s="2">
        <v>24077</v>
      </c>
      <c r="H143" s="2">
        <v>12893</v>
      </c>
      <c r="I143" s="2">
        <v>325296</v>
      </c>
    </row>
    <row r="144" spans="1:9" x14ac:dyDescent="0.25">
      <c r="A144" s="1" t="s">
        <v>33</v>
      </c>
      <c r="B144" s="1" t="s">
        <v>91</v>
      </c>
      <c r="C144" s="2">
        <v>77098</v>
      </c>
      <c r="D144" s="2">
        <v>77409</v>
      </c>
      <c r="E144" s="2">
        <v>58917</v>
      </c>
      <c r="F144" s="2">
        <v>71785</v>
      </c>
      <c r="G144" s="2">
        <v>23318</v>
      </c>
      <c r="H144" s="2">
        <v>0</v>
      </c>
      <c r="I144" s="2">
        <v>308527</v>
      </c>
    </row>
    <row r="145" spans="1:9" x14ac:dyDescent="0.25">
      <c r="A145" s="1" t="s">
        <v>33</v>
      </c>
      <c r="B145" s="1" t="s">
        <v>139</v>
      </c>
      <c r="C145" s="2">
        <v>59589</v>
      </c>
      <c r="D145" s="2">
        <v>41324</v>
      </c>
      <c r="E145" s="2">
        <v>18181</v>
      </c>
      <c r="F145" s="2">
        <v>13840</v>
      </c>
      <c r="G145" s="2">
        <v>12</v>
      </c>
      <c r="H145" s="2">
        <v>0</v>
      </c>
      <c r="I145" s="2">
        <v>132946</v>
      </c>
    </row>
    <row r="146" spans="1:9" x14ac:dyDescent="0.25">
      <c r="A146" s="1" t="s">
        <v>33</v>
      </c>
      <c r="B146" s="1" t="s">
        <v>92</v>
      </c>
      <c r="C146" s="28">
        <v>103.6916786916787</v>
      </c>
      <c r="D146" s="28">
        <v>96.864522538184531</v>
      </c>
      <c r="E146" s="28">
        <v>92.286049962898844</v>
      </c>
      <c r="F146" s="28">
        <v>95.490688428541532</v>
      </c>
      <c r="G146" s="28">
        <v>98.801756329763222</v>
      </c>
      <c r="H146" s="28">
        <v>48.192726049415022</v>
      </c>
      <c r="I146" s="28">
        <v>93.570508100147279</v>
      </c>
    </row>
    <row r="147" spans="1:9" x14ac:dyDescent="0.25">
      <c r="A147" s="1" t="s">
        <v>33</v>
      </c>
      <c r="B147" s="1" t="s">
        <v>93</v>
      </c>
      <c r="C147" s="28">
        <v>103.0115974560419</v>
      </c>
      <c r="D147" s="28">
        <v>96.124425679870853</v>
      </c>
      <c r="E147" s="28">
        <v>91.078716299777398</v>
      </c>
      <c r="F147" s="28">
        <v>93.880780498012143</v>
      </c>
      <c r="G147" s="28">
        <v>95.687143501990235</v>
      </c>
      <c r="H147" s="28">
        <v>0</v>
      </c>
      <c r="I147" s="28">
        <v>88.746950938880715</v>
      </c>
    </row>
    <row r="148" spans="1:9" x14ac:dyDescent="0.25">
      <c r="A148" s="1" t="s">
        <v>33</v>
      </c>
      <c r="B148" s="1" t="s">
        <v>135</v>
      </c>
      <c r="C148" s="28">
        <v>81.125345459000997</v>
      </c>
      <c r="D148" s="28">
        <v>58.916452808668375</v>
      </c>
      <c r="E148" s="28">
        <v>38.076190077279101</v>
      </c>
      <c r="F148" s="28">
        <v>28.317135549872123</v>
      </c>
      <c r="G148" s="28">
        <v>1.6371077762619373</v>
      </c>
      <c r="H148" s="28">
        <v>0</v>
      </c>
      <c r="I148" s="28">
        <v>55.175762606349863</v>
      </c>
    </row>
    <row r="149" spans="1:9" x14ac:dyDescent="0.25">
      <c r="A149" s="1" t="s">
        <v>33</v>
      </c>
      <c r="B149" s="1" t="s">
        <v>136</v>
      </c>
      <c r="C149" s="28">
        <v>79.617604617604627</v>
      </c>
      <c r="D149" s="28">
        <v>51.31503787408419</v>
      </c>
      <c r="E149" s="28">
        <v>28.105676477862971</v>
      </c>
      <c r="F149" s="28">
        <v>18.100020924879683</v>
      </c>
      <c r="G149" s="28">
        <v>4.9242890557675743E-2</v>
      </c>
      <c r="H149" s="28">
        <v>0</v>
      </c>
      <c r="I149" s="28">
        <v>38.241554675994109</v>
      </c>
    </row>
    <row r="150" spans="1:9" x14ac:dyDescent="0.25">
      <c r="A150" s="1" t="s">
        <v>34</v>
      </c>
      <c r="B150" s="1" t="s">
        <v>90</v>
      </c>
      <c r="C150" s="2">
        <v>11739</v>
      </c>
      <c r="D150" s="2">
        <v>10799</v>
      </c>
      <c r="E150" s="2">
        <v>7545</v>
      </c>
      <c r="F150" s="2">
        <v>7452</v>
      </c>
      <c r="G150" s="2">
        <v>3108</v>
      </c>
      <c r="H150" s="2">
        <v>3559</v>
      </c>
      <c r="I150" s="2">
        <v>44202</v>
      </c>
    </row>
    <row r="151" spans="1:9" x14ac:dyDescent="0.25">
      <c r="A151" s="1" t="s">
        <v>34</v>
      </c>
      <c r="B151" s="1" t="s">
        <v>124</v>
      </c>
      <c r="C151" s="2">
        <v>11967</v>
      </c>
      <c r="D151" s="2">
        <v>10095</v>
      </c>
      <c r="E151" s="2">
        <v>6586</v>
      </c>
      <c r="F151" s="2">
        <v>6613</v>
      </c>
      <c r="G151" s="2">
        <v>2963</v>
      </c>
      <c r="H151" s="2">
        <v>1409</v>
      </c>
      <c r="I151" s="2">
        <v>39633</v>
      </c>
    </row>
    <row r="152" spans="1:9" x14ac:dyDescent="0.25">
      <c r="A152" s="1" t="s">
        <v>34</v>
      </c>
      <c r="B152" s="1" t="s">
        <v>91</v>
      </c>
      <c r="C152" s="2">
        <v>11894</v>
      </c>
      <c r="D152" s="2">
        <v>10009</v>
      </c>
      <c r="E152" s="2">
        <v>6462</v>
      </c>
      <c r="F152" s="2">
        <v>6431</v>
      </c>
      <c r="G152" s="2">
        <v>2849</v>
      </c>
      <c r="H152" s="2">
        <v>0</v>
      </c>
      <c r="I152" s="2">
        <v>37645</v>
      </c>
    </row>
    <row r="153" spans="1:9" x14ac:dyDescent="0.25">
      <c r="A153" s="1" t="s">
        <v>34</v>
      </c>
      <c r="B153" s="1" t="s">
        <v>139</v>
      </c>
      <c r="C153" s="2">
        <v>9904</v>
      </c>
      <c r="D153" s="2">
        <v>5907</v>
      </c>
      <c r="E153" s="2">
        <v>1912</v>
      </c>
      <c r="F153" s="2">
        <v>951</v>
      </c>
      <c r="G153" s="2">
        <v>0</v>
      </c>
      <c r="H153" s="2">
        <v>0</v>
      </c>
      <c r="I153" s="2">
        <v>18674</v>
      </c>
    </row>
    <row r="154" spans="1:9" x14ac:dyDescent="0.25">
      <c r="A154" s="1" t="s">
        <v>34</v>
      </c>
      <c r="B154" s="1" t="s">
        <v>92</v>
      </c>
      <c r="C154" s="28">
        <v>101.94224380270892</v>
      </c>
      <c r="D154" s="28">
        <v>93.480877859061025</v>
      </c>
      <c r="E154" s="28">
        <v>87.289595758780649</v>
      </c>
      <c r="F154" s="28">
        <v>88.741277509393456</v>
      </c>
      <c r="G154" s="28">
        <v>95.33462033462034</v>
      </c>
      <c r="H154" s="28">
        <v>39.589772407979765</v>
      </c>
      <c r="I154" s="28">
        <v>89.66336364870368</v>
      </c>
    </row>
    <row r="155" spans="1:9" x14ac:dyDescent="0.25">
      <c r="A155" s="1" t="s">
        <v>34</v>
      </c>
      <c r="B155" s="1" t="s">
        <v>93</v>
      </c>
      <c r="C155" s="28">
        <v>101.32038504131526</v>
      </c>
      <c r="D155" s="28">
        <v>92.684507824798587</v>
      </c>
      <c r="E155" s="28">
        <v>85.646123260437378</v>
      </c>
      <c r="F155" s="28">
        <v>86.298980139559845</v>
      </c>
      <c r="G155" s="28">
        <v>91.666666666666657</v>
      </c>
      <c r="H155" s="28">
        <v>0</v>
      </c>
      <c r="I155" s="28">
        <v>85.165829600470573</v>
      </c>
    </row>
    <row r="156" spans="1:9" x14ac:dyDescent="0.25">
      <c r="A156" s="1" t="s">
        <v>34</v>
      </c>
      <c r="B156" s="1" t="s">
        <v>135</v>
      </c>
      <c r="C156" s="28">
        <v>87.66929273258387</v>
      </c>
      <c r="D156" s="28">
        <v>64.550322369139991</v>
      </c>
      <c r="E156" s="28">
        <v>36.164176281445052</v>
      </c>
      <c r="F156" s="28">
        <v>23.138686131386862</v>
      </c>
      <c r="G156" s="28">
        <v>0</v>
      </c>
      <c r="H156" s="28">
        <v>0</v>
      </c>
      <c r="I156" s="28">
        <v>62.369326341805554</v>
      </c>
    </row>
    <row r="157" spans="1:9" x14ac:dyDescent="0.25">
      <c r="A157" s="1" t="s">
        <v>34</v>
      </c>
      <c r="B157" s="1" t="s">
        <v>136</v>
      </c>
      <c r="C157" s="28">
        <v>84.368344833461123</v>
      </c>
      <c r="D157" s="28">
        <v>54.699509213816086</v>
      </c>
      <c r="E157" s="28">
        <v>25.34128561961564</v>
      </c>
      <c r="F157" s="28">
        <v>12.761674718196458</v>
      </c>
      <c r="G157" s="28">
        <v>0</v>
      </c>
      <c r="H157" s="28">
        <v>0</v>
      </c>
      <c r="I157" s="28">
        <v>42.246957151260119</v>
      </c>
    </row>
    <row r="158" spans="1:9" x14ac:dyDescent="0.25">
      <c r="A158" s="1" t="s">
        <v>30</v>
      </c>
      <c r="B158" s="1" t="s">
        <v>90</v>
      </c>
      <c r="C158" s="2">
        <v>48919</v>
      </c>
      <c r="D158" s="2">
        <v>51749</v>
      </c>
      <c r="E158" s="2">
        <v>40824</v>
      </c>
      <c r="F158" s="2">
        <v>47622</v>
      </c>
      <c r="G158" s="2">
        <v>15351</v>
      </c>
      <c r="H158" s="2">
        <v>17614</v>
      </c>
      <c r="I158" s="2">
        <v>222079</v>
      </c>
    </row>
    <row r="159" spans="1:9" x14ac:dyDescent="0.25">
      <c r="A159" s="1" t="s">
        <v>30</v>
      </c>
      <c r="B159" s="1" t="s">
        <v>124</v>
      </c>
      <c r="C159" s="2">
        <v>49970</v>
      </c>
      <c r="D159" s="2">
        <v>48809</v>
      </c>
      <c r="E159" s="2">
        <v>36855</v>
      </c>
      <c r="F159" s="2">
        <v>44234</v>
      </c>
      <c r="G159" s="2">
        <v>14838</v>
      </c>
      <c r="H159" s="2">
        <v>7623</v>
      </c>
      <c r="I159" s="2">
        <v>202329</v>
      </c>
    </row>
    <row r="160" spans="1:9" x14ac:dyDescent="0.25">
      <c r="A160" s="1" t="s">
        <v>30</v>
      </c>
      <c r="B160" s="1" t="s">
        <v>91</v>
      </c>
      <c r="C160" s="2">
        <v>49639</v>
      </c>
      <c r="D160" s="2">
        <v>48422</v>
      </c>
      <c r="E160" s="2">
        <v>36309</v>
      </c>
      <c r="F160" s="2">
        <v>43387</v>
      </c>
      <c r="G160" s="2">
        <v>14271</v>
      </c>
      <c r="H160" s="2">
        <v>0</v>
      </c>
      <c r="I160" s="2">
        <v>192028</v>
      </c>
    </row>
    <row r="161" spans="1:9" x14ac:dyDescent="0.25">
      <c r="A161" s="1" t="s">
        <v>30</v>
      </c>
      <c r="B161" s="1" t="s">
        <v>139</v>
      </c>
      <c r="C161" s="2">
        <v>40077</v>
      </c>
      <c r="D161" s="2">
        <v>29396</v>
      </c>
      <c r="E161" s="2">
        <v>13210</v>
      </c>
      <c r="F161" s="2">
        <v>9801</v>
      </c>
      <c r="G161" s="2">
        <v>11</v>
      </c>
      <c r="H161" s="2">
        <v>0</v>
      </c>
      <c r="I161" s="2">
        <v>92495</v>
      </c>
    </row>
    <row r="162" spans="1:9" x14ac:dyDescent="0.25">
      <c r="A162" s="1" t="s">
        <v>30</v>
      </c>
      <c r="B162" s="1" t="s">
        <v>92</v>
      </c>
      <c r="C162" s="28">
        <v>102.14844947770804</v>
      </c>
      <c r="D162" s="28">
        <v>94.318730796730378</v>
      </c>
      <c r="E162" s="28">
        <v>90.277777777777786</v>
      </c>
      <c r="F162" s="28">
        <v>92.885641090252406</v>
      </c>
      <c r="G162" s="28">
        <v>96.658198162986125</v>
      </c>
      <c r="H162" s="28">
        <v>43.278074259112067</v>
      </c>
      <c r="I162" s="28">
        <v>91.106768312177195</v>
      </c>
    </row>
    <row r="163" spans="1:9" x14ac:dyDescent="0.25">
      <c r="A163" s="1" t="s">
        <v>30</v>
      </c>
      <c r="B163" s="1" t="s">
        <v>93</v>
      </c>
      <c r="C163" s="28">
        <v>101.47182076493795</v>
      </c>
      <c r="D163" s="28">
        <v>93.57089025874896</v>
      </c>
      <c r="E163" s="28">
        <v>88.940329218106996</v>
      </c>
      <c r="F163" s="28">
        <v>91.107051362815511</v>
      </c>
      <c r="G163" s="28">
        <v>92.964627711549738</v>
      </c>
      <c r="H163" s="28">
        <v>0</v>
      </c>
      <c r="I163" s="28">
        <v>86.468328837936042</v>
      </c>
    </row>
    <row r="164" spans="1:9" x14ac:dyDescent="0.25">
      <c r="A164" s="1" t="s">
        <v>30</v>
      </c>
      <c r="B164" s="1" t="s">
        <v>135</v>
      </c>
      <c r="C164" s="28">
        <v>84.681048872736497</v>
      </c>
      <c r="D164" s="28">
        <v>65.938404252932855</v>
      </c>
      <c r="E164" s="28">
        <v>43.647777961341482</v>
      </c>
      <c r="F164" s="28">
        <v>31.079752655779291</v>
      </c>
      <c r="G164" s="28">
        <v>2.3861171366594358</v>
      </c>
      <c r="H164" s="28">
        <v>0</v>
      </c>
      <c r="I164" s="28">
        <v>59.995848711478963</v>
      </c>
    </row>
    <row r="165" spans="1:9" x14ac:dyDescent="0.25">
      <c r="A165" s="1" t="s">
        <v>30</v>
      </c>
      <c r="B165" s="1" t="s">
        <v>136</v>
      </c>
      <c r="C165" s="28">
        <v>81.925223328359124</v>
      </c>
      <c r="D165" s="28">
        <v>56.80496241473265</v>
      </c>
      <c r="E165" s="28">
        <v>32.358416617675879</v>
      </c>
      <c r="F165" s="28">
        <v>20.580823988912687</v>
      </c>
      <c r="G165" s="28">
        <v>7.1656569604586023E-2</v>
      </c>
      <c r="H165" s="28">
        <v>0</v>
      </c>
      <c r="I165" s="28">
        <v>41.649593162793423</v>
      </c>
    </row>
    <row r="166" spans="1:9" x14ac:dyDescent="0.25">
      <c r="A166" s="1" t="s">
        <v>35</v>
      </c>
      <c r="B166" s="1" t="s">
        <v>90</v>
      </c>
      <c r="C166" s="2">
        <v>626</v>
      </c>
      <c r="D166" s="2">
        <v>904</v>
      </c>
      <c r="E166" s="2">
        <v>1001</v>
      </c>
      <c r="F166" s="2">
        <v>1179</v>
      </c>
      <c r="G166" s="2">
        <v>175</v>
      </c>
      <c r="H166" s="2">
        <v>142</v>
      </c>
      <c r="I166" s="2">
        <v>4027</v>
      </c>
    </row>
    <row r="167" spans="1:9" x14ac:dyDescent="0.25">
      <c r="A167" s="1" t="s">
        <v>35</v>
      </c>
      <c r="B167" s="1" t="s">
        <v>124</v>
      </c>
      <c r="C167" s="2">
        <v>217</v>
      </c>
      <c r="D167" s="2">
        <v>297</v>
      </c>
      <c r="E167" s="2">
        <v>214</v>
      </c>
      <c r="F167" s="2">
        <v>242</v>
      </c>
      <c r="G167" s="2">
        <v>42</v>
      </c>
      <c r="H167" s="2">
        <v>28</v>
      </c>
      <c r="I167" s="2">
        <v>1040</v>
      </c>
    </row>
    <row r="168" spans="1:9" x14ac:dyDescent="0.25">
      <c r="A168" s="1" t="s">
        <v>35</v>
      </c>
      <c r="B168" s="1" t="s">
        <v>91</v>
      </c>
      <c r="C168" s="2">
        <v>215</v>
      </c>
      <c r="D168" s="2">
        <v>289</v>
      </c>
      <c r="E168" s="2">
        <v>209</v>
      </c>
      <c r="F168" s="2">
        <v>236</v>
      </c>
      <c r="G168" s="2">
        <v>40</v>
      </c>
      <c r="H168" s="2">
        <v>0</v>
      </c>
      <c r="I168" s="2">
        <v>989</v>
      </c>
    </row>
    <row r="169" spans="1:9" x14ac:dyDescent="0.25">
      <c r="A169" s="1" t="s">
        <v>35</v>
      </c>
      <c r="B169" s="1" t="s">
        <v>139</v>
      </c>
      <c r="C169" s="2">
        <v>157</v>
      </c>
      <c r="D169" s="2">
        <v>131</v>
      </c>
      <c r="E169" s="2">
        <v>65</v>
      </c>
      <c r="F169" s="2">
        <v>49</v>
      </c>
      <c r="G169" s="2">
        <v>0</v>
      </c>
      <c r="H169" s="2">
        <v>0</v>
      </c>
      <c r="I169" s="2">
        <v>402</v>
      </c>
    </row>
    <row r="170" spans="1:9" x14ac:dyDescent="0.25">
      <c r="A170" s="1" t="s">
        <v>35</v>
      </c>
      <c r="B170" s="1" t="s">
        <v>92</v>
      </c>
      <c r="C170" s="28">
        <v>34.664536741214057</v>
      </c>
      <c r="D170" s="28">
        <v>32.853982300884951</v>
      </c>
      <c r="E170" s="28">
        <v>21.378621378621379</v>
      </c>
      <c r="F170" s="28">
        <v>20.525869380831214</v>
      </c>
      <c r="G170" s="28">
        <v>24</v>
      </c>
      <c r="H170" s="28">
        <v>19.718309859154928</v>
      </c>
      <c r="I170" s="28">
        <v>25.825676682393841</v>
      </c>
    </row>
    <row r="171" spans="1:9" x14ac:dyDescent="0.25">
      <c r="A171" s="1" t="s">
        <v>35</v>
      </c>
      <c r="B171" s="1" t="s">
        <v>93</v>
      </c>
      <c r="C171" s="28">
        <v>34.345047923322689</v>
      </c>
      <c r="D171" s="28">
        <v>31.96902654867257</v>
      </c>
      <c r="E171" s="28">
        <v>20.87912087912088</v>
      </c>
      <c r="F171" s="28">
        <v>20.01696352841391</v>
      </c>
      <c r="G171" s="28">
        <v>22.857142857142858</v>
      </c>
      <c r="H171" s="28">
        <v>0</v>
      </c>
      <c r="I171" s="28">
        <v>24.559225229699528</v>
      </c>
    </row>
    <row r="172" spans="1:9" x14ac:dyDescent="0.25">
      <c r="A172" s="1" t="s">
        <v>35</v>
      </c>
      <c r="B172" s="1" t="s">
        <v>135</v>
      </c>
      <c r="C172" s="28">
        <v>78.5</v>
      </c>
      <c r="D172" s="28">
        <v>49.621212121212125</v>
      </c>
      <c r="E172" s="28">
        <v>39.634146341463413</v>
      </c>
      <c r="F172" s="28">
        <v>28.000000000000004</v>
      </c>
      <c r="G172" s="28">
        <v>0</v>
      </c>
      <c r="H172" s="28">
        <v>0</v>
      </c>
      <c r="I172" s="28">
        <v>49.814126394052046</v>
      </c>
    </row>
    <row r="173" spans="1:9" x14ac:dyDescent="0.25">
      <c r="A173" s="1" t="s">
        <v>35</v>
      </c>
      <c r="B173" s="1" t="s">
        <v>136</v>
      </c>
      <c r="C173" s="28">
        <v>25.079872204472842</v>
      </c>
      <c r="D173" s="28">
        <v>14.491150442477876</v>
      </c>
      <c r="E173" s="28">
        <v>6.4935064935064926</v>
      </c>
      <c r="F173" s="28">
        <v>4.1560644614079729</v>
      </c>
      <c r="G173" s="28">
        <v>0</v>
      </c>
      <c r="H173" s="28">
        <v>0</v>
      </c>
      <c r="I173" s="28">
        <v>9.982617333002235</v>
      </c>
    </row>
    <row r="174" spans="1:9" x14ac:dyDescent="0.25">
      <c r="A174" s="1" t="s">
        <v>94</v>
      </c>
      <c r="B174"/>
      <c r="C174" s="2">
        <v>557331</v>
      </c>
      <c r="D174" s="2">
        <v>563533</v>
      </c>
      <c r="E174" s="2">
        <v>444403</v>
      </c>
      <c r="F174" s="2">
        <v>491931</v>
      </c>
      <c r="G174" s="2">
        <v>171488</v>
      </c>
      <c r="H174" s="2">
        <v>188403</v>
      </c>
      <c r="I174" s="2">
        <v>2417089</v>
      </c>
    </row>
    <row r="175" spans="1:9" x14ac:dyDescent="0.25">
      <c r="A175" s="1" t="s">
        <v>125</v>
      </c>
      <c r="B175"/>
      <c r="C175" s="2">
        <v>564395</v>
      </c>
      <c r="D175" s="2">
        <v>529557</v>
      </c>
      <c r="E175" s="2">
        <v>397760</v>
      </c>
      <c r="F175" s="2">
        <v>453719</v>
      </c>
      <c r="G175" s="2">
        <v>164524</v>
      </c>
      <c r="H175" s="2">
        <v>90630</v>
      </c>
      <c r="I175" s="2">
        <v>2200585</v>
      </c>
    </row>
    <row r="176" spans="1:9" x14ac:dyDescent="0.25">
      <c r="A176" s="1" t="s">
        <v>95</v>
      </c>
      <c r="B176"/>
      <c r="C176" s="2">
        <v>560522</v>
      </c>
      <c r="D176" s="2">
        <v>525050</v>
      </c>
      <c r="E176" s="2">
        <v>391816</v>
      </c>
      <c r="F176" s="2">
        <v>445118</v>
      </c>
      <c r="G176" s="2">
        <v>159359</v>
      </c>
      <c r="H176" s="2">
        <v>5</v>
      </c>
      <c r="I176" s="2">
        <v>2081870</v>
      </c>
    </row>
    <row r="177" spans="1:9" x14ac:dyDescent="0.25">
      <c r="A177" s="1" t="s">
        <v>140</v>
      </c>
      <c r="B177"/>
      <c r="C177" s="2">
        <v>443850</v>
      </c>
      <c r="D177" s="2">
        <v>301037</v>
      </c>
      <c r="E177" s="2">
        <v>135594</v>
      </c>
      <c r="F177" s="2">
        <v>95933</v>
      </c>
      <c r="G177" s="2">
        <v>52</v>
      </c>
      <c r="H177" s="2">
        <v>0</v>
      </c>
      <c r="I177" s="2">
        <v>976466</v>
      </c>
    </row>
    <row r="178" spans="1:9" x14ac:dyDescent="0.25">
      <c r="A178" s="1" t="s">
        <v>96</v>
      </c>
      <c r="B178"/>
      <c r="C178" s="28">
        <v>101.26746942122364</v>
      </c>
      <c r="D178" s="28">
        <v>93.970894339816837</v>
      </c>
      <c r="E178" s="28">
        <v>89.504346280290633</v>
      </c>
      <c r="F178" s="28">
        <v>92.2322439529121</v>
      </c>
      <c r="G178" s="28">
        <v>95.93907445418921</v>
      </c>
      <c r="H178" s="28">
        <v>48.10432954889253</v>
      </c>
      <c r="I178" s="28">
        <v>91.042779144665346</v>
      </c>
    </row>
    <row r="179" spans="1:9" x14ac:dyDescent="0.25">
      <c r="A179" s="1" t="s">
        <v>97</v>
      </c>
      <c r="B179"/>
      <c r="C179" s="28">
        <v>100.57255024393044</v>
      </c>
      <c r="D179" s="28">
        <v>93.171118639014921</v>
      </c>
      <c r="E179" s="28">
        <v>88.166821556110108</v>
      </c>
      <c r="F179" s="28">
        <v>90.483828016530779</v>
      </c>
      <c r="G179" s="28">
        <v>92.927201903340176</v>
      </c>
      <c r="H179" s="28">
        <v>2.6538855538393762E-3</v>
      </c>
      <c r="I179" s="28">
        <v>86.131292641685931</v>
      </c>
    </row>
    <row r="180" spans="1:9" x14ac:dyDescent="0.25">
      <c r="A180" s="1" t="s">
        <v>137</v>
      </c>
      <c r="B180"/>
      <c r="C180" s="28">
        <v>83.341626499576577</v>
      </c>
      <c r="D180" s="28">
        <v>62.567053869639587</v>
      </c>
      <c r="E180" s="28">
        <v>40.991704556447708</v>
      </c>
      <c r="F180" s="28">
        <v>29.064881159771559</v>
      </c>
      <c r="G180" s="28">
        <v>1.0067763794772506</v>
      </c>
      <c r="H180" s="28">
        <v>0</v>
      </c>
      <c r="I180" s="28">
        <v>58.132526534121084</v>
      </c>
    </row>
    <row r="181" spans="1:9" x14ac:dyDescent="0.25">
      <c r="A181" s="1" t="s">
        <v>138</v>
      </c>
      <c r="B181"/>
      <c r="C181" s="28">
        <v>79.638491309473181</v>
      </c>
      <c r="D181" s="28">
        <v>53.419586785512116</v>
      </c>
      <c r="E181" s="28">
        <v>30.511495196927115</v>
      </c>
      <c r="F181" s="28">
        <v>19.501312175894586</v>
      </c>
      <c r="G181" s="28">
        <v>3.0322821421907072E-2</v>
      </c>
      <c r="H181" s="28">
        <v>0</v>
      </c>
      <c r="I181" s="28">
        <v>40.398429681323279</v>
      </c>
    </row>
    <row r="182" spans="1:9" x14ac:dyDescent="0.25">
      <c r="A182"/>
      <c r="B182"/>
      <c r="C182"/>
    </row>
    <row r="183" spans="1:9" x14ac:dyDescent="0.25">
      <c r="A183"/>
      <c r="B183"/>
      <c r="C183"/>
    </row>
    <row r="184" spans="1:9" x14ac:dyDescent="0.25">
      <c r="A184"/>
      <c r="B184"/>
      <c r="C184"/>
    </row>
    <row r="185" spans="1:9" x14ac:dyDescent="0.25">
      <c r="A185"/>
      <c r="B185"/>
      <c r="C185"/>
    </row>
    <row r="186" spans="1:9" x14ac:dyDescent="0.25">
      <c r="A186"/>
      <c r="B186"/>
      <c r="C186"/>
    </row>
    <row r="187" spans="1:9" x14ac:dyDescent="0.25">
      <c r="A187"/>
      <c r="B187"/>
      <c r="C187"/>
    </row>
    <row r="188" spans="1:9" x14ac:dyDescent="0.25">
      <c r="A188"/>
      <c r="B188"/>
      <c r="C188"/>
    </row>
    <row r="189" spans="1:9" x14ac:dyDescent="0.25">
      <c r="A189"/>
      <c r="B189"/>
      <c r="C189"/>
    </row>
    <row r="190" spans="1:9" x14ac:dyDescent="0.25">
      <c r="A190"/>
      <c r="B190"/>
      <c r="C190"/>
    </row>
    <row r="191" spans="1:9" x14ac:dyDescent="0.25">
      <c r="A191"/>
      <c r="B191"/>
      <c r="C191"/>
    </row>
    <row r="192" spans="1:9"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row r="221" spans="1:3" x14ac:dyDescent="0.25">
      <c r="A221"/>
      <c r="B221"/>
      <c r="C221"/>
    </row>
    <row r="222" spans="1:3" x14ac:dyDescent="0.25">
      <c r="A222"/>
      <c r="B222"/>
      <c r="C222"/>
    </row>
    <row r="223" spans="1:3" x14ac:dyDescent="0.25">
      <c r="A223"/>
      <c r="B223"/>
      <c r="C223"/>
    </row>
    <row r="224" spans="1:3" x14ac:dyDescent="0.25">
      <c r="A224"/>
      <c r="B224"/>
      <c r="C224"/>
    </row>
    <row r="225" spans="1:3" x14ac:dyDescent="0.25">
      <c r="A225"/>
      <c r="B225"/>
      <c r="C225"/>
    </row>
    <row r="226" spans="1:3" x14ac:dyDescent="0.25">
      <c r="A226"/>
      <c r="B226"/>
      <c r="C226"/>
    </row>
    <row r="227" spans="1:3" x14ac:dyDescent="0.25">
      <c r="A227"/>
      <c r="B227"/>
      <c r="C227"/>
    </row>
    <row r="228" spans="1:3" x14ac:dyDescent="0.25">
      <c r="A228"/>
      <c r="B228"/>
      <c r="C228"/>
    </row>
    <row r="229" spans="1:3" x14ac:dyDescent="0.25">
      <c r="A229"/>
      <c r="B229"/>
      <c r="C229"/>
    </row>
    <row r="230" spans="1:3" x14ac:dyDescent="0.25">
      <c r="A230"/>
      <c r="B230"/>
      <c r="C230"/>
    </row>
    <row r="231" spans="1:3" x14ac:dyDescent="0.25">
      <c r="A231"/>
      <c r="B231"/>
      <c r="C231"/>
    </row>
    <row r="232" spans="1:3" x14ac:dyDescent="0.25">
      <c r="A232"/>
      <c r="B232"/>
      <c r="C232"/>
    </row>
    <row r="233" spans="1:3" x14ac:dyDescent="0.25">
      <c r="A233"/>
      <c r="B233"/>
      <c r="C233"/>
    </row>
    <row r="234" spans="1:3" x14ac:dyDescent="0.25">
      <c r="A234"/>
      <c r="B234"/>
      <c r="C234"/>
    </row>
    <row r="235" spans="1:3" x14ac:dyDescent="0.25">
      <c r="A235"/>
      <c r="B235"/>
      <c r="C235"/>
    </row>
    <row r="236" spans="1:3" x14ac:dyDescent="0.25">
      <c r="A236"/>
      <c r="B236"/>
      <c r="C236"/>
    </row>
    <row r="237" spans="1:3" x14ac:dyDescent="0.25">
      <c r="A237"/>
      <c r="B237"/>
      <c r="C237"/>
    </row>
    <row r="238" spans="1:3" x14ac:dyDescent="0.25">
      <c r="A238"/>
      <c r="B238"/>
      <c r="C238"/>
    </row>
    <row r="239" spans="1:3" x14ac:dyDescent="0.25">
      <c r="A239"/>
      <c r="B239"/>
      <c r="C239"/>
    </row>
    <row r="240" spans="1:3" x14ac:dyDescent="0.25">
      <c r="A240"/>
      <c r="B240"/>
      <c r="C240"/>
    </row>
    <row r="241" spans="1:3" x14ac:dyDescent="0.25">
      <c r="A241"/>
      <c r="B241"/>
      <c r="C241"/>
    </row>
    <row r="242" spans="1:3" x14ac:dyDescent="0.25">
      <c r="A242"/>
      <c r="B242"/>
      <c r="C242"/>
    </row>
    <row r="243" spans="1:3" x14ac:dyDescent="0.25">
      <c r="A243"/>
      <c r="B243"/>
      <c r="C243"/>
    </row>
    <row r="244" spans="1:3" x14ac:dyDescent="0.25">
      <c r="A244"/>
      <c r="B244"/>
      <c r="C244"/>
    </row>
    <row r="245" spans="1:3" x14ac:dyDescent="0.25">
      <c r="A245"/>
      <c r="B245"/>
      <c r="C245"/>
    </row>
    <row r="246" spans="1:3" x14ac:dyDescent="0.25">
      <c r="A246"/>
      <c r="B246"/>
      <c r="C246"/>
    </row>
    <row r="247" spans="1:3" x14ac:dyDescent="0.25">
      <c r="A247"/>
      <c r="B247"/>
      <c r="C247"/>
    </row>
    <row r="248" spans="1:3" x14ac:dyDescent="0.25">
      <c r="A248"/>
      <c r="B248"/>
      <c r="C248"/>
    </row>
    <row r="249" spans="1:3" x14ac:dyDescent="0.25">
      <c r="A249"/>
      <c r="B249"/>
      <c r="C249"/>
    </row>
    <row r="250" spans="1:3" x14ac:dyDescent="0.25">
      <c r="A250"/>
      <c r="B250"/>
      <c r="C250"/>
    </row>
    <row r="251" spans="1:3" x14ac:dyDescent="0.25">
      <c r="A251"/>
      <c r="B251"/>
      <c r="C251"/>
    </row>
    <row r="252" spans="1:3" x14ac:dyDescent="0.25">
      <c r="A252"/>
      <c r="B252"/>
      <c r="C252"/>
    </row>
    <row r="253" spans="1:3" x14ac:dyDescent="0.25">
      <c r="A253"/>
      <c r="B253"/>
      <c r="C253"/>
    </row>
    <row r="254" spans="1:3" x14ac:dyDescent="0.25">
      <c r="A254"/>
      <c r="B254"/>
      <c r="C254"/>
    </row>
    <row r="255" spans="1:3" x14ac:dyDescent="0.25">
      <c r="A255"/>
      <c r="B255"/>
      <c r="C255"/>
    </row>
    <row r="256" spans="1:3" x14ac:dyDescent="0.25">
      <c r="A256"/>
      <c r="B256"/>
      <c r="C256"/>
    </row>
    <row r="257" spans="1:3" x14ac:dyDescent="0.25">
      <c r="A257"/>
      <c r="B257"/>
      <c r="C257"/>
    </row>
    <row r="258" spans="1:3" x14ac:dyDescent="0.25">
      <c r="A258"/>
      <c r="B258"/>
      <c r="C258"/>
    </row>
    <row r="259" spans="1:3" x14ac:dyDescent="0.25">
      <c r="A259"/>
      <c r="B259"/>
      <c r="C259"/>
    </row>
    <row r="260" spans="1:3" x14ac:dyDescent="0.25">
      <c r="A260"/>
      <c r="B260"/>
      <c r="C260"/>
    </row>
    <row r="261" spans="1:3" x14ac:dyDescent="0.25">
      <c r="A261"/>
      <c r="B261"/>
      <c r="C261"/>
    </row>
    <row r="262" spans="1:3" x14ac:dyDescent="0.25">
      <c r="A262"/>
      <c r="B262"/>
      <c r="C262"/>
    </row>
    <row r="263" spans="1:3" x14ac:dyDescent="0.25">
      <c r="A263"/>
      <c r="B263"/>
      <c r="C263"/>
    </row>
    <row r="264" spans="1:3" x14ac:dyDescent="0.25">
      <c r="A264"/>
      <c r="B264"/>
      <c r="C264"/>
    </row>
    <row r="265" spans="1:3" x14ac:dyDescent="0.25">
      <c r="A265"/>
      <c r="B265"/>
      <c r="C265"/>
    </row>
    <row r="266" spans="1:3" x14ac:dyDescent="0.25">
      <c r="A266"/>
      <c r="B266"/>
      <c r="C266"/>
    </row>
    <row r="267" spans="1:3" x14ac:dyDescent="0.25">
      <c r="A267"/>
      <c r="B267"/>
      <c r="C267"/>
    </row>
    <row r="268" spans="1:3" x14ac:dyDescent="0.25">
      <c r="A268"/>
      <c r="B268"/>
      <c r="C268"/>
    </row>
    <row r="269" spans="1:3" x14ac:dyDescent="0.25">
      <c r="A269"/>
      <c r="B269"/>
      <c r="C269"/>
    </row>
    <row r="270" spans="1:3" x14ac:dyDescent="0.25">
      <c r="A270"/>
      <c r="B270"/>
      <c r="C270"/>
    </row>
    <row r="271" spans="1:3" x14ac:dyDescent="0.25">
      <c r="A271"/>
      <c r="B271"/>
      <c r="C271"/>
    </row>
    <row r="272" spans="1:3" x14ac:dyDescent="0.25">
      <c r="A272"/>
      <c r="B272"/>
      <c r="C272"/>
    </row>
    <row r="273" spans="1:3" x14ac:dyDescent="0.25">
      <c r="A273"/>
      <c r="B273"/>
      <c r="C273"/>
    </row>
    <row r="274" spans="1:3" x14ac:dyDescent="0.25">
      <c r="A274"/>
      <c r="B274"/>
      <c r="C274"/>
    </row>
    <row r="275" spans="1:3" x14ac:dyDescent="0.25">
      <c r="A275"/>
      <c r="B275"/>
      <c r="C275"/>
    </row>
    <row r="276" spans="1:3" x14ac:dyDescent="0.25">
      <c r="A276"/>
      <c r="B276"/>
      <c r="C276"/>
    </row>
    <row r="277" spans="1:3" x14ac:dyDescent="0.25">
      <c r="A277"/>
      <c r="B277"/>
      <c r="C277"/>
    </row>
    <row r="278" spans="1:3" x14ac:dyDescent="0.25">
      <c r="A278"/>
      <c r="B278"/>
      <c r="C278"/>
    </row>
    <row r="279" spans="1:3" x14ac:dyDescent="0.25">
      <c r="A279"/>
      <c r="B279"/>
      <c r="C279"/>
    </row>
    <row r="280" spans="1:3" x14ac:dyDescent="0.25">
      <c r="A280"/>
      <c r="B280"/>
      <c r="C280"/>
    </row>
    <row r="281" spans="1:3" x14ac:dyDescent="0.25">
      <c r="A281"/>
      <c r="B281"/>
      <c r="C281"/>
    </row>
    <row r="282" spans="1:3" x14ac:dyDescent="0.25">
      <c r="A282"/>
      <c r="B282"/>
      <c r="C282"/>
    </row>
    <row r="283" spans="1:3" x14ac:dyDescent="0.25">
      <c r="A283"/>
      <c r="B283"/>
      <c r="C283"/>
    </row>
    <row r="284" spans="1:3" x14ac:dyDescent="0.25">
      <c r="A284"/>
      <c r="B284"/>
      <c r="C284"/>
    </row>
    <row r="285" spans="1:3" x14ac:dyDescent="0.25">
      <c r="A285"/>
      <c r="B285"/>
      <c r="C285"/>
    </row>
    <row r="286" spans="1:3" x14ac:dyDescent="0.25">
      <c r="A286"/>
      <c r="B286"/>
      <c r="C286"/>
    </row>
    <row r="287" spans="1:3" x14ac:dyDescent="0.25">
      <c r="A287"/>
      <c r="B287"/>
      <c r="C287"/>
    </row>
    <row r="288" spans="1:3" x14ac:dyDescent="0.25">
      <c r="A288"/>
      <c r="B288"/>
      <c r="C288"/>
    </row>
    <row r="289" spans="1:3" x14ac:dyDescent="0.25">
      <c r="A289"/>
      <c r="B289"/>
      <c r="C289"/>
    </row>
    <row r="290" spans="1:3" x14ac:dyDescent="0.25">
      <c r="A290"/>
      <c r="B290"/>
      <c r="C290"/>
    </row>
    <row r="291" spans="1:3" x14ac:dyDescent="0.25">
      <c r="A291"/>
      <c r="B291"/>
      <c r="C291"/>
    </row>
    <row r="292" spans="1:3" x14ac:dyDescent="0.25">
      <c r="A292"/>
      <c r="B292"/>
      <c r="C292"/>
    </row>
    <row r="293" spans="1:3" x14ac:dyDescent="0.25">
      <c r="A293"/>
      <c r="B293"/>
      <c r="C293"/>
    </row>
    <row r="294" spans="1:3" x14ac:dyDescent="0.25">
      <c r="A294"/>
      <c r="B294"/>
      <c r="C294"/>
    </row>
    <row r="295" spans="1:3" x14ac:dyDescent="0.25">
      <c r="A295"/>
      <c r="B295"/>
      <c r="C295"/>
    </row>
    <row r="296" spans="1:3" x14ac:dyDescent="0.25">
      <c r="A296"/>
      <c r="B296"/>
      <c r="C296"/>
    </row>
    <row r="297" spans="1:3" x14ac:dyDescent="0.25">
      <c r="A297"/>
      <c r="B297"/>
      <c r="C297"/>
    </row>
    <row r="298" spans="1:3" x14ac:dyDescent="0.25">
      <c r="A298"/>
      <c r="B298"/>
      <c r="C298"/>
    </row>
    <row r="299" spans="1:3" x14ac:dyDescent="0.25">
      <c r="A299"/>
      <c r="B299"/>
      <c r="C299"/>
    </row>
    <row r="300" spans="1:3" x14ac:dyDescent="0.25">
      <c r="A300"/>
      <c r="B300"/>
      <c r="C300"/>
    </row>
    <row r="301" spans="1:3" x14ac:dyDescent="0.25">
      <c r="A301"/>
      <c r="B301"/>
      <c r="C301"/>
    </row>
    <row r="302" spans="1:3" x14ac:dyDescent="0.25">
      <c r="A302"/>
      <c r="B302"/>
      <c r="C302"/>
    </row>
    <row r="303" spans="1:3" x14ac:dyDescent="0.25">
      <c r="A303"/>
      <c r="B303"/>
      <c r="C303"/>
    </row>
    <row r="304" spans="1:3" x14ac:dyDescent="0.25">
      <c r="A304"/>
      <c r="B304"/>
      <c r="C304"/>
    </row>
    <row r="305" spans="1:3" x14ac:dyDescent="0.25">
      <c r="A305"/>
      <c r="B305"/>
      <c r="C305"/>
    </row>
    <row r="306" spans="1:3" x14ac:dyDescent="0.25">
      <c r="A306"/>
      <c r="B306"/>
      <c r="C306"/>
    </row>
    <row r="307" spans="1:3" x14ac:dyDescent="0.25">
      <c r="A307"/>
      <c r="B307"/>
      <c r="C307"/>
    </row>
    <row r="308" spans="1:3" x14ac:dyDescent="0.25">
      <c r="A308"/>
      <c r="B308"/>
      <c r="C308"/>
    </row>
    <row r="309" spans="1:3" x14ac:dyDescent="0.25">
      <c r="A309"/>
      <c r="B309"/>
      <c r="C309"/>
    </row>
    <row r="310" spans="1:3" x14ac:dyDescent="0.25">
      <c r="A310"/>
      <c r="B310"/>
      <c r="C310"/>
    </row>
    <row r="311" spans="1:3" x14ac:dyDescent="0.25">
      <c r="A311"/>
      <c r="B311"/>
      <c r="C311"/>
    </row>
    <row r="312" spans="1:3" x14ac:dyDescent="0.25">
      <c r="A312"/>
      <c r="B312"/>
      <c r="C312"/>
    </row>
    <row r="313" spans="1:3" x14ac:dyDescent="0.25">
      <c r="A313"/>
      <c r="B313"/>
      <c r="C313"/>
    </row>
    <row r="314" spans="1:3" x14ac:dyDescent="0.25">
      <c r="A314"/>
      <c r="B314"/>
      <c r="C314"/>
    </row>
    <row r="315" spans="1:3" x14ac:dyDescent="0.25">
      <c r="A315"/>
      <c r="B315"/>
      <c r="C315"/>
    </row>
    <row r="316" spans="1:3" x14ac:dyDescent="0.25">
      <c r="A316"/>
      <c r="B316"/>
      <c r="C316"/>
    </row>
    <row r="317" spans="1:3" x14ac:dyDescent="0.25">
      <c r="A317"/>
      <c r="B317"/>
      <c r="C317"/>
    </row>
    <row r="318" spans="1:3" x14ac:dyDescent="0.25">
      <c r="A318"/>
      <c r="B318"/>
      <c r="C318"/>
    </row>
    <row r="319" spans="1:3" x14ac:dyDescent="0.25">
      <c r="A319"/>
      <c r="B319"/>
      <c r="C319"/>
    </row>
    <row r="320" spans="1:3" x14ac:dyDescent="0.25">
      <c r="A320"/>
      <c r="B320"/>
      <c r="C320"/>
    </row>
    <row r="321" spans="1:3" x14ac:dyDescent="0.25">
      <c r="A321"/>
      <c r="B321"/>
      <c r="C321"/>
    </row>
    <row r="322" spans="1:3" x14ac:dyDescent="0.25">
      <c r="A322"/>
      <c r="B322"/>
      <c r="C322"/>
    </row>
    <row r="323" spans="1:3" x14ac:dyDescent="0.25">
      <c r="A323"/>
      <c r="B323"/>
      <c r="C323"/>
    </row>
    <row r="324" spans="1:3" x14ac:dyDescent="0.25">
      <c r="A324"/>
      <c r="B324"/>
      <c r="C324"/>
    </row>
    <row r="325" spans="1:3" x14ac:dyDescent="0.25">
      <c r="A325"/>
      <c r="B325"/>
      <c r="C325"/>
    </row>
    <row r="326" spans="1:3" x14ac:dyDescent="0.25">
      <c r="A326"/>
      <c r="B326"/>
      <c r="C326"/>
    </row>
    <row r="327" spans="1:3" x14ac:dyDescent="0.25">
      <c r="A327"/>
      <c r="B327"/>
      <c r="C327"/>
    </row>
    <row r="328" spans="1:3" x14ac:dyDescent="0.25">
      <c r="A328"/>
      <c r="B328"/>
      <c r="C328"/>
    </row>
    <row r="329" spans="1:3" x14ac:dyDescent="0.25">
      <c r="A329"/>
      <c r="B329"/>
      <c r="C329"/>
    </row>
    <row r="330" spans="1:3" x14ac:dyDescent="0.25">
      <c r="A330"/>
      <c r="B330"/>
      <c r="C330"/>
    </row>
    <row r="331" spans="1:3" x14ac:dyDescent="0.25">
      <c r="A331"/>
      <c r="B331"/>
      <c r="C331"/>
    </row>
    <row r="332" spans="1:3" x14ac:dyDescent="0.25">
      <c r="A332"/>
      <c r="B332"/>
      <c r="C332"/>
    </row>
    <row r="333" spans="1:3" x14ac:dyDescent="0.25">
      <c r="A333"/>
      <c r="B333"/>
      <c r="C333"/>
    </row>
    <row r="334" spans="1:3" x14ac:dyDescent="0.25">
      <c r="A334"/>
      <c r="B334"/>
      <c r="C334"/>
    </row>
    <row r="335" spans="1:3" x14ac:dyDescent="0.25">
      <c r="A335"/>
      <c r="B335"/>
      <c r="C335"/>
    </row>
    <row r="336" spans="1:3" x14ac:dyDescent="0.25">
      <c r="A336"/>
      <c r="B336"/>
      <c r="C336"/>
    </row>
    <row r="337" spans="1:3" x14ac:dyDescent="0.25">
      <c r="A337"/>
      <c r="B337"/>
      <c r="C337"/>
    </row>
    <row r="338" spans="1:3" x14ac:dyDescent="0.25">
      <c r="A338"/>
      <c r="B338"/>
      <c r="C338"/>
    </row>
    <row r="339" spans="1:3" x14ac:dyDescent="0.25">
      <c r="A339"/>
      <c r="B339"/>
      <c r="C339"/>
    </row>
    <row r="340" spans="1:3" x14ac:dyDescent="0.25">
      <c r="A340"/>
      <c r="B340"/>
      <c r="C340"/>
    </row>
    <row r="341" spans="1:3" x14ac:dyDescent="0.25">
      <c r="A341"/>
      <c r="B341"/>
      <c r="C341"/>
    </row>
    <row r="342" spans="1:3" x14ac:dyDescent="0.25">
      <c r="A342"/>
      <c r="B342"/>
      <c r="C342"/>
    </row>
    <row r="343" spans="1:3" x14ac:dyDescent="0.25">
      <c r="A343"/>
      <c r="B343"/>
      <c r="C343"/>
    </row>
    <row r="344" spans="1:3" x14ac:dyDescent="0.25">
      <c r="A344"/>
      <c r="B344"/>
      <c r="C344"/>
    </row>
    <row r="345" spans="1:3" x14ac:dyDescent="0.25">
      <c r="A345"/>
      <c r="B345"/>
      <c r="C345"/>
    </row>
    <row r="346" spans="1:3" x14ac:dyDescent="0.25">
      <c r="A346"/>
      <c r="B346"/>
      <c r="C346"/>
    </row>
    <row r="347" spans="1:3" x14ac:dyDescent="0.25">
      <c r="A347"/>
      <c r="B347"/>
      <c r="C347"/>
    </row>
    <row r="348" spans="1:3" x14ac:dyDescent="0.25">
      <c r="A348"/>
      <c r="B348"/>
      <c r="C348"/>
    </row>
    <row r="349" spans="1:3" x14ac:dyDescent="0.25">
      <c r="A349"/>
      <c r="B349"/>
      <c r="C349"/>
    </row>
  </sheetData>
  <sheetProtection selectLockedCells="1" pivotTables="0" selectUnlockedCells="1"/>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58BB-48E2-4112-8849-B8957AF6C9A8}">
  <sheetPr codeName="Sheet5">
    <tabColor theme="8"/>
  </sheetPr>
  <dimension ref="A1:I220"/>
  <sheetViews>
    <sheetView workbookViewId="0">
      <selection activeCell="A1282" sqref="A1282"/>
    </sheetView>
  </sheetViews>
  <sheetFormatPr defaultRowHeight="15" x14ac:dyDescent="0.25"/>
  <cols>
    <col min="1" max="1" width="27.42578125" style="1" bestFit="1" customWidth="1"/>
    <col min="2" max="2" width="33.5703125" style="1" bestFit="1" customWidth="1"/>
    <col min="3" max="8" width="16.85546875" style="1" bestFit="1" customWidth="1"/>
    <col min="9" max="9" width="11.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9" x14ac:dyDescent="0.25">
      <c r="A1" s="176" t="s">
        <v>98</v>
      </c>
      <c r="B1" s="1" t="s">
        <v>123</v>
      </c>
      <c r="C1" s="179" t="str">
        <f>IF(B1="(ALL)","All Ethnicities",B1)</f>
        <v>Pacific</v>
      </c>
      <c r="D1" s="1" t="str">
        <f>IF(AND(C1="All Ethnicities",C2="All Ethnicities"),"All Ethnicities",IF(C2="All Ethnicities",C1,C2))</f>
        <v>Cook Island Maori</v>
      </c>
    </row>
    <row r="2" spans="1:9" x14ac:dyDescent="0.25">
      <c r="A2" s="176" t="s">
        <v>85</v>
      </c>
      <c r="B2" s="1" t="s">
        <v>105</v>
      </c>
      <c r="C2" s="179" t="str">
        <f>IF(B2="(ALL)","All Ethnicities",B2)</f>
        <v>Cook Island Maori</v>
      </c>
    </row>
    <row r="4" spans="1:9" x14ac:dyDescent="0.25">
      <c r="A4"/>
      <c r="B4"/>
      <c r="C4" s="176" t="s">
        <v>86</v>
      </c>
      <c r="D4"/>
      <c r="E4"/>
      <c r="F4"/>
      <c r="G4"/>
      <c r="H4"/>
      <c r="I4"/>
    </row>
    <row r="5" spans="1:9" x14ac:dyDescent="0.25">
      <c r="A5" s="176" t="s">
        <v>87</v>
      </c>
      <c r="B5" s="176" t="s">
        <v>88</v>
      </c>
      <c r="C5" s="1" t="s">
        <v>2</v>
      </c>
      <c r="D5" s="1" t="s">
        <v>133</v>
      </c>
      <c r="E5" s="1" t="s">
        <v>132</v>
      </c>
      <c r="F5" s="1" t="s">
        <v>131</v>
      </c>
      <c r="G5" s="1" t="s">
        <v>130</v>
      </c>
      <c r="H5" s="1" t="s">
        <v>129</v>
      </c>
      <c r="I5" s="1" t="s">
        <v>89</v>
      </c>
    </row>
    <row r="6" spans="1:9" x14ac:dyDescent="0.25">
      <c r="A6" s="1" t="s">
        <v>13</v>
      </c>
      <c r="B6" s="1" t="s">
        <v>90</v>
      </c>
      <c r="C6" s="2">
        <v>51</v>
      </c>
      <c r="D6" s="2">
        <v>137</v>
      </c>
      <c r="E6" s="2">
        <v>142</v>
      </c>
      <c r="F6" s="2">
        <v>223</v>
      </c>
      <c r="G6" s="2">
        <v>113</v>
      </c>
      <c r="H6" s="2">
        <v>166</v>
      </c>
      <c r="I6" s="2">
        <v>832</v>
      </c>
    </row>
    <row r="7" spans="1:9" x14ac:dyDescent="0.25">
      <c r="A7" s="1" t="s">
        <v>13</v>
      </c>
      <c r="B7" s="1" t="s">
        <v>124</v>
      </c>
      <c r="C7" s="2">
        <v>51</v>
      </c>
      <c r="D7" s="2">
        <v>122</v>
      </c>
      <c r="E7" s="2">
        <v>129</v>
      </c>
      <c r="F7" s="2">
        <v>193</v>
      </c>
      <c r="G7" s="2">
        <v>95</v>
      </c>
      <c r="H7" s="2">
        <v>25</v>
      </c>
      <c r="I7" s="2">
        <v>615</v>
      </c>
    </row>
    <row r="8" spans="1:9" x14ac:dyDescent="0.25">
      <c r="A8" s="1" t="s">
        <v>13</v>
      </c>
      <c r="B8" s="1" t="s">
        <v>91</v>
      </c>
      <c r="C8" s="2">
        <v>51</v>
      </c>
      <c r="D8" s="2">
        <v>119</v>
      </c>
      <c r="E8" s="2">
        <v>121</v>
      </c>
      <c r="F8" s="2">
        <v>180</v>
      </c>
      <c r="G8" s="2">
        <v>84</v>
      </c>
      <c r="H8" s="2">
        <v>0</v>
      </c>
      <c r="I8" s="2">
        <v>555</v>
      </c>
    </row>
    <row r="9" spans="1:9" x14ac:dyDescent="0.25">
      <c r="A9" s="1" t="s">
        <v>13</v>
      </c>
      <c r="B9" s="1" t="s">
        <v>139</v>
      </c>
      <c r="C9" s="2">
        <v>33</v>
      </c>
      <c r="D9" s="2">
        <v>47</v>
      </c>
      <c r="E9" s="2">
        <v>25</v>
      </c>
      <c r="F9" s="2">
        <v>12</v>
      </c>
      <c r="G9" s="2">
        <v>0</v>
      </c>
      <c r="H9" s="2">
        <v>0</v>
      </c>
      <c r="I9" s="2">
        <v>117</v>
      </c>
    </row>
    <row r="10" spans="1:9" x14ac:dyDescent="0.25">
      <c r="A10" s="1" t="s">
        <v>13</v>
      </c>
      <c r="B10" s="1" t="s">
        <v>92</v>
      </c>
      <c r="C10" s="28">
        <v>100</v>
      </c>
      <c r="D10" s="28">
        <v>89.051094890510953</v>
      </c>
      <c r="E10" s="28">
        <v>90.845070422535215</v>
      </c>
      <c r="F10" s="28">
        <v>86.54708520179372</v>
      </c>
      <c r="G10" s="28">
        <v>84.070796460176993</v>
      </c>
      <c r="H10" s="28">
        <v>15.060240963855422</v>
      </c>
      <c r="I10" s="28">
        <v>73.918269230769226</v>
      </c>
    </row>
    <row r="11" spans="1:9" x14ac:dyDescent="0.25">
      <c r="A11" s="1" t="s">
        <v>13</v>
      </c>
      <c r="B11" s="1" t="s">
        <v>93</v>
      </c>
      <c r="C11" s="28">
        <v>100</v>
      </c>
      <c r="D11" s="28">
        <v>86.861313868613138</v>
      </c>
      <c r="E11" s="28">
        <v>85.211267605633793</v>
      </c>
      <c r="F11" s="28">
        <v>80.717488789237663</v>
      </c>
      <c r="G11" s="28">
        <v>74.336283185840713</v>
      </c>
      <c r="H11" s="28">
        <v>0</v>
      </c>
      <c r="I11" s="28">
        <v>66.706730769230774</v>
      </c>
    </row>
    <row r="12" spans="1:9" x14ac:dyDescent="0.25">
      <c r="A12" s="1" t="s">
        <v>13</v>
      </c>
      <c r="B12" s="1" t="s">
        <v>135</v>
      </c>
      <c r="C12" s="28">
        <v>71.739130434782609</v>
      </c>
      <c r="D12" s="28">
        <v>48.958333333333329</v>
      </c>
      <c r="E12" s="28">
        <v>28.735632183908045</v>
      </c>
      <c r="F12" s="28">
        <v>12.5</v>
      </c>
      <c r="G12" s="28">
        <v>0</v>
      </c>
      <c r="H12" s="28">
        <v>0</v>
      </c>
      <c r="I12" s="28">
        <v>35.670731707317074</v>
      </c>
    </row>
    <row r="13" spans="1:9" x14ac:dyDescent="0.25">
      <c r="A13" s="1" t="s">
        <v>13</v>
      </c>
      <c r="B13" s="1" t="s">
        <v>136</v>
      </c>
      <c r="C13" s="28">
        <v>64.705882352941174</v>
      </c>
      <c r="D13" s="28">
        <v>34.306569343065696</v>
      </c>
      <c r="E13" s="28">
        <v>17.6056338028169</v>
      </c>
      <c r="F13" s="28">
        <v>5.3811659192825116</v>
      </c>
      <c r="G13" s="28">
        <v>0</v>
      </c>
      <c r="H13" s="28">
        <v>0</v>
      </c>
      <c r="I13" s="28">
        <v>14.0625</v>
      </c>
    </row>
    <row r="14" spans="1:9" x14ac:dyDescent="0.25">
      <c r="A14" s="1" t="s">
        <v>14</v>
      </c>
      <c r="B14" s="1" t="s">
        <v>90</v>
      </c>
      <c r="C14" s="2">
        <v>684</v>
      </c>
      <c r="D14" s="2">
        <v>1297</v>
      </c>
      <c r="E14" s="2">
        <v>1280</v>
      </c>
      <c r="F14" s="2">
        <v>2170</v>
      </c>
      <c r="G14" s="2">
        <v>729</v>
      </c>
      <c r="H14" s="2">
        <v>867</v>
      </c>
      <c r="I14" s="2">
        <v>7027</v>
      </c>
    </row>
    <row r="15" spans="1:9" x14ac:dyDescent="0.25">
      <c r="A15" s="1" t="s">
        <v>14</v>
      </c>
      <c r="B15" s="1" t="s">
        <v>124</v>
      </c>
      <c r="C15" s="2">
        <v>622</v>
      </c>
      <c r="D15" s="2">
        <v>1183</v>
      </c>
      <c r="E15" s="2">
        <v>1144</v>
      </c>
      <c r="F15" s="2">
        <v>1959</v>
      </c>
      <c r="G15" s="2">
        <v>665</v>
      </c>
      <c r="H15" s="2">
        <v>269</v>
      </c>
      <c r="I15" s="2">
        <v>5842</v>
      </c>
    </row>
    <row r="16" spans="1:9" x14ac:dyDescent="0.25">
      <c r="A16" s="1" t="s">
        <v>14</v>
      </c>
      <c r="B16" s="1" t="s">
        <v>91</v>
      </c>
      <c r="C16" s="2">
        <v>610</v>
      </c>
      <c r="D16" s="2">
        <v>1170</v>
      </c>
      <c r="E16" s="2">
        <v>1115</v>
      </c>
      <c r="F16" s="2">
        <v>1874</v>
      </c>
      <c r="G16" s="2">
        <v>628</v>
      </c>
      <c r="H16" s="2">
        <v>0</v>
      </c>
      <c r="I16" s="2">
        <v>5397</v>
      </c>
    </row>
    <row r="17" spans="1:9" x14ac:dyDescent="0.25">
      <c r="A17" s="1" t="s">
        <v>14</v>
      </c>
      <c r="B17" s="1" t="s">
        <v>139</v>
      </c>
      <c r="C17" s="2">
        <v>392</v>
      </c>
      <c r="D17" s="2">
        <v>659</v>
      </c>
      <c r="E17" s="2">
        <v>363</v>
      </c>
      <c r="F17" s="2">
        <v>303</v>
      </c>
      <c r="G17" s="2">
        <v>0</v>
      </c>
      <c r="H17" s="2">
        <v>0</v>
      </c>
      <c r="I17" s="2">
        <v>1717</v>
      </c>
    </row>
    <row r="18" spans="1:9" x14ac:dyDescent="0.25">
      <c r="A18" s="1" t="s">
        <v>14</v>
      </c>
      <c r="B18" s="1" t="s">
        <v>92</v>
      </c>
      <c r="C18" s="28">
        <v>90.935672514619881</v>
      </c>
      <c r="D18" s="28">
        <v>91.210485736314567</v>
      </c>
      <c r="E18" s="28">
        <v>89.375</v>
      </c>
      <c r="F18" s="28">
        <v>90.276497695852527</v>
      </c>
      <c r="G18" s="28">
        <v>91.220850480109732</v>
      </c>
      <c r="H18" s="28">
        <v>31.02652825836217</v>
      </c>
      <c r="I18" s="28">
        <v>83.13647360182155</v>
      </c>
    </row>
    <row r="19" spans="1:9" x14ac:dyDescent="0.25">
      <c r="A19" s="1" t="s">
        <v>14</v>
      </c>
      <c r="B19" s="1" t="s">
        <v>93</v>
      </c>
      <c r="C19" s="28">
        <v>89.181286549707607</v>
      </c>
      <c r="D19" s="28">
        <v>90.208172706245179</v>
      </c>
      <c r="E19" s="28">
        <v>87.109375</v>
      </c>
      <c r="F19" s="28">
        <v>86.359447004608285</v>
      </c>
      <c r="G19" s="28">
        <v>86.145404663923188</v>
      </c>
      <c r="H19" s="28">
        <v>0</v>
      </c>
      <c r="I19" s="28">
        <v>76.803756937526686</v>
      </c>
    </row>
    <row r="20" spans="1:9" x14ac:dyDescent="0.25">
      <c r="A20" s="1" t="s">
        <v>14</v>
      </c>
      <c r="B20" s="1" t="s">
        <v>135</v>
      </c>
      <c r="C20" s="28">
        <v>69.626998223801067</v>
      </c>
      <c r="D20" s="28">
        <v>61.704119850187269</v>
      </c>
      <c r="E20" s="28">
        <v>40.066225165562912</v>
      </c>
      <c r="F20" s="28">
        <v>23.783359497645211</v>
      </c>
      <c r="G20" s="28">
        <v>0</v>
      </c>
      <c r="H20" s="28">
        <v>0</v>
      </c>
      <c r="I20" s="28">
        <v>44.877156299006792</v>
      </c>
    </row>
    <row r="21" spans="1:9" x14ac:dyDescent="0.25">
      <c r="A21" s="1" t="s">
        <v>14</v>
      </c>
      <c r="B21" s="1" t="s">
        <v>136</v>
      </c>
      <c r="C21" s="28">
        <v>57.309941520467831</v>
      </c>
      <c r="D21" s="28">
        <v>50.809560524286809</v>
      </c>
      <c r="E21" s="28">
        <v>28.359374999999996</v>
      </c>
      <c r="F21" s="28">
        <v>13.963133640552996</v>
      </c>
      <c r="G21" s="28">
        <v>0</v>
      </c>
      <c r="H21" s="28">
        <v>0</v>
      </c>
      <c r="I21" s="28">
        <v>24.434324747402876</v>
      </c>
    </row>
    <row r="22" spans="1:9" x14ac:dyDescent="0.25">
      <c r="A22" s="1" t="s">
        <v>15</v>
      </c>
      <c r="B22" s="1" t="s">
        <v>90</v>
      </c>
      <c r="C22" s="2">
        <v>1647</v>
      </c>
      <c r="D22" s="2">
        <v>3249</v>
      </c>
      <c r="E22" s="2">
        <v>3724</v>
      </c>
      <c r="F22" s="2">
        <v>6394</v>
      </c>
      <c r="G22" s="2">
        <v>2524</v>
      </c>
      <c r="H22" s="2">
        <v>3254</v>
      </c>
      <c r="I22" s="2">
        <v>20792</v>
      </c>
    </row>
    <row r="23" spans="1:9" x14ac:dyDescent="0.25">
      <c r="A23" s="1" t="s">
        <v>15</v>
      </c>
      <c r="B23" s="1" t="s">
        <v>124</v>
      </c>
      <c r="C23" s="2">
        <v>1475</v>
      </c>
      <c r="D23" s="2">
        <v>2853</v>
      </c>
      <c r="E23" s="2">
        <v>3216</v>
      </c>
      <c r="F23" s="2">
        <v>5506</v>
      </c>
      <c r="G23" s="2">
        <v>2254</v>
      </c>
      <c r="H23" s="2">
        <v>827</v>
      </c>
      <c r="I23" s="2">
        <v>16131</v>
      </c>
    </row>
    <row r="24" spans="1:9" x14ac:dyDescent="0.25">
      <c r="A24" s="1" t="s">
        <v>15</v>
      </c>
      <c r="B24" s="1" t="s">
        <v>91</v>
      </c>
      <c r="C24" s="2">
        <v>1446</v>
      </c>
      <c r="D24" s="2">
        <v>2805</v>
      </c>
      <c r="E24" s="2">
        <v>3112</v>
      </c>
      <c r="F24" s="2">
        <v>5238</v>
      </c>
      <c r="G24" s="2">
        <v>2123</v>
      </c>
      <c r="H24" s="2">
        <v>0</v>
      </c>
      <c r="I24" s="2">
        <v>14724</v>
      </c>
    </row>
    <row r="25" spans="1:9" x14ac:dyDescent="0.25">
      <c r="A25" s="1" t="s">
        <v>15</v>
      </c>
      <c r="B25" s="1" t="s">
        <v>139</v>
      </c>
      <c r="C25" s="2">
        <v>905</v>
      </c>
      <c r="D25" s="2">
        <v>1404</v>
      </c>
      <c r="E25" s="2">
        <v>969</v>
      </c>
      <c r="F25" s="2">
        <v>620</v>
      </c>
      <c r="G25" s="2">
        <v>0</v>
      </c>
      <c r="H25" s="2">
        <v>0</v>
      </c>
      <c r="I25" s="2">
        <v>3898</v>
      </c>
    </row>
    <row r="26" spans="1:9" x14ac:dyDescent="0.25">
      <c r="A26" s="1" t="s">
        <v>15</v>
      </c>
      <c r="B26" s="1" t="s">
        <v>92</v>
      </c>
      <c r="C26" s="28">
        <v>89.556769884638726</v>
      </c>
      <c r="D26" s="28">
        <v>87.81163434903047</v>
      </c>
      <c r="E26" s="28">
        <v>86.358754027926963</v>
      </c>
      <c r="F26" s="28">
        <v>86.111979981232395</v>
      </c>
      <c r="G26" s="28">
        <v>89.302694136291606</v>
      </c>
      <c r="H26" s="28">
        <v>25.414874001229254</v>
      </c>
      <c r="I26" s="28">
        <v>77.582724124663329</v>
      </c>
    </row>
    <row r="27" spans="1:9" x14ac:dyDescent="0.25">
      <c r="A27" s="1" t="s">
        <v>15</v>
      </c>
      <c r="B27" s="1" t="s">
        <v>93</v>
      </c>
      <c r="C27" s="28">
        <v>87.795992714025502</v>
      </c>
      <c r="D27" s="28">
        <v>86.334256694367497</v>
      </c>
      <c r="E27" s="28">
        <v>83.566058002148225</v>
      </c>
      <c r="F27" s="28">
        <v>81.920550516108847</v>
      </c>
      <c r="G27" s="28">
        <v>84.11251980982567</v>
      </c>
      <c r="H27" s="28">
        <v>0</v>
      </c>
      <c r="I27" s="28">
        <v>70.815698345517504</v>
      </c>
    </row>
    <row r="28" spans="1:9" x14ac:dyDescent="0.25">
      <c r="A28" s="1" t="s">
        <v>15</v>
      </c>
      <c r="B28" s="1" t="s">
        <v>135</v>
      </c>
      <c r="C28" s="28">
        <v>67.73952095808383</v>
      </c>
      <c r="D28" s="28">
        <v>56.025538707102953</v>
      </c>
      <c r="E28" s="28">
        <v>39.942291838417148</v>
      </c>
      <c r="F28" s="28">
        <v>19.827310521266391</v>
      </c>
      <c r="G28" s="28">
        <v>0</v>
      </c>
      <c r="H28" s="28">
        <v>0</v>
      </c>
      <c r="I28" s="28">
        <v>41.218145289203768</v>
      </c>
    </row>
    <row r="29" spans="1:9" x14ac:dyDescent="0.25">
      <c r="A29" s="1" t="s">
        <v>15</v>
      </c>
      <c r="B29" s="1" t="s">
        <v>136</v>
      </c>
      <c r="C29" s="28">
        <v>54.94839101396478</v>
      </c>
      <c r="D29" s="28">
        <v>43.213296398891963</v>
      </c>
      <c r="E29" s="28">
        <v>26.020408163265309</v>
      </c>
      <c r="F29" s="28">
        <v>9.6965905536440413</v>
      </c>
      <c r="G29" s="28">
        <v>0</v>
      </c>
      <c r="H29" s="28">
        <v>0</v>
      </c>
      <c r="I29" s="28">
        <v>18.747595228934205</v>
      </c>
    </row>
    <row r="30" spans="1:9" x14ac:dyDescent="0.25">
      <c r="A30" s="1" t="s">
        <v>16</v>
      </c>
      <c r="B30" s="1" t="s">
        <v>90</v>
      </c>
      <c r="C30" s="2">
        <v>344</v>
      </c>
      <c r="D30" s="2">
        <v>779</v>
      </c>
      <c r="E30" s="2">
        <v>781</v>
      </c>
      <c r="F30" s="2">
        <v>1360</v>
      </c>
      <c r="G30" s="2">
        <v>526</v>
      </c>
      <c r="H30" s="2">
        <v>683</v>
      </c>
      <c r="I30" s="2">
        <v>4473</v>
      </c>
    </row>
    <row r="31" spans="1:9" x14ac:dyDescent="0.25">
      <c r="A31" s="1" t="s">
        <v>16</v>
      </c>
      <c r="B31" s="1" t="s">
        <v>124</v>
      </c>
      <c r="C31" s="2">
        <v>311</v>
      </c>
      <c r="D31" s="2">
        <v>713</v>
      </c>
      <c r="E31" s="2">
        <v>737</v>
      </c>
      <c r="F31" s="2">
        <v>1267</v>
      </c>
      <c r="G31" s="2">
        <v>486</v>
      </c>
      <c r="H31" s="2">
        <v>234</v>
      </c>
      <c r="I31" s="2">
        <v>3748</v>
      </c>
    </row>
    <row r="32" spans="1:9" x14ac:dyDescent="0.25">
      <c r="A32" s="1" t="s">
        <v>16</v>
      </c>
      <c r="B32" s="1" t="s">
        <v>91</v>
      </c>
      <c r="C32" s="2">
        <v>303</v>
      </c>
      <c r="D32" s="2">
        <v>705</v>
      </c>
      <c r="E32" s="2">
        <v>725</v>
      </c>
      <c r="F32" s="2">
        <v>1225</v>
      </c>
      <c r="G32" s="2">
        <v>462</v>
      </c>
      <c r="H32" s="2">
        <v>0</v>
      </c>
      <c r="I32" s="2">
        <v>3420</v>
      </c>
    </row>
    <row r="33" spans="1:9" x14ac:dyDescent="0.25">
      <c r="A33" s="1" t="s">
        <v>16</v>
      </c>
      <c r="B33" s="1" t="s">
        <v>139</v>
      </c>
      <c r="C33" s="2">
        <v>209</v>
      </c>
      <c r="D33" s="2">
        <v>384</v>
      </c>
      <c r="E33" s="2">
        <v>246</v>
      </c>
      <c r="F33" s="2">
        <v>177</v>
      </c>
      <c r="G33" s="2">
        <v>0</v>
      </c>
      <c r="H33" s="2">
        <v>0</v>
      </c>
      <c r="I33" s="2">
        <v>1016</v>
      </c>
    </row>
    <row r="34" spans="1:9" x14ac:dyDescent="0.25">
      <c r="A34" s="1" t="s">
        <v>16</v>
      </c>
      <c r="B34" s="1" t="s">
        <v>92</v>
      </c>
      <c r="C34" s="28">
        <v>90.406976744186053</v>
      </c>
      <c r="D34" s="28">
        <v>91.527599486521183</v>
      </c>
      <c r="E34" s="28">
        <v>94.366197183098592</v>
      </c>
      <c r="F34" s="28">
        <v>93.161764705882348</v>
      </c>
      <c r="G34" s="28">
        <v>92.395437262357419</v>
      </c>
      <c r="H34" s="28">
        <v>34.260614934114201</v>
      </c>
      <c r="I34" s="28">
        <v>83.791638721216188</v>
      </c>
    </row>
    <row r="35" spans="1:9" x14ac:dyDescent="0.25">
      <c r="A35" s="1" t="s">
        <v>16</v>
      </c>
      <c r="B35" s="1" t="s">
        <v>93</v>
      </c>
      <c r="C35" s="28">
        <v>88.081395348837205</v>
      </c>
      <c r="D35" s="28">
        <v>90.500641848523742</v>
      </c>
      <c r="E35" s="28">
        <v>92.829705505761837</v>
      </c>
      <c r="F35" s="28">
        <v>90.07352941176471</v>
      </c>
      <c r="G35" s="28">
        <v>87.832699619771859</v>
      </c>
      <c r="H35" s="28">
        <v>0</v>
      </c>
      <c r="I35" s="28">
        <v>76.458752515090538</v>
      </c>
    </row>
    <row r="36" spans="1:9" x14ac:dyDescent="0.25">
      <c r="A36" s="1" t="s">
        <v>16</v>
      </c>
      <c r="B36" s="1" t="s">
        <v>135</v>
      </c>
      <c r="C36" s="28">
        <v>74.377224199288264</v>
      </c>
      <c r="D36" s="28">
        <v>60</v>
      </c>
      <c r="E36" s="28">
        <v>40.931780366056572</v>
      </c>
      <c r="F36" s="28">
        <v>22.721437740693197</v>
      </c>
      <c r="G36" s="28">
        <v>0</v>
      </c>
      <c r="H36" s="28">
        <v>0</v>
      </c>
      <c r="I36" s="28">
        <v>43.887688984881208</v>
      </c>
    </row>
    <row r="37" spans="1:9" x14ac:dyDescent="0.25">
      <c r="A37" s="1" t="s">
        <v>16</v>
      </c>
      <c r="B37" s="1" t="s">
        <v>136</v>
      </c>
      <c r="C37" s="28">
        <v>60.755813953488371</v>
      </c>
      <c r="D37" s="28">
        <v>49.29396662387677</v>
      </c>
      <c r="E37" s="28">
        <v>31.498079385403326</v>
      </c>
      <c r="F37" s="28">
        <v>13.014705882352942</v>
      </c>
      <c r="G37" s="28">
        <v>0</v>
      </c>
      <c r="H37" s="28">
        <v>0</v>
      </c>
      <c r="I37" s="28">
        <v>22.714062150681869</v>
      </c>
    </row>
    <row r="38" spans="1:9" x14ac:dyDescent="0.25">
      <c r="A38" s="1" t="s">
        <v>18</v>
      </c>
      <c r="B38" s="1" t="s">
        <v>90</v>
      </c>
      <c r="C38" s="2">
        <v>255</v>
      </c>
      <c r="D38" s="2">
        <v>480</v>
      </c>
      <c r="E38" s="2">
        <v>540</v>
      </c>
      <c r="F38" s="2">
        <v>803</v>
      </c>
      <c r="G38" s="2">
        <v>335</v>
      </c>
      <c r="H38" s="2">
        <v>455</v>
      </c>
      <c r="I38" s="2">
        <v>2868</v>
      </c>
    </row>
    <row r="39" spans="1:9" x14ac:dyDescent="0.25">
      <c r="A39" s="1" t="s">
        <v>18</v>
      </c>
      <c r="B39" s="1" t="s">
        <v>124</v>
      </c>
      <c r="C39" s="2">
        <v>275</v>
      </c>
      <c r="D39" s="2">
        <v>462</v>
      </c>
      <c r="E39" s="2">
        <v>500</v>
      </c>
      <c r="F39" s="2">
        <v>759</v>
      </c>
      <c r="G39" s="2">
        <v>294</v>
      </c>
      <c r="H39" s="2">
        <v>104</v>
      </c>
      <c r="I39" s="2">
        <v>2394</v>
      </c>
    </row>
    <row r="40" spans="1:9" x14ac:dyDescent="0.25">
      <c r="A40" s="1" t="s">
        <v>18</v>
      </c>
      <c r="B40" s="1" t="s">
        <v>91</v>
      </c>
      <c r="C40" s="2">
        <v>271</v>
      </c>
      <c r="D40" s="2">
        <v>451</v>
      </c>
      <c r="E40" s="2">
        <v>483</v>
      </c>
      <c r="F40" s="2">
        <v>719</v>
      </c>
      <c r="G40" s="2">
        <v>280</v>
      </c>
      <c r="H40" s="2">
        <v>0</v>
      </c>
      <c r="I40" s="2">
        <v>2204</v>
      </c>
    </row>
    <row r="41" spans="1:9" x14ac:dyDescent="0.25">
      <c r="A41" s="1" t="s">
        <v>18</v>
      </c>
      <c r="B41" s="1" t="s">
        <v>139</v>
      </c>
      <c r="C41" s="2">
        <v>194</v>
      </c>
      <c r="D41" s="2">
        <v>238</v>
      </c>
      <c r="E41" s="2">
        <v>153</v>
      </c>
      <c r="F41" s="2">
        <v>74</v>
      </c>
      <c r="G41" s="2">
        <v>0</v>
      </c>
      <c r="H41" s="2">
        <v>0</v>
      </c>
      <c r="I41" s="2">
        <v>659</v>
      </c>
    </row>
    <row r="42" spans="1:9" x14ac:dyDescent="0.25">
      <c r="A42" s="1" t="s">
        <v>18</v>
      </c>
      <c r="B42" s="1" t="s">
        <v>92</v>
      </c>
      <c r="C42" s="28">
        <v>107.84313725490196</v>
      </c>
      <c r="D42" s="28">
        <v>96.25</v>
      </c>
      <c r="E42" s="28">
        <v>92.592592592592595</v>
      </c>
      <c r="F42" s="28">
        <v>94.520547945205479</v>
      </c>
      <c r="G42" s="28">
        <v>87.761194029850742</v>
      </c>
      <c r="H42" s="28">
        <v>22.857142857142858</v>
      </c>
      <c r="I42" s="28">
        <v>83.472803347280333</v>
      </c>
    </row>
    <row r="43" spans="1:9" x14ac:dyDescent="0.25">
      <c r="A43" s="1" t="s">
        <v>18</v>
      </c>
      <c r="B43" s="1" t="s">
        <v>93</v>
      </c>
      <c r="C43" s="28">
        <v>106.27450980392157</v>
      </c>
      <c r="D43" s="28">
        <v>93.958333333333329</v>
      </c>
      <c r="E43" s="28">
        <v>89.444444444444443</v>
      </c>
      <c r="F43" s="28">
        <v>89.539227895392287</v>
      </c>
      <c r="G43" s="28">
        <v>83.582089552238799</v>
      </c>
      <c r="H43" s="28">
        <v>0</v>
      </c>
      <c r="I43" s="28">
        <v>76.847977684797769</v>
      </c>
    </row>
    <row r="44" spans="1:9" x14ac:dyDescent="0.25">
      <c r="A44" s="1" t="s">
        <v>18</v>
      </c>
      <c r="B44" s="1" t="s">
        <v>135</v>
      </c>
      <c r="C44" s="28">
        <v>78.542510121457482</v>
      </c>
      <c r="D44" s="28">
        <v>62.631578947368418</v>
      </c>
      <c r="E44" s="28">
        <v>42.032967032967036</v>
      </c>
      <c r="F44" s="28">
        <v>18.639798488664987</v>
      </c>
      <c r="G44" s="28">
        <v>0</v>
      </c>
      <c r="H44" s="28">
        <v>0</v>
      </c>
      <c r="I44" s="28">
        <v>47.240143369175627</v>
      </c>
    </row>
    <row r="45" spans="1:9" x14ac:dyDescent="0.25">
      <c r="A45" s="1" t="s">
        <v>18</v>
      </c>
      <c r="B45" s="1" t="s">
        <v>136</v>
      </c>
      <c r="C45" s="28">
        <v>76.078431372549019</v>
      </c>
      <c r="D45" s="28">
        <v>49.583333333333336</v>
      </c>
      <c r="E45" s="28">
        <v>28.333333333333332</v>
      </c>
      <c r="F45" s="28">
        <v>9.2154420921544205</v>
      </c>
      <c r="G45" s="28">
        <v>0</v>
      </c>
      <c r="H45" s="28">
        <v>0</v>
      </c>
      <c r="I45" s="28">
        <v>22.977684797768479</v>
      </c>
    </row>
    <row r="46" spans="1:9" x14ac:dyDescent="0.25">
      <c r="A46" s="1" t="s">
        <v>19</v>
      </c>
      <c r="B46" s="1" t="s">
        <v>90</v>
      </c>
      <c r="C46" s="2">
        <v>57</v>
      </c>
      <c r="D46" s="2">
        <v>145</v>
      </c>
      <c r="E46" s="2">
        <v>142</v>
      </c>
      <c r="F46" s="2">
        <v>256</v>
      </c>
      <c r="G46" s="2">
        <v>106</v>
      </c>
      <c r="H46" s="2">
        <v>116</v>
      </c>
      <c r="I46" s="2">
        <v>822</v>
      </c>
    </row>
    <row r="47" spans="1:9" x14ac:dyDescent="0.25">
      <c r="A47" s="1" t="s">
        <v>19</v>
      </c>
      <c r="B47" s="1" t="s">
        <v>124</v>
      </c>
      <c r="C47" s="2">
        <v>52</v>
      </c>
      <c r="D47" s="2">
        <v>144</v>
      </c>
      <c r="E47" s="2">
        <v>129</v>
      </c>
      <c r="F47" s="2">
        <v>247</v>
      </c>
      <c r="G47" s="2">
        <v>94</v>
      </c>
      <c r="H47" s="2">
        <v>22</v>
      </c>
      <c r="I47" s="2">
        <v>688</v>
      </c>
    </row>
    <row r="48" spans="1:9" x14ac:dyDescent="0.25">
      <c r="A48" s="1" t="s">
        <v>19</v>
      </c>
      <c r="B48" s="1" t="s">
        <v>91</v>
      </c>
      <c r="C48" s="2">
        <v>52</v>
      </c>
      <c r="D48" s="2">
        <v>143</v>
      </c>
      <c r="E48" s="2">
        <v>125</v>
      </c>
      <c r="F48" s="2">
        <v>230</v>
      </c>
      <c r="G48" s="2">
        <v>84</v>
      </c>
      <c r="H48" s="2">
        <v>0</v>
      </c>
      <c r="I48" s="2">
        <v>634</v>
      </c>
    </row>
    <row r="49" spans="1:9" x14ac:dyDescent="0.25">
      <c r="A49" s="1" t="s">
        <v>19</v>
      </c>
      <c r="B49" s="1" t="s">
        <v>139</v>
      </c>
      <c r="C49" s="2">
        <v>34</v>
      </c>
      <c r="D49" s="2">
        <v>53</v>
      </c>
      <c r="E49" s="2">
        <v>26</v>
      </c>
      <c r="F49" s="2">
        <v>28</v>
      </c>
      <c r="G49" s="2">
        <v>0</v>
      </c>
      <c r="H49" s="2">
        <v>0</v>
      </c>
      <c r="I49" s="2">
        <v>141</v>
      </c>
    </row>
    <row r="50" spans="1:9" x14ac:dyDescent="0.25">
      <c r="A50" s="1" t="s">
        <v>19</v>
      </c>
      <c r="B50" s="1" t="s">
        <v>92</v>
      </c>
      <c r="C50" s="28">
        <v>91.228070175438589</v>
      </c>
      <c r="D50" s="28">
        <v>99.310344827586206</v>
      </c>
      <c r="E50" s="28">
        <v>90.845070422535215</v>
      </c>
      <c r="F50" s="28">
        <v>96.484375</v>
      </c>
      <c r="G50" s="28">
        <v>88.679245283018872</v>
      </c>
      <c r="H50" s="28">
        <v>18.96551724137931</v>
      </c>
      <c r="I50" s="28">
        <v>83.698296836982962</v>
      </c>
    </row>
    <row r="51" spans="1:9" x14ac:dyDescent="0.25">
      <c r="A51" s="1" t="s">
        <v>19</v>
      </c>
      <c r="B51" s="1" t="s">
        <v>93</v>
      </c>
      <c r="C51" s="28">
        <v>91.228070175438589</v>
      </c>
      <c r="D51" s="28">
        <v>98.620689655172413</v>
      </c>
      <c r="E51" s="28">
        <v>88.028169014084511</v>
      </c>
      <c r="F51" s="28">
        <v>89.84375</v>
      </c>
      <c r="G51" s="28">
        <v>79.245283018867923</v>
      </c>
      <c r="H51" s="28">
        <v>0</v>
      </c>
      <c r="I51" s="28">
        <v>77.128953771289531</v>
      </c>
    </row>
    <row r="52" spans="1:9" x14ac:dyDescent="0.25">
      <c r="A52" s="1" t="s">
        <v>19</v>
      </c>
      <c r="B52" s="1" t="s">
        <v>135</v>
      </c>
      <c r="C52" s="28">
        <v>69.387755102040813</v>
      </c>
      <c r="D52" s="28">
        <v>43.801652892561982</v>
      </c>
      <c r="E52" s="28">
        <v>32.5</v>
      </c>
      <c r="F52" s="28">
        <v>24.137931034482758</v>
      </c>
      <c r="G52" s="28">
        <v>0</v>
      </c>
      <c r="H52" s="28">
        <v>0</v>
      </c>
      <c r="I52" s="28">
        <v>38.211382113821138</v>
      </c>
    </row>
    <row r="53" spans="1:9" x14ac:dyDescent="0.25">
      <c r="A53" s="1" t="s">
        <v>19</v>
      </c>
      <c r="B53" s="1" t="s">
        <v>136</v>
      </c>
      <c r="C53" s="28">
        <v>59.649122807017541</v>
      </c>
      <c r="D53" s="28">
        <v>36.551724137931032</v>
      </c>
      <c r="E53" s="28">
        <v>18.30985915492958</v>
      </c>
      <c r="F53" s="28">
        <v>10.9375</v>
      </c>
      <c r="G53" s="28">
        <v>0</v>
      </c>
      <c r="H53" s="28">
        <v>0</v>
      </c>
      <c r="I53" s="28">
        <v>17.153284671532848</v>
      </c>
    </row>
    <row r="54" spans="1:9" x14ac:dyDescent="0.25">
      <c r="A54" s="1" t="s">
        <v>20</v>
      </c>
      <c r="B54" s="1" t="s">
        <v>90</v>
      </c>
      <c r="C54" s="2">
        <v>7</v>
      </c>
      <c r="D54" s="2">
        <v>35</v>
      </c>
      <c r="E54" s="2">
        <v>28</v>
      </c>
      <c r="F54" s="2">
        <v>37</v>
      </c>
      <c r="G54" s="2">
        <v>6</v>
      </c>
      <c r="H54" s="2">
        <v>8</v>
      </c>
      <c r="I54" s="2">
        <v>121</v>
      </c>
    </row>
    <row r="55" spans="1:9" x14ac:dyDescent="0.25">
      <c r="A55" s="1" t="s">
        <v>20</v>
      </c>
      <c r="B55" s="1" t="s">
        <v>124</v>
      </c>
      <c r="C55" s="2">
        <v>7</v>
      </c>
      <c r="D55" s="2">
        <v>38</v>
      </c>
      <c r="E55" s="2">
        <v>24</v>
      </c>
      <c r="F55" s="2">
        <v>28</v>
      </c>
      <c r="G55" s="2">
        <v>6</v>
      </c>
      <c r="H55" s="2">
        <v>0</v>
      </c>
      <c r="I55" s="2">
        <v>103</v>
      </c>
    </row>
    <row r="56" spans="1:9" x14ac:dyDescent="0.25">
      <c r="A56" s="1" t="s">
        <v>20</v>
      </c>
      <c r="B56" s="1" t="s">
        <v>91</v>
      </c>
      <c r="C56" s="2">
        <v>6</v>
      </c>
      <c r="D56" s="2">
        <v>38</v>
      </c>
      <c r="E56" s="2">
        <v>22</v>
      </c>
      <c r="F56" s="2">
        <v>27</v>
      </c>
      <c r="G56" s="2">
        <v>6</v>
      </c>
      <c r="H56" s="2">
        <v>0</v>
      </c>
      <c r="I56" s="2">
        <v>99</v>
      </c>
    </row>
    <row r="57" spans="1:9" x14ac:dyDescent="0.25">
      <c r="A57" s="1" t="s">
        <v>20</v>
      </c>
      <c r="B57" s="1" t="s">
        <v>139</v>
      </c>
      <c r="C57" s="2">
        <v>0</v>
      </c>
      <c r="D57" s="2">
        <v>24</v>
      </c>
      <c r="E57" s="2">
        <v>0</v>
      </c>
      <c r="F57" s="2">
        <v>0</v>
      </c>
      <c r="G57" s="2">
        <v>0</v>
      </c>
      <c r="H57" s="2">
        <v>0</v>
      </c>
      <c r="I57" s="2">
        <v>24</v>
      </c>
    </row>
    <row r="58" spans="1:9" x14ac:dyDescent="0.25">
      <c r="A58" s="1" t="s">
        <v>20</v>
      </c>
      <c r="B58" s="1" t="s">
        <v>92</v>
      </c>
      <c r="C58" s="28">
        <v>100</v>
      </c>
      <c r="D58" s="28">
        <v>108.57142857142857</v>
      </c>
      <c r="E58" s="28">
        <v>85.714285714285708</v>
      </c>
      <c r="F58" s="28">
        <v>75.675675675675677</v>
      </c>
      <c r="G58" s="28">
        <v>100</v>
      </c>
      <c r="H58" s="28">
        <v>0</v>
      </c>
      <c r="I58" s="28">
        <v>85.123966942148769</v>
      </c>
    </row>
    <row r="59" spans="1:9" x14ac:dyDescent="0.25">
      <c r="A59" s="1" t="s">
        <v>20</v>
      </c>
      <c r="B59" s="1" t="s">
        <v>93</v>
      </c>
      <c r="C59" s="28">
        <v>85.714285714285708</v>
      </c>
      <c r="D59" s="28">
        <v>108.57142857142857</v>
      </c>
      <c r="E59" s="28">
        <v>78.571428571428569</v>
      </c>
      <c r="F59" s="28">
        <v>72.972972972972968</v>
      </c>
      <c r="G59" s="28">
        <v>100</v>
      </c>
      <c r="H59" s="28">
        <v>0</v>
      </c>
      <c r="I59" s="28">
        <v>81.818181818181827</v>
      </c>
    </row>
    <row r="60" spans="1:9" x14ac:dyDescent="0.25">
      <c r="A60" s="1" t="s">
        <v>20</v>
      </c>
      <c r="B60" s="1" t="s">
        <v>135</v>
      </c>
      <c r="C60" s="28">
        <v>0</v>
      </c>
      <c r="D60" s="28">
        <v>70.588235294117652</v>
      </c>
      <c r="E60" s="28">
        <v>0</v>
      </c>
      <c r="F60" s="28">
        <v>0</v>
      </c>
      <c r="G60" s="28">
        <v>0</v>
      </c>
      <c r="H60" s="28">
        <v>0</v>
      </c>
      <c r="I60" s="28">
        <v>36.923076923076927</v>
      </c>
    </row>
    <row r="61" spans="1:9" x14ac:dyDescent="0.25">
      <c r="A61" s="1" t="s">
        <v>20</v>
      </c>
      <c r="B61" s="1" t="s">
        <v>136</v>
      </c>
      <c r="C61" s="28">
        <v>0</v>
      </c>
      <c r="D61" s="28">
        <v>68.571428571428569</v>
      </c>
      <c r="E61" s="28">
        <v>0</v>
      </c>
      <c r="F61" s="28">
        <v>0</v>
      </c>
      <c r="G61" s="28">
        <v>0</v>
      </c>
      <c r="H61" s="28">
        <v>0</v>
      </c>
      <c r="I61" s="28">
        <v>19.834710743801654</v>
      </c>
    </row>
    <row r="62" spans="1:9" x14ac:dyDescent="0.25">
      <c r="A62" s="1" t="s">
        <v>21</v>
      </c>
      <c r="B62" s="1" t="s">
        <v>90</v>
      </c>
      <c r="C62" s="2">
        <v>53</v>
      </c>
      <c r="D62" s="2">
        <v>118</v>
      </c>
      <c r="E62" s="2">
        <v>140</v>
      </c>
      <c r="F62" s="2">
        <v>196</v>
      </c>
      <c r="G62" s="2">
        <v>82</v>
      </c>
      <c r="H62" s="2">
        <v>142</v>
      </c>
      <c r="I62" s="2">
        <v>731</v>
      </c>
    </row>
    <row r="63" spans="1:9" x14ac:dyDescent="0.25">
      <c r="A63" s="1" t="s">
        <v>21</v>
      </c>
      <c r="B63" s="1" t="s">
        <v>124</v>
      </c>
      <c r="C63" s="2">
        <v>58</v>
      </c>
      <c r="D63" s="2">
        <v>113</v>
      </c>
      <c r="E63" s="2">
        <v>132</v>
      </c>
      <c r="F63" s="2">
        <v>180</v>
      </c>
      <c r="G63" s="2">
        <v>71</v>
      </c>
      <c r="H63" s="2">
        <v>32</v>
      </c>
      <c r="I63" s="2">
        <v>586</v>
      </c>
    </row>
    <row r="64" spans="1:9" x14ac:dyDescent="0.25">
      <c r="A64" s="1" t="s">
        <v>21</v>
      </c>
      <c r="B64" s="1" t="s">
        <v>91</v>
      </c>
      <c r="C64" s="2">
        <v>57</v>
      </c>
      <c r="D64" s="2">
        <v>111</v>
      </c>
      <c r="E64" s="2">
        <v>129</v>
      </c>
      <c r="F64" s="2">
        <v>171</v>
      </c>
      <c r="G64" s="2">
        <v>67</v>
      </c>
      <c r="H64" s="2">
        <v>0</v>
      </c>
      <c r="I64" s="2">
        <v>535</v>
      </c>
    </row>
    <row r="65" spans="1:9" x14ac:dyDescent="0.25">
      <c r="A65" s="1" t="s">
        <v>21</v>
      </c>
      <c r="B65" s="1" t="s">
        <v>139</v>
      </c>
      <c r="C65" s="2">
        <v>39</v>
      </c>
      <c r="D65" s="2">
        <v>58</v>
      </c>
      <c r="E65" s="2">
        <v>27</v>
      </c>
      <c r="F65" s="2">
        <v>15</v>
      </c>
      <c r="G65" s="2">
        <v>0</v>
      </c>
      <c r="H65" s="2">
        <v>0</v>
      </c>
      <c r="I65" s="2">
        <v>139</v>
      </c>
    </row>
    <row r="66" spans="1:9" x14ac:dyDescent="0.25">
      <c r="A66" s="1" t="s">
        <v>21</v>
      </c>
      <c r="B66" s="1" t="s">
        <v>92</v>
      </c>
      <c r="C66" s="28">
        <v>109.43396226415094</v>
      </c>
      <c r="D66" s="28">
        <v>95.762711864406782</v>
      </c>
      <c r="E66" s="28">
        <v>94.285714285714278</v>
      </c>
      <c r="F66" s="28">
        <v>91.83673469387756</v>
      </c>
      <c r="G66" s="28">
        <v>86.58536585365853</v>
      </c>
      <c r="H66" s="28">
        <v>22.535211267605636</v>
      </c>
      <c r="I66" s="28">
        <v>80.164158686730502</v>
      </c>
    </row>
    <row r="67" spans="1:9" x14ac:dyDescent="0.25">
      <c r="A67" s="1" t="s">
        <v>21</v>
      </c>
      <c r="B67" s="1" t="s">
        <v>93</v>
      </c>
      <c r="C67" s="28">
        <v>107.54716981132076</v>
      </c>
      <c r="D67" s="28">
        <v>94.067796610169495</v>
      </c>
      <c r="E67" s="28">
        <v>92.142857142857139</v>
      </c>
      <c r="F67" s="28">
        <v>87.244897959183675</v>
      </c>
      <c r="G67" s="28">
        <v>81.707317073170728</v>
      </c>
      <c r="H67" s="28">
        <v>0</v>
      </c>
      <c r="I67" s="28">
        <v>73.187414500683985</v>
      </c>
    </row>
    <row r="68" spans="1:9" x14ac:dyDescent="0.25">
      <c r="A68" s="1" t="s">
        <v>21</v>
      </c>
      <c r="B68" s="1" t="s">
        <v>135</v>
      </c>
      <c r="C68" s="28">
        <v>76.470588235294116</v>
      </c>
      <c r="D68" s="28">
        <v>63.04347826086957</v>
      </c>
      <c r="E68" s="28">
        <v>31.395348837209301</v>
      </c>
      <c r="F68" s="28">
        <v>19.230769230769234</v>
      </c>
      <c r="G68" s="28">
        <v>0</v>
      </c>
      <c r="H68" s="28">
        <v>0</v>
      </c>
      <c r="I68" s="28">
        <v>44.694533762057873</v>
      </c>
    </row>
    <row r="69" spans="1:9" x14ac:dyDescent="0.25">
      <c r="A69" s="1" t="s">
        <v>21</v>
      </c>
      <c r="B69" s="1" t="s">
        <v>136</v>
      </c>
      <c r="C69" s="28">
        <v>73.584905660377359</v>
      </c>
      <c r="D69" s="28">
        <v>49.152542372881356</v>
      </c>
      <c r="E69" s="28">
        <v>19.285714285714288</v>
      </c>
      <c r="F69" s="28">
        <v>7.6530612244897958</v>
      </c>
      <c r="G69" s="28">
        <v>0</v>
      </c>
      <c r="H69" s="28">
        <v>0</v>
      </c>
      <c r="I69" s="28">
        <v>19.015047879616965</v>
      </c>
    </row>
    <row r="70" spans="1:9" x14ac:dyDescent="0.25">
      <c r="A70" s="1" t="s">
        <v>22</v>
      </c>
      <c r="B70" s="1" t="s">
        <v>90</v>
      </c>
      <c r="C70" s="2">
        <v>11</v>
      </c>
      <c r="D70" s="2">
        <v>32</v>
      </c>
      <c r="E70" s="2">
        <v>39</v>
      </c>
      <c r="F70" s="2">
        <v>82</v>
      </c>
      <c r="G70" s="2">
        <v>33</v>
      </c>
      <c r="H70" s="2">
        <v>47</v>
      </c>
      <c r="I70" s="2">
        <v>244</v>
      </c>
    </row>
    <row r="71" spans="1:9" x14ac:dyDescent="0.25">
      <c r="A71" s="1" t="s">
        <v>22</v>
      </c>
      <c r="B71" s="1" t="s">
        <v>124</v>
      </c>
      <c r="C71" s="2">
        <v>11</v>
      </c>
      <c r="D71" s="2">
        <v>29</v>
      </c>
      <c r="E71" s="2">
        <v>36</v>
      </c>
      <c r="F71" s="2">
        <v>66</v>
      </c>
      <c r="G71" s="2">
        <v>24</v>
      </c>
      <c r="H71" s="2">
        <v>5</v>
      </c>
      <c r="I71" s="2">
        <v>171</v>
      </c>
    </row>
    <row r="72" spans="1:9" x14ac:dyDescent="0.25">
      <c r="A72" s="1" t="s">
        <v>22</v>
      </c>
      <c r="B72" s="1" t="s">
        <v>91</v>
      </c>
      <c r="C72" s="2">
        <v>11</v>
      </c>
      <c r="D72" s="2">
        <v>27</v>
      </c>
      <c r="E72" s="2">
        <v>35</v>
      </c>
      <c r="F72" s="2">
        <v>63</v>
      </c>
      <c r="G72" s="2">
        <v>23</v>
      </c>
      <c r="H72" s="2">
        <v>0</v>
      </c>
      <c r="I72" s="2">
        <v>159</v>
      </c>
    </row>
    <row r="73" spans="1:9" x14ac:dyDescent="0.25">
      <c r="A73" s="1" t="s">
        <v>22</v>
      </c>
      <c r="B73" s="1" t="s">
        <v>139</v>
      </c>
      <c r="C73" s="2">
        <v>9</v>
      </c>
      <c r="D73" s="2">
        <v>15</v>
      </c>
      <c r="E73" s="2">
        <v>9</v>
      </c>
      <c r="F73" s="2">
        <v>0</v>
      </c>
      <c r="G73" s="2">
        <v>0</v>
      </c>
      <c r="H73" s="2">
        <v>0</v>
      </c>
      <c r="I73" s="2">
        <v>33</v>
      </c>
    </row>
    <row r="74" spans="1:9" x14ac:dyDescent="0.25">
      <c r="A74" s="1" t="s">
        <v>22</v>
      </c>
      <c r="B74" s="1" t="s">
        <v>92</v>
      </c>
      <c r="C74" s="28">
        <v>100</v>
      </c>
      <c r="D74" s="28">
        <v>90.625</v>
      </c>
      <c r="E74" s="28">
        <v>92.307692307692307</v>
      </c>
      <c r="F74" s="28">
        <v>80.487804878048792</v>
      </c>
      <c r="G74" s="28">
        <v>72.727272727272734</v>
      </c>
      <c r="H74" s="28">
        <v>10.638297872340425</v>
      </c>
      <c r="I74" s="28">
        <v>70.081967213114751</v>
      </c>
    </row>
    <row r="75" spans="1:9" x14ac:dyDescent="0.25">
      <c r="A75" s="1" t="s">
        <v>22</v>
      </c>
      <c r="B75" s="1" t="s">
        <v>93</v>
      </c>
      <c r="C75" s="28">
        <v>100</v>
      </c>
      <c r="D75" s="28">
        <v>84.375</v>
      </c>
      <c r="E75" s="28">
        <v>89.743589743589752</v>
      </c>
      <c r="F75" s="28">
        <v>76.829268292682926</v>
      </c>
      <c r="G75" s="28">
        <v>69.696969696969703</v>
      </c>
      <c r="H75" s="28">
        <v>0</v>
      </c>
      <c r="I75" s="28">
        <v>65.163934426229503</v>
      </c>
    </row>
    <row r="76" spans="1:9" x14ac:dyDescent="0.25">
      <c r="A76" s="1" t="s">
        <v>22</v>
      </c>
      <c r="B76" s="1" t="s">
        <v>135</v>
      </c>
      <c r="C76" s="28">
        <v>90</v>
      </c>
      <c r="D76" s="28">
        <v>75</v>
      </c>
      <c r="E76" s="28">
        <v>34.615384615384613</v>
      </c>
      <c r="F76" s="28">
        <v>0</v>
      </c>
      <c r="G76" s="28">
        <v>0</v>
      </c>
      <c r="H76" s="28">
        <v>0</v>
      </c>
      <c r="I76" s="28">
        <v>38.82352941176471</v>
      </c>
    </row>
    <row r="77" spans="1:9" x14ac:dyDescent="0.25">
      <c r="A77" s="1" t="s">
        <v>22</v>
      </c>
      <c r="B77" s="1" t="s">
        <v>136</v>
      </c>
      <c r="C77" s="28">
        <v>81.818181818181827</v>
      </c>
      <c r="D77" s="28">
        <v>46.875</v>
      </c>
      <c r="E77" s="28">
        <v>23.076923076923077</v>
      </c>
      <c r="F77" s="28">
        <v>0</v>
      </c>
      <c r="G77" s="28">
        <v>0</v>
      </c>
      <c r="H77" s="28">
        <v>0</v>
      </c>
      <c r="I77" s="28">
        <v>13.524590163934427</v>
      </c>
    </row>
    <row r="78" spans="1:9" x14ac:dyDescent="0.25">
      <c r="A78" s="1" t="s">
        <v>24</v>
      </c>
      <c r="B78" s="1" t="s">
        <v>90</v>
      </c>
      <c r="C78" s="2">
        <v>21</v>
      </c>
      <c r="D78" s="2">
        <v>41</v>
      </c>
      <c r="E78" s="2">
        <v>42</v>
      </c>
      <c r="F78" s="2">
        <v>81</v>
      </c>
      <c r="G78" s="2">
        <v>40</v>
      </c>
      <c r="H78" s="2">
        <v>46</v>
      </c>
      <c r="I78" s="2">
        <v>271</v>
      </c>
    </row>
    <row r="79" spans="1:9" x14ac:dyDescent="0.25">
      <c r="A79" s="1" t="s">
        <v>24</v>
      </c>
      <c r="B79" s="1" t="s">
        <v>124</v>
      </c>
      <c r="C79" s="2">
        <v>18</v>
      </c>
      <c r="D79" s="2">
        <v>38</v>
      </c>
      <c r="E79" s="2">
        <v>40</v>
      </c>
      <c r="F79" s="2">
        <v>66</v>
      </c>
      <c r="G79" s="2">
        <v>24</v>
      </c>
      <c r="H79" s="2">
        <v>12</v>
      </c>
      <c r="I79" s="2">
        <v>198</v>
      </c>
    </row>
    <row r="80" spans="1:9" x14ac:dyDescent="0.25">
      <c r="A80" s="1" t="s">
        <v>24</v>
      </c>
      <c r="B80" s="1" t="s">
        <v>91</v>
      </c>
      <c r="C80" s="2">
        <v>18</v>
      </c>
      <c r="D80" s="2">
        <v>37</v>
      </c>
      <c r="E80" s="2">
        <v>36</v>
      </c>
      <c r="F80" s="2">
        <v>62</v>
      </c>
      <c r="G80" s="2">
        <v>22</v>
      </c>
      <c r="H80" s="2">
        <v>0</v>
      </c>
      <c r="I80" s="2">
        <v>175</v>
      </c>
    </row>
    <row r="81" spans="1:9" x14ac:dyDescent="0.25">
      <c r="A81" s="1" t="s">
        <v>24</v>
      </c>
      <c r="B81" s="1" t="s">
        <v>139</v>
      </c>
      <c r="C81" s="2">
        <v>14</v>
      </c>
      <c r="D81" s="2">
        <v>21</v>
      </c>
      <c r="E81" s="2">
        <v>9</v>
      </c>
      <c r="F81" s="2">
        <v>13</v>
      </c>
      <c r="G81" s="2">
        <v>0</v>
      </c>
      <c r="H81" s="2">
        <v>0</v>
      </c>
      <c r="I81" s="2">
        <v>57</v>
      </c>
    </row>
    <row r="82" spans="1:9" x14ac:dyDescent="0.25">
      <c r="A82" s="1" t="s">
        <v>24</v>
      </c>
      <c r="B82" s="1" t="s">
        <v>92</v>
      </c>
      <c r="C82" s="28">
        <v>85.714285714285708</v>
      </c>
      <c r="D82" s="28">
        <v>92.682926829268297</v>
      </c>
      <c r="E82" s="28">
        <v>95.238095238095227</v>
      </c>
      <c r="F82" s="28">
        <v>81.481481481481481</v>
      </c>
      <c r="G82" s="28">
        <v>60</v>
      </c>
      <c r="H82" s="28">
        <v>26.086956521739129</v>
      </c>
      <c r="I82" s="28">
        <v>73.062730627306266</v>
      </c>
    </row>
    <row r="83" spans="1:9" x14ac:dyDescent="0.25">
      <c r="A83" s="1" t="s">
        <v>24</v>
      </c>
      <c r="B83" s="1" t="s">
        <v>93</v>
      </c>
      <c r="C83" s="28">
        <v>85.714285714285708</v>
      </c>
      <c r="D83" s="28">
        <v>90.243902439024396</v>
      </c>
      <c r="E83" s="28">
        <v>85.714285714285708</v>
      </c>
      <c r="F83" s="28">
        <v>76.543209876543202</v>
      </c>
      <c r="G83" s="28">
        <v>55.000000000000007</v>
      </c>
      <c r="H83" s="28">
        <v>0</v>
      </c>
      <c r="I83" s="28">
        <v>64.575645756457561</v>
      </c>
    </row>
    <row r="84" spans="1:9" x14ac:dyDescent="0.25">
      <c r="A84" s="1" t="s">
        <v>24</v>
      </c>
      <c r="B84" s="1" t="s">
        <v>135</v>
      </c>
      <c r="C84" s="28">
        <v>87.5</v>
      </c>
      <c r="D84" s="28">
        <v>67.741935483870961</v>
      </c>
      <c r="E84" s="28">
        <v>40.909090909090914</v>
      </c>
      <c r="F84" s="28">
        <v>39.393939393939391</v>
      </c>
      <c r="G84" s="28">
        <v>0</v>
      </c>
      <c r="H84" s="28">
        <v>0</v>
      </c>
      <c r="I84" s="28">
        <v>55.882352941176471</v>
      </c>
    </row>
    <row r="85" spans="1:9" x14ac:dyDescent="0.25">
      <c r="A85" s="1" t="s">
        <v>24</v>
      </c>
      <c r="B85" s="1" t="s">
        <v>136</v>
      </c>
      <c r="C85" s="28">
        <v>66.666666666666657</v>
      </c>
      <c r="D85" s="28">
        <v>51.219512195121951</v>
      </c>
      <c r="E85" s="28">
        <v>21.428571428571427</v>
      </c>
      <c r="F85" s="28">
        <v>16.049382716049383</v>
      </c>
      <c r="G85" s="28">
        <v>0</v>
      </c>
      <c r="H85" s="28">
        <v>0</v>
      </c>
      <c r="I85" s="28">
        <v>21.033210332103323</v>
      </c>
    </row>
    <row r="86" spans="1:9" x14ac:dyDescent="0.25">
      <c r="A86" s="1" t="s">
        <v>25</v>
      </c>
      <c r="B86" s="1" t="s">
        <v>90</v>
      </c>
      <c r="C86" s="2">
        <v>146</v>
      </c>
      <c r="D86" s="2">
        <v>258</v>
      </c>
      <c r="E86" s="2">
        <v>283</v>
      </c>
      <c r="F86" s="2">
        <v>414</v>
      </c>
      <c r="G86" s="2">
        <v>168</v>
      </c>
      <c r="H86" s="2">
        <v>233</v>
      </c>
      <c r="I86" s="2">
        <v>1502</v>
      </c>
    </row>
    <row r="87" spans="1:9" x14ac:dyDescent="0.25">
      <c r="A87" s="1" t="s">
        <v>25</v>
      </c>
      <c r="B87" s="1" t="s">
        <v>124</v>
      </c>
      <c r="C87" s="2">
        <v>143</v>
      </c>
      <c r="D87" s="2">
        <v>250</v>
      </c>
      <c r="E87" s="2">
        <v>255</v>
      </c>
      <c r="F87" s="2">
        <v>408</v>
      </c>
      <c r="G87" s="2">
        <v>172</v>
      </c>
      <c r="H87" s="2">
        <v>45</v>
      </c>
      <c r="I87" s="2">
        <v>1273</v>
      </c>
    </row>
    <row r="88" spans="1:9" x14ac:dyDescent="0.25">
      <c r="A88" s="1" t="s">
        <v>25</v>
      </c>
      <c r="B88" s="1" t="s">
        <v>91</v>
      </c>
      <c r="C88" s="2">
        <v>139</v>
      </c>
      <c r="D88" s="2">
        <v>245</v>
      </c>
      <c r="E88" s="2">
        <v>246</v>
      </c>
      <c r="F88" s="2">
        <v>375</v>
      </c>
      <c r="G88" s="2">
        <v>152</v>
      </c>
      <c r="H88" s="2">
        <v>0</v>
      </c>
      <c r="I88" s="2">
        <v>1157</v>
      </c>
    </row>
    <row r="89" spans="1:9" x14ac:dyDescent="0.25">
      <c r="A89" s="1" t="s">
        <v>25</v>
      </c>
      <c r="B89" s="1" t="s">
        <v>139</v>
      </c>
      <c r="C89" s="2">
        <v>104</v>
      </c>
      <c r="D89" s="2">
        <v>105</v>
      </c>
      <c r="E89" s="2">
        <v>52</v>
      </c>
      <c r="F89" s="2">
        <v>24</v>
      </c>
      <c r="G89" s="2">
        <v>0</v>
      </c>
      <c r="H89" s="2">
        <v>0</v>
      </c>
      <c r="I89" s="2">
        <v>285</v>
      </c>
    </row>
    <row r="90" spans="1:9" x14ac:dyDescent="0.25">
      <c r="A90" s="1" t="s">
        <v>25</v>
      </c>
      <c r="B90" s="1" t="s">
        <v>92</v>
      </c>
      <c r="C90" s="28">
        <v>97.945205479452056</v>
      </c>
      <c r="D90" s="28">
        <v>96.899224806201545</v>
      </c>
      <c r="E90" s="28">
        <v>90.10600706713781</v>
      </c>
      <c r="F90" s="28">
        <v>98.550724637681171</v>
      </c>
      <c r="G90" s="28">
        <v>102.38095238095238</v>
      </c>
      <c r="H90" s="28">
        <v>19.313304721030043</v>
      </c>
      <c r="I90" s="28">
        <v>84.753661784287615</v>
      </c>
    </row>
    <row r="91" spans="1:9" x14ac:dyDescent="0.25">
      <c r="A91" s="1" t="s">
        <v>25</v>
      </c>
      <c r="B91" s="1" t="s">
        <v>93</v>
      </c>
      <c r="C91" s="28">
        <v>95.205479452054803</v>
      </c>
      <c r="D91" s="28">
        <v>94.961240310077528</v>
      </c>
      <c r="E91" s="28">
        <v>86.925795053003526</v>
      </c>
      <c r="F91" s="28">
        <v>90.579710144927532</v>
      </c>
      <c r="G91" s="28">
        <v>90.476190476190482</v>
      </c>
      <c r="H91" s="28">
        <v>0</v>
      </c>
      <c r="I91" s="28">
        <v>77.030625832223691</v>
      </c>
    </row>
    <row r="92" spans="1:9" x14ac:dyDescent="0.25">
      <c r="A92" s="1" t="s">
        <v>25</v>
      </c>
      <c r="B92" s="1" t="s">
        <v>135</v>
      </c>
      <c r="C92" s="28">
        <v>81.25</v>
      </c>
      <c r="D92" s="28">
        <v>50.480769230769226</v>
      </c>
      <c r="E92" s="28">
        <v>31.515151515151512</v>
      </c>
      <c r="F92" s="28">
        <v>11.881188118811881</v>
      </c>
      <c r="G92" s="28">
        <v>0</v>
      </c>
      <c r="H92" s="28">
        <v>0</v>
      </c>
      <c r="I92" s="28">
        <v>40.425531914893611</v>
      </c>
    </row>
    <row r="93" spans="1:9" x14ac:dyDescent="0.25">
      <c r="A93" s="1" t="s">
        <v>25</v>
      </c>
      <c r="B93" s="1" t="s">
        <v>136</v>
      </c>
      <c r="C93" s="28">
        <v>71.232876712328761</v>
      </c>
      <c r="D93" s="28">
        <v>40.697674418604649</v>
      </c>
      <c r="E93" s="28">
        <v>18.374558303886925</v>
      </c>
      <c r="F93" s="28">
        <v>5.7971014492753623</v>
      </c>
      <c r="G93" s="28">
        <v>0</v>
      </c>
      <c r="H93" s="28">
        <v>0</v>
      </c>
      <c r="I93" s="28">
        <v>18.974700399467377</v>
      </c>
    </row>
    <row r="94" spans="1:9" x14ac:dyDescent="0.25">
      <c r="A94" s="1" t="s">
        <v>26</v>
      </c>
      <c r="B94" s="1" t="s">
        <v>90</v>
      </c>
      <c r="C94" s="2">
        <v>62</v>
      </c>
      <c r="D94" s="2">
        <v>109</v>
      </c>
      <c r="E94" s="2">
        <v>128</v>
      </c>
      <c r="F94" s="2">
        <v>246</v>
      </c>
      <c r="G94" s="2">
        <v>92</v>
      </c>
      <c r="H94" s="2">
        <v>134</v>
      </c>
      <c r="I94" s="2">
        <v>771</v>
      </c>
    </row>
    <row r="95" spans="1:9" x14ac:dyDescent="0.25">
      <c r="A95" s="1" t="s">
        <v>26</v>
      </c>
      <c r="B95" s="1" t="s">
        <v>124</v>
      </c>
      <c r="C95" s="2">
        <v>65</v>
      </c>
      <c r="D95" s="2">
        <v>112</v>
      </c>
      <c r="E95" s="2">
        <v>117</v>
      </c>
      <c r="F95" s="2">
        <v>232</v>
      </c>
      <c r="G95" s="2">
        <v>95</v>
      </c>
      <c r="H95" s="2">
        <v>32</v>
      </c>
      <c r="I95" s="2">
        <v>653</v>
      </c>
    </row>
    <row r="96" spans="1:9" x14ac:dyDescent="0.25">
      <c r="A96" s="1" t="s">
        <v>26</v>
      </c>
      <c r="B96" s="1" t="s">
        <v>91</v>
      </c>
      <c r="C96" s="2">
        <v>65</v>
      </c>
      <c r="D96" s="2">
        <v>112</v>
      </c>
      <c r="E96" s="2">
        <v>109</v>
      </c>
      <c r="F96" s="2">
        <v>217</v>
      </c>
      <c r="G96" s="2">
        <v>88</v>
      </c>
      <c r="H96" s="2">
        <v>0</v>
      </c>
      <c r="I96" s="2">
        <v>591</v>
      </c>
    </row>
    <row r="97" spans="1:9" x14ac:dyDescent="0.25">
      <c r="A97" s="1" t="s">
        <v>26</v>
      </c>
      <c r="B97" s="1" t="s">
        <v>139</v>
      </c>
      <c r="C97" s="2">
        <v>50</v>
      </c>
      <c r="D97" s="2">
        <v>57</v>
      </c>
      <c r="E97" s="2">
        <v>25</v>
      </c>
      <c r="F97" s="2">
        <v>38</v>
      </c>
      <c r="G97" s="2">
        <v>0</v>
      </c>
      <c r="H97" s="2">
        <v>0</v>
      </c>
      <c r="I97" s="2">
        <v>170</v>
      </c>
    </row>
    <row r="98" spans="1:9" x14ac:dyDescent="0.25">
      <c r="A98" s="1" t="s">
        <v>26</v>
      </c>
      <c r="B98" s="1" t="s">
        <v>92</v>
      </c>
      <c r="C98" s="28">
        <v>104.83870967741935</v>
      </c>
      <c r="D98" s="28">
        <v>102.75229357798166</v>
      </c>
      <c r="E98" s="28">
        <v>91.40625</v>
      </c>
      <c r="F98" s="28">
        <v>94.308943089430898</v>
      </c>
      <c r="G98" s="28">
        <v>103.26086956521738</v>
      </c>
      <c r="H98" s="28">
        <v>23.880597014925371</v>
      </c>
      <c r="I98" s="28">
        <v>84.695201037613487</v>
      </c>
    </row>
    <row r="99" spans="1:9" x14ac:dyDescent="0.25">
      <c r="A99" s="1" t="s">
        <v>26</v>
      </c>
      <c r="B99" s="1" t="s">
        <v>93</v>
      </c>
      <c r="C99" s="28">
        <v>104.83870967741935</v>
      </c>
      <c r="D99" s="28">
        <v>102.75229357798166</v>
      </c>
      <c r="E99" s="28">
        <v>85.15625</v>
      </c>
      <c r="F99" s="28">
        <v>88.211382113821131</v>
      </c>
      <c r="G99" s="28">
        <v>95.652173913043484</v>
      </c>
      <c r="H99" s="28">
        <v>0</v>
      </c>
      <c r="I99" s="28">
        <v>76.653696498054487</v>
      </c>
    </row>
    <row r="100" spans="1:9" x14ac:dyDescent="0.25">
      <c r="A100" s="1" t="s">
        <v>26</v>
      </c>
      <c r="B100" s="1" t="s">
        <v>135</v>
      </c>
      <c r="C100" s="28">
        <v>80.645161290322577</v>
      </c>
      <c r="D100" s="28">
        <v>60.638297872340431</v>
      </c>
      <c r="E100" s="28">
        <v>35.2112676056338</v>
      </c>
      <c r="F100" s="28">
        <v>30.64516129032258</v>
      </c>
      <c r="G100" s="28">
        <v>0</v>
      </c>
      <c r="H100" s="28">
        <v>0</v>
      </c>
      <c r="I100" s="28">
        <v>48.022598870056498</v>
      </c>
    </row>
    <row r="101" spans="1:9" x14ac:dyDescent="0.25">
      <c r="A101" s="1" t="s">
        <v>26</v>
      </c>
      <c r="B101" s="1" t="s">
        <v>136</v>
      </c>
      <c r="C101" s="28">
        <v>80.645161290322577</v>
      </c>
      <c r="D101" s="28">
        <v>52.293577981651374</v>
      </c>
      <c r="E101" s="28">
        <v>19.53125</v>
      </c>
      <c r="F101" s="28">
        <v>15.447154471544716</v>
      </c>
      <c r="G101" s="28">
        <v>0</v>
      </c>
      <c r="H101" s="28">
        <v>0</v>
      </c>
      <c r="I101" s="28">
        <v>22.049286640726329</v>
      </c>
    </row>
    <row r="102" spans="1:9" x14ac:dyDescent="0.25">
      <c r="A102" s="1" t="s">
        <v>27</v>
      </c>
      <c r="B102" s="1" t="s">
        <v>90</v>
      </c>
      <c r="C102" s="2">
        <v>14</v>
      </c>
      <c r="D102" s="2">
        <v>34</v>
      </c>
      <c r="E102" s="2">
        <v>28</v>
      </c>
      <c r="F102" s="2">
        <v>46</v>
      </c>
      <c r="G102" s="2">
        <v>20</v>
      </c>
      <c r="H102" s="2">
        <v>19</v>
      </c>
      <c r="I102" s="2">
        <v>161</v>
      </c>
    </row>
    <row r="103" spans="1:9" x14ac:dyDescent="0.25">
      <c r="A103" s="1" t="s">
        <v>27</v>
      </c>
      <c r="B103" s="1" t="s">
        <v>124</v>
      </c>
      <c r="C103" s="2">
        <v>14</v>
      </c>
      <c r="D103" s="2">
        <v>40</v>
      </c>
      <c r="E103" s="2">
        <v>21</v>
      </c>
      <c r="F103" s="2">
        <v>49</v>
      </c>
      <c r="G103" s="2">
        <v>13</v>
      </c>
      <c r="H103" s="2">
        <v>0</v>
      </c>
      <c r="I103" s="2">
        <v>137</v>
      </c>
    </row>
    <row r="104" spans="1:9" x14ac:dyDescent="0.25">
      <c r="A104" s="1" t="s">
        <v>27</v>
      </c>
      <c r="B104" s="1" t="s">
        <v>91</v>
      </c>
      <c r="C104" s="2">
        <v>14</v>
      </c>
      <c r="D104" s="2">
        <v>40</v>
      </c>
      <c r="E104" s="2">
        <v>20</v>
      </c>
      <c r="F104" s="2">
        <v>46</v>
      </c>
      <c r="G104" s="2">
        <v>13</v>
      </c>
      <c r="H104" s="2">
        <v>0</v>
      </c>
      <c r="I104" s="2">
        <v>133</v>
      </c>
    </row>
    <row r="105" spans="1:9" x14ac:dyDescent="0.25">
      <c r="A105" s="1" t="s">
        <v>27</v>
      </c>
      <c r="B105" s="1" t="s">
        <v>139</v>
      </c>
      <c r="C105" s="2">
        <v>0</v>
      </c>
      <c r="D105" s="2">
        <v>23</v>
      </c>
      <c r="E105" s="2">
        <v>6</v>
      </c>
      <c r="F105" s="2">
        <v>5</v>
      </c>
      <c r="G105" s="2">
        <v>0</v>
      </c>
      <c r="H105" s="2">
        <v>0</v>
      </c>
      <c r="I105" s="2">
        <v>34</v>
      </c>
    </row>
    <row r="106" spans="1:9" x14ac:dyDescent="0.25">
      <c r="A106" s="1" t="s">
        <v>27</v>
      </c>
      <c r="B106" s="1" t="s">
        <v>92</v>
      </c>
      <c r="C106" s="28">
        <v>100</v>
      </c>
      <c r="D106" s="28">
        <v>117.64705882352942</v>
      </c>
      <c r="E106" s="28">
        <v>75</v>
      </c>
      <c r="F106" s="28">
        <v>106.5217391304348</v>
      </c>
      <c r="G106" s="28">
        <v>65</v>
      </c>
      <c r="H106" s="28">
        <v>0</v>
      </c>
      <c r="I106" s="28">
        <v>85.093167701863365</v>
      </c>
    </row>
    <row r="107" spans="1:9" x14ac:dyDescent="0.25">
      <c r="A107" s="1" t="s">
        <v>27</v>
      </c>
      <c r="B107" s="1" t="s">
        <v>93</v>
      </c>
      <c r="C107" s="28">
        <v>100</v>
      </c>
      <c r="D107" s="28">
        <v>117.64705882352942</v>
      </c>
      <c r="E107" s="28">
        <v>71.428571428571431</v>
      </c>
      <c r="F107" s="28">
        <v>100</v>
      </c>
      <c r="G107" s="28">
        <v>65</v>
      </c>
      <c r="H107" s="28">
        <v>0</v>
      </c>
      <c r="I107" s="28">
        <v>82.608695652173907</v>
      </c>
    </row>
    <row r="108" spans="1:9" x14ac:dyDescent="0.25">
      <c r="A108" s="1" t="s">
        <v>27</v>
      </c>
      <c r="B108" s="1" t="s">
        <v>135</v>
      </c>
      <c r="C108" s="28">
        <v>0</v>
      </c>
      <c r="D108" s="28">
        <v>62.162162162162161</v>
      </c>
      <c r="E108" s="28">
        <v>40</v>
      </c>
      <c r="F108" s="28">
        <v>22.727272727272727</v>
      </c>
      <c r="G108" s="28">
        <v>0</v>
      </c>
      <c r="H108" s="28">
        <v>0</v>
      </c>
      <c r="I108" s="28">
        <v>39.080459770114942</v>
      </c>
    </row>
    <row r="109" spans="1:9" x14ac:dyDescent="0.25">
      <c r="A109" s="1" t="s">
        <v>27</v>
      </c>
      <c r="B109" s="1" t="s">
        <v>136</v>
      </c>
      <c r="C109" s="28">
        <v>0</v>
      </c>
      <c r="D109" s="28">
        <v>67.64705882352942</v>
      </c>
      <c r="E109" s="28">
        <v>21.428571428571427</v>
      </c>
      <c r="F109" s="28">
        <v>10.869565217391305</v>
      </c>
      <c r="G109" s="28">
        <v>0</v>
      </c>
      <c r="H109" s="28">
        <v>0</v>
      </c>
      <c r="I109" s="28">
        <v>21.118012422360248</v>
      </c>
    </row>
    <row r="110" spans="1:9" x14ac:dyDescent="0.25">
      <c r="A110" s="1" t="s">
        <v>28</v>
      </c>
      <c r="B110" s="1" t="s">
        <v>90</v>
      </c>
      <c r="C110" s="2">
        <v>114</v>
      </c>
      <c r="D110" s="2">
        <v>226</v>
      </c>
      <c r="E110" s="2">
        <v>215</v>
      </c>
      <c r="F110" s="2">
        <v>307</v>
      </c>
      <c r="G110" s="2">
        <v>99</v>
      </c>
      <c r="H110" s="2">
        <v>125</v>
      </c>
      <c r="I110" s="2">
        <v>1086</v>
      </c>
    </row>
    <row r="111" spans="1:9" x14ac:dyDescent="0.25">
      <c r="A111" s="1" t="s">
        <v>28</v>
      </c>
      <c r="B111" s="1" t="s">
        <v>124</v>
      </c>
      <c r="C111" s="2">
        <v>113</v>
      </c>
      <c r="D111" s="2">
        <v>223</v>
      </c>
      <c r="E111" s="2">
        <v>213</v>
      </c>
      <c r="F111" s="2">
        <v>271</v>
      </c>
      <c r="G111" s="2">
        <v>90</v>
      </c>
      <c r="H111" s="2">
        <v>50</v>
      </c>
      <c r="I111" s="2">
        <v>960</v>
      </c>
    </row>
    <row r="112" spans="1:9" x14ac:dyDescent="0.25">
      <c r="A112" s="1" t="s">
        <v>28</v>
      </c>
      <c r="B112" s="1" t="s">
        <v>91</v>
      </c>
      <c r="C112" s="2">
        <v>112</v>
      </c>
      <c r="D112" s="2">
        <v>219</v>
      </c>
      <c r="E112" s="2">
        <v>209</v>
      </c>
      <c r="F112" s="2">
        <v>260</v>
      </c>
      <c r="G112" s="2">
        <v>86</v>
      </c>
      <c r="H112" s="2">
        <v>0</v>
      </c>
      <c r="I112" s="2">
        <v>886</v>
      </c>
    </row>
    <row r="113" spans="1:9" x14ac:dyDescent="0.25">
      <c r="A113" s="1" t="s">
        <v>28</v>
      </c>
      <c r="B113" s="1" t="s">
        <v>139</v>
      </c>
      <c r="C113" s="2">
        <v>85</v>
      </c>
      <c r="D113" s="2">
        <v>121</v>
      </c>
      <c r="E113" s="2">
        <v>49</v>
      </c>
      <c r="F113" s="2">
        <v>38</v>
      </c>
      <c r="G113" s="2">
        <v>0</v>
      </c>
      <c r="H113" s="2">
        <v>0</v>
      </c>
      <c r="I113" s="2">
        <v>293</v>
      </c>
    </row>
    <row r="114" spans="1:9" x14ac:dyDescent="0.25">
      <c r="A114" s="1" t="s">
        <v>28</v>
      </c>
      <c r="B114" s="1" t="s">
        <v>92</v>
      </c>
      <c r="C114" s="28">
        <v>99.122807017543863</v>
      </c>
      <c r="D114" s="28">
        <v>98.672566371681413</v>
      </c>
      <c r="E114" s="28">
        <v>99.069767441860463</v>
      </c>
      <c r="F114" s="28">
        <v>88.273615635179141</v>
      </c>
      <c r="G114" s="28">
        <v>90.909090909090907</v>
      </c>
      <c r="H114" s="28">
        <v>40</v>
      </c>
      <c r="I114" s="28">
        <v>88.39779005524862</v>
      </c>
    </row>
    <row r="115" spans="1:9" x14ac:dyDescent="0.25">
      <c r="A115" s="1" t="s">
        <v>28</v>
      </c>
      <c r="B115" s="1" t="s">
        <v>93</v>
      </c>
      <c r="C115" s="28">
        <v>98.245614035087712</v>
      </c>
      <c r="D115" s="28">
        <v>96.902654867256629</v>
      </c>
      <c r="E115" s="28">
        <v>97.20930232558139</v>
      </c>
      <c r="F115" s="28">
        <v>84.690553745928341</v>
      </c>
      <c r="G115" s="28">
        <v>86.868686868686879</v>
      </c>
      <c r="H115" s="28">
        <v>0</v>
      </c>
      <c r="I115" s="28">
        <v>81.583793738489874</v>
      </c>
    </row>
    <row r="116" spans="1:9" x14ac:dyDescent="0.25">
      <c r="A116" s="1" t="s">
        <v>28</v>
      </c>
      <c r="B116" s="1" t="s">
        <v>135</v>
      </c>
      <c r="C116" s="28">
        <v>82.524271844660191</v>
      </c>
      <c r="D116" s="28">
        <v>62.051282051282051</v>
      </c>
      <c r="E116" s="28">
        <v>32.666666666666664</v>
      </c>
      <c r="F116" s="28">
        <v>25.333333333333336</v>
      </c>
      <c r="G116" s="28">
        <v>0</v>
      </c>
      <c r="H116" s="28">
        <v>0</v>
      </c>
      <c r="I116" s="28">
        <v>48.996655518394647</v>
      </c>
    </row>
    <row r="117" spans="1:9" x14ac:dyDescent="0.25">
      <c r="A117" s="1" t="s">
        <v>28</v>
      </c>
      <c r="B117" s="1" t="s">
        <v>136</v>
      </c>
      <c r="C117" s="28">
        <v>74.561403508771932</v>
      </c>
      <c r="D117" s="28">
        <v>53.539823008849567</v>
      </c>
      <c r="E117" s="28">
        <v>22.790697674418606</v>
      </c>
      <c r="F117" s="28">
        <v>12.37785016286645</v>
      </c>
      <c r="G117" s="28">
        <v>0</v>
      </c>
      <c r="H117" s="28">
        <v>0</v>
      </c>
      <c r="I117" s="28">
        <v>26.979742173112335</v>
      </c>
    </row>
    <row r="118" spans="1:9" x14ac:dyDescent="0.25">
      <c r="A118" s="1" t="s">
        <v>29</v>
      </c>
      <c r="B118" s="1" t="s">
        <v>90</v>
      </c>
      <c r="C118" s="2">
        <v>295</v>
      </c>
      <c r="D118" s="2">
        <v>625</v>
      </c>
      <c r="E118" s="2">
        <v>632</v>
      </c>
      <c r="F118" s="2">
        <v>1037</v>
      </c>
      <c r="G118" s="2">
        <v>364</v>
      </c>
      <c r="H118" s="2">
        <v>435</v>
      </c>
      <c r="I118" s="2">
        <v>3388</v>
      </c>
    </row>
    <row r="119" spans="1:9" x14ac:dyDescent="0.25">
      <c r="A119" s="1" t="s">
        <v>29</v>
      </c>
      <c r="B119" s="1" t="s">
        <v>124</v>
      </c>
      <c r="C119" s="2">
        <v>314</v>
      </c>
      <c r="D119" s="2">
        <v>594</v>
      </c>
      <c r="E119" s="2">
        <v>580</v>
      </c>
      <c r="F119" s="2">
        <v>956</v>
      </c>
      <c r="G119" s="2">
        <v>349</v>
      </c>
      <c r="H119" s="2">
        <v>132</v>
      </c>
      <c r="I119" s="2">
        <v>2925</v>
      </c>
    </row>
    <row r="120" spans="1:9" x14ac:dyDescent="0.25">
      <c r="A120" s="1" t="s">
        <v>29</v>
      </c>
      <c r="B120" s="1" t="s">
        <v>91</v>
      </c>
      <c r="C120" s="2">
        <v>311</v>
      </c>
      <c r="D120" s="2">
        <v>583</v>
      </c>
      <c r="E120" s="2">
        <v>563</v>
      </c>
      <c r="F120" s="2">
        <v>922</v>
      </c>
      <c r="G120" s="2">
        <v>331</v>
      </c>
      <c r="H120" s="2">
        <v>0</v>
      </c>
      <c r="I120" s="2">
        <v>2710</v>
      </c>
    </row>
    <row r="121" spans="1:9" x14ac:dyDescent="0.25">
      <c r="A121" s="1" t="s">
        <v>29</v>
      </c>
      <c r="B121" s="1" t="s">
        <v>139</v>
      </c>
      <c r="C121" s="2">
        <v>231</v>
      </c>
      <c r="D121" s="2">
        <v>319</v>
      </c>
      <c r="E121" s="2">
        <v>159</v>
      </c>
      <c r="F121" s="2">
        <v>125</v>
      </c>
      <c r="G121" s="2">
        <v>0</v>
      </c>
      <c r="H121" s="2">
        <v>0</v>
      </c>
      <c r="I121" s="2">
        <v>834</v>
      </c>
    </row>
    <row r="122" spans="1:9" x14ac:dyDescent="0.25">
      <c r="A122" s="1" t="s">
        <v>29</v>
      </c>
      <c r="B122" s="1" t="s">
        <v>92</v>
      </c>
      <c r="C122" s="28">
        <v>106.4406779661017</v>
      </c>
      <c r="D122" s="28">
        <v>95.04</v>
      </c>
      <c r="E122" s="28">
        <v>91.77215189873418</v>
      </c>
      <c r="F122" s="28">
        <v>92.189006750241077</v>
      </c>
      <c r="G122" s="28">
        <v>95.879120879120876</v>
      </c>
      <c r="H122" s="28">
        <v>30.344827586206897</v>
      </c>
      <c r="I122" s="28">
        <v>86.334120425029511</v>
      </c>
    </row>
    <row r="123" spans="1:9" x14ac:dyDescent="0.25">
      <c r="A123" s="1" t="s">
        <v>29</v>
      </c>
      <c r="B123" s="1" t="s">
        <v>93</v>
      </c>
      <c r="C123" s="28">
        <v>105.42372881355932</v>
      </c>
      <c r="D123" s="28">
        <v>93.28</v>
      </c>
      <c r="E123" s="28">
        <v>89.082278481012651</v>
      </c>
      <c r="F123" s="28">
        <v>88.910318225650926</v>
      </c>
      <c r="G123" s="28">
        <v>90.934065934065927</v>
      </c>
      <c r="H123" s="28">
        <v>0</v>
      </c>
      <c r="I123" s="28">
        <v>79.988193624557255</v>
      </c>
    </row>
    <row r="124" spans="1:9" x14ac:dyDescent="0.25">
      <c r="A124" s="1" t="s">
        <v>29</v>
      </c>
      <c r="B124" s="1" t="s">
        <v>135</v>
      </c>
      <c r="C124" s="28">
        <v>78.040540540540533</v>
      </c>
      <c r="D124" s="28">
        <v>61.464354527938347</v>
      </c>
      <c r="E124" s="28">
        <v>39.75</v>
      </c>
      <c r="F124" s="28">
        <v>25.45824847250509</v>
      </c>
      <c r="G124" s="28">
        <v>0</v>
      </c>
      <c r="H124" s="28">
        <v>0</v>
      </c>
      <c r="I124" s="28">
        <v>48.65810968494749</v>
      </c>
    </row>
    <row r="125" spans="1:9" x14ac:dyDescent="0.25">
      <c r="A125" s="1" t="s">
        <v>29</v>
      </c>
      <c r="B125" s="1" t="s">
        <v>136</v>
      </c>
      <c r="C125" s="28">
        <v>78.305084745762713</v>
      </c>
      <c r="D125" s="28">
        <v>51.04</v>
      </c>
      <c r="E125" s="28">
        <v>25.158227848101266</v>
      </c>
      <c r="F125" s="28">
        <v>12.054001928640307</v>
      </c>
      <c r="G125" s="28">
        <v>0</v>
      </c>
      <c r="H125" s="28">
        <v>0</v>
      </c>
      <c r="I125" s="28">
        <v>24.61629279811098</v>
      </c>
    </row>
    <row r="126" spans="1:9" x14ac:dyDescent="0.25">
      <c r="A126" s="1" t="s">
        <v>31</v>
      </c>
      <c r="B126" s="1" t="s">
        <v>90</v>
      </c>
      <c r="C126" s="2">
        <v>15</v>
      </c>
      <c r="D126" s="2">
        <v>54</v>
      </c>
      <c r="E126" s="2">
        <v>58</v>
      </c>
      <c r="F126" s="2">
        <v>75</v>
      </c>
      <c r="G126" s="2">
        <v>18</v>
      </c>
      <c r="H126" s="2">
        <v>43</v>
      </c>
      <c r="I126" s="2">
        <v>263</v>
      </c>
    </row>
    <row r="127" spans="1:9" x14ac:dyDescent="0.25">
      <c r="A127" s="1" t="s">
        <v>31</v>
      </c>
      <c r="B127" s="1" t="s">
        <v>124</v>
      </c>
      <c r="C127" s="2">
        <v>18</v>
      </c>
      <c r="D127" s="2">
        <v>53</v>
      </c>
      <c r="E127" s="2">
        <v>55</v>
      </c>
      <c r="F127" s="2">
        <v>70</v>
      </c>
      <c r="G127" s="2">
        <v>20</v>
      </c>
      <c r="H127" s="2">
        <v>18</v>
      </c>
      <c r="I127" s="2">
        <v>234</v>
      </c>
    </row>
    <row r="128" spans="1:9" x14ac:dyDescent="0.25">
      <c r="A128" s="1" t="s">
        <v>31</v>
      </c>
      <c r="B128" s="1" t="s">
        <v>91</v>
      </c>
      <c r="C128" s="2">
        <v>18</v>
      </c>
      <c r="D128" s="2">
        <v>53</v>
      </c>
      <c r="E128" s="2">
        <v>52</v>
      </c>
      <c r="F128" s="2">
        <v>64</v>
      </c>
      <c r="G128" s="2">
        <v>19</v>
      </c>
      <c r="H128" s="2">
        <v>0</v>
      </c>
      <c r="I128" s="2">
        <v>206</v>
      </c>
    </row>
    <row r="129" spans="1:9" x14ac:dyDescent="0.25">
      <c r="A129" s="1" t="s">
        <v>31</v>
      </c>
      <c r="B129" s="1" t="s">
        <v>139</v>
      </c>
      <c r="C129" s="2">
        <v>14</v>
      </c>
      <c r="D129" s="2">
        <v>31</v>
      </c>
      <c r="E129" s="2">
        <v>25</v>
      </c>
      <c r="F129" s="2">
        <v>7</v>
      </c>
      <c r="G129" s="2">
        <v>0</v>
      </c>
      <c r="H129" s="2">
        <v>0</v>
      </c>
      <c r="I129" s="2">
        <v>77</v>
      </c>
    </row>
    <row r="130" spans="1:9" x14ac:dyDescent="0.25">
      <c r="A130" s="1" t="s">
        <v>31</v>
      </c>
      <c r="B130" s="1" t="s">
        <v>92</v>
      </c>
      <c r="C130" s="28">
        <v>120</v>
      </c>
      <c r="D130" s="28">
        <v>98.148148148148152</v>
      </c>
      <c r="E130" s="28">
        <v>94.827586206896555</v>
      </c>
      <c r="F130" s="28">
        <v>93.333333333333329</v>
      </c>
      <c r="G130" s="28">
        <v>111.11111111111111</v>
      </c>
      <c r="H130" s="28">
        <v>41.860465116279073</v>
      </c>
      <c r="I130" s="28">
        <v>88.973384030418245</v>
      </c>
    </row>
    <row r="131" spans="1:9" x14ac:dyDescent="0.25">
      <c r="A131" s="1" t="s">
        <v>31</v>
      </c>
      <c r="B131" s="1" t="s">
        <v>93</v>
      </c>
      <c r="C131" s="28">
        <v>120</v>
      </c>
      <c r="D131" s="28">
        <v>98.148148148148152</v>
      </c>
      <c r="E131" s="28">
        <v>89.65517241379311</v>
      </c>
      <c r="F131" s="28">
        <v>85.333333333333343</v>
      </c>
      <c r="G131" s="28">
        <v>105.55555555555556</v>
      </c>
      <c r="H131" s="28">
        <v>0</v>
      </c>
      <c r="I131" s="28">
        <v>78.326996197718628</v>
      </c>
    </row>
    <row r="132" spans="1:9" x14ac:dyDescent="0.25">
      <c r="A132" s="1" t="s">
        <v>31</v>
      </c>
      <c r="B132" s="1" t="s">
        <v>135</v>
      </c>
      <c r="C132" s="28">
        <v>87.5</v>
      </c>
      <c r="D132" s="28">
        <v>70.454545454545453</v>
      </c>
      <c r="E132" s="28">
        <v>55.555555555555557</v>
      </c>
      <c r="F132" s="28">
        <v>17.073170731707318</v>
      </c>
      <c r="G132" s="28">
        <v>0</v>
      </c>
      <c r="H132" s="28">
        <v>0</v>
      </c>
      <c r="I132" s="28">
        <v>52.380952380952387</v>
      </c>
    </row>
    <row r="133" spans="1:9" x14ac:dyDescent="0.25">
      <c r="A133" s="1" t="s">
        <v>31</v>
      </c>
      <c r="B133" s="1" t="s">
        <v>136</v>
      </c>
      <c r="C133" s="28">
        <v>93.333333333333329</v>
      </c>
      <c r="D133" s="28">
        <v>57.407407407407405</v>
      </c>
      <c r="E133" s="28">
        <v>43.103448275862064</v>
      </c>
      <c r="F133" s="28">
        <v>9.3333333333333339</v>
      </c>
      <c r="G133" s="28">
        <v>0</v>
      </c>
      <c r="H133" s="28">
        <v>0</v>
      </c>
      <c r="I133" s="28">
        <v>29.277566539923956</v>
      </c>
    </row>
    <row r="134" spans="1:9" x14ac:dyDescent="0.25">
      <c r="A134" s="1" t="s">
        <v>32</v>
      </c>
      <c r="B134" s="1" t="s">
        <v>90</v>
      </c>
      <c r="C134" s="2">
        <v>5</v>
      </c>
      <c r="D134" s="2">
        <v>10</v>
      </c>
      <c r="E134" s="2">
        <v>12</v>
      </c>
      <c r="F134" s="2">
        <v>16</v>
      </c>
      <c r="G134" s="2">
        <v>7</v>
      </c>
      <c r="H134" s="2">
        <v>12</v>
      </c>
      <c r="I134" s="2">
        <v>62</v>
      </c>
    </row>
    <row r="135" spans="1:9" x14ac:dyDescent="0.25">
      <c r="A135" s="1" t="s">
        <v>32</v>
      </c>
      <c r="B135" s="1" t="s">
        <v>124</v>
      </c>
      <c r="C135" s="2">
        <v>6</v>
      </c>
      <c r="D135" s="2">
        <v>7</v>
      </c>
      <c r="E135" s="2">
        <v>11</v>
      </c>
      <c r="F135" s="2">
        <v>17</v>
      </c>
      <c r="G135" s="2">
        <v>6</v>
      </c>
      <c r="H135" s="2">
        <v>6</v>
      </c>
      <c r="I135" s="2">
        <v>53</v>
      </c>
    </row>
    <row r="136" spans="1:9" x14ac:dyDescent="0.25">
      <c r="A136" s="1" t="s">
        <v>32</v>
      </c>
      <c r="B136" s="1" t="s">
        <v>91</v>
      </c>
      <c r="C136" s="2">
        <v>6</v>
      </c>
      <c r="D136" s="2">
        <v>7</v>
      </c>
      <c r="E136" s="2">
        <v>11</v>
      </c>
      <c r="F136" s="2">
        <v>16</v>
      </c>
      <c r="G136" s="2">
        <v>5</v>
      </c>
      <c r="H136" s="2">
        <v>0</v>
      </c>
      <c r="I136" s="2">
        <v>45</v>
      </c>
    </row>
    <row r="137" spans="1:9" x14ac:dyDescent="0.25">
      <c r="A137" s="1" t="s">
        <v>32</v>
      </c>
      <c r="B137" s="1" t="s">
        <v>139</v>
      </c>
      <c r="C137" s="2">
        <v>5</v>
      </c>
      <c r="D137" s="2">
        <v>0</v>
      </c>
      <c r="E137" s="2">
        <v>0</v>
      </c>
      <c r="F137" s="2">
        <v>0</v>
      </c>
      <c r="G137" s="2">
        <v>0</v>
      </c>
      <c r="H137" s="2">
        <v>0</v>
      </c>
      <c r="I137" s="2">
        <v>5</v>
      </c>
    </row>
    <row r="138" spans="1:9" x14ac:dyDescent="0.25">
      <c r="A138" s="1" t="s">
        <v>32</v>
      </c>
      <c r="B138" s="1" t="s">
        <v>92</v>
      </c>
      <c r="C138" s="28">
        <v>120</v>
      </c>
      <c r="D138" s="28">
        <v>70</v>
      </c>
      <c r="E138" s="28">
        <v>91.666666666666657</v>
      </c>
      <c r="F138" s="28">
        <v>106.25</v>
      </c>
      <c r="G138" s="28">
        <v>85.714285714285708</v>
      </c>
      <c r="H138" s="28">
        <v>50</v>
      </c>
      <c r="I138" s="28">
        <v>85.483870967741936</v>
      </c>
    </row>
    <row r="139" spans="1:9" x14ac:dyDescent="0.25">
      <c r="A139" s="1" t="s">
        <v>32</v>
      </c>
      <c r="B139" s="1" t="s">
        <v>93</v>
      </c>
      <c r="C139" s="28">
        <v>120</v>
      </c>
      <c r="D139" s="28">
        <v>70</v>
      </c>
      <c r="E139" s="28">
        <v>91.666666666666657</v>
      </c>
      <c r="F139" s="28">
        <v>100</v>
      </c>
      <c r="G139" s="28">
        <v>71.428571428571431</v>
      </c>
      <c r="H139" s="28">
        <v>0</v>
      </c>
      <c r="I139" s="28">
        <v>72.58064516129032</v>
      </c>
    </row>
    <row r="140" spans="1:9" x14ac:dyDescent="0.25">
      <c r="A140" s="1" t="s">
        <v>32</v>
      </c>
      <c r="B140" s="1" t="s">
        <v>135</v>
      </c>
      <c r="C140" s="28">
        <v>83.333333333333343</v>
      </c>
      <c r="D140" s="28">
        <v>0</v>
      </c>
      <c r="E140" s="28">
        <v>0</v>
      </c>
      <c r="F140" s="28">
        <v>0</v>
      </c>
      <c r="G140" s="28">
        <v>0</v>
      </c>
      <c r="H140" s="28">
        <v>0</v>
      </c>
      <c r="I140" s="28">
        <v>19.230769230769234</v>
      </c>
    </row>
    <row r="141" spans="1:9" x14ac:dyDescent="0.25">
      <c r="A141" s="1" t="s">
        <v>32</v>
      </c>
      <c r="B141" s="1" t="s">
        <v>136</v>
      </c>
      <c r="C141" s="28">
        <v>100</v>
      </c>
      <c r="D141" s="28">
        <v>0</v>
      </c>
      <c r="E141" s="28">
        <v>0</v>
      </c>
      <c r="F141" s="28">
        <v>0</v>
      </c>
      <c r="G141" s="28">
        <v>0</v>
      </c>
      <c r="H141" s="28">
        <v>0</v>
      </c>
      <c r="I141" s="28">
        <v>8.064516129032258</v>
      </c>
    </row>
    <row r="142" spans="1:9" x14ac:dyDescent="0.25">
      <c r="A142" s="1" t="s">
        <v>33</v>
      </c>
      <c r="B142" s="1" t="s">
        <v>90</v>
      </c>
      <c r="C142" s="2">
        <v>86</v>
      </c>
      <c r="D142" s="2">
        <v>262</v>
      </c>
      <c r="E142" s="2">
        <v>283</v>
      </c>
      <c r="F142" s="2">
        <v>632</v>
      </c>
      <c r="G142" s="2">
        <v>200</v>
      </c>
      <c r="H142" s="2">
        <v>265</v>
      </c>
      <c r="I142" s="2">
        <v>1728</v>
      </c>
    </row>
    <row r="143" spans="1:9" x14ac:dyDescent="0.25">
      <c r="A143" s="1" t="s">
        <v>33</v>
      </c>
      <c r="B143" s="1" t="s">
        <v>124</v>
      </c>
      <c r="C143" s="2">
        <v>91</v>
      </c>
      <c r="D143" s="2">
        <v>253</v>
      </c>
      <c r="E143" s="2">
        <v>280</v>
      </c>
      <c r="F143" s="2">
        <v>607</v>
      </c>
      <c r="G143" s="2">
        <v>201</v>
      </c>
      <c r="H143" s="2">
        <v>73</v>
      </c>
      <c r="I143" s="2">
        <v>1505</v>
      </c>
    </row>
    <row r="144" spans="1:9" x14ac:dyDescent="0.25">
      <c r="A144" s="1" t="s">
        <v>33</v>
      </c>
      <c r="B144" s="1" t="s">
        <v>91</v>
      </c>
      <c r="C144" s="2">
        <v>89</v>
      </c>
      <c r="D144" s="2">
        <v>252</v>
      </c>
      <c r="E144" s="2">
        <v>269</v>
      </c>
      <c r="F144" s="2">
        <v>581</v>
      </c>
      <c r="G144" s="2">
        <v>185</v>
      </c>
      <c r="H144" s="2">
        <v>0</v>
      </c>
      <c r="I144" s="2">
        <v>1376</v>
      </c>
    </row>
    <row r="145" spans="1:9" x14ac:dyDescent="0.25">
      <c r="A145" s="1" t="s">
        <v>33</v>
      </c>
      <c r="B145" s="1" t="s">
        <v>139</v>
      </c>
      <c r="C145" s="2">
        <v>61</v>
      </c>
      <c r="D145" s="2">
        <v>113</v>
      </c>
      <c r="E145" s="2">
        <v>56</v>
      </c>
      <c r="F145" s="2">
        <v>52</v>
      </c>
      <c r="G145" s="2">
        <v>0</v>
      </c>
      <c r="H145" s="2">
        <v>0</v>
      </c>
      <c r="I145" s="2">
        <v>282</v>
      </c>
    </row>
    <row r="146" spans="1:9" x14ac:dyDescent="0.25">
      <c r="A146" s="1" t="s">
        <v>33</v>
      </c>
      <c r="B146" s="1" t="s">
        <v>92</v>
      </c>
      <c r="C146" s="28">
        <v>105.81395348837211</v>
      </c>
      <c r="D146" s="28">
        <v>96.564885496183209</v>
      </c>
      <c r="E146" s="28">
        <v>98.939929328621915</v>
      </c>
      <c r="F146" s="28">
        <v>96.044303797468359</v>
      </c>
      <c r="G146" s="28">
        <v>100.49999999999999</v>
      </c>
      <c r="H146" s="28">
        <v>27.547169811320753</v>
      </c>
      <c r="I146" s="28">
        <v>87.094907407407405</v>
      </c>
    </row>
    <row r="147" spans="1:9" x14ac:dyDescent="0.25">
      <c r="A147" s="1" t="s">
        <v>33</v>
      </c>
      <c r="B147" s="1" t="s">
        <v>93</v>
      </c>
      <c r="C147" s="28">
        <v>103.48837209302326</v>
      </c>
      <c r="D147" s="28">
        <v>96.18320610687023</v>
      </c>
      <c r="E147" s="28">
        <v>95.053003533568898</v>
      </c>
      <c r="F147" s="28">
        <v>91.930379746835442</v>
      </c>
      <c r="G147" s="28">
        <v>92.5</v>
      </c>
      <c r="H147" s="28">
        <v>0</v>
      </c>
      <c r="I147" s="28">
        <v>79.629629629629633</v>
      </c>
    </row>
    <row r="148" spans="1:9" x14ac:dyDescent="0.25">
      <c r="A148" s="1" t="s">
        <v>33</v>
      </c>
      <c r="B148" s="1" t="s">
        <v>135</v>
      </c>
      <c r="C148" s="28">
        <v>74.390243902439025</v>
      </c>
      <c r="D148" s="28">
        <v>53.301886792452834</v>
      </c>
      <c r="E148" s="28">
        <v>32.183908045977013</v>
      </c>
      <c r="F148" s="28">
        <v>17.687074829931973</v>
      </c>
      <c r="G148" s="28">
        <v>0</v>
      </c>
      <c r="H148" s="28">
        <v>0</v>
      </c>
      <c r="I148" s="28">
        <v>36.910994764397905</v>
      </c>
    </row>
    <row r="149" spans="1:9" x14ac:dyDescent="0.25">
      <c r="A149" s="1" t="s">
        <v>33</v>
      </c>
      <c r="B149" s="1" t="s">
        <v>136</v>
      </c>
      <c r="C149" s="28">
        <v>70.930232558139537</v>
      </c>
      <c r="D149" s="28">
        <v>43.12977099236641</v>
      </c>
      <c r="E149" s="28">
        <v>19.78798586572438</v>
      </c>
      <c r="F149" s="28">
        <v>8.2278481012658222</v>
      </c>
      <c r="G149" s="28">
        <v>0</v>
      </c>
      <c r="H149" s="28">
        <v>0</v>
      </c>
      <c r="I149" s="28">
        <v>16.319444444444446</v>
      </c>
    </row>
    <row r="150" spans="1:9" x14ac:dyDescent="0.25">
      <c r="A150" s="1" t="s">
        <v>34</v>
      </c>
      <c r="B150" s="1" t="s">
        <v>90</v>
      </c>
      <c r="C150" s="2">
        <v>6</v>
      </c>
      <c r="D150" s="2">
        <v>13</v>
      </c>
      <c r="E150" s="2">
        <v>13</v>
      </c>
      <c r="F150" s="2">
        <v>24</v>
      </c>
      <c r="G150" s="2">
        <v>9</v>
      </c>
      <c r="H150" s="2">
        <v>12</v>
      </c>
      <c r="I150" s="2">
        <v>77</v>
      </c>
    </row>
    <row r="151" spans="1:9" x14ac:dyDescent="0.25">
      <c r="A151" s="1" t="s">
        <v>34</v>
      </c>
      <c r="B151" s="1" t="s">
        <v>124</v>
      </c>
      <c r="C151" s="2">
        <v>6</v>
      </c>
      <c r="D151" s="2">
        <v>13</v>
      </c>
      <c r="E151" s="2">
        <v>10</v>
      </c>
      <c r="F151" s="2">
        <v>23</v>
      </c>
      <c r="G151" s="2">
        <v>7</v>
      </c>
      <c r="H151" s="2">
        <v>5</v>
      </c>
      <c r="I151" s="2">
        <v>64</v>
      </c>
    </row>
    <row r="152" spans="1:9" x14ac:dyDescent="0.25">
      <c r="A152" s="1" t="s">
        <v>34</v>
      </c>
      <c r="B152" s="1" t="s">
        <v>91</v>
      </c>
      <c r="C152" s="2">
        <v>6</v>
      </c>
      <c r="D152" s="2">
        <v>13</v>
      </c>
      <c r="E152" s="2">
        <v>10</v>
      </c>
      <c r="F152" s="2">
        <v>23</v>
      </c>
      <c r="G152" s="2">
        <v>7</v>
      </c>
      <c r="H152" s="2">
        <v>0</v>
      </c>
      <c r="I152" s="2">
        <v>59</v>
      </c>
    </row>
    <row r="153" spans="1:9" x14ac:dyDescent="0.25">
      <c r="A153" s="1" t="s">
        <v>34</v>
      </c>
      <c r="B153" s="1" t="s">
        <v>139</v>
      </c>
      <c r="C153" s="2">
        <v>0</v>
      </c>
      <c r="D153" s="2">
        <v>8</v>
      </c>
      <c r="E153" s="2">
        <v>5</v>
      </c>
      <c r="F153" s="2">
        <v>0</v>
      </c>
      <c r="G153" s="2">
        <v>0</v>
      </c>
      <c r="H153" s="2">
        <v>0</v>
      </c>
      <c r="I153" s="2">
        <v>13</v>
      </c>
    </row>
    <row r="154" spans="1:9" x14ac:dyDescent="0.25">
      <c r="A154" s="1" t="s">
        <v>34</v>
      </c>
      <c r="B154" s="1" t="s">
        <v>92</v>
      </c>
      <c r="C154" s="28">
        <v>100</v>
      </c>
      <c r="D154" s="28">
        <v>100</v>
      </c>
      <c r="E154" s="28">
        <v>76.923076923076934</v>
      </c>
      <c r="F154" s="28">
        <v>95.833333333333343</v>
      </c>
      <c r="G154" s="28">
        <v>77.777777777777786</v>
      </c>
      <c r="H154" s="28">
        <v>41.666666666666671</v>
      </c>
      <c r="I154" s="28">
        <v>83.116883116883116</v>
      </c>
    </row>
    <row r="155" spans="1:9" x14ac:dyDescent="0.25">
      <c r="A155" s="1" t="s">
        <v>34</v>
      </c>
      <c r="B155" s="1" t="s">
        <v>93</v>
      </c>
      <c r="C155" s="28">
        <v>100</v>
      </c>
      <c r="D155" s="28">
        <v>100</v>
      </c>
      <c r="E155" s="28">
        <v>76.923076923076934</v>
      </c>
      <c r="F155" s="28">
        <v>95.833333333333343</v>
      </c>
      <c r="G155" s="28">
        <v>77.777777777777786</v>
      </c>
      <c r="H155" s="28">
        <v>0</v>
      </c>
      <c r="I155" s="28">
        <v>76.623376623376629</v>
      </c>
    </row>
    <row r="156" spans="1:9" x14ac:dyDescent="0.25">
      <c r="A156" s="1" t="s">
        <v>34</v>
      </c>
      <c r="B156" s="1" t="s">
        <v>135</v>
      </c>
      <c r="C156" s="28">
        <v>0</v>
      </c>
      <c r="D156" s="28">
        <v>72.727272727272734</v>
      </c>
      <c r="E156" s="28">
        <v>71.428571428571431</v>
      </c>
      <c r="F156" s="28">
        <v>0</v>
      </c>
      <c r="G156" s="28">
        <v>0</v>
      </c>
      <c r="H156" s="28">
        <v>0</v>
      </c>
      <c r="I156" s="28">
        <v>38.235294117647058</v>
      </c>
    </row>
    <row r="157" spans="1:9" x14ac:dyDescent="0.25">
      <c r="A157" s="1" t="s">
        <v>34</v>
      </c>
      <c r="B157" s="1" t="s">
        <v>136</v>
      </c>
      <c r="C157" s="28">
        <v>0</v>
      </c>
      <c r="D157" s="28">
        <v>61.53846153846154</v>
      </c>
      <c r="E157" s="28">
        <v>38.461538461538467</v>
      </c>
      <c r="F157" s="28">
        <v>0</v>
      </c>
      <c r="G157" s="28">
        <v>0</v>
      </c>
      <c r="H157" s="28">
        <v>0</v>
      </c>
      <c r="I157" s="28">
        <v>16.883116883116884</v>
      </c>
    </row>
    <row r="158" spans="1:9" x14ac:dyDescent="0.25">
      <c r="A158" s="1" t="s">
        <v>30</v>
      </c>
      <c r="B158" s="1" t="s">
        <v>90</v>
      </c>
      <c r="C158" s="2">
        <v>100</v>
      </c>
      <c r="D158" s="2">
        <v>219</v>
      </c>
      <c r="E158" s="2">
        <v>255</v>
      </c>
      <c r="F158" s="2">
        <v>460</v>
      </c>
      <c r="G158" s="2">
        <v>152</v>
      </c>
      <c r="H158" s="2">
        <v>235</v>
      </c>
      <c r="I158" s="2">
        <v>1421</v>
      </c>
    </row>
    <row r="159" spans="1:9" x14ac:dyDescent="0.25">
      <c r="A159" s="1" t="s">
        <v>30</v>
      </c>
      <c r="B159" s="1" t="s">
        <v>124</v>
      </c>
      <c r="C159" s="2">
        <v>101</v>
      </c>
      <c r="D159" s="2">
        <v>215</v>
      </c>
      <c r="E159" s="2">
        <v>251</v>
      </c>
      <c r="F159" s="2">
        <v>473</v>
      </c>
      <c r="G159" s="2">
        <v>152</v>
      </c>
      <c r="H159" s="2">
        <v>80</v>
      </c>
      <c r="I159" s="2">
        <v>1272</v>
      </c>
    </row>
    <row r="160" spans="1:9" x14ac:dyDescent="0.25">
      <c r="A160" s="1" t="s">
        <v>30</v>
      </c>
      <c r="B160" s="1" t="s">
        <v>91</v>
      </c>
      <c r="C160" s="2">
        <v>100</v>
      </c>
      <c r="D160" s="2">
        <v>214</v>
      </c>
      <c r="E160" s="2">
        <v>246</v>
      </c>
      <c r="F160" s="2">
        <v>451</v>
      </c>
      <c r="G160" s="2">
        <v>143</v>
      </c>
      <c r="H160" s="2">
        <v>0</v>
      </c>
      <c r="I160" s="2">
        <v>1154</v>
      </c>
    </row>
    <row r="161" spans="1:9" x14ac:dyDescent="0.25">
      <c r="A161" s="1" t="s">
        <v>30</v>
      </c>
      <c r="B161" s="1" t="s">
        <v>139</v>
      </c>
      <c r="C161" s="2">
        <v>76</v>
      </c>
      <c r="D161" s="2">
        <v>129</v>
      </c>
      <c r="E161" s="2">
        <v>91</v>
      </c>
      <c r="F161" s="2">
        <v>84</v>
      </c>
      <c r="G161" s="2">
        <v>0</v>
      </c>
      <c r="H161" s="2">
        <v>0</v>
      </c>
      <c r="I161" s="2">
        <v>380</v>
      </c>
    </row>
    <row r="162" spans="1:9" x14ac:dyDescent="0.25">
      <c r="A162" s="1" t="s">
        <v>30</v>
      </c>
      <c r="B162" s="1" t="s">
        <v>92</v>
      </c>
      <c r="C162" s="28">
        <v>101</v>
      </c>
      <c r="D162" s="28">
        <v>98.173515981735164</v>
      </c>
      <c r="E162" s="28">
        <v>98.431372549019599</v>
      </c>
      <c r="F162" s="28">
        <v>102.82608695652173</v>
      </c>
      <c r="G162" s="28">
        <v>100</v>
      </c>
      <c r="H162" s="28">
        <v>34.042553191489361</v>
      </c>
      <c r="I162" s="28">
        <v>89.514426460239278</v>
      </c>
    </row>
    <row r="163" spans="1:9" x14ac:dyDescent="0.25">
      <c r="A163" s="1" t="s">
        <v>30</v>
      </c>
      <c r="B163" s="1" t="s">
        <v>93</v>
      </c>
      <c r="C163" s="28">
        <v>100</v>
      </c>
      <c r="D163" s="28">
        <v>97.716894977168948</v>
      </c>
      <c r="E163" s="28">
        <v>96.470588235294116</v>
      </c>
      <c r="F163" s="28">
        <v>98.043478260869563</v>
      </c>
      <c r="G163" s="28">
        <v>94.078947368421055</v>
      </c>
      <c r="H163" s="28">
        <v>0</v>
      </c>
      <c r="I163" s="28">
        <v>81.210415200562977</v>
      </c>
    </row>
    <row r="164" spans="1:9" x14ac:dyDescent="0.25">
      <c r="A164" s="1" t="s">
        <v>30</v>
      </c>
      <c r="B164" s="1" t="s">
        <v>135</v>
      </c>
      <c r="C164" s="28">
        <v>76.767676767676761</v>
      </c>
      <c r="D164" s="28">
        <v>64.5</v>
      </c>
      <c r="E164" s="28">
        <v>47.89473684210526</v>
      </c>
      <c r="F164" s="28">
        <v>30</v>
      </c>
      <c r="G164" s="28">
        <v>0</v>
      </c>
      <c r="H164" s="28">
        <v>0</v>
      </c>
      <c r="I164" s="28">
        <v>49.159120310478656</v>
      </c>
    </row>
    <row r="165" spans="1:9" x14ac:dyDescent="0.25">
      <c r="A165" s="1" t="s">
        <v>30</v>
      </c>
      <c r="B165" s="1" t="s">
        <v>136</v>
      </c>
      <c r="C165" s="28">
        <v>76</v>
      </c>
      <c r="D165" s="28">
        <v>58.904109589041099</v>
      </c>
      <c r="E165" s="28">
        <v>35.686274509803923</v>
      </c>
      <c r="F165" s="28">
        <v>18.260869565217391</v>
      </c>
      <c r="G165" s="28">
        <v>0</v>
      </c>
      <c r="H165" s="28">
        <v>0</v>
      </c>
      <c r="I165" s="28">
        <v>26.741731175228711</v>
      </c>
    </row>
    <row r="166" spans="1:9" x14ac:dyDescent="0.25">
      <c r="A166" s="1" t="s">
        <v>35</v>
      </c>
      <c r="B166" s="1" t="s">
        <v>90</v>
      </c>
      <c r="C166" s="2">
        <v>11</v>
      </c>
      <c r="D166" s="2">
        <v>18</v>
      </c>
      <c r="E166" s="2">
        <v>26</v>
      </c>
      <c r="F166" s="2">
        <v>39</v>
      </c>
      <c r="G166" s="2">
        <v>5</v>
      </c>
      <c r="H166" s="2">
        <v>11</v>
      </c>
      <c r="I166" s="2">
        <v>110</v>
      </c>
    </row>
    <row r="167" spans="1:9" x14ac:dyDescent="0.25">
      <c r="A167" s="1" t="s">
        <v>35</v>
      </c>
      <c r="B167" s="1" t="s">
        <v>124</v>
      </c>
      <c r="C167" s="2">
        <v>0</v>
      </c>
      <c r="D167" s="2">
        <v>7</v>
      </c>
      <c r="E167" s="2">
        <v>0</v>
      </c>
      <c r="F167" s="2">
        <v>11</v>
      </c>
      <c r="G167" s="2">
        <v>7</v>
      </c>
      <c r="H167" s="2">
        <v>0</v>
      </c>
      <c r="I167" s="2">
        <v>25</v>
      </c>
    </row>
    <row r="168" spans="1:9" x14ac:dyDescent="0.25">
      <c r="A168" s="1" t="s">
        <v>35</v>
      </c>
      <c r="B168" s="1" t="s">
        <v>91</v>
      </c>
      <c r="C168" s="2">
        <v>0</v>
      </c>
      <c r="D168" s="2">
        <v>6</v>
      </c>
      <c r="E168" s="2">
        <v>0</v>
      </c>
      <c r="F168" s="2">
        <v>11</v>
      </c>
      <c r="G168" s="2">
        <v>6</v>
      </c>
      <c r="H168" s="2">
        <v>0</v>
      </c>
      <c r="I168" s="2">
        <v>23</v>
      </c>
    </row>
    <row r="169" spans="1:9" x14ac:dyDescent="0.25">
      <c r="A169" s="1" t="s">
        <v>35</v>
      </c>
      <c r="B169" s="1" t="s">
        <v>139</v>
      </c>
      <c r="C169" s="2">
        <v>0</v>
      </c>
      <c r="D169" s="2">
        <v>0</v>
      </c>
      <c r="E169" s="2">
        <v>0</v>
      </c>
      <c r="F169" s="2">
        <v>0</v>
      </c>
      <c r="G169" s="2">
        <v>0</v>
      </c>
      <c r="H169" s="2">
        <v>0</v>
      </c>
      <c r="I169" s="2">
        <v>0</v>
      </c>
    </row>
    <row r="170" spans="1:9" x14ac:dyDescent="0.25">
      <c r="A170" s="1" t="s">
        <v>35</v>
      </c>
      <c r="B170" s="1" t="s">
        <v>92</v>
      </c>
      <c r="C170" s="28">
        <v>0</v>
      </c>
      <c r="D170" s="28">
        <v>38.888888888888893</v>
      </c>
      <c r="E170" s="28">
        <v>0</v>
      </c>
      <c r="F170" s="28">
        <v>28.205128205128204</v>
      </c>
      <c r="G170" s="28">
        <v>140</v>
      </c>
      <c r="H170" s="28">
        <v>0</v>
      </c>
      <c r="I170" s="28">
        <v>22.727272727272727</v>
      </c>
    </row>
    <row r="171" spans="1:9" x14ac:dyDescent="0.25">
      <c r="A171" s="1" t="s">
        <v>35</v>
      </c>
      <c r="B171" s="1" t="s">
        <v>93</v>
      </c>
      <c r="C171" s="28">
        <v>0</v>
      </c>
      <c r="D171" s="28">
        <v>33.333333333333329</v>
      </c>
      <c r="E171" s="28">
        <v>0</v>
      </c>
      <c r="F171" s="28">
        <v>28.205128205128204</v>
      </c>
      <c r="G171" s="28">
        <v>120</v>
      </c>
      <c r="H171" s="28">
        <v>0</v>
      </c>
      <c r="I171" s="28">
        <v>20.909090909090907</v>
      </c>
    </row>
    <row r="172" spans="1:9" x14ac:dyDescent="0.25">
      <c r="A172" s="1" t="s">
        <v>35</v>
      </c>
      <c r="B172" s="1" t="s">
        <v>135</v>
      </c>
      <c r="C172" s="28">
        <v>0</v>
      </c>
      <c r="D172" s="28">
        <v>0</v>
      </c>
      <c r="E172" s="28">
        <v>0</v>
      </c>
      <c r="F172" s="28">
        <v>0</v>
      </c>
      <c r="G172" s="28">
        <v>0</v>
      </c>
      <c r="H172" s="28">
        <v>0</v>
      </c>
      <c r="I172" s="28">
        <v>0</v>
      </c>
    </row>
    <row r="173" spans="1:9" x14ac:dyDescent="0.25">
      <c r="A173" s="1" t="s">
        <v>35</v>
      </c>
      <c r="B173" s="1" t="s">
        <v>136</v>
      </c>
      <c r="C173" s="28">
        <v>0</v>
      </c>
      <c r="D173" s="28">
        <v>0</v>
      </c>
      <c r="E173" s="28">
        <v>0</v>
      </c>
      <c r="F173" s="28">
        <v>0</v>
      </c>
      <c r="G173" s="28">
        <v>0</v>
      </c>
      <c r="H173" s="28">
        <v>0</v>
      </c>
      <c r="I173" s="28">
        <v>0</v>
      </c>
    </row>
    <row r="174" spans="1:9" x14ac:dyDescent="0.25">
      <c r="A174" s="1" t="s">
        <v>94</v>
      </c>
      <c r="B174"/>
      <c r="C174" s="2">
        <v>3984</v>
      </c>
      <c r="D174" s="2">
        <v>8141</v>
      </c>
      <c r="E174" s="2">
        <v>8791</v>
      </c>
      <c r="F174" s="2">
        <v>14898</v>
      </c>
      <c r="G174" s="2">
        <v>5628</v>
      </c>
      <c r="H174" s="2">
        <v>7308</v>
      </c>
      <c r="I174" s="2">
        <v>48750</v>
      </c>
    </row>
    <row r="175" spans="1:9" x14ac:dyDescent="0.25">
      <c r="A175" s="1" t="s">
        <v>125</v>
      </c>
      <c r="B175"/>
      <c r="C175" s="2">
        <v>3751</v>
      </c>
      <c r="D175" s="2">
        <v>7462</v>
      </c>
      <c r="E175" s="2">
        <v>7880</v>
      </c>
      <c r="F175" s="2">
        <v>13388</v>
      </c>
      <c r="G175" s="2">
        <v>5125</v>
      </c>
      <c r="H175" s="2">
        <v>1971</v>
      </c>
      <c r="I175" s="2">
        <v>39577</v>
      </c>
    </row>
    <row r="176" spans="1:9" x14ac:dyDescent="0.25">
      <c r="A176" s="1" t="s">
        <v>95</v>
      </c>
      <c r="B176"/>
      <c r="C176" s="2">
        <v>3685</v>
      </c>
      <c r="D176" s="2">
        <v>7350</v>
      </c>
      <c r="E176" s="2">
        <v>7638</v>
      </c>
      <c r="F176" s="2">
        <v>12755</v>
      </c>
      <c r="G176" s="2">
        <v>4814</v>
      </c>
      <c r="H176" s="2">
        <v>0</v>
      </c>
      <c r="I176" s="2">
        <v>36242</v>
      </c>
    </row>
    <row r="177" spans="1:9" x14ac:dyDescent="0.25">
      <c r="A177" s="1" t="s">
        <v>140</v>
      </c>
      <c r="B177"/>
      <c r="C177" s="2">
        <v>2455</v>
      </c>
      <c r="D177" s="2">
        <v>3809</v>
      </c>
      <c r="E177" s="2">
        <v>2295</v>
      </c>
      <c r="F177" s="2">
        <v>1615</v>
      </c>
      <c r="G177" s="2">
        <v>0</v>
      </c>
      <c r="H177" s="2">
        <v>0</v>
      </c>
      <c r="I177" s="2">
        <v>10174</v>
      </c>
    </row>
    <row r="178" spans="1:9" x14ac:dyDescent="0.25">
      <c r="A178" s="1" t="s">
        <v>96</v>
      </c>
      <c r="B178"/>
      <c r="C178" s="28">
        <v>94.151606425702823</v>
      </c>
      <c r="D178" s="28">
        <v>91.659501289767846</v>
      </c>
      <c r="E178" s="28">
        <v>89.637128881810952</v>
      </c>
      <c r="F178" s="28">
        <v>89.864411330379909</v>
      </c>
      <c r="G178" s="28">
        <v>91.062544420753383</v>
      </c>
      <c r="H178" s="28">
        <v>26.970443349753694</v>
      </c>
      <c r="I178" s="28">
        <v>81.183589743589749</v>
      </c>
    </row>
    <row r="179" spans="1:9" x14ac:dyDescent="0.25">
      <c r="A179" s="1" t="s">
        <v>97</v>
      </c>
      <c r="B179"/>
      <c r="C179" s="28">
        <v>92.494979919678713</v>
      </c>
      <c r="D179" s="28">
        <v>90.283748925193464</v>
      </c>
      <c r="E179" s="28">
        <v>86.884313502445693</v>
      </c>
      <c r="F179" s="28">
        <v>85.61551886159215</v>
      </c>
      <c r="G179" s="28">
        <v>85.536602700781799</v>
      </c>
      <c r="H179" s="28">
        <v>0</v>
      </c>
      <c r="I179" s="28">
        <v>74.342564102564097</v>
      </c>
    </row>
    <row r="180" spans="1:9" x14ac:dyDescent="0.25">
      <c r="A180" s="1" t="s">
        <v>137</v>
      </c>
      <c r="B180"/>
      <c r="C180" s="28">
        <v>71.867681498829043</v>
      </c>
      <c r="D180" s="28">
        <v>58.438171218165081</v>
      </c>
      <c r="E180" s="28">
        <v>39.324880054832079</v>
      </c>
      <c r="F180" s="28">
        <v>21.32013201320132</v>
      </c>
      <c r="G180" s="28">
        <v>0</v>
      </c>
      <c r="H180" s="28">
        <v>0</v>
      </c>
      <c r="I180" s="28">
        <v>43.339723109691157</v>
      </c>
    </row>
    <row r="181" spans="1:9" x14ac:dyDescent="0.25">
      <c r="A181" s="1" t="s">
        <v>138</v>
      </c>
      <c r="B181"/>
      <c r="C181" s="28">
        <v>61.621485943775099</v>
      </c>
      <c r="D181" s="28">
        <v>46.787863898783932</v>
      </c>
      <c r="E181" s="28">
        <v>26.106245023319303</v>
      </c>
      <c r="F181" s="28">
        <v>10.840381259229428</v>
      </c>
      <c r="G181" s="28">
        <v>0</v>
      </c>
      <c r="H181" s="28">
        <v>0</v>
      </c>
      <c r="I181" s="28">
        <v>20.869743589743589</v>
      </c>
    </row>
    <row r="182" spans="1:9" x14ac:dyDescent="0.25">
      <c r="A182"/>
      <c r="B182"/>
      <c r="C182"/>
    </row>
    <row r="183" spans="1:9" x14ac:dyDescent="0.25">
      <c r="A183"/>
      <c r="B183"/>
      <c r="C183"/>
    </row>
    <row r="184" spans="1:9" x14ac:dyDescent="0.25">
      <c r="A184"/>
      <c r="B184"/>
      <c r="C184"/>
    </row>
    <row r="185" spans="1:9" x14ac:dyDescent="0.25">
      <c r="A185"/>
      <c r="B185"/>
      <c r="C185"/>
    </row>
    <row r="186" spans="1:9" x14ac:dyDescent="0.25">
      <c r="A186"/>
      <c r="B186"/>
      <c r="C186"/>
    </row>
    <row r="187" spans="1:9" x14ac:dyDescent="0.25">
      <c r="A187"/>
      <c r="B187"/>
      <c r="C187"/>
    </row>
    <row r="188" spans="1:9" x14ac:dyDescent="0.25">
      <c r="A188"/>
      <c r="B188"/>
      <c r="C188"/>
    </row>
    <row r="189" spans="1:9" x14ac:dyDescent="0.25">
      <c r="A189"/>
      <c r="B189"/>
      <c r="C189"/>
    </row>
    <row r="190" spans="1:9" x14ac:dyDescent="0.25">
      <c r="A190"/>
      <c r="B190"/>
      <c r="C190"/>
    </row>
    <row r="191" spans="1:9" x14ac:dyDescent="0.25">
      <c r="A191"/>
      <c r="B191"/>
      <c r="C191"/>
    </row>
    <row r="192" spans="1:9"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sheetData>
  <sheetProtection selectLockedCells="1" pivotTables="0" selectUnlockedCells="1"/>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F90E9-5A98-4488-A1BA-01C138D9AA9B}">
  <dimension ref="A1:I3156"/>
  <sheetViews>
    <sheetView workbookViewId="0">
      <selection activeCell="A1282" sqref="A1282"/>
    </sheetView>
  </sheetViews>
  <sheetFormatPr defaultRowHeight="15" x14ac:dyDescent="0.25"/>
  <cols>
    <col min="1" max="1" width="21.5703125" bestFit="1" customWidth="1"/>
    <col min="2" max="2" width="23.7109375" bestFit="1" customWidth="1"/>
    <col min="3" max="3" width="12.28515625" bestFit="1" customWidth="1"/>
    <col min="4" max="4" width="19.42578125" bestFit="1" customWidth="1"/>
    <col min="5" max="5" width="29.140625" bestFit="1" customWidth="1"/>
    <col min="6" max="6" width="25.7109375" bestFit="1" customWidth="1"/>
    <col min="7" max="7" width="16.7109375" style="1" bestFit="1" customWidth="1"/>
    <col min="8" max="8" width="24" style="1" bestFit="1" customWidth="1"/>
    <col min="9" max="9" width="29" style="1" bestFit="1" customWidth="1"/>
    <col min="10" max="10" width="18.42578125" bestFit="1" customWidth="1"/>
    <col min="11" max="11" width="25.85546875" bestFit="1" customWidth="1"/>
  </cols>
  <sheetData>
    <row r="1" spans="1:9" x14ac:dyDescent="0.25">
      <c r="A1" t="s">
        <v>98</v>
      </c>
      <c r="B1" t="s">
        <v>85</v>
      </c>
      <c r="C1" t="s">
        <v>86</v>
      </c>
      <c r="D1" t="s">
        <v>99</v>
      </c>
      <c r="E1" t="s">
        <v>121</v>
      </c>
      <c r="F1" t="s">
        <v>100</v>
      </c>
      <c r="G1" t="s">
        <v>101</v>
      </c>
      <c r="H1" t="s">
        <v>127</v>
      </c>
      <c r="I1" t="s">
        <v>128</v>
      </c>
    </row>
    <row r="2" spans="1:9" hidden="1" x14ac:dyDescent="0.25">
      <c r="A2" s="2" t="s">
        <v>45</v>
      </c>
      <c r="B2" s="2" t="s">
        <v>104</v>
      </c>
      <c r="C2" s="2" t="s">
        <v>129</v>
      </c>
      <c r="D2" s="2" t="s">
        <v>14</v>
      </c>
      <c r="E2">
        <v>1575</v>
      </c>
      <c r="F2" s="1">
        <v>0</v>
      </c>
      <c r="G2" s="1">
        <v>4322</v>
      </c>
      <c r="H2">
        <v>0</v>
      </c>
      <c r="I2">
        <v>0</v>
      </c>
    </row>
    <row r="3" spans="1:9" hidden="1" x14ac:dyDescent="0.25">
      <c r="A3" s="2" t="s">
        <v>45</v>
      </c>
      <c r="B3" s="2" t="s">
        <v>104</v>
      </c>
      <c r="C3" s="2" t="s">
        <v>130</v>
      </c>
      <c r="D3" s="2" t="s">
        <v>14</v>
      </c>
      <c r="E3">
        <v>3267</v>
      </c>
      <c r="F3" s="1">
        <v>3079</v>
      </c>
      <c r="G3" s="1">
        <v>3406</v>
      </c>
      <c r="H3" t="s">
        <v>151</v>
      </c>
      <c r="I3">
        <v>75</v>
      </c>
    </row>
    <row r="4" spans="1:9" x14ac:dyDescent="0.25">
      <c r="A4" s="2" t="s">
        <v>45</v>
      </c>
      <c r="B4" s="2" t="s">
        <v>104</v>
      </c>
      <c r="C4" s="2" t="s">
        <v>131</v>
      </c>
      <c r="D4" s="2" t="s">
        <v>14</v>
      </c>
      <c r="E4">
        <v>9943</v>
      </c>
      <c r="F4" s="1">
        <v>9533</v>
      </c>
      <c r="G4" s="1">
        <v>10708</v>
      </c>
      <c r="H4">
        <v>1792</v>
      </c>
      <c r="I4">
        <v>6531</v>
      </c>
    </row>
    <row r="5" spans="1:9" hidden="1" x14ac:dyDescent="0.25">
      <c r="A5" s="2" t="s">
        <v>45</v>
      </c>
      <c r="B5" s="2" t="s">
        <v>104</v>
      </c>
      <c r="C5" s="2" t="s">
        <v>132</v>
      </c>
      <c r="D5" s="2" t="s">
        <v>14</v>
      </c>
      <c r="E5">
        <v>5742</v>
      </c>
      <c r="F5" s="1">
        <v>5546</v>
      </c>
      <c r="G5" s="1">
        <v>6355</v>
      </c>
      <c r="H5">
        <v>1901</v>
      </c>
      <c r="I5">
        <v>4348</v>
      </c>
    </row>
    <row r="6" spans="1:9" hidden="1" x14ac:dyDescent="0.25">
      <c r="A6" s="2" t="s">
        <v>45</v>
      </c>
      <c r="B6" s="2" t="s">
        <v>104</v>
      </c>
      <c r="C6" s="2" t="s">
        <v>133</v>
      </c>
      <c r="D6" s="2" t="s">
        <v>14</v>
      </c>
      <c r="E6">
        <v>5099</v>
      </c>
      <c r="F6" s="1">
        <v>5012</v>
      </c>
      <c r="G6" s="1">
        <v>5221</v>
      </c>
      <c r="H6">
        <v>2769</v>
      </c>
      <c r="I6">
        <v>4467</v>
      </c>
    </row>
    <row r="7" spans="1:9" hidden="1" x14ac:dyDescent="0.25">
      <c r="A7" s="2" t="s">
        <v>45</v>
      </c>
      <c r="B7" s="2" t="s">
        <v>104</v>
      </c>
      <c r="C7" s="2" t="s">
        <v>2</v>
      </c>
      <c r="D7" s="2" t="s">
        <v>14</v>
      </c>
      <c r="E7">
        <v>2122</v>
      </c>
      <c r="F7" s="1">
        <v>2101</v>
      </c>
      <c r="G7" s="1">
        <v>2102</v>
      </c>
      <c r="H7">
        <v>1565</v>
      </c>
      <c r="I7">
        <v>1960</v>
      </c>
    </row>
    <row r="8" spans="1:9" hidden="1" x14ac:dyDescent="0.25">
      <c r="A8" s="2" t="s">
        <v>122</v>
      </c>
      <c r="B8" s="2" t="s">
        <v>63</v>
      </c>
      <c r="C8" s="2" t="s">
        <v>129</v>
      </c>
      <c r="D8" s="2" t="s">
        <v>14</v>
      </c>
      <c r="E8">
        <v>150</v>
      </c>
      <c r="F8" s="1">
        <v>0</v>
      </c>
      <c r="G8" s="1">
        <v>444</v>
      </c>
      <c r="H8">
        <v>0</v>
      </c>
      <c r="I8">
        <v>0</v>
      </c>
    </row>
    <row r="9" spans="1:9" hidden="1" x14ac:dyDescent="0.25">
      <c r="A9" s="2" t="s">
        <v>122</v>
      </c>
      <c r="B9" s="2" t="s">
        <v>63</v>
      </c>
      <c r="C9" s="2" t="s">
        <v>130</v>
      </c>
      <c r="D9" s="2" t="s">
        <v>14</v>
      </c>
      <c r="E9">
        <v>325</v>
      </c>
      <c r="F9" s="1">
        <v>310</v>
      </c>
      <c r="G9" s="1">
        <v>352</v>
      </c>
      <c r="H9">
        <v>0</v>
      </c>
      <c r="I9">
        <v>7</v>
      </c>
    </row>
    <row r="10" spans="1:9" x14ac:dyDescent="0.25">
      <c r="A10" s="2" t="s">
        <v>122</v>
      </c>
      <c r="B10" s="2" t="s">
        <v>63</v>
      </c>
      <c r="C10" s="2" t="s">
        <v>131</v>
      </c>
      <c r="D10" s="2" t="s">
        <v>14</v>
      </c>
      <c r="E10">
        <v>1208</v>
      </c>
      <c r="F10" s="1">
        <v>1171</v>
      </c>
      <c r="G10" s="1">
        <v>1315</v>
      </c>
      <c r="H10">
        <v>169</v>
      </c>
      <c r="I10">
        <v>776</v>
      </c>
    </row>
    <row r="11" spans="1:9" hidden="1" x14ac:dyDescent="0.25">
      <c r="A11" s="2" t="s">
        <v>122</v>
      </c>
      <c r="B11" s="2" t="s">
        <v>63</v>
      </c>
      <c r="C11" s="2" t="s">
        <v>132</v>
      </c>
      <c r="D11" s="2" t="s">
        <v>14</v>
      </c>
      <c r="E11">
        <v>784</v>
      </c>
      <c r="F11" s="1">
        <v>772</v>
      </c>
      <c r="G11" s="1">
        <v>897</v>
      </c>
      <c r="H11">
        <v>188</v>
      </c>
      <c r="I11">
        <v>633</v>
      </c>
    </row>
    <row r="12" spans="1:9" hidden="1" x14ac:dyDescent="0.25">
      <c r="A12" s="2" t="s">
        <v>122</v>
      </c>
      <c r="B12" s="2" t="s">
        <v>63</v>
      </c>
      <c r="C12" s="2" t="s">
        <v>133</v>
      </c>
      <c r="D12" s="2" t="s">
        <v>14</v>
      </c>
      <c r="E12">
        <v>510</v>
      </c>
      <c r="F12" s="1">
        <v>500</v>
      </c>
      <c r="G12" s="1">
        <v>542</v>
      </c>
      <c r="H12">
        <v>198</v>
      </c>
      <c r="I12">
        <v>446</v>
      </c>
    </row>
    <row r="13" spans="1:9" hidden="1" x14ac:dyDescent="0.25">
      <c r="A13" s="2" t="s">
        <v>122</v>
      </c>
      <c r="B13" s="2" t="s">
        <v>63</v>
      </c>
      <c r="C13" s="2" t="s">
        <v>2</v>
      </c>
      <c r="D13" s="2" t="s">
        <v>14</v>
      </c>
      <c r="E13">
        <v>123</v>
      </c>
      <c r="F13" s="1">
        <v>123</v>
      </c>
      <c r="G13" s="1">
        <v>123</v>
      </c>
      <c r="H13">
        <v>67</v>
      </c>
      <c r="I13">
        <v>106</v>
      </c>
    </row>
    <row r="14" spans="1:9" hidden="1" x14ac:dyDescent="0.25">
      <c r="A14" s="2" t="s">
        <v>122</v>
      </c>
      <c r="B14" s="2" t="s">
        <v>60</v>
      </c>
      <c r="C14" s="2" t="s">
        <v>129</v>
      </c>
      <c r="D14" s="2" t="s">
        <v>14</v>
      </c>
      <c r="E14">
        <v>55</v>
      </c>
      <c r="F14" s="1">
        <v>0</v>
      </c>
      <c r="G14" s="1">
        <v>114</v>
      </c>
      <c r="H14">
        <v>0</v>
      </c>
      <c r="I14">
        <v>0</v>
      </c>
    </row>
    <row r="15" spans="1:9" hidden="1" x14ac:dyDescent="0.25">
      <c r="A15" s="2" t="s">
        <v>122</v>
      </c>
      <c r="B15" s="2" t="s">
        <v>60</v>
      </c>
      <c r="C15" s="2" t="s">
        <v>130</v>
      </c>
      <c r="D15" s="2" t="s">
        <v>14</v>
      </c>
      <c r="E15">
        <v>171</v>
      </c>
      <c r="F15" s="1">
        <v>167</v>
      </c>
      <c r="G15" s="1">
        <v>177</v>
      </c>
      <c r="H15">
        <v>0</v>
      </c>
      <c r="I15">
        <v>8</v>
      </c>
    </row>
    <row r="16" spans="1:9" x14ac:dyDescent="0.25">
      <c r="A16" s="2" t="s">
        <v>122</v>
      </c>
      <c r="B16" s="2" t="s">
        <v>60</v>
      </c>
      <c r="C16" s="2" t="s">
        <v>131</v>
      </c>
      <c r="D16" s="2" t="s">
        <v>14</v>
      </c>
      <c r="E16">
        <v>1003</v>
      </c>
      <c r="F16" s="1">
        <v>1000</v>
      </c>
      <c r="G16" s="1">
        <v>834</v>
      </c>
      <c r="H16">
        <v>289</v>
      </c>
      <c r="I16">
        <v>895</v>
      </c>
    </row>
    <row r="17" spans="1:9" hidden="1" x14ac:dyDescent="0.25">
      <c r="A17" s="2" t="s">
        <v>122</v>
      </c>
      <c r="B17" s="2" t="s">
        <v>60</v>
      </c>
      <c r="C17" s="2" t="s">
        <v>132</v>
      </c>
      <c r="D17" s="2" t="s">
        <v>14</v>
      </c>
      <c r="E17">
        <v>769</v>
      </c>
      <c r="F17" s="1">
        <v>762</v>
      </c>
      <c r="G17" s="1">
        <v>717</v>
      </c>
      <c r="H17">
        <v>348</v>
      </c>
      <c r="I17">
        <v>714</v>
      </c>
    </row>
    <row r="18" spans="1:9" hidden="1" x14ac:dyDescent="0.25">
      <c r="A18" s="2" t="s">
        <v>122</v>
      </c>
      <c r="B18" s="2" t="s">
        <v>60</v>
      </c>
      <c r="C18" s="2" t="s">
        <v>133</v>
      </c>
      <c r="D18" s="2" t="s">
        <v>14</v>
      </c>
      <c r="E18">
        <v>412</v>
      </c>
      <c r="F18" s="1">
        <v>411</v>
      </c>
      <c r="G18" s="1">
        <v>407</v>
      </c>
      <c r="H18">
        <v>247</v>
      </c>
      <c r="I18">
        <v>398</v>
      </c>
    </row>
    <row r="19" spans="1:9" hidden="1" x14ac:dyDescent="0.25">
      <c r="A19" s="2" t="s">
        <v>122</v>
      </c>
      <c r="B19" s="2" t="s">
        <v>60</v>
      </c>
      <c r="C19" s="2" t="s">
        <v>2</v>
      </c>
      <c r="D19" s="2" t="s">
        <v>14</v>
      </c>
      <c r="E19">
        <v>148</v>
      </c>
      <c r="F19" s="1">
        <v>146</v>
      </c>
      <c r="G19" s="1">
        <v>157</v>
      </c>
      <c r="H19">
        <v>111</v>
      </c>
      <c r="I19">
        <v>142</v>
      </c>
    </row>
    <row r="20" spans="1:9" hidden="1" x14ac:dyDescent="0.25">
      <c r="A20" s="2" t="s">
        <v>122</v>
      </c>
      <c r="B20" s="2" t="s">
        <v>58</v>
      </c>
      <c r="C20" s="2" t="s">
        <v>129</v>
      </c>
      <c r="D20" s="2" t="s">
        <v>14</v>
      </c>
      <c r="E20">
        <v>3388</v>
      </c>
      <c r="F20" s="1" t="s">
        <v>151</v>
      </c>
      <c r="G20" s="1">
        <v>5008</v>
      </c>
      <c r="H20">
        <v>0</v>
      </c>
      <c r="I20">
        <v>0</v>
      </c>
    </row>
    <row r="21" spans="1:9" hidden="1" x14ac:dyDescent="0.25">
      <c r="A21" s="2" t="s">
        <v>122</v>
      </c>
      <c r="B21" s="2" t="s">
        <v>58</v>
      </c>
      <c r="C21" s="2" t="s">
        <v>130</v>
      </c>
      <c r="D21" s="2" t="s">
        <v>14</v>
      </c>
      <c r="E21">
        <v>3580</v>
      </c>
      <c r="F21" s="1">
        <v>3491</v>
      </c>
      <c r="G21" s="1">
        <v>3306</v>
      </c>
      <c r="H21" t="s">
        <v>151</v>
      </c>
      <c r="I21">
        <v>126</v>
      </c>
    </row>
    <row r="22" spans="1:9" x14ac:dyDescent="0.25">
      <c r="A22" s="2" t="s">
        <v>122</v>
      </c>
      <c r="B22" s="2" t="s">
        <v>58</v>
      </c>
      <c r="C22" s="2" t="s">
        <v>131</v>
      </c>
      <c r="D22" s="2" t="s">
        <v>14</v>
      </c>
      <c r="E22">
        <v>16221</v>
      </c>
      <c r="F22" s="1">
        <v>16055</v>
      </c>
      <c r="G22" s="1">
        <v>14334</v>
      </c>
      <c r="H22">
        <v>4148</v>
      </c>
      <c r="I22">
        <v>14056</v>
      </c>
    </row>
    <row r="23" spans="1:9" hidden="1" x14ac:dyDescent="0.25">
      <c r="A23" s="2" t="s">
        <v>122</v>
      </c>
      <c r="B23" s="2" t="s">
        <v>58</v>
      </c>
      <c r="C23" s="2" t="s">
        <v>132</v>
      </c>
      <c r="D23" s="2" t="s">
        <v>14</v>
      </c>
      <c r="E23">
        <v>12443</v>
      </c>
      <c r="F23" s="1">
        <v>12284</v>
      </c>
      <c r="G23" s="1">
        <v>12081</v>
      </c>
      <c r="H23">
        <v>4271</v>
      </c>
      <c r="I23">
        <v>11275</v>
      </c>
    </row>
    <row r="24" spans="1:9" hidden="1" x14ac:dyDescent="0.25">
      <c r="A24" s="2" t="s">
        <v>122</v>
      </c>
      <c r="B24" s="2" t="s">
        <v>58</v>
      </c>
      <c r="C24" s="2" t="s">
        <v>133</v>
      </c>
      <c r="D24" s="2" t="s">
        <v>14</v>
      </c>
      <c r="E24">
        <v>9112</v>
      </c>
      <c r="F24" s="1">
        <v>9026</v>
      </c>
      <c r="G24" s="1">
        <v>9954</v>
      </c>
      <c r="H24">
        <v>4007</v>
      </c>
      <c r="I24">
        <v>8465</v>
      </c>
    </row>
    <row r="25" spans="1:9" hidden="1" x14ac:dyDescent="0.25">
      <c r="A25" s="2" t="s">
        <v>122</v>
      </c>
      <c r="B25" s="2" t="s">
        <v>58</v>
      </c>
      <c r="C25" s="2" t="s">
        <v>2</v>
      </c>
      <c r="D25" s="2" t="s">
        <v>14</v>
      </c>
      <c r="E25">
        <v>7411</v>
      </c>
      <c r="F25" s="1">
        <v>7334</v>
      </c>
      <c r="G25" s="1">
        <v>8078</v>
      </c>
      <c r="H25">
        <v>4251</v>
      </c>
      <c r="I25">
        <v>6871</v>
      </c>
    </row>
    <row r="26" spans="1:9" hidden="1" x14ac:dyDescent="0.25">
      <c r="A26" s="2" t="s">
        <v>122</v>
      </c>
      <c r="B26" s="2" t="s">
        <v>108</v>
      </c>
      <c r="C26" s="2" t="s">
        <v>129</v>
      </c>
      <c r="D26" s="2" t="s">
        <v>14</v>
      </c>
      <c r="E26">
        <v>0</v>
      </c>
      <c r="F26" s="1">
        <v>0</v>
      </c>
      <c r="G26" s="1">
        <v>5</v>
      </c>
      <c r="H26">
        <v>0</v>
      </c>
      <c r="I26">
        <v>0</v>
      </c>
    </row>
    <row r="27" spans="1:9" hidden="1" x14ac:dyDescent="0.25">
      <c r="A27" s="2" t="s">
        <v>122</v>
      </c>
      <c r="B27" s="2" t="s">
        <v>108</v>
      </c>
      <c r="C27" s="2" t="s">
        <v>130</v>
      </c>
      <c r="D27" s="2" t="s">
        <v>14</v>
      </c>
      <c r="E27">
        <v>0</v>
      </c>
      <c r="F27" s="1">
        <v>0</v>
      </c>
      <c r="G27" s="1">
        <v>15</v>
      </c>
      <c r="H27">
        <v>0</v>
      </c>
      <c r="I27">
        <v>0</v>
      </c>
    </row>
    <row r="28" spans="1:9" x14ac:dyDescent="0.25">
      <c r="A28" s="2" t="s">
        <v>122</v>
      </c>
      <c r="B28" s="2" t="s">
        <v>108</v>
      </c>
      <c r="C28" s="2" t="s">
        <v>131</v>
      </c>
      <c r="D28" s="2" t="s">
        <v>14</v>
      </c>
      <c r="E28">
        <v>0</v>
      </c>
      <c r="F28" s="1">
        <v>0</v>
      </c>
      <c r="G28" s="1">
        <v>21</v>
      </c>
      <c r="H28">
        <v>0</v>
      </c>
      <c r="I28">
        <v>0</v>
      </c>
    </row>
    <row r="29" spans="1:9" hidden="1" x14ac:dyDescent="0.25">
      <c r="A29" s="2" t="s">
        <v>122</v>
      </c>
      <c r="B29" s="2" t="s">
        <v>108</v>
      </c>
      <c r="C29" s="2" t="s">
        <v>132</v>
      </c>
      <c r="D29" s="2" t="s">
        <v>14</v>
      </c>
      <c r="E29">
        <v>0</v>
      </c>
      <c r="F29" s="1">
        <v>0</v>
      </c>
      <c r="G29" s="1">
        <v>19</v>
      </c>
      <c r="H29">
        <v>0</v>
      </c>
      <c r="I29">
        <v>0</v>
      </c>
    </row>
    <row r="30" spans="1:9" hidden="1" x14ac:dyDescent="0.25">
      <c r="A30" s="2" t="s">
        <v>122</v>
      </c>
      <c r="B30" s="2" t="s">
        <v>108</v>
      </c>
      <c r="C30" s="2" t="s">
        <v>133</v>
      </c>
      <c r="D30" s="2" t="s">
        <v>14</v>
      </c>
      <c r="E30">
        <v>0</v>
      </c>
      <c r="F30" s="1">
        <v>0</v>
      </c>
      <c r="G30" s="1">
        <v>5</v>
      </c>
      <c r="H30">
        <v>0</v>
      </c>
      <c r="I30">
        <v>0</v>
      </c>
    </row>
    <row r="31" spans="1:9" hidden="1" x14ac:dyDescent="0.25">
      <c r="A31" s="2" t="s">
        <v>122</v>
      </c>
      <c r="B31" s="2" t="s">
        <v>108</v>
      </c>
      <c r="C31" s="2" t="s">
        <v>2</v>
      </c>
      <c r="D31" s="2" t="s">
        <v>14</v>
      </c>
      <c r="E31">
        <v>0</v>
      </c>
      <c r="F31" s="1">
        <v>0</v>
      </c>
      <c r="G31" s="1">
        <v>7</v>
      </c>
      <c r="H31">
        <v>0</v>
      </c>
      <c r="I31">
        <v>0</v>
      </c>
    </row>
    <row r="32" spans="1:9" hidden="1" x14ac:dyDescent="0.25">
      <c r="A32" s="2" t="s">
        <v>122</v>
      </c>
      <c r="B32" s="2" t="s">
        <v>68</v>
      </c>
      <c r="C32" s="2" t="s">
        <v>129</v>
      </c>
      <c r="D32" s="2" t="s">
        <v>14</v>
      </c>
      <c r="E32">
        <v>115</v>
      </c>
      <c r="F32" s="1">
        <v>0</v>
      </c>
      <c r="G32" s="1">
        <v>236</v>
      </c>
      <c r="H32">
        <v>0</v>
      </c>
      <c r="I32">
        <v>0</v>
      </c>
    </row>
    <row r="33" spans="1:9" hidden="1" x14ac:dyDescent="0.25">
      <c r="A33" s="2" t="s">
        <v>122</v>
      </c>
      <c r="B33" s="2" t="s">
        <v>68</v>
      </c>
      <c r="C33" s="2" t="s">
        <v>130</v>
      </c>
      <c r="D33" s="2" t="s">
        <v>14</v>
      </c>
      <c r="E33">
        <v>274</v>
      </c>
      <c r="F33" s="1">
        <v>269</v>
      </c>
      <c r="G33" s="1">
        <v>305</v>
      </c>
      <c r="H33">
        <v>0</v>
      </c>
      <c r="I33">
        <v>5</v>
      </c>
    </row>
    <row r="34" spans="1:9" x14ac:dyDescent="0.25">
      <c r="A34" s="2" t="s">
        <v>122</v>
      </c>
      <c r="B34" s="2" t="s">
        <v>68</v>
      </c>
      <c r="C34" s="2" t="s">
        <v>131</v>
      </c>
      <c r="D34" s="2" t="s">
        <v>14</v>
      </c>
      <c r="E34">
        <v>2140</v>
      </c>
      <c r="F34" s="1">
        <v>2115</v>
      </c>
      <c r="G34" s="1">
        <v>2255</v>
      </c>
      <c r="H34">
        <v>593</v>
      </c>
      <c r="I34">
        <v>1895</v>
      </c>
    </row>
    <row r="35" spans="1:9" hidden="1" x14ac:dyDescent="0.25">
      <c r="A35" s="2" t="s">
        <v>122</v>
      </c>
      <c r="B35" s="2" t="s">
        <v>68</v>
      </c>
      <c r="C35" s="2" t="s">
        <v>132</v>
      </c>
      <c r="D35" s="2" t="s">
        <v>14</v>
      </c>
      <c r="E35">
        <v>1557</v>
      </c>
      <c r="F35" s="1">
        <v>1543</v>
      </c>
      <c r="G35" s="1">
        <v>1787</v>
      </c>
      <c r="H35">
        <v>681</v>
      </c>
      <c r="I35">
        <v>1423</v>
      </c>
    </row>
    <row r="36" spans="1:9" hidden="1" x14ac:dyDescent="0.25">
      <c r="A36" s="2" t="s">
        <v>122</v>
      </c>
      <c r="B36" s="2" t="s">
        <v>68</v>
      </c>
      <c r="C36" s="2" t="s">
        <v>133</v>
      </c>
      <c r="D36" s="2" t="s">
        <v>14</v>
      </c>
      <c r="E36">
        <v>1216</v>
      </c>
      <c r="F36" s="1">
        <v>1206</v>
      </c>
      <c r="G36" s="1">
        <v>1318</v>
      </c>
      <c r="H36">
        <v>762</v>
      </c>
      <c r="I36">
        <v>1148</v>
      </c>
    </row>
    <row r="37" spans="1:9" hidden="1" x14ac:dyDescent="0.25">
      <c r="A37" s="2" t="s">
        <v>122</v>
      </c>
      <c r="B37" s="2" t="s">
        <v>68</v>
      </c>
      <c r="C37" s="2" t="s">
        <v>2</v>
      </c>
      <c r="D37" s="2" t="s">
        <v>14</v>
      </c>
      <c r="E37">
        <v>1116</v>
      </c>
      <c r="F37" s="1">
        <v>1108</v>
      </c>
      <c r="G37" s="1">
        <v>1185</v>
      </c>
      <c r="H37">
        <v>932</v>
      </c>
      <c r="I37">
        <v>1081</v>
      </c>
    </row>
    <row r="38" spans="1:9" hidden="1" x14ac:dyDescent="0.25">
      <c r="A38" s="2" t="s">
        <v>122</v>
      </c>
      <c r="B38" s="2" t="s">
        <v>57</v>
      </c>
      <c r="C38" s="2" t="s">
        <v>129</v>
      </c>
      <c r="D38" s="2" t="s">
        <v>14</v>
      </c>
      <c r="E38">
        <v>2616</v>
      </c>
      <c r="F38" s="1">
        <v>0</v>
      </c>
      <c r="G38" s="1">
        <v>4206</v>
      </c>
      <c r="H38">
        <v>0</v>
      </c>
      <c r="I38">
        <v>0</v>
      </c>
    </row>
    <row r="39" spans="1:9" hidden="1" x14ac:dyDescent="0.25">
      <c r="A39" s="2" t="s">
        <v>122</v>
      </c>
      <c r="B39" s="2" t="s">
        <v>57</v>
      </c>
      <c r="C39" s="2" t="s">
        <v>130</v>
      </c>
      <c r="D39" s="2" t="s">
        <v>14</v>
      </c>
      <c r="E39">
        <v>2790</v>
      </c>
      <c r="F39" s="1">
        <v>2724</v>
      </c>
      <c r="G39" s="1">
        <v>2646</v>
      </c>
      <c r="H39" t="s">
        <v>151</v>
      </c>
      <c r="I39">
        <v>84</v>
      </c>
    </row>
    <row r="40" spans="1:9" x14ac:dyDescent="0.25">
      <c r="A40" s="2" t="s">
        <v>122</v>
      </c>
      <c r="B40" s="2" t="s">
        <v>57</v>
      </c>
      <c r="C40" s="2" t="s">
        <v>131</v>
      </c>
      <c r="D40" s="2" t="s">
        <v>14</v>
      </c>
      <c r="E40">
        <v>18534</v>
      </c>
      <c r="F40" s="1">
        <v>18443</v>
      </c>
      <c r="G40" s="1">
        <v>18315</v>
      </c>
      <c r="H40">
        <v>5445</v>
      </c>
      <c r="I40">
        <v>17056</v>
      </c>
    </row>
    <row r="41" spans="1:9" hidden="1" x14ac:dyDescent="0.25">
      <c r="A41" s="2" t="s">
        <v>122</v>
      </c>
      <c r="B41" s="2" t="s">
        <v>57</v>
      </c>
      <c r="C41" s="2" t="s">
        <v>132</v>
      </c>
      <c r="D41" s="2" t="s">
        <v>14</v>
      </c>
      <c r="E41">
        <v>11213</v>
      </c>
      <c r="F41" s="1">
        <v>11168</v>
      </c>
      <c r="G41" s="1">
        <v>11469</v>
      </c>
      <c r="H41">
        <v>4970</v>
      </c>
      <c r="I41">
        <v>10600</v>
      </c>
    </row>
    <row r="42" spans="1:9" hidden="1" x14ac:dyDescent="0.25">
      <c r="A42" s="2" t="s">
        <v>122</v>
      </c>
      <c r="B42" s="2" t="s">
        <v>57</v>
      </c>
      <c r="C42" s="2" t="s">
        <v>133</v>
      </c>
      <c r="D42" s="2" t="s">
        <v>14</v>
      </c>
      <c r="E42">
        <v>6265</v>
      </c>
      <c r="F42" s="1">
        <v>6231</v>
      </c>
      <c r="G42" s="1">
        <v>6445</v>
      </c>
      <c r="H42">
        <v>4030</v>
      </c>
      <c r="I42">
        <v>6050</v>
      </c>
    </row>
    <row r="43" spans="1:9" hidden="1" x14ac:dyDescent="0.25">
      <c r="A43" s="2" t="s">
        <v>122</v>
      </c>
      <c r="B43" s="2" t="s">
        <v>57</v>
      </c>
      <c r="C43" s="2" t="s">
        <v>2</v>
      </c>
      <c r="D43" s="2" t="s">
        <v>14</v>
      </c>
      <c r="E43">
        <v>3860</v>
      </c>
      <c r="F43" s="1">
        <v>3836</v>
      </c>
      <c r="G43" s="1">
        <v>3999</v>
      </c>
      <c r="H43">
        <v>2919</v>
      </c>
      <c r="I43">
        <v>3730</v>
      </c>
    </row>
    <row r="44" spans="1:9" hidden="1" x14ac:dyDescent="0.25">
      <c r="A44" s="2" t="s">
        <v>122</v>
      </c>
      <c r="B44" s="2" t="s">
        <v>102</v>
      </c>
      <c r="C44" s="2" t="s">
        <v>129</v>
      </c>
      <c r="D44" s="2" t="s">
        <v>14</v>
      </c>
      <c r="E44">
        <v>222</v>
      </c>
      <c r="F44" s="1">
        <v>0</v>
      </c>
      <c r="G44" s="1">
        <v>423</v>
      </c>
      <c r="H44">
        <v>0</v>
      </c>
      <c r="I44">
        <v>0</v>
      </c>
    </row>
    <row r="45" spans="1:9" hidden="1" x14ac:dyDescent="0.25">
      <c r="A45" s="2" t="s">
        <v>122</v>
      </c>
      <c r="B45" s="2" t="s">
        <v>102</v>
      </c>
      <c r="C45" s="2" t="s">
        <v>130</v>
      </c>
      <c r="D45" s="2" t="s">
        <v>14</v>
      </c>
      <c r="E45">
        <v>233</v>
      </c>
      <c r="F45" s="1">
        <v>228</v>
      </c>
      <c r="G45" s="1">
        <v>219</v>
      </c>
      <c r="H45">
        <v>0</v>
      </c>
      <c r="I45">
        <v>6</v>
      </c>
    </row>
    <row r="46" spans="1:9" x14ac:dyDescent="0.25">
      <c r="A46" s="2" t="s">
        <v>122</v>
      </c>
      <c r="B46" s="2" t="s">
        <v>102</v>
      </c>
      <c r="C46" s="2" t="s">
        <v>131</v>
      </c>
      <c r="D46" s="2" t="s">
        <v>14</v>
      </c>
      <c r="E46">
        <v>2841</v>
      </c>
      <c r="F46" s="1">
        <v>2827</v>
      </c>
      <c r="G46" s="1">
        <v>2529</v>
      </c>
      <c r="H46">
        <v>632</v>
      </c>
      <c r="I46">
        <v>2584</v>
      </c>
    </row>
    <row r="47" spans="1:9" hidden="1" x14ac:dyDescent="0.25">
      <c r="A47" s="2" t="s">
        <v>122</v>
      </c>
      <c r="B47" s="2" t="s">
        <v>102</v>
      </c>
      <c r="C47" s="2" t="s">
        <v>132</v>
      </c>
      <c r="D47" s="2" t="s">
        <v>14</v>
      </c>
      <c r="E47">
        <v>2193</v>
      </c>
      <c r="F47" s="1">
        <v>2177</v>
      </c>
      <c r="G47" s="1">
        <v>2023</v>
      </c>
      <c r="H47">
        <v>774</v>
      </c>
      <c r="I47">
        <v>1986</v>
      </c>
    </row>
    <row r="48" spans="1:9" hidden="1" x14ac:dyDescent="0.25">
      <c r="A48" s="2" t="s">
        <v>122</v>
      </c>
      <c r="B48" s="2" t="s">
        <v>102</v>
      </c>
      <c r="C48" s="2" t="s">
        <v>133</v>
      </c>
      <c r="D48" s="2" t="s">
        <v>14</v>
      </c>
      <c r="E48">
        <v>371</v>
      </c>
      <c r="F48" s="1">
        <v>365</v>
      </c>
      <c r="G48" s="1">
        <v>358</v>
      </c>
      <c r="H48">
        <v>198</v>
      </c>
      <c r="I48">
        <v>345</v>
      </c>
    </row>
    <row r="49" spans="1:9" hidden="1" x14ac:dyDescent="0.25">
      <c r="A49" s="2" t="s">
        <v>122</v>
      </c>
      <c r="B49" s="2" t="s">
        <v>102</v>
      </c>
      <c r="C49" s="2" t="s">
        <v>2</v>
      </c>
      <c r="D49" s="2" t="s">
        <v>14</v>
      </c>
      <c r="E49">
        <v>118</v>
      </c>
      <c r="F49" s="1">
        <v>118</v>
      </c>
      <c r="G49" s="1">
        <v>140</v>
      </c>
      <c r="H49">
        <v>82</v>
      </c>
      <c r="I49">
        <v>112</v>
      </c>
    </row>
    <row r="50" spans="1:9" hidden="1" x14ac:dyDescent="0.25">
      <c r="A50" s="2" t="s">
        <v>122</v>
      </c>
      <c r="B50" s="2" t="s">
        <v>64</v>
      </c>
      <c r="C50" s="2" t="s">
        <v>129</v>
      </c>
      <c r="D50" s="2" t="s">
        <v>14</v>
      </c>
      <c r="E50">
        <v>211</v>
      </c>
      <c r="F50" s="1">
        <v>0</v>
      </c>
      <c r="G50" s="1">
        <v>634</v>
      </c>
      <c r="H50">
        <v>0</v>
      </c>
      <c r="I50">
        <v>0</v>
      </c>
    </row>
    <row r="51" spans="1:9" hidden="1" x14ac:dyDescent="0.25">
      <c r="A51" s="2" t="s">
        <v>122</v>
      </c>
      <c r="B51" s="2" t="s">
        <v>64</v>
      </c>
      <c r="C51" s="2" t="s">
        <v>130</v>
      </c>
      <c r="D51" s="2" t="s">
        <v>14</v>
      </c>
      <c r="E51">
        <v>418</v>
      </c>
      <c r="F51" s="1">
        <v>401</v>
      </c>
      <c r="G51" s="1">
        <v>428</v>
      </c>
      <c r="H51">
        <v>0</v>
      </c>
      <c r="I51">
        <v>21</v>
      </c>
    </row>
    <row r="52" spans="1:9" x14ac:dyDescent="0.25">
      <c r="A52" s="2" t="s">
        <v>122</v>
      </c>
      <c r="B52" s="2" t="s">
        <v>64</v>
      </c>
      <c r="C52" s="2" t="s">
        <v>131</v>
      </c>
      <c r="D52" s="2" t="s">
        <v>14</v>
      </c>
      <c r="E52">
        <v>1816</v>
      </c>
      <c r="F52" s="1">
        <v>1788</v>
      </c>
      <c r="G52" s="1">
        <v>1928</v>
      </c>
      <c r="H52">
        <v>362</v>
      </c>
      <c r="I52">
        <v>1418</v>
      </c>
    </row>
    <row r="53" spans="1:9" hidden="1" x14ac:dyDescent="0.25">
      <c r="A53" s="2" t="s">
        <v>122</v>
      </c>
      <c r="B53" s="2" t="s">
        <v>64</v>
      </c>
      <c r="C53" s="2" t="s">
        <v>132</v>
      </c>
      <c r="D53" s="2" t="s">
        <v>14</v>
      </c>
      <c r="E53">
        <v>1615</v>
      </c>
      <c r="F53" s="1">
        <v>1588</v>
      </c>
      <c r="G53" s="1">
        <v>1645</v>
      </c>
      <c r="H53">
        <v>520</v>
      </c>
      <c r="I53">
        <v>1413</v>
      </c>
    </row>
    <row r="54" spans="1:9" hidden="1" x14ac:dyDescent="0.25">
      <c r="A54" s="2" t="s">
        <v>122</v>
      </c>
      <c r="B54" s="2" t="s">
        <v>64</v>
      </c>
      <c r="C54" s="2" t="s">
        <v>133</v>
      </c>
      <c r="D54" s="2" t="s">
        <v>14</v>
      </c>
      <c r="E54">
        <v>846</v>
      </c>
      <c r="F54" s="1">
        <v>834</v>
      </c>
      <c r="G54" s="1">
        <v>956</v>
      </c>
      <c r="H54">
        <v>356</v>
      </c>
      <c r="I54">
        <v>757</v>
      </c>
    </row>
    <row r="55" spans="1:9" hidden="1" x14ac:dyDescent="0.25">
      <c r="A55" s="2" t="s">
        <v>122</v>
      </c>
      <c r="B55" s="2" t="s">
        <v>64</v>
      </c>
      <c r="C55" s="2" t="s">
        <v>2</v>
      </c>
      <c r="D55" s="2" t="s">
        <v>14</v>
      </c>
      <c r="E55">
        <v>396</v>
      </c>
      <c r="F55" s="1">
        <v>390</v>
      </c>
      <c r="G55" s="1">
        <v>419</v>
      </c>
      <c r="H55">
        <v>243</v>
      </c>
      <c r="I55">
        <v>367</v>
      </c>
    </row>
    <row r="56" spans="1:9" hidden="1" x14ac:dyDescent="0.25">
      <c r="A56" s="2" t="s">
        <v>122</v>
      </c>
      <c r="B56" s="2" t="s">
        <v>74</v>
      </c>
      <c r="C56" s="2" t="s">
        <v>129</v>
      </c>
      <c r="D56" s="2" t="s">
        <v>14</v>
      </c>
      <c r="E56">
        <v>0</v>
      </c>
      <c r="F56" s="1">
        <v>0</v>
      </c>
      <c r="G56" s="1">
        <v>30</v>
      </c>
      <c r="H56">
        <v>0</v>
      </c>
      <c r="I56">
        <v>0</v>
      </c>
    </row>
    <row r="57" spans="1:9" hidden="1" x14ac:dyDescent="0.25">
      <c r="A57" s="2" t="s">
        <v>122</v>
      </c>
      <c r="B57" s="2" t="s">
        <v>74</v>
      </c>
      <c r="C57" s="2" t="s">
        <v>130</v>
      </c>
      <c r="D57" s="2" t="s">
        <v>14</v>
      </c>
      <c r="E57">
        <v>0</v>
      </c>
      <c r="F57" s="1">
        <v>0</v>
      </c>
      <c r="G57" s="1">
        <v>28</v>
      </c>
      <c r="H57">
        <v>0</v>
      </c>
      <c r="I57">
        <v>0</v>
      </c>
    </row>
    <row r="58" spans="1:9" x14ac:dyDescent="0.25">
      <c r="A58" s="2" t="s">
        <v>122</v>
      </c>
      <c r="B58" s="2" t="s">
        <v>74</v>
      </c>
      <c r="C58" s="2" t="s">
        <v>131</v>
      </c>
      <c r="D58" s="2" t="s">
        <v>14</v>
      </c>
      <c r="E58">
        <v>0</v>
      </c>
      <c r="F58" s="1">
        <v>0</v>
      </c>
      <c r="G58" s="1">
        <v>192</v>
      </c>
      <c r="H58">
        <v>0</v>
      </c>
      <c r="I58">
        <v>0</v>
      </c>
    </row>
    <row r="59" spans="1:9" hidden="1" x14ac:dyDescent="0.25">
      <c r="A59" s="2" t="s">
        <v>122</v>
      </c>
      <c r="B59" s="2" t="s">
        <v>74</v>
      </c>
      <c r="C59" s="2" t="s">
        <v>132</v>
      </c>
      <c r="D59" s="2" t="s">
        <v>14</v>
      </c>
      <c r="E59">
        <v>0</v>
      </c>
      <c r="F59" s="1">
        <v>0</v>
      </c>
      <c r="G59" s="1">
        <v>270</v>
      </c>
      <c r="H59">
        <v>0</v>
      </c>
      <c r="I59">
        <v>0</v>
      </c>
    </row>
    <row r="60" spans="1:9" hidden="1" x14ac:dyDescent="0.25">
      <c r="A60" s="2" t="s">
        <v>122</v>
      </c>
      <c r="B60" s="2" t="s">
        <v>74</v>
      </c>
      <c r="C60" s="2" t="s">
        <v>133</v>
      </c>
      <c r="D60" s="2" t="s">
        <v>14</v>
      </c>
      <c r="E60">
        <v>0</v>
      </c>
      <c r="F60" s="1">
        <v>0</v>
      </c>
      <c r="G60" s="1">
        <v>230</v>
      </c>
      <c r="H60">
        <v>0</v>
      </c>
      <c r="I60">
        <v>0</v>
      </c>
    </row>
    <row r="61" spans="1:9" hidden="1" x14ac:dyDescent="0.25">
      <c r="A61" s="2" t="s">
        <v>122</v>
      </c>
      <c r="B61" s="2" t="s">
        <v>74</v>
      </c>
      <c r="C61" s="2" t="s">
        <v>2</v>
      </c>
      <c r="D61" s="2" t="s">
        <v>14</v>
      </c>
      <c r="E61">
        <v>0</v>
      </c>
      <c r="F61" s="1">
        <v>0</v>
      </c>
      <c r="G61" s="1">
        <v>212</v>
      </c>
      <c r="H61">
        <v>0</v>
      </c>
      <c r="I61">
        <v>0</v>
      </c>
    </row>
    <row r="62" spans="1:9" hidden="1" x14ac:dyDescent="0.25">
      <c r="A62" s="2" t="s">
        <v>122</v>
      </c>
      <c r="B62" s="2" t="s">
        <v>103</v>
      </c>
      <c r="C62" s="2" t="s">
        <v>129</v>
      </c>
      <c r="D62" s="2" t="s">
        <v>14</v>
      </c>
      <c r="E62">
        <v>8023</v>
      </c>
      <c r="F62" s="1" t="s">
        <v>151</v>
      </c>
      <c r="G62" s="1">
        <v>11529</v>
      </c>
      <c r="H62">
        <v>0</v>
      </c>
      <c r="I62">
        <v>0</v>
      </c>
    </row>
    <row r="63" spans="1:9" hidden="1" x14ac:dyDescent="0.25">
      <c r="A63" s="2" t="s">
        <v>122</v>
      </c>
      <c r="B63" s="2" t="s">
        <v>103</v>
      </c>
      <c r="C63" s="2" t="s">
        <v>130</v>
      </c>
      <c r="D63" s="2" t="s">
        <v>14</v>
      </c>
      <c r="E63">
        <v>11418</v>
      </c>
      <c r="F63" s="1">
        <v>11235</v>
      </c>
      <c r="G63" s="1">
        <v>11555</v>
      </c>
      <c r="H63">
        <v>10</v>
      </c>
      <c r="I63">
        <v>374</v>
      </c>
    </row>
    <row r="64" spans="1:9" x14ac:dyDescent="0.25">
      <c r="A64" s="2" t="s">
        <v>122</v>
      </c>
      <c r="B64" s="2" t="s">
        <v>103</v>
      </c>
      <c r="C64" s="2" t="s">
        <v>131</v>
      </c>
      <c r="D64" s="2" t="s">
        <v>14</v>
      </c>
      <c r="E64">
        <v>40707</v>
      </c>
      <c r="F64" s="1">
        <v>40427</v>
      </c>
      <c r="G64" s="1">
        <v>43220</v>
      </c>
      <c r="H64">
        <v>13185</v>
      </c>
      <c r="I64">
        <v>36812</v>
      </c>
    </row>
    <row r="65" spans="1:9" hidden="1" x14ac:dyDescent="0.25">
      <c r="A65" s="2" t="s">
        <v>122</v>
      </c>
      <c r="B65" s="2" t="s">
        <v>103</v>
      </c>
      <c r="C65" s="2" t="s">
        <v>132</v>
      </c>
      <c r="D65" s="2" t="s">
        <v>14</v>
      </c>
      <c r="E65">
        <v>29898</v>
      </c>
      <c r="F65" s="1">
        <v>29675</v>
      </c>
      <c r="G65" s="1">
        <v>33146</v>
      </c>
      <c r="H65">
        <v>14295</v>
      </c>
      <c r="I65">
        <v>27894</v>
      </c>
    </row>
    <row r="66" spans="1:9" hidden="1" x14ac:dyDescent="0.25">
      <c r="A66" s="2" t="s">
        <v>122</v>
      </c>
      <c r="B66" s="2" t="s">
        <v>103</v>
      </c>
      <c r="C66" s="2" t="s">
        <v>133</v>
      </c>
      <c r="D66" s="2" t="s">
        <v>14</v>
      </c>
      <c r="E66">
        <v>36721</v>
      </c>
      <c r="F66" s="1">
        <v>36537</v>
      </c>
      <c r="G66" s="1">
        <v>38236</v>
      </c>
      <c r="H66">
        <v>24523</v>
      </c>
      <c r="I66">
        <v>35002</v>
      </c>
    </row>
    <row r="67" spans="1:9" hidden="1" x14ac:dyDescent="0.25">
      <c r="A67" s="2" t="s">
        <v>122</v>
      </c>
      <c r="B67" s="2" t="s">
        <v>103</v>
      </c>
      <c r="C67" s="2" t="s">
        <v>2</v>
      </c>
      <c r="D67" s="2" t="s">
        <v>14</v>
      </c>
      <c r="E67">
        <v>33369</v>
      </c>
      <c r="F67" s="1">
        <v>33159</v>
      </c>
      <c r="G67" s="1">
        <v>32873</v>
      </c>
      <c r="H67">
        <v>27364</v>
      </c>
      <c r="I67">
        <v>31881</v>
      </c>
    </row>
    <row r="68" spans="1:9" hidden="1" x14ac:dyDescent="0.25">
      <c r="A68" s="2" t="s">
        <v>122</v>
      </c>
      <c r="B68" s="2" t="s">
        <v>35</v>
      </c>
      <c r="C68" s="2" t="s">
        <v>132</v>
      </c>
      <c r="D68" s="2" t="s">
        <v>14</v>
      </c>
      <c r="E68">
        <v>0</v>
      </c>
      <c r="F68" s="1">
        <v>0</v>
      </c>
      <c r="G68" s="1">
        <v>1</v>
      </c>
      <c r="H68">
        <v>0</v>
      </c>
      <c r="I68">
        <v>0</v>
      </c>
    </row>
    <row r="69" spans="1:9" hidden="1" x14ac:dyDescent="0.25">
      <c r="A69" s="2" t="s">
        <v>122</v>
      </c>
      <c r="B69" s="2" t="s">
        <v>59</v>
      </c>
      <c r="C69" s="2" t="s">
        <v>129</v>
      </c>
      <c r="D69" s="2" t="s">
        <v>14</v>
      </c>
      <c r="E69">
        <v>1003</v>
      </c>
      <c r="F69" s="1">
        <v>0</v>
      </c>
      <c r="G69" s="1">
        <v>2307</v>
      </c>
      <c r="H69">
        <v>0</v>
      </c>
      <c r="I69">
        <v>0</v>
      </c>
    </row>
    <row r="70" spans="1:9" hidden="1" x14ac:dyDescent="0.25">
      <c r="A70" s="2" t="s">
        <v>122</v>
      </c>
      <c r="B70" s="2" t="s">
        <v>59</v>
      </c>
      <c r="C70" s="2" t="s">
        <v>130</v>
      </c>
      <c r="D70" s="2" t="s">
        <v>14</v>
      </c>
      <c r="E70">
        <v>1795</v>
      </c>
      <c r="F70" s="1">
        <v>1738</v>
      </c>
      <c r="G70" s="1">
        <v>1614</v>
      </c>
      <c r="H70">
        <v>0</v>
      </c>
      <c r="I70">
        <v>76</v>
      </c>
    </row>
    <row r="71" spans="1:9" x14ac:dyDescent="0.25">
      <c r="A71" s="2" t="s">
        <v>122</v>
      </c>
      <c r="B71" s="2" t="s">
        <v>59</v>
      </c>
      <c r="C71" s="2" t="s">
        <v>131</v>
      </c>
      <c r="D71" s="2" t="s">
        <v>14</v>
      </c>
      <c r="E71">
        <v>8681</v>
      </c>
      <c r="F71" s="1">
        <v>8612</v>
      </c>
      <c r="G71" s="1">
        <v>7727</v>
      </c>
      <c r="H71">
        <v>2189</v>
      </c>
      <c r="I71">
        <v>7666</v>
      </c>
    </row>
    <row r="72" spans="1:9" hidden="1" x14ac:dyDescent="0.25">
      <c r="A72" s="2" t="s">
        <v>122</v>
      </c>
      <c r="B72" s="2" t="s">
        <v>59</v>
      </c>
      <c r="C72" s="2" t="s">
        <v>132</v>
      </c>
      <c r="D72" s="2" t="s">
        <v>14</v>
      </c>
      <c r="E72">
        <v>5984</v>
      </c>
      <c r="F72" s="1">
        <v>5938</v>
      </c>
      <c r="G72" s="1">
        <v>5886</v>
      </c>
      <c r="H72">
        <v>2121</v>
      </c>
      <c r="I72">
        <v>5511</v>
      </c>
    </row>
    <row r="73" spans="1:9" hidden="1" x14ac:dyDescent="0.25">
      <c r="A73" s="2" t="s">
        <v>122</v>
      </c>
      <c r="B73" s="2" t="s">
        <v>59</v>
      </c>
      <c r="C73" s="2" t="s">
        <v>133</v>
      </c>
      <c r="D73" s="2" t="s">
        <v>14</v>
      </c>
      <c r="E73">
        <v>3313</v>
      </c>
      <c r="F73" s="1">
        <v>3295</v>
      </c>
      <c r="G73" s="1">
        <v>3340</v>
      </c>
      <c r="H73">
        <v>1789</v>
      </c>
      <c r="I73">
        <v>3147</v>
      </c>
    </row>
    <row r="74" spans="1:9" hidden="1" x14ac:dyDescent="0.25">
      <c r="A74" s="2" t="s">
        <v>122</v>
      </c>
      <c r="B74" s="2" t="s">
        <v>59</v>
      </c>
      <c r="C74" s="2" t="s">
        <v>2</v>
      </c>
      <c r="D74" s="2" t="s">
        <v>14</v>
      </c>
      <c r="E74">
        <v>1516</v>
      </c>
      <c r="F74" s="1">
        <v>1504</v>
      </c>
      <c r="G74" s="1">
        <v>1485</v>
      </c>
      <c r="H74">
        <v>1063</v>
      </c>
      <c r="I74">
        <v>1449</v>
      </c>
    </row>
    <row r="75" spans="1:9" hidden="1" x14ac:dyDescent="0.25">
      <c r="A75" s="2" t="s">
        <v>122</v>
      </c>
      <c r="B75" s="2" t="s">
        <v>65</v>
      </c>
      <c r="C75" s="2" t="s">
        <v>129</v>
      </c>
      <c r="D75" s="2" t="s">
        <v>14</v>
      </c>
      <c r="E75">
        <v>0</v>
      </c>
      <c r="F75" s="1">
        <v>0</v>
      </c>
      <c r="G75" s="1">
        <v>114</v>
      </c>
      <c r="H75">
        <v>0</v>
      </c>
      <c r="I75">
        <v>0</v>
      </c>
    </row>
    <row r="76" spans="1:9" hidden="1" x14ac:dyDescent="0.25">
      <c r="A76" s="2" t="s">
        <v>122</v>
      </c>
      <c r="B76" s="2" t="s">
        <v>65</v>
      </c>
      <c r="C76" s="2" t="s">
        <v>130</v>
      </c>
      <c r="D76" s="2" t="s">
        <v>14</v>
      </c>
      <c r="E76">
        <v>0</v>
      </c>
      <c r="F76" s="1">
        <v>0</v>
      </c>
      <c r="G76" s="1">
        <v>46</v>
      </c>
      <c r="H76">
        <v>0</v>
      </c>
      <c r="I76">
        <v>0</v>
      </c>
    </row>
    <row r="77" spans="1:9" x14ac:dyDescent="0.25">
      <c r="A77" s="2" t="s">
        <v>122</v>
      </c>
      <c r="B77" s="2" t="s">
        <v>65</v>
      </c>
      <c r="C77" s="2" t="s">
        <v>131</v>
      </c>
      <c r="D77" s="2" t="s">
        <v>14</v>
      </c>
      <c r="E77">
        <v>0</v>
      </c>
      <c r="F77" s="1">
        <v>0</v>
      </c>
      <c r="G77" s="1">
        <v>438</v>
      </c>
      <c r="H77">
        <v>0</v>
      </c>
      <c r="I77">
        <v>0</v>
      </c>
    </row>
    <row r="78" spans="1:9" hidden="1" x14ac:dyDescent="0.25">
      <c r="A78" s="2" t="s">
        <v>122</v>
      </c>
      <c r="B78" s="2" t="s">
        <v>65</v>
      </c>
      <c r="C78" s="2" t="s">
        <v>132</v>
      </c>
      <c r="D78" s="2" t="s">
        <v>14</v>
      </c>
      <c r="E78">
        <v>0</v>
      </c>
      <c r="F78" s="1">
        <v>0</v>
      </c>
      <c r="G78" s="1">
        <v>294</v>
      </c>
      <c r="H78">
        <v>0</v>
      </c>
      <c r="I78">
        <v>0</v>
      </c>
    </row>
    <row r="79" spans="1:9" hidden="1" x14ac:dyDescent="0.25">
      <c r="A79" s="2" t="s">
        <v>122</v>
      </c>
      <c r="B79" s="2" t="s">
        <v>65</v>
      </c>
      <c r="C79" s="2" t="s">
        <v>133</v>
      </c>
      <c r="D79" s="2" t="s">
        <v>14</v>
      </c>
      <c r="E79">
        <v>0</v>
      </c>
      <c r="F79" s="1">
        <v>0</v>
      </c>
      <c r="G79" s="1">
        <v>165</v>
      </c>
      <c r="H79">
        <v>0</v>
      </c>
      <c r="I79">
        <v>0</v>
      </c>
    </row>
    <row r="80" spans="1:9" hidden="1" x14ac:dyDescent="0.25">
      <c r="A80" s="2" t="s">
        <v>122</v>
      </c>
      <c r="B80" s="2" t="s">
        <v>65</v>
      </c>
      <c r="C80" s="2" t="s">
        <v>2</v>
      </c>
      <c r="D80" s="2" t="s">
        <v>14</v>
      </c>
      <c r="E80">
        <v>0</v>
      </c>
      <c r="F80" s="1">
        <v>0</v>
      </c>
      <c r="G80" s="1">
        <v>85</v>
      </c>
      <c r="H80">
        <v>0</v>
      </c>
      <c r="I80">
        <v>0</v>
      </c>
    </row>
    <row r="81" spans="1:9" hidden="1" x14ac:dyDescent="0.25">
      <c r="A81" s="2" t="s">
        <v>122</v>
      </c>
      <c r="B81" s="2" t="s">
        <v>67</v>
      </c>
      <c r="C81" s="2" t="s">
        <v>129</v>
      </c>
      <c r="D81" s="2" t="s">
        <v>14</v>
      </c>
      <c r="E81">
        <v>1460</v>
      </c>
      <c r="F81" s="1" t="s">
        <v>151</v>
      </c>
      <c r="G81" s="1">
        <v>2643</v>
      </c>
      <c r="H81">
        <v>0</v>
      </c>
      <c r="I81">
        <v>0</v>
      </c>
    </row>
    <row r="82" spans="1:9" hidden="1" x14ac:dyDescent="0.25">
      <c r="A82" s="2" t="s">
        <v>122</v>
      </c>
      <c r="B82" s="2" t="s">
        <v>67</v>
      </c>
      <c r="C82" s="2" t="s">
        <v>130</v>
      </c>
      <c r="D82" s="2" t="s">
        <v>14</v>
      </c>
      <c r="E82">
        <v>1773</v>
      </c>
      <c r="F82" s="1">
        <v>1731</v>
      </c>
      <c r="G82" s="1">
        <v>1866</v>
      </c>
      <c r="H82" t="s">
        <v>151</v>
      </c>
      <c r="I82">
        <v>60</v>
      </c>
    </row>
    <row r="83" spans="1:9" x14ac:dyDescent="0.25">
      <c r="A83" s="2" t="s">
        <v>122</v>
      </c>
      <c r="B83" s="2" t="s">
        <v>67</v>
      </c>
      <c r="C83" s="2" t="s">
        <v>131</v>
      </c>
      <c r="D83" s="2" t="s">
        <v>14</v>
      </c>
      <c r="E83">
        <v>12267</v>
      </c>
      <c r="F83" s="1">
        <v>12146</v>
      </c>
      <c r="G83" s="1">
        <v>14002</v>
      </c>
      <c r="H83">
        <v>3325</v>
      </c>
      <c r="I83">
        <v>10763</v>
      </c>
    </row>
    <row r="84" spans="1:9" hidden="1" x14ac:dyDescent="0.25">
      <c r="A84" s="2" t="s">
        <v>122</v>
      </c>
      <c r="B84" s="2" t="s">
        <v>67</v>
      </c>
      <c r="C84" s="2" t="s">
        <v>132</v>
      </c>
      <c r="D84" s="2" t="s">
        <v>14</v>
      </c>
      <c r="E84">
        <v>10028</v>
      </c>
      <c r="F84" s="1">
        <v>9954</v>
      </c>
      <c r="G84" s="1">
        <v>11295</v>
      </c>
      <c r="H84">
        <v>4239</v>
      </c>
      <c r="I84">
        <v>9147</v>
      </c>
    </row>
    <row r="85" spans="1:9" hidden="1" x14ac:dyDescent="0.25">
      <c r="A85" s="2" t="s">
        <v>122</v>
      </c>
      <c r="B85" s="2" t="s">
        <v>67</v>
      </c>
      <c r="C85" s="2" t="s">
        <v>133</v>
      </c>
      <c r="D85" s="2" t="s">
        <v>14</v>
      </c>
      <c r="E85">
        <v>6302</v>
      </c>
      <c r="F85" s="1">
        <v>6253</v>
      </c>
      <c r="G85" s="1">
        <v>6819</v>
      </c>
      <c r="H85">
        <v>3919</v>
      </c>
      <c r="I85">
        <v>5932</v>
      </c>
    </row>
    <row r="86" spans="1:9" hidden="1" x14ac:dyDescent="0.25">
      <c r="A86" s="2" t="s">
        <v>122</v>
      </c>
      <c r="B86" s="2" t="s">
        <v>67</v>
      </c>
      <c r="C86" s="2" t="s">
        <v>2</v>
      </c>
      <c r="D86" s="2" t="s">
        <v>14</v>
      </c>
      <c r="E86">
        <v>5407</v>
      </c>
      <c r="F86" s="1">
        <v>5358</v>
      </c>
      <c r="G86" s="1">
        <v>5684</v>
      </c>
      <c r="H86">
        <v>4161</v>
      </c>
      <c r="I86">
        <v>5077</v>
      </c>
    </row>
    <row r="87" spans="1:9" x14ac:dyDescent="0.25">
      <c r="A87" s="2" t="s">
        <v>122</v>
      </c>
      <c r="B87" s="2" t="s">
        <v>109</v>
      </c>
      <c r="C87" s="2" t="s">
        <v>131</v>
      </c>
      <c r="D87" s="2" t="s">
        <v>14</v>
      </c>
      <c r="E87">
        <v>0</v>
      </c>
      <c r="F87" s="1">
        <v>0</v>
      </c>
      <c r="G87" s="1">
        <v>3</v>
      </c>
      <c r="H87">
        <v>0</v>
      </c>
      <c r="I87">
        <v>0</v>
      </c>
    </row>
    <row r="88" spans="1:9" hidden="1" x14ac:dyDescent="0.25">
      <c r="A88" s="2" t="s">
        <v>122</v>
      </c>
      <c r="B88" s="2" t="s">
        <v>109</v>
      </c>
      <c r="C88" s="2" t="s">
        <v>132</v>
      </c>
      <c r="D88" s="2" t="s">
        <v>14</v>
      </c>
      <c r="E88">
        <v>0</v>
      </c>
      <c r="F88" s="1">
        <v>0</v>
      </c>
      <c r="G88" s="1">
        <v>5</v>
      </c>
      <c r="H88">
        <v>0</v>
      </c>
      <c r="I88">
        <v>0</v>
      </c>
    </row>
    <row r="89" spans="1:9" hidden="1" x14ac:dyDescent="0.25">
      <c r="A89" s="2" t="s">
        <v>122</v>
      </c>
      <c r="B89" s="2" t="s">
        <v>109</v>
      </c>
      <c r="C89" s="2" t="s">
        <v>133</v>
      </c>
      <c r="D89" s="2" t="s">
        <v>14</v>
      </c>
      <c r="E89">
        <v>0</v>
      </c>
      <c r="F89" s="1">
        <v>0</v>
      </c>
      <c r="G89" s="1">
        <v>11</v>
      </c>
      <c r="H89">
        <v>0</v>
      </c>
      <c r="I89">
        <v>0</v>
      </c>
    </row>
    <row r="90" spans="1:9" hidden="1" x14ac:dyDescent="0.25">
      <c r="A90" s="2" t="s">
        <v>122</v>
      </c>
      <c r="B90" s="2" t="s">
        <v>109</v>
      </c>
      <c r="C90" s="2" t="s">
        <v>2</v>
      </c>
      <c r="D90" s="2" t="s">
        <v>14</v>
      </c>
      <c r="E90">
        <v>0</v>
      </c>
      <c r="F90" s="1">
        <v>0</v>
      </c>
      <c r="G90" s="1">
        <v>4</v>
      </c>
      <c r="H90">
        <v>0</v>
      </c>
      <c r="I90">
        <v>0</v>
      </c>
    </row>
    <row r="91" spans="1:9" hidden="1" x14ac:dyDescent="0.25">
      <c r="A91" s="2" t="s">
        <v>122</v>
      </c>
      <c r="B91" s="2" t="s">
        <v>110</v>
      </c>
      <c r="C91" s="2" t="s">
        <v>129</v>
      </c>
      <c r="D91" s="2" t="s">
        <v>14</v>
      </c>
      <c r="E91">
        <v>0</v>
      </c>
      <c r="F91" s="1">
        <v>0</v>
      </c>
      <c r="G91" s="1">
        <v>1</v>
      </c>
      <c r="H91">
        <v>0</v>
      </c>
      <c r="I91">
        <v>0</v>
      </c>
    </row>
    <row r="92" spans="1:9" hidden="1" x14ac:dyDescent="0.25">
      <c r="A92" s="2" t="s">
        <v>122</v>
      </c>
      <c r="B92" s="2" t="s">
        <v>110</v>
      </c>
      <c r="C92" s="2" t="s">
        <v>130</v>
      </c>
      <c r="D92" s="2" t="s">
        <v>14</v>
      </c>
      <c r="E92">
        <v>0</v>
      </c>
      <c r="F92" s="1">
        <v>0</v>
      </c>
      <c r="G92" s="1">
        <v>7</v>
      </c>
      <c r="H92">
        <v>0</v>
      </c>
      <c r="I92">
        <v>0</v>
      </c>
    </row>
    <row r="93" spans="1:9" x14ac:dyDescent="0.25">
      <c r="A93" s="2" t="s">
        <v>122</v>
      </c>
      <c r="B93" s="2" t="s">
        <v>110</v>
      </c>
      <c r="C93" s="2" t="s">
        <v>131</v>
      </c>
      <c r="D93" s="2" t="s">
        <v>14</v>
      </c>
      <c r="E93">
        <v>0</v>
      </c>
      <c r="F93" s="1">
        <v>0</v>
      </c>
      <c r="G93" s="1">
        <v>58</v>
      </c>
      <c r="H93">
        <v>0</v>
      </c>
      <c r="I93">
        <v>0</v>
      </c>
    </row>
    <row r="94" spans="1:9" hidden="1" x14ac:dyDescent="0.25">
      <c r="A94" s="2" t="s">
        <v>122</v>
      </c>
      <c r="B94" s="2" t="s">
        <v>110</v>
      </c>
      <c r="C94" s="2" t="s">
        <v>132</v>
      </c>
      <c r="D94" s="2" t="s">
        <v>14</v>
      </c>
      <c r="E94">
        <v>0</v>
      </c>
      <c r="F94" s="1">
        <v>0</v>
      </c>
      <c r="G94" s="1">
        <v>137</v>
      </c>
      <c r="H94">
        <v>0</v>
      </c>
      <c r="I94">
        <v>0</v>
      </c>
    </row>
    <row r="95" spans="1:9" hidden="1" x14ac:dyDescent="0.25">
      <c r="A95" s="2" t="s">
        <v>122</v>
      </c>
      <c r="B95" s="2" t="s">
        <v>110</v>
      </c>
      <c r="C95" s="2" t="s">
        <v>133</v>
      </c>
      <c r="D95" s="2" t="s">
        <v>14</v>
      </c>
      <c r="E95">
        <v>0</v>
      </c>
      <c r="F95" s="1">
        <v>0</v>
      </c>
      <c r="G95" s="1">
        <v>139</v>
      </c>
      <c r="H95">
        <v>0</v>
      </c>
      <c r="I95">
        <v>0</v>
      </c>
    </row>
    <row r="96" spans="1:9" hidden="1" x14ac:dyDescent="0.25">
      <c r="A96" s="2" t="s">
        <v>122</v>
      </c>
      <c r="B96" s="2" t="s">
        <v>110</v>
      </c>
      <c r="C96" s="2" t="s">
        <v>2</v>
      </c>
      <c r="D96" s="2" t="s">
        <v>14</v>
      </c>
      <c r="E96">
        <v>0</v>
      </c>
      <c r="F96" s="1">
        <v>0</v>
      </c>
      <c r="G96" s="1">
        <v>89</v>
      </c>
      <c r="H96">
        <v>0</v>
      </c>
      <c r="I96">
        <v>0</v>
      </c>
    </row>
    <row r="97" spans="1:9" hidden="1" x14ac:dyDescent="0.25">
      <c r="A97" s="2" t="s">
        <v>122</v>
      </c>
      <c r="B97" s="2" t="s">
        <v>56</v>
      </c>
      <c r="C97" s="2" t="s">
        <v>129</v>
      </c>
      <c r="D97" s="2" t="s">
        <v>14</v>
      </c>
      <c r="E97">
        <v>1043</v>
      </c>
      <c r="F97" s="1">
        <v>0</v>
      </c>
      <c r="G97" s="1">
        <v>1588</v>
      </c>
      <c r="H97">
        <v>0</v>
      </c>
      <c r="I97">
        <v>0</v>
      </c>
    </row>
    <row r="98" spans="1:9" hidden="1" x14ac:dyDescent="0.25">
      <c r="A98" s="2" t="s">
        <v>122</v>
      </c>
      <c r="B98" s="2" t="s">
        <v>56</v>
      </c>
      <c r="C98" s="2" t="s">
        <v>130</v>
      </c>
      <c r="D98" s="2" t="s">
        <v>14</v>
      </c>
      <c r="E98">
        <v>1119</v>
      </c>
      <c r="F98" s="1">
        <v>1101</v>
      </c>
      <c r="G98" s="1">
        <v>1030</v>
      </c>
      <c r="H98" t="s">
        <v>151</v>
      </c>
      <c r="I98">
        <v>48</v>
      </c>
    </row>
    <row r="99" spans="1:9" x14ac:dyDescent="0.25">
      <c r="A99" s="2" t="s">
        <v>122</v>
      </c>
      <c r="B99" s="2" t="s">
        <v>56</v>
      </c>
      <c r="C99" s="2" t="s">
        <v>131</v>
      </c>
      <c r="D99" s="2" t="s">
        <v>14</v>
      </c>
      <c r="E99">
        <v>6474</v>
      </c>
      <c r="F99" s="1">
        <v>6435</v>
      </c>
      <c r="G99" s="1">
        <v>5648</v>
      </c>
      <c r="H99">
        <v>2417</v>
      </c>
      <c r="I99">
        <v>6008</v>
      </c>
    </row>
    <row r="100" spans="1:9" hidden="1" x14ac:dyDescent="0.25">
      <c r="A100" s="2" t="s">
        <v>122</v>
      </c>
      <c r="B100" s="2" t="s">
        <v>56</v>
      </c>
      <c r="C100" s="2" t="s">
        <v>132</v>
      </c>
      <c r="D100" s="2" t="s">
        <v>14</v>
      </c>
      <c r="E100">
        <v>6008</v>
      </c>
      <c r="F100" s="1">
        <v>5971</v>
      </c>
      <c r="G100" s="1">
        <v>5069</v>
      </c>
      <c r="H100">
        <v>2957</v>
      </c>
      <c r="I100">
        <v>5722</v>
      </c>
    </row>
    <row r="101" spans="1:9" hidden="1" x14ac:dyDescent="0.25">
      <c r="A101" s="2" t="s">
        <v>122</v>
      </c>
      <c r="B101" s="2" t="s">
        <v>56</v>
      </c>
      <c r="C101" s="2" t="s">
        <v>133</v>
      </c>
      <c r="D101" s="2" t="s">
        <v>14</v>
      </c>
      <c r="E101">
        <v>2183</v>
      </c>
      <c r="F101" s="1">
        <v>2171</v>
      </c>
      <c r="G101" s="1">
        <v>1968</v>
      </c>
      <c r="H101">
        <v>1315</v>
      </c>
      <c r="I101">
        <v>2080</v>
      </c>
    </row>
    <row r="102" spans="1:9" hidden="1" x14ac:dyDescent="0.25">
      <c r="A102" s="2" t="s">
        <v>122</v>
      </c>
      <c r="B102" s="2" t="s">
        <v>56</v>
      </c>
      <c r="C102" s="2" t="s">
        <v>2</v>
      </c>
      <c r="D102" s="2" t="s">
        <v>14</v>
      </c>
      <c r="E102">
        <v>732</v>
      </c>
      <c r="F102" s="1">
        <v>727</v>
      </c>
      <c r="G102" s="1">
        <v>713</v>
      </c>
      <c r="H102">
        <v>518</v>
      </c>
      <c r="I102">
        <v>695</v>
      </c>
    </row>
    <row r="103" spans="1:9" hidden="1" x14ac:dyDescent="0.25">
      <c r="A103" s="2" t="s">
        <v>122</v>
      </c>
      <c r="B103" s="2" t="s">
        <v>70</v>
      </c>
      <c r="C103" s="2" t="s">
        <v>129</v>
      </c>
      <c r="D103" s="2" t="s">
        <v>14</v>
      </c>
      <c r="E103">
        <v>437</v>
      </c>
      <c r="F103" s="1">
        <v>5</v>
      </c>
      <c r="G103" s="1">
        <v>0</v>
      </c>
      <c r="H103">
        <v>0</v>
      </c>
      <c r="I103">
        <v>0</v>
      </c>
    </row>
    <row r="104" spans="1:9" hidden="1" x14ac:dyDescent="0.25">
      <c r="A104" s="2" t="s">
        <v>122</v>
      </c>
      <c r="B104" s="2" t="s">
        <v>70</v>
      </c>
      <c r="C104" s="2" t="s">
        <v>130</v>
      </c>
      <c r="D104" s="2" t="s">
        <v>14</v>
      </c>
      <c r="E104">
        <v>641</v>
      </c>
      <c r="F104" s="1">
        <v>598</v>
      </c>
      <c r="G104" s="1">
        <v>0</v>
      </c>
      <c r="H104">
        <v>0</v>
      </c>
      <c r="I104">
        <v>20</v>
      </c>
    </row>
    <row r="105" spans="1:9" x14ac:dyDescent="0.25">
      <c r="A105" s="2" t="s">
        <v>122</v>
      </c>
      <c r="B105" s="2" t="s">
        <v>70</v>
      </c>
      <c r="C105" s="2" t="s">
        <v>131</v>
      </c>
      <c r="D105" s="2" t="s">
        <v>14</v>
      </c>
      <c r="E105">
        <v>4958</v>
      </c>
      <c r="F105" s="1">
        <v>4800</v>
      </c>
      <c r="G105" s="1">
        <v>0</v>
      </c>
      <c r="H105">
        <v>1424</v>
      </c>
      <c r="I105">
        <v>4257</v>
      </c>
    </row>
    <row r="106" spans="1:9" hidden="1" x14ac:dyDescent="0.25">
      <c r="A106" s="2" t="s">
        <v>122</v>
      </c>
      <c r="B106" s="2" t="s">
        <v>70</v>
      </c>
      <c r="C106" s="2" t="s">
        <v>132</v>
      </c>
      <c r="D106" s="2" t="s">
        <v>14</v>
      </c>
      <c r="E106">
        <v>3221</v>
      </c>
      <c r="F106" s="1">
        <v>3087</v>
      </c>
      <c r="G106" s="1">
        <v>0</v>
      </c>
      <c r="H106">
        <v>1098</v>
      </c>
      <c r="I106">
        <v>2810</v>
      </c>
    </row>
    <row r="107" spans="1:9" hidden="1" x14ac:dyDescent="0.25">
      <c r="A107" s="2" t="s">
        <v>122</v>
      </c>
      <c r="B107" s="2" t="s">
        <v>70</v>
      </c>
      <c r="C107" s="2" t="s">
        <v>133</v>
      </c>
      <c r="D107" s="2" t="s">
        <v>14</v>
      </c>
      <c r="E107">
        <v>1661</v>
      </c>
      <c r="F107" s="1">
        <v>1579</v>
      </c>
      <c r="G107" s="1">
        <v>0</v>
      </c>
      <c r="H107">
        <v>650</v>
      </c>
      <c r="I107">
        <v>1445</v>
      </c>
    </row>
    <row r="108" spans="1:9" hidden="1" x14ac:dyDescent="0.25">
      <c r="A108" s="2" t="s">
        <v>122</v>
      </c>
      <c r="B108" s="2" t="s">
        <v>70</v>
      </c>
      <c r="C108" s="2" t="s">
        <v>2</v>
      </c>
      <c r="D108" s="2" t="s">
        <v>14</v>
      </c>
      <c r="E108">
        <v>664</v>
      </c>
      <c r="F108" s="1">
        <v>641</v>
      </c>
      <c r="G108" s="1">
        <v>0</v>
      </c>
      <c r="H108">
        <v>354</v>
      </c>
      <c r="I108">
        <v>597</v>
      </c>
    </row>
    <row r="109" spans="1:9" hidden="1" x14ac:dyDescent="0.25">
      <c r="A109" s="2" t="s">
        <v>123</v>
      </c>
      <c r="B109" s="2" t="s">
        <v>105</v>
      </c>
      <c r="C109" s="2" t="s">
        <v>129</v>
      </c>
      <c r="D109" s="2" t="s">
        <v>14</v>
      </c>
      <c r="E109">
        <v>269</v>
      </c>
      <c r="F109" s="1">
        <v>0</v>
      </c>
      <c r="G109" s="1">
        <v>867</v>
      </c>
      <c r="H109">
        <v>0</v>
      </c>
      <c r="I109">
        <v>0</v>
      </c>
    </row>
    <row r="110" spans="1:9" hidden="1" x14ac:dyDescent="0.25">
      <c r="A110" s="2" t="s">
        <v>123</v>
      </c>
      <c r="B110" s="2" t="s">
        <v>105</v>
      </c>
      <c r="C110" s="2" t="s">
        <v>130</v>
      </c>
      <c r="D110" s="2" t="s">
        <v>14</v>
      </c>
      <c r="E110">
        <v>665</v>
      </c>
      <c r="F110" s="1">
        <v>628</v>
      </c>
      <c r="G110" s="1">
        <v>729</v>
      </c>
      <c r="H110">
        <v>0</v>
      </c>
      <c r="I110">
        <v>15</v>
      </c>
    </row>
    <row r="111" spans="1:9" x14ac:dyDescent="0.25">
      <c r="A111" s="2" t="s">
        <v>123</v>
      </c>
      <c r="B111" s="2" t="s">
        <v>105</v>
      </c>
      <c r="C111" s="2" t="s">
        <v>131</v>
      </c>
      <c r="D111" s="2" t="s">
        <v>14</v>
      </c>
      <c r="E111">
        <v>1959</v>
      </c>
      <c r="F111" s="1">
        <v>1874</v>
      </c>
      <c r="G111" s="1">
        <v>2170</v>
      </c>
      <c r="H111">
        <v>303</v>
      </c>
      <c r="I111">
        <v>1274</v>
      </c>
    </row>
    <row r="112" spans="1:9" hidden="1" x14ac:dyDescent="0.25">
      <c r="A112" s="2" t="s">
        <v>123</v>
      </c>
      <c r="B112" s="2" t="s">
        <v>105</v>
      </c>
      <c r="C112" s="2" t="s">
        <v>132</v>
      </c>
      <c r="D112" s="2" t="s">
        <v>14</v>
      </c>
      <c r="E112">
        <v>1144</v>
      </c>
      <c r="F112" s="1">
        <v>1115</v>
      </c>
      <c r="G112" s="1">
        <v>1280</v>
      </c>
      <c r="H112">
        <v>363</v>
      </c>
      <c r="I112">
        <v>906</v>
      </c>
    </row>
    <row r="113" spans="1:9" hidden="1" x14ac:dyDescent="0.25">
      <c r="A113" s="2" t="s">
        <v>123</v>
      </c>
      <c r="B113" s="2" t="s">
        <v>105</v>
      </c>
      <c r="C113" s="2" t="s">
        <v>133</v>
      </c>
      <c r="D113" s="2" t="s">
        <v>14</v>
      </c>
      <c r="E113">
        <v>1183</v>
      </c>
      <c r="F113" s="1">
        <v>1170</v>
      </c>
      <c r="G113" s="1">
        <v>1297</v>
      </c>
      <c r="H113">
        <v>659</v>
      </c>
      <c r="I113">
        <v>1068</v>
      </c>
    </row>
    <row r="114" spans="1:9" hidden="1" x14ac:dyDescent="0.25">
      <c r="A114" s="2" t="s">
        <v>123</v>
      </c>
      <c r="B114" s="2" t="s">
        <v>105</v>
      </c>
      <c r="C114" s="2" t="s">
        <v>2</v>
      </c>
      <c r="D114" s="2" t="s">
        <v>14</v>
      </c>
      <c r="E114">
        <v>622</v>
      </c>
      <c r="F114" s="1">
        <v>610</v>
      </c>
      <c r="G114" s="1">
        <v>684</v>
      </c>
      <c r="H114">
        <v>392</v>
      </c>
      <c r="I114">
        <v>563</v>
      </c>
    </row>
    <row r="115" spans="1:9" hidden="1" x14ac:dyDescent="0.25">
      <c r="A115" s="2" t="s">
        <v>123</v>
      </c>
      <c r="B115" s="2" t="s">
        <v>48</v>
      </c>
      <c r="C115" s="2" t="s">
        <v>129</v>
      </c>
      <c r="D115" s="2" t="s">
        <v>14</v>
      </c>
      <c r="E115">
        <v>203</v>
      </c>
      <c r="F115" s="1">
        <v>0</v>
      </c>
      <c r="G115" s="1">
        <v>427</v>
      </c>
      <c r="H115">
        <v>0</v>
      </c>
      <c r="I115">
        <v>0</v>
      </c>
    </row>
    <row r="116" spans="1:9" hidden="1" x14ac:dyDescent="0.25">
      <c r="A116" s="2" t="s">
        <v>123</v>
      </c>
      <c r="B116" s="2" t="s">
        <v>48</v>
      </c>
      <c r="C116" s="2" t="s">
        <v>130</v>
      </c>
      <c r="D116" s="2" t="s">
        <v>14</v>
      </c>
      <c r="E116">
        <v>337</v>
      </c>
      <c r="F116" s="1">
        <v>325</v>
      </c>
      <c r="G116" s="1">
        <v>340</v>
      </c>
      <c r="H116">
        <v>0</v>
      </c>
      <c r="I116">
        <v>15</v>
      </c>
    </row>
    <row r="117" spans="1:9" x14ac:dyDescent="0.25">
      <c r="A117" s="2" t="s">
        <v>123</v>
      </c>
      <c r="B117" s="2" t="s">
        <v>48</v>
      </c>
      <c r="C117" s="2" t="s">
        <v>131</v>
      </c>
      <c r="D117" s="2" t="s">
        <v>14</v>
      </c>
      <c r="E117">
        <v>1240</v>
      </c>
      <c r="F117" s="1">
        <v>1227</v>
      </c>
      <c r="G117" s="1">
        <v>1304</v>
      </c>
      <c r="H117">
        <v>349</v>
      </c>
      <c r="I117">
        <v>1037</v>
      </c>
    </row>
    <row r="118" spans="1:9" hidden="1" x14ac:dyDescent="0.25">
      <c r="A118" s="2" t="s">
        <v>123</v>
      </c>
      <c r="B118" s="2" t="s">
        <v>48</v>
      </c>
      <c r="C118" s="2" t="s">
        <v>132</v>
      </c>
      <c r="D118" s="2" t="s">
        <v>14</v>
      </c>
      <c r="E118">
        <v>1145</v>
      </c>
      <c r="F118" s="1">
        <v>1135</v>
      </c>
      <c r="G118" s="1">
        <v>1209</v>
      </c>
      <c r="H118">
        <v>495</v>
      </c>
      <c r="I118">
        <v>1034</v>
      </c>
    </row>
    <row r="119" spans="1:9" hidden="1" x14ac:dyDescent="0.25">
      <c r="A119" s="2" t="s">
        <v>123</v>
      </c>
      <c r="B119" s="2" t="s">
        <v>48</v>
      </c>
      <c r="C119" s="2" t="s">
        <v>133</v>
      </c>
      <c r="D119" s="2" t="s">
        <v>14</v>
      </c>
      <c r="E119">
        <v>788</v>
      </c>
      <c r="F119" s="1">
        <v>783</v>
      </c>
      <c r="G119" s="1">
        <v>825</v>
      </c>
      <c r="H119">
        <v>467</v>
      </c>
      <c r="I119">
        <v>733</v>
      </c>
    </row>
    <row r="120" spans="1:9" hidden="1" x14ac:dyDescent="0.25">
      <c r="A120" s="2" t="s">
        <v>123</v>
      </c>
      <c r="B120" s="2" t="s">
        <v>48</v>
      </c>
      <c r="C120" s="2" t="s">
        <v>2</v>
      </c>
      <c r="D120" s="2" t="s">
        <v>14</v>
      </c>
      <c r="E120">
        <v>496</v>
      </c>
      <c r="F120" s="1">
        <v>491</v>
      </c>
      <c r="G120" s="1">
        <v>508</v>
      </c>
      <c r="H120">
        <v>343</v>
      </c>
      <c r="I120">
        <v>461</v>
      </c>
    </row>
    <row r="121" spans="1:9" hidden="1" x14ac:dyDescent="0.25">
      <c r="A121" s="2" t="s">
        <v>123</v>
      </c>
      <c r="B121" s="2" t="s">
        <v>49</v>
      </c>
      <c r="C121" s="2" t="s">
        <v>129</v>
      </c>
      <c r="D121" s="2" t="s">
        <v>14</v>
      </c>
      <c r="E121">
        <v>177</v>
      </c>
      <c r="F121" s="1">
        <v>0</v>
      </c>
      <c r="G121" s="1">
        <v>647</v>
      </c>
      <c r="H121">
        <v>0</v>
      </c>
      <c r="I121">
        <v>0</v>
      </c>
    </row>
    <row r="122" spans="1:9" hidden="1" x14ac:dyDescent="0.25">
      <c r="A122" s="2" t="s">
        <v>123</v>
      </c>
      <c r="B122" s="2" t="s">
        <v>49</v>
      </c>
      <c r="C122" s="2" t="s">
        <v>130</v>
      </c>
      <c r="D122" s="2" t="s">
        <v>14</v>
      </c>
      <c r="E122">
        <v>496</v>
      </c>
      <c r="F122" s="1">
        <v>469</v>
      </c>
      <c r="G122" s="1">
        <v>543</v>
      </c>
      <c r="H122">
        <v>0</v>
      </c>
      <c r="I122">
        <v>11</v>
      </c>
    </row>
    <row r="123" spans="1:9" x14ac:dyDescent="0.25">
      <c r="A123" s="2" t="s">
        <v>123</v>
      </c>
      <c r="B123" s="2" t="s">
        <v>49</v>
      </c>
      <c r="C123" s="2" t="s">
        <v>131</v>
      </c>
      <c r="D123" s="2" t="s">
        <v>14</v>
      </c>
      <c r="E123">
        <v>1253</v>
      </c>
      <c r="F123" s="1">
        <v>1211</v>
      </c>
      <c r="G123" s="1">
        <v>1369</v>
      </c>
      <c r="H123">
        <v>176</v>
      </c>
      <c r="I123">
        <v>811</v>
      </c>
    </row>
    <row r="124" spans="1:9" hidden="1" x14ac:dyDescent="0.25">
      <c r="A124" s="2" t="s">
        <v>123</v>
      </c>
      <c r="B124" s="2" t="s">
        <v>49</v>
      </c>
      <c r="C124" s="2" t="s">
        <v>132</v>
      </c>
      <c r="D124" s="2" t="s">
        <v>14</v>
      </c>
      <c r="E124">
        <v>733</v>
      </c>
      <c r="F124" s="1">
        <v>707</v>
      </c>
      <c r="G124" s="1">
        <v>797</v>
      </c>
      <c r="H124">
        <v>217</v>
      </c>
      <c r="I124">
        <v>554</v>
      </c>
    </row>
    <row r="125" spans="1:9" hidden="1" x14ac:dyDescent="0.25">
      <c r="A125" s="2" t="s">
        <v>123</v>
      </c>
      <c r="B125" s="2" t="s">
        <v>49</v>
      </c>
      <c r="C125" s="2" t="s">
        <v>133</v>
      </c>
      <c r="D125" s="2" t="s">
        <v>14</v>
      </c>
      <c r="E125">
        <v>850</v>
      </c>
      <c r="F125" s="1">
        <v>840</v>
      </c>
      <c r="G125" s="1">
        <v>905</v>
      </c>
      <c r="H125">
        <v>472</v>
      </c>
      <c r="I125">
        <v>783</v>
      </c>
    </row>
    <row r="126" spans="1:9" hidden="1" x14ac:dyDescent="0.25">
      <c r="A126" s="2" t="s">
        <v>123</v>
      </c>
      <c r="B126" s="2" t="s">
        <v>49</v>
      </c>
      <c r="C126" s="2" t="s">
        <v>2</v>
      </c>
      <c r="D126" s="2" t="s">
        <v>14</v>
      </c>
      <c r="E126">
        <v>467</v>
      </c>
      <c r="F126" s="1">
        <v>457</v>
      </c>
      <c r="G126" s="1">
        <v>460</v>
      </c>
      <c r="H126">
        <v>286</v>
      </c>
      <c r="I126">
        <v>420</v>
      </c>
    </row>
    <row r="127" spans="1:9" hidden="1" x14ac:dyDescent="0.25">
      <c r="A127" s="2" t="s">
        <v>123</v>
      </c>
      <c r="B127" s="2" t="s">
        <v>106</v>
      </c>
      <c r="C127" s="2" t="s">
        <v>129</v>
      </c>
      <c r="D127" s="2" t="s">
        <v>14</v>
      </c>
      <c r="E127">
        <v>40</v>
      </c>
      <c r="F127" s="1">
        <v>0</v>
      </c>
      <c r="G127" s="1">
        <v>121</v>
      </c>
      <c r="H127">
        <v>0</v>
      </c>
      <c r="I127">
        <v>0</v>
      </c>
    </row>
    <row r="128" spans="1:9" hidden="1" x14ac:dyDescent="0.25">
      <c r="A128" s="2" t="s">
        <v>123</v>
      </c>
      <c r="B128" s="2" t="s">
        <v>106</v>
      </c>
      <c r="C128" s="2" t="s">
        <v>130</v>
      </c>
      <c r="D128" s="2" t="s">
        <v>14</v>
      </c>
      <c r="E128">
        <v>80</v>
      </c>
      <c r="F128" s="1">
        <v>79</v>
      </c>
      <c r="G128" s="1">
        <v>93</v>
      </c>
      <c r="H128">
        <v>0</v>
      </c>
      <c r="I128">
        <v>4</v>
      </c>
    </row>
    <row r="129" spans="1:9" x14ac:dyDescent="0.25">
      <c r="A129" s="2" t="s">
        <v>123</v>
      </c>
      <c r="B129" s="2" t="s">
        <v>106</v>
      </c>
      <c r="C129" s="2" t="s">
        <v>131</v>
      </c>
      <c r="D129" s="2" t="s">
        <v>14</v>
      </c>
      <c r="E129">
        <v>393</v>
      </c>
      <c r="F129" s="1">
        <v>377</v>
      </c>
      <c r="G129" s="1">
        <v>383</v>
      </c>
      <c r="H129">
        <v>67</v>
      </c>
      <c r="I129">
        <v>295</v>
      </c>
    </row>
    <row r="130" spans="1:9" hidden="1" x14ac:dyDescent="0.25">
      <c r="A130" s="2" t="s">
        <v>123</v>
      </c>
      <c r="B130" s="2" t="s">
        <v>106</v>
      </c>
      <c r="C130" s="2" t="s">
        <v>132</v>
      </c>
      <c r="D130" s="2" t="s">
        <v>14</v>
      </c>
      <c r="E130">
        <v>234</v>
      </c>
      <c r="F130" s="1">
        <v>229</v>
      </c>
      <c r="G130" s="1">
        <v>227</v>
      </c>
      <c r="H130">
        <v>74</v>
      </c>
      <c r="I130">
        <v>196</v>
      </c>
    </row>
    <row r="131" spans="1:9" hidden="1" x14ac:dyDescent="0.25">
      <c r="A131" s="2" t="s">
        <v>123</v>
      </c>
      <c r="B131" s="2" t="s">
        <v>106</v>
      </c>
      <c r="C131" s="2" t="s">
        <v>133</v>
      </c>
      <c r="D131" s="2" t="s">
        <v>14</v>
      </c>
      <c r="E131">
        <v>157</v>
      </c>
      <c r="F131" s="1">
        <v>154</v>
      </c>
      <c r="G131" s="1">
        <v>145</v>
      </c>
      <c r="H131">
        <v>82</v>
      </c>
      <c r="I131">
        <v>139</v>
      </c>
    </row>
    <row r="132" spans="1:9" hidden="1" x14ac:dyDescent="0.25">
      <c r="A132" s="2" t="s">
        <v>123</v>
      </c>
      <c r="B132" s="2" t="s">
        <v>106</v>
      </c>
      <c r="C132" s="2" t="s">
        <v>2</v>
      </c>
      <c r="D132" s="2" t="s">
        <v>14</v>
      </c>
      <c r="E132">
        <v>59</v>
      </c>
      <c r="F132" s="1">
        <v>59</v>
      </c>
      <c r="G132" s="1">
        <v>58</v>
      </c>
      <c r="H132">
        <v>31</v>
      </c>
      <c r="I132">
        <v>54</v>
      </c>
    </row>
    <row r="133" spans="1:9" hidden="1" x14ac:dyDescent="0.25">
      <c r="A133" s="2" t="s">
        <v>123</v>
      </c>
      <c r="B133" s="2" t="s">
        <v>107</v>
      </c>
      <c r="C133" s="2" t="s">
        <v>129</v>
      </c>
      <c r="D133" s="2" t="s">
        <v>14</v>
      </c>
      <c r="E133">
        <v>7</v>
      </c>
      <c r="F133" s="1">
        <v>0</v>
      </c>
      <c r="G133" s="1">
        <v>22</v>
      </c>
      <c r="H133">
        <v>0</v>
      </c>
      <c r="I133">
        <v>0</v>
      </c>
    </row>
    <row r="134" spans="1:9" hidden="1" x14ac:dyDescent="0.25">
      <c r="A134" s="2" t="s">
        <v>123</v>
      </c>
      <c r="B134" s="2" t="s">
        <v>107</v>
      </c>
      <c r="C134" s="2" t="s">
        <v>130</v>
      </c>
      <c r="D134" s="2" t="s">
        <v>14</v>
      </c>
      <c r="E134">
        <v>30</v>
      </c>
      <c r="F134" s="1">
        <v>30</v>
      </c>
      <c r="G134" s="1">
        <v>33</v>
      </c>
      <c r="H134">
        <v>0</v>
      </c>
      <c r="I134">
        <v>2</v>
      </c>
    </row>
    <row r="135" spans="1:9" x14ac:dyDescent="0.25">
      <c r="A135" s="2" t="s">
        <v>123</v>
      </c>
      <c r="B135" s="2" t="s">
        <v>107</v>
      </c>
      <c r="C135" s="2" t="s">
        <v>131</v>
      </c>
      <c r="D135" s="2" t="s">
        <v>14</v>
      </c>
      <c r="E135">
        <v>118</v>
      </c>
      <c r="F135" s="1">
        <v>117</v>
      </c>
      <c r="G135" s="1">
        <v>110</v>
      </c>
      <c r="H135">
        <v>24</v>
      </c>
      <c r="I135">
        <v>74</v>
      </c>
    </row>
    <row r="136" spans="1:9" hidden="1" x14ac:dyDescent="0.25">
      <c r="A136" s="2" t="s">
        <v>123</v>
      </c>
      <c r="B136" s="2" t="s">
        <v>107</v>
      </c>
      <c r="C136" s="2" t="s">
        <v>132</v>
      </c>
      <c r="D136" s="2" t="s">
        <v>14</v>
      </c>
      <c r="E136">
        <v>85</v>
      </c>
      <c r="F136" s="1">
        <v>84</v>
      </c>
      <c r="G136" s="1">
        <v>91</v>
      </c>
      <c r="H136">
        <v>27</v>
      </c>
      <c r="I136">
        <v>68</v>
      </c>
    </row>
    <row r="137" spans="1:9" hidden="1" x14ac:dyDescent="0.25">
      <c r="A137" s="2" t="s">
        <v>123</v>
      </c>
      <c r="B137" s="2" t="s">
        <v>107</v>
      </c>
      <c r="C137" s="2" t="s">
        <v>133</v>
      </c>
      <c r="D137" s="2" t="s">
        <v>14</v>
      </c>
      <c r="E137">
        <v>72</v>
      </c>
      <c r="F137" s="1">
        <v>72</v>
      </c>
      <c r="G137" s="1">
        <v>84</v>
      </c>
      <c r="H137">
        <v>38</v>
      </c>
      <c r="I137">
        <v>68</v>
      </c>
    </row>
    <row r="138" spans="1:9" hidden="1" x14ac:dyDescent="0.25">
      <c r="A138" s="2" t="s">
        <v>123</v>
      </c>
      <c r="B138" s="2" t="s">
        <v>107</v>
      </c>
      <c r="C138" s="2" t="s">
        <v>2</v>
      </c>
      <c r="D138" s="2" t="s">
        <v>14</v>
      </c>
      <c r="E138">
        <v>41</v>
      </c>
      <c r="F138" s="1">
        <v>40</v>
      </c>
      <c r="G138" s="1">
        <v>44</v>
      </c>
      <c r="H138">
        <v>26</v>
      </c>
      <c r="I138">
        <v>37</v>
      </c>
    </row>
    <row r="139" spans="1:9" hidden="1" x14ac:dyDescent="0.25">
      <c r="A139" s="2" t="s">
        <v>123</v>
      </c>
      <c r="B139" s="2" t="s">
        <v>52</v>
      </c>
      <c r="C139" s="2" t="s">
        <v>129</v>
      </c>
      <c r="D139" s="2" t="s">
        <v>14</v>
      </c>
      <c r="E139">
        <v>850</v>
      </c>
      <c r="F139" s="1">
        <v>0</v>
      </c>
      <c r="G139" s="1">
        <v>2416</v>
      </c>
      <c r="H139">
        <v>0</v>
      </c>
      <c r="I139">
        <v>0</v>
      </c>
    </row>
    <row r="140" spans="1:9" hidden="1" x14ac:dyDescent="0.25">
      <c r="A140" s="2" t="s">
        <v>123</v>
      </c>
      <c r="B140" s="2" t="s">
        <v>52</v>
      </c>
      <c r="C140" s="2" t="s">
        <v>130</v>
      </c>
      <c r="D140" s="2" t="s">
        <v>14</v>
      </c>
      <c r="E140">
        <v>1853</v>
      </c>
      <c r="F140" s="1">
        <v>1786</v>
      </c>
      <c r="G140" s="1">
        <v>2070</v>
      </c>
      <c r="H140">
        <v>0</v>
      </c>
      <c r="I140">
        <v>58</v>
      </c>
    </row>
    <row r="141" spans="1:9" x14ac:dyDescent="0.25">
      <c r="A141" s="2" t="s">
        <v>123</v>
      </c>
      <c r="B141" s="2" t="s">
        <v>52</v>
      </c>
      <c r="C141" s="2" t="s">
        <v>131</v>
      </c>
      <c r="D141" s="2" t="s">
        <v>14</v>
      </c>
      <c r="E141">
        <v>5941</v>
      </c>
      <c r="F141" s="1">
        <v>5754</v>
      </c>
      <c r="G141" s="1">
        <v>6406</v>
      </c>
      <c r="H141">
        <v>908</v>
      </c>
      <c r="I141">
        <v>4108</v>
      </c>
    </row>
    <row r="142" spans="1:9" hidden="1" x14ac:dyDescent="0.25">
      <c r="A142" s="2" t="s">
        <v>123</v>
      </c>
      <c r="B142" s="2" t="s">
        <v>52</v>
      </c>
      <c r="C142" s="2" t="s">
        <v>132</v>
      </c>
      <c r="D142" s="2" t="s">
        <v>14</v>
      </c>
      <c r="E142">
        <v>3440</v>
      </c>
      <c r="F142" s="1">
        <v>3369</v>
      </c>
      <c r="G142" s="1">
        <v>3915</v>
      </c>
      <c r="H142">
        <v>1120</v>
      </c>
      <c r="I142">
        <v>2829</v>
      </c>
    </row>
    <row r="143" spans="1:9" hidden="1" x14ac:dyDescent="0.25">
      <c r="A143" s="2" t="s">
        <v>123</v>
      </c>
      <c r="B143" s="2" t="s">
        <v>52</v>
      </c>
      <c r="C143" s="2" t="s">
        <v>133</v>
      </c>
      <c r="D143" s="2" t="s">
        <v>14</v>
      </c>
      <c r="E143">
        <v>3231</v>
      </c>
      <c r="F143" s="1">
        <v>3198</v>
      </c>
      <c r="G143" s="1">
        <v>3394</v>
      </c>
      <c r="H143">
        <v>1735</v>
      </c>
      <c r="I143">
        <v>2918</v>
      </c>
    </row>
    <row r="144" spans="1:9" hidden="1" x14ac:dyDescent="0.25">
      <c r="A144" s="2" t="s">
        <v>123</v>
      </c>
      <c r="B144" s="2" t="s">
        <v>52</v>
      </c>
      <c r="C144" s="2" t="s">
        <v>2</v>
      </c>
      <c r="D144" s="2" t="s">
        <v>14</v>
      </c>
      <c r="E144">
        <v>1769</v>
      </c>
      <c r="F144" s="1">
        <v>1744</v>
      </c>
      <c r="G144" s="1">
        <v>1803</v>
      </c>
      <c r="H144">
        <v>1198</v>
      </c>
      <c r="I144">
        <v>1646</v>
      </c>
    </row>
    <row r="145" spans="1:9" hidden="1" x14ac:dyDescent="0.25">
      <c r="A145" s="2" t="s">
        <v>123</v>
      </c>
      <c r="B145" s="2" t="s">
        <v>47</v>
      </c>
      <c r="C145" s="2" t="s">
        <v>129</v>
      </c>
      <c r="D145" s="2" t="s">
        <v>14</v>
      </c>
      <c r="E145">
        <v>13</v>
      </c>
      <c r="F145" s="1">
        <v>0</v>
      </c>
      <c r="G145" s="1">
        <v>38</v>
      </c>
      <c r="H145">
        <v>0</v>
      </c>
      <c r="I145">
        <v>0</v>
      </c>
    </row>
    <row r="146" spans="1:9" hidden="1" x14ac:dyDescent="0.25">
      <c r="A146" s="2" t="s">
        <v>123</v>
      </c>
      <c r="B146" s="2" t="s">
        <v>47</v>
      </c>
      <c r="C146" s="2" t="s">
        <v>130</v>
      </c>
      <c r="D146" s="2" t="s">
        <v>14</v>
      </c>
      <c r="E146">
        <v>36</v>
      </c>
      <c r="F146" s="1">
        <v>34</v>
      </c>
      <c r="G146" s="1">
        <v>40</v>
      </c>
      <c r="H146" t="s">
        <v>151</v>
      </c>
      <c r="I146">
        <v>3</v>
      </c>
    </row>
    <row r="147" spans="1:9" x14ac:dyDescent="0.25">
      <c r="A147" s="2" t="s">
        <v>123</v>
      </c>
      <c r="B147" s="2" t="s">
        <v>47</v>
      </c>
      <c r="C147" s="2" t="s">
        <v>131</v>
      </c>
      <c r="D147" s="2" t="s">
        <v>14</v>
      </c>
      <c r="E147">
        <v>87</v>
      </c>
      <c r="F147" s="1">
        <v>81</v>
      </c>
      <c r="G147" s="1">
        <v>88</v>
      </c>
      <c r="H147">
        <v>18</v>
      </c>
      <c r="I147">
        <v>56</v>
      </c>
    </row>
    <row r="148" spans="1:9" hidden="1" x14ac:dyDescent="0.25">
      <c r="A148" s="2" t="s">
        <v>123</v>
      </c>
      <c r="B148" s="2" t="s">
        <v>47</v>
      </c>
      <c r="C148" s="2" t="s">
        <v>132</v>
      </c>
      <c r="D148" s="2" t="s">
        <v>14</v>
      </c>
      <c r="E148">
        <v>61</v>
      </c>
      <c r="F148" s="1">
        <v>60</v>
      </c>
      <c r="G148" s="1">
        <v>72</v>
      </c>
      <c r="H148">
        <v>15</v>
      </c>
      <c r="I148">
        <v>49</v>
      </c>
    </row>
    <row r="149" spans="1:9" hidden="1" x14ac:dyDescent="0.25">
      <c r="A149" s="2" t="s">
        <v>123</v>
      </c>
      <c r="B149" s="2" t="s">
        <v>47</v>
      </c>
      <c r="C149" s="2" t="s">
        <v>133</v>
      </c>
      <c r="D149" s="2" t="s">
        <v>14</v>
      </c>
      <c r="E149">
        <v>34</v>
      </c>
      <c r="F149" s="1">
        <v>34</v>
      </c>
      <c r="G149" s="1">
        <v>33</v>
      </c>
      <c r="H149">
        <v>21</v>
      </c>
      <c r="I149">
        <v>32</v>
      </c>
    </row>
    <row r="150" spans="1:9" hidden="1" x14ac:dyDescent="0.25">
      <c r="A150" s="2" t="s">
        <v>123</v>
      </c>
      <c r="B150" s="2" t="s">
        <v>47</v>
      </c>
      <c r="C150" s="2" t="s">
        <v>2</v>
      </c>
      <c r="D150" s="2" t="s">
        <v>14</v>
      </c>
      <c r="E150">
        <v>23</v>
      </c>
      <c r="F150" s="1">
        <v>23</v>
      </c>
      <c r="G150" s="1">
        <v>25</v>
      </c>
      <c r="H150">
        <v>14</v>
      </c>
      <c r="I150">
        <v>22</v>
      </c>
    </row>
    <row r="151" spans="1:9" hidden="1" x14ac:dyDescent="0.25">
      <c r="A151" s="2" t="s">
        <v>123</v>
      </c>
      <c r="B151" s="2" t="s">
        <v>50</v>
      </c>
      <c r="C151" s="2" t="s">
        <v>129</v>
      </c>
      <c r="D151" s="2" t="s">
        <v>14</v>
      </c>
      <c r="E151">
        <v>858</v>
      </c>
      <c r="F151" s="1">
        <v>0</v>
      </c>
      <c r="G151" s="1">
        <v>2719</v>
      </c>
      <c r="H151">
        <v>0</v>
      </c>
      <c r="I151">
        <v>0</v>
      </c>
    </row>
    <row r="152" spans="1:9" hidden="1" x14ac:dyDescent="0.25">
      <c r="A152" s="2" t="s">
        <v>123</v>
      </c>
      <c r="B152" s="2" t="s">
        <v>50</v>
      </c>
      <c r="C152" s="2" t="s">
        <v>130</v>
      </c>
      <c r="D152" s="2" t="s">
        <v>14</v>
      </c>
      <c r="E152">
        <v>2016</v>
      </c>
      <c r="F152" s="1">
        <v>1923</v>
      </c>
      <c r="G152" s="1">
        <v>2168</v>
      </c>
      <c r="H152">
        <v>0</v>
      </c>
      <c r="I152">
        <v>68</v>
      </c>
    </row>
    <row r="153" spans="1:9" x14ac:dyDescent="0.25">
      <c r="A153" s="2" t="s">
        <v>123</v>
      </c>
      <c r="B153" s="2" t="s">
        <v>50</v>
      </c>
      <c r="C153" s="2" t="s">
        <v>131</v>
      </c>
      <c r="D153" s="2" t="s">
        <v>14</v>
      </c>
      <c r="E153">
        <v>4609</v>
      </c>
      <c r="F153" s="1">
        <v>4404</v>
      </c>
      <c r="G153" s="1">
        <v>4855</v>
      </c>
      <c r="H153">
        <v>516</v>
      </c>
      <c r="I153">
        <v>2951</v>
      </c>
    </row>
    <row r="154" spans="1:9" hidden="1" x14ac:dyDescent="0.25">
      <c r="A154" s="2" t="s">
        <v>123</v>
      </c>
      <c r="B154" s="2" t="s">
        <v>50</v>
      </c>
      <c r="C154" s="2" t="s">
        <v>132</v>
      </c>
      <c r="D154" s="2" t="s">
        <v>14</v>
      </c>
      <c r="E154">
        <v>2725</v>
      </c>
      <c r="F154" s="1">
        <v>2654</v>
      </c>
      <c r="G154" s="1">
        <v>2815</v>
      </c>
      <c r="H154">
        <v>682</v>
      </c>
      <c r="I154">
        <v>2203</v>
      </c>
    </row>
    <row r="155" spans="1:9" hidden="1" x14ac:dyDescent="0.25">
      <c r="A155" s="2" t="s">
        <v>123</v>
      </c>
      <c r="B155" s="2" t="s">
        <v>50</v>
      </c>
      <c r="C155" s="2" t="s">
        <v>133</v>
      </c>
      <c r="D155" s="2" t="s">
        <v>14</v>
      </c>
      <c r="E155">
        <v>2243</v>
      </c>
      <c r="F155" s="1">
        <v>2214</v>
      </c>
      <c r="G155" s="1">
        <v>2264</v>
      </c>
      <c r="H155">
        <v>902</v>
      </c>
      <c r="I155">
        <v>2005</v>
      </c>
    </row>
    <row r="156" spans="1:9" hidden="1" x14ac:dyDescent="0.25">
      <c r="A156" s="2" t="s">
        <v>123</v>
      </c>
      <c r="B156" s="2" t="s">
        <v>50</v>
      </c>
      <c r="C156" s="2" t="s">
        <v>2</v>
      </c>
      <c r="D156" s="2" t="s">
        <v>14</v>
      </c>
      <c r="E156">
        <v>1193</v>
      </c>
      <c r="F156" s="1">
        <v>1176</v>
      </c>
      <c r="G156" s="1">
        <v>1230</v>
      </c>
      <c r="H156">
        <v>651</v>
      </c>
      <c r="I156">
        <v>1090</v>
      </c>
    </row>
    <row r="157" spans="1:9" hidden="1" x14ac:dyDescent="0.25">
      <c r="A157" s="2" t="s">
        <v>45</v>
      </c>
      <c r="B157" s="2" t="s">
        <v>104</v>
      </c>
      <c r="C157" s="2" t="s">
        <v>129</v>
      </c>
      <c r="D157" s="2" t="s">
        <v>19</v>
      </c>
      <c r="E157">
        <v>1687</v>
      </c>
      <c r="F157" s="1">
        <v>0</v>
      </c>
      <c r="G157" s="1">
        <v>9663</v>
      </c>
      <c r="H157">
        <v>0</v>
      </c>
      <c r="I157">
        <v>0</v>
      </c>
    </row>
    <row r="158" spans="1:9" hidden="1" x14ac:dyDescent="0.25">
      <c r="A158" s="2" t="s">
        <v>45</v>
      </c>
      <c r="B158" s="2" t="s">
        <v>104</v>
      </c>
      <c r="C158" s="2" t="s">
        <v>130</v>
      </c>
      <c r="D158" s="2" t="s">
        <v>19</v>
      </c>
      <c r="E158">
        <v>6190</v>
      </c>
      <c r="F158" s="1">
        <v>5565</v>
      </c>
      <c r="G158" s="1">
        <v>7398</v>
      </c>
      <c r="H158" t="s">
        <v>151</v>
      </c>
      <c r="I158">
        <v>107</v>
      </c>
    </row>
    <row r="159" spans="1:9" x14ac:dyDescent="0.25">
      <c r="A159" s="2" t="s">
        <v>45</v>
      </c>
      <c r="B159" s="2" t="s">
        <v>104</v>
      </c>
      <c r="C159" s="2" t="s">
        <v>131</v>
      </c>
      <c r="D159" s="2" t="s">
        <v>19</v>
      </c>
      <c r="E159">
        <v>12674</v>
      </c>
      <c r="F159" s="1">
        <v>11582</v>
      </c>
      <c r="G159" s="1">
        <v>15540</v>
      </c>
      <c r="H159">
        <v>911</v>
      </c>
      <c r="I159">
        <v>5016</v>
      </c>
    </row>
    <row r="160" spans="1:9" hidden="1" x14ac:dyDescent="0.25">
      <c r="A160" s="2" t="s">
        <v>45</v>
      </c>
      <c r="B160" s="2" t="s">
        <v>104</v>
      </c>
      <c r="C160" s="2" t="s">
        <v>132</v>
      </c>
      <c r="D160" s="2" t="s">
        <v>19</v>
      </c>
      <c r="E160">
        <v>9028</v>
      </c>
      <c r="F160" s="1">
        <v>8542</v>
      </c>
      <c r="G160" s="1">
        <v>10597</v>
      </c>
      <c r="H160">
        <v>1533</v>
      </c>
      <c r="I160">
        <v>5307</v>
      </c>
    </row>
    <row r="161" spans="1:9" hidden="1" x14ac:dyDescent="0.25">
      <c r="A161" s="2" t="s">
        <v>45</v>
      </c>
      <c r="B161" s="2" t="s">
        <v>104</v>
      </c>
      <c r="C161" s="2" t="s">
        <v>133</v>
      </c>
      <c r="D161" s="2" t="s">
        <v>19</v>
      </c>
      <c r="E161">
        <v>8530</v>
      </c>
      <c r="F161" s="1">
        <v>8299</v>
      </c>
      <c r="G161" s="1">
        <v>9311</v>
      </c>
      <c r="H161">
        <v>3442</v>
      </c>
      <c r="I161">
        <v>6700</v>
      </c>
    </row>
    <row r="162" spans="1:9" hidden="1" x14ac:dyDescent="0.25">
      <c r="A162" s="2" t="s">
        <v>45</v>
      </c>
      <c r="B162" s="2" t="s">
        <v>104</v>
      </c>
      <c r="C162" s="2" t="s">
        <v>2</v>
      </c>
      <c r="D162" s="2" t="s">
        <v>19</v>
      </c>
      <c r="E162">
        <v>5040</v>
      </c>
      <c r="F162" s="1">
        <v>4961</v>
      </c>
      <c r="G162" s="1">
        <v>4888</v>
      </c>
      <c r="H162">
        <v>3362</v>
      </c>
      <c r="I162">
        <v>4448</v>
      </c>
    </row>
    <row r="163" spans="1:9" hidden="1" x14ac:dyDescent="0.25">
      <c r="A163" s="2" t="s">
        <v>122</v>
      </c>
      <c r="B163" s="2" t="s">
        <v>63</v>
      </c>
      <c r="C163" s="2" t="s">
        <v>129</v>
      </c>
      <c r="D163" s="2" t="s">
        <v>19</v>
      </c>
      <c r="E163">
        <v>19</v>
      </c>
      <c r="F163" s="1">
        <v>0</v>
      </c>
      <c r="G163" s="1">
        <v>79</v>
      </c>
      <c r="H163">
        <v>0</v>
      </c>
      <c r="I163">
        <v>0</v>
      </c>
    </row>
    <row r="164" spans="1:9" hidden="1" x14ac:dyDescent="0.25">
      <c r="A164" s="2" t="s">
        <v>122</v>
      </c>
      <c r="B164" s="2" t="s">
        <v>63</v>
      </c>
      <c r="C164" s="2" t="s">
        <v>130</v>
      </c>
      <c r="D164" s="2" t="s">
        <v>19</v>
      </c>
      <c r="E164">
        <v>56</v>
      </c>
      <c r="F164" s="1">
        <v>53</v>
      </c>
      <c r="G164" s="1">
        <v>62</v>
      </c>
      <c r="H164">
        <v>0</v>
      </c>
      <c r="I164">
        <v>0</v>
      </c>
    </row>
    <row r="165" spans="1:9" x14ac:dyDescent="0.25">
      <c r="A165" s="2" t="s">
        <v>122</v>
      </c>
      <c r="B165" s="2" t="s">
        <v>63</v>
      </c>
      <c r="C165" s="2" t="s">
        <v>131</v>
      </c>
      <c r="D165" s="2" t="s">
        <v>19</v>
      </c>
      <c r="E165">
        <v>119</v>
      </c>
      <c r="F165" s="1">
        <v>112</v>
      </c>
      <c r="G165" s="1">
        <v>124</v>
      </c>
      <c r="H165">
        <v>16</v>
      </c>
      <c r="I165">
        <v>77</v>
      </c>
    </row>
    <row r="166" spans="1:9" hidden="1" x14ac:dyDescent="0.25">
      <c r="A166" s="2" t="s">
        <v>122</v>
      </c>
      <c r="B166" s="2" t="s">
        <v>63</v>
      </c>
      <c r="C166" s="2" t="s">
        <v>132</v>
      </c>
      <c r="D166" s="2" t="s">
        <v>19</v>
      </c>
      <c r="E166">
        <v>150</v>
      </c>
      <c r="F166" s="1">
        <v>149</v>
      </c>
      <c r="G166" s="1">
        <v>183</v>
      </c>
      <c r="H166">
        <v>44</v>
      </c>
      <c r="I166">
        <v>116</v>
      </c>
    </row>
    <row r="167" spans="1:9" hidden="1" x14ac:dyDescent="0.25">
      <c r="A167" s="2" t="s">
        <v>122</v>
      </c>
      <c r="B167" s="2" t="s">
        <v>63</v>
      </c>
      <c r="C167" s="2" t="s">
        <v>133</v>
      </c>
      <c r="D167" s="2" t="s">
        <v>19</v>
      </c>
      <c r="E167">
        <v>141</v>
      </c>
      <c r="F167" s="1">
        <v>137</v>
      </c>
      <c r="G167" s="1">
        <v>152</v>
      </c>
      <c r="H167">
        <v>74</v>
      </c>
      <c r="I167">
        <v>126</v>
      </c>
    </row>
    <row r="168" spans="1:9" hidden="1" x14ac:dyDescent="0.25">
      <c r="A168" s="2" t="s">
        <v>122</v>
      </c>
      <c r="B168" s="2" t="s">
        <v>63</v>
      </c>
      <c r="C168" s="2" t="s">
        <v>2</v>
      </c>
      <c r="D168" s="2" t="s">
        <v>19</v>
      </c>
      <c r="E168">
        <v>79</v>
      </c>
      <c r="F168" s="1">
        <v>79</v>
      </c>
      <c r="G168" s="1">
        <v>69</v>
      </c>
      <c r="H168">
        <v>59</v>
      </c>
      <c r="I168">
        <v>72</v>
      </c>
    </row>
    <row r="169" spans="1:9" hidden="1" x14ac:dyDescent="0.25">
      <c r="A169" s="2" t="s">
        <v>122</v>
      </c>
      <c r="B169" s="2" t="s">
        <v>60</v>
      </c>
      <c r="C169" s="2" t="s">
        <v>129</v>
      </c>
      <c r="D169" s="2" t="s">
        <v>19</v>
      </c>
      <c r="E169">
        <v>19</v>
      </c>
      <c r="F169" s="1">
        <v>0</v>
      </c>
      <c r="G169" s="1">
        <v>58</v>
      </c>
      <c r="H169">
        <v>0</v>
      </c>
      <c r="I169">
        <v>0</v>
      </c>
    </row>
    <row r="170" spans="1:9" hidden="1" x14ac:dyDescent="0.25">
      <c r="A170" s="2" t="s">
        <v>122</v>
      </c>
      <c r="B170" s="2" t="s">
        <v>60</v>
      </c>
      <c r="C170" s="2" t="s">
        <v>130</v>
      </c>
      <c r="D170" s="2" t="s">
        <v>19</v>
      </c>
      <c r="E170">
        <v>63</v>
      </c>
      <c r="F170" s="1">
        <v>63</v>
      </c>
      <c r="G170" s="1">
        <v>56</v>
      </c>
      <c r="H170">
        <v>0</v>
      </c>
      <c r="I170">
        <v>1</v>
      </c>
    </row>
    <row r="171" spans="1:9" x14ac:dyDescent="0.25">
      <c r="A171" s="2" t="s">
        <v>122</v>
      </c>
      <c r="B171" s="2" t="s">
        <v>60</v>
      </c>
      <c r="C171" s="2" t="s">
        <v>131</v>
      </c>
      <c r="D171" s="2" t="s">
        <v>19</v>
      </c>
      <c r="E171">
        <v>213</v>
      </c>
      <c r="F171" s="1">
        <v>209</v>
      </c>
      <c r="G171" s="1">
        <v>149</v>
      </c>
      <c r="H171">
        <v>53</v>
      </c>
      <c r="I171">
        <v>167</v>
      </c>
    </row>
    <row r="172" spans="1:9" hidden="1" x14ac:dyDescent="0.25">
      <c r="A172" s="2" t="s">
        <v>122</v>
      </c>
      <c r="B172" s="2" t="s">
        <v>60</v>
      </c>
      <c r="C172" s="2" t="s">
        <v>132</v>
      </c>
      <c r="D172" s="2" t="s">
        <v>19</v>
      </c>
      <c r="E172">
        <v>200</v>
      </c>
      <c r="F172" s="1">
        <v>199</v>
      </c>
      <c r="G172" s="1">
        <v>170</v>
      </c>
      <c r="H172">
        <v>54</v>
      </c>
      <c r="I172">
        <v>179</v>
      </c>
    </row>
    <row r="173" spans="1:9" hidden="1" x14ac:dyDescent="0.25">
      <c r="A173" s="2" t="s">
        <v>122</v>
      </c>
      <c r="B173" s="2" t="s">
        <v>60</v>
      </c>
      <c r="C173" s="2" t="s">
        <v>133</v>
      </c>
      <c r="D173" s="2" t="s">
        <v>19</v>
      </c>
      <c r="E173">
        <v>145</v>
      </c>
      <c r="F173" s="1">
        <v>142</v>
      </c>
      <c r="G173" s="1">
        <v>132</v>
      </c>
      <c r="H173">
        <v>65</v>
      </c>
      <c r="I173">
        <v>136</v>
      </c>
    </row>
    <row r="174" spans="1:9" hidden="1" x14ac:dyDescent="0.25">
      <c r="A174" s="2" t="s">
        <v>122</v>
      </c>
      <c r="B174" s="2" t="s">
        <v>60</v>
      </c>
      <c r="C174" s="2" t="s">
        <v>2</v>
      </c>
      <c r="D174" s="2" t="s">
        <v>19</v>
      </c>
      <c r="E174">
        <v>52</v>
      </c>
      <c r="F174" s="1">
        <v>50</v>
      </c>
      <c r="G174" s="1">
        <v>53</v>
      </c>
      <c r="H174">
        <v>38</v>
      </c>
      <c r="I174">
        <v>48</v>
      </c>
    </row>
    <row r="175" spans="1:9" hidden="1" x14ac:dyDescent="0.25">
      <c r="A175" s="2" t="s">
        <v>122</v>
      </c>
      <c r="B175" s="2" t="s">
        <v>58</v>
      </c>
      <c r="C175" s="2" t="s">
        <v>129</v>
      </c>
      <c r="D175" s="2" t="s">
        <v>19</v>
      </c>
      <c r="E175">
        <v>140</v>
      </c>
      <c r="F175" s="1">
        <v>0</v>
      </c>
      <c r="G175" s="1">
        <v>311</v>
      </c>
      <c r="H175">
        <v>0</v>
      </c>
      <c r="I175">
        <v>0</v>
      </c>
    </row>
    <row r="176" spans="1:9" hidden="1" x14ac:dyDescent="0.25">
      <c r="A176" s="2" t="s">
        <v>122</v>
      </c>
      <c r="B176" s="2" t="s">
        <v>58</v>
      </c>
      <c r="C176" s="2" t="s">
        <v>130</v>
      </c>
      <c r="D176" s="2" t="s">
        <v>19</v>
      </c>
      <c r="E176">
        <v>203</v>
      </c>
      <c r="F176" s="1">
        <v>196</v>
      </c>
      <c r="G176" s="1">
        <v>183</v>
      </c>
      <c r="H176">
        <v>0</v>
      </c>
      <c r="I176">
        <v>2</v>
      </c>
    </row>
    <row r="177" spans="1:9" x14ac:dyDescent="0.25">
      <c r="A177" s="2" t="s">
        <v>122</v>
      </c>
      <c r="B177" s="2" t="s">
        <v>58</v>
      </c>
      <c r="C177" s="2" t="s">
        <v>131</v>
      </c>
      <c r="D177" s="2" t="s">
        <v>19</v>
      </c>
      <c r="E177">
        <v>606</v>
      </c>
      <c r="F177" s="1">
        <v>598</v>
      </c>
      <c r="G177" s="1">
        <v>435</v>
      </c>
      <c r="H177">
        <v>106</v>
      </c>
      <c r="I177">
        <v>465</v>
      </c>
    </row>
    <row r="178" spans="1:9" hidden="1" x14ac:dyDescent="0.25">
      <c r="A178" s="2" t="s">
        <v>122</v>
      </c>
      <c r="B178" s="2" t="s">
        <v>58</v>
      </c>
      <c r="C178" s="2" t="s">
        <v>132</v>
      </c>
      <c r="D178" s="2" t="s">
        <v>19</v>
      </c>
      <c r="E178">
        <v>623</v>
      </c>
      <c r="F178" s="1">
        <v>614</v>
      </c>
      <c r="G178" s="1">
        <v>617</v>
      </c>
      <c r="H178">
        <v>127</v>
      </c>
      <c r="I178">
        <v>517</v>
      </c>
    </row>
    <row r="179" spans="1:9" hidden="1" x14ac:dyDescent="0.25">
      <c r="A179" s="2" t="s">
        <v>122</v>
      </c>
      <c r="B179" s="2" t="s">
        <v>58</v>
      </c>
      <c r="C179" s="2" t="s">
        <v>133</v>
      </c>
      <c r="D179" s="2" t="s">
        <v>19</v>
      </c>
      <c r="E179">
        <v>328</v>
      </c>
      <c r="F179" s="1">
        <v>324</v>
      </c>
      <c r="G179" s="1">
        <v>328</v>
      </c>
      <c r="H179">
        <v>141</v>
      </c>
      <c r="I179">
        <v>305</v>
      </c>
    </row>
    <row r="180" spans="1:9" hidden="1" x14ac:dyDescent="0.25">
      <c r="A180" s="2" t="s">
        <v>122</v>
      </c>
      <c r="B180" s="2" t="s">
        <v>58</v>
      </c>
      <c r="C180" s="2" t="s">
        <v>2</v>
      </c>
      <c r="D180" s="2" t="s">
        <v>19</v>
      </c>
      <c r="E180">
        <v>227</v>
      </c>
      <c r="F180" s="1">
        <v>225</v>
      </c>
      <c r="G180" s="1">
        <v>244</v>
      </c>
      <c r="H180">
        <v>118</v>
      </c>
      <c r="I180">
        <v>204</v>
      </c>
    </row>
    <row r="181" spans="1:9" hidden="1" x14ac:dyDescent="0.25">
      <c r="A181" s="2" t="s">
        <v>122</v>
      </c>
      <c r="B181" s="2" t="s">
        <v>108</v>
      </c>
      <c r="C181" s="2" t="s">
        <v>130</v>
      </c>
      <c r="D181" s="2" t="s">
        <v>19</v>
      </c>
      <c r="E181">
        <v>0</v>
      </c>
      <c r="F181" s="1">
        <v>0</v>
      </c>
      <c r="G181" s="1">
        <v>1</v>
      </c>
      <c r="H181">
        <v>0</v>
      </c>
      <c r="I181">
        <v>0</v>
      </c>
    </row>
    <row r="182" spans="1:9" hidden="1" x14ac:dyDescent="0.25">
      <c r="A182" s="2" t="s">
        <v>122</v>
      </c>
      <c r="B182" s="2" t="s">
        <v>108</v>
      </c>
      <c r="C182" s="2" t="s">
        <v>132</v>
      </c>
      <c r="D182" s="2" t="s">
        <v>19</v>
      </c>
      <c r="E182">
        <v>0</v>
      </c>
      <c r="F182" s="1">
        <v>0</v>
      </c>
      <c r="G182" s="1">
        <v>4</v>
      </c>
      <c r="H182">
        <v>0</v>
      </c>
      <c r="I182">
        <v>0</v>
      </c>
    </row>
    <row r="183" spans="1:9" hidden="1" x14ac:dyDescent="0.25">
      <c r="A183" s="2" t="s">
        <v>122</v>
      </c>
      <c r="B183" s="2" t="s">
        <v>108</v>
      </c>
      <c r="C183" s="2" t="s">
        <v>133</v>
      </c>
      <c r="D183" s="2" t="s">
        <v>19</v>
      </c>
      <c r="E183">
        <v>0</v>
      </c>
      <c r="F183" s="1">
        <v>0</v>
      </c>
      <c r="G183" s="1">
        <v>2</v>
      </c>
      <c r="H183">
        <v>0</v>
      </c>
      <c r="I183">
        <v>0</v>
      </c>
    </row>
    <row r="184" spans="1:9" hidden="1" x14ac:dyDescent="0.25">
      <c r="A184" s="2" t="s">
        <v>122</v>
      </c>
      <c r="B184" s="2" t="s">
        <v>68</v>
      </c>
      <c r="C184" s="2" t="s">
        <v>129</v>
      </c>
      <c r="D184" s="2" t="s">
        <v>19</v>
      </c>
      <c r="E184">
        <v>5</v>
      </c>
      <c r="F184" s="1">
        <v>0</v>
      </c>
      <c r="G184" s="1">
        <v>21</v>
      </c>
      <c r="H184">
        <v>0</v>
      </c>
      <c r="I184">
        <v>0</v>
      </c>
    </row>
    <row r="185" spans="1:9" hidden="1" x14ac:dyDescent="0.25">
      <c r="A185" s="2" t="s">
        <v>122</v>
      </c>
      <c r="B185" s="2" t="s">
        <v>68</v>
      </c>
      <c r="C185" s="2" t="s">
        <v>130</v>
      </c>
      <c r="D185" s="2" t="s">
        <v>19</v>
      </c>
      <c r="E185">
        <v>30</v>
      </c>
      <c r="F185" s="1">
        <v>26</v>
      </c>
      <c r="G185" s="1">
        <v>40</v>
      </c>
      <c r="H185">
        <v>0</v>
      </c>
      <c r="I185">
        <v>1</v>
      </c>
    </row>
    <row r="186" spans="1:9" x14ac:dyDescent="0.25">
      <c r="A186" s="2" t="s">
        <v>122</v>
      </c>
      <c r="B186" s="2" t="s">
        <v>68</v>
      </c>
      <c r="C186" s="2" t="s">
        <v>131</v>
      </c>
      <c r="D186" s="2" t="s">
        <v>19</v>
      </c>
      <c r="E186">
        <v>179</v>
      </c>
      <c r="F186" s="1">
        <v>173</v>
      </c>
      <c r="G186" s="1">
        <v>178</v>
      </c>
      <c r="H186">
        <v>28</v>
      </c>
      <c r="I186">
        <v>126</v>
      </c>
    </row>
    <row r="187" spans="1:9" hidden="1" x14ac:dyDescent="0.25">
      <c r="A187" s="2" t="s">
        <v>122</v>
      </c>
      <c r="B187" s="2" t="s">
        <v>68</v>
      </c>
      <c r="C187" s="2" t="s">
        <v>132</v>
      </c>
      <c r="D187" s="2" t="s">
        <v>19</v>
      </c>
      <c r="E187">
        <v>134</v>
      </c>
      <c r="F187" s="1">
        <v>131</v>
      </c>
      <c r="G187" s="1">
        <v>164</v>
      </c>
      <c r="H187">
        <v>34</v>
      </c>
      <c r="I187">
        <v>112</v>
      </c>
    </row>
    <row r="188" spans="1:9" hidden="1" x14ac:dyDescent="0.25">
      <c r="A188" s="2" t="s">
        <v>122</v>
      </c>
      <c r="B188" s="2" t="s">
        <v>68</v>
      </c>
      <c r="C188" s="2" t="s">
        <v>133</v>
      </c>
      <c r="D188" s="2" t="s">
        <v>19</v>
      </c>
      <c r="E188">
        <v>160</v>
      </c>
      <c r="F188" s="1">
        <v>158</v>
      </c>
      <c r="G188" s="1">
        <v>178</v>
      </c>
      <c r="H188">
        <v>85</v>
      </c>
      <c r="I188">
        <v>145</v>
      </c>
    </row>
    <row r="189" spans="1:9" hidden="1" x14ac:dyDescent="0.25">
      <c r="A189" s="2" t="s">
        <v>122</v>
      </c>
      <c r="B189" s="2" t="s">
        <v>68</v>
      </c>
      <c r="C189" s="2" t="s">
        <v>2</v>
      </c>
      <c r="D189" s="2" t="s">
        <v>19</v>
      </c>
      <c r="E189">
        <v>96</v>
      </c>
      <c r="F189" s="1">
        <v>95</v>
      </c>
      <c r="G189" s="1">
        <v>117</v>
      </c>
      <c r="H189">
        <v>82</v>
      </c>
      <c r="I189">
        <v>93</v>
      </c>
    </row>
    <row r="190" spans="1:9" hidden="1" x14ac:dyDescent="0.25">
      <c r="A190" s="2" t="s">
        <v>122</v>
      </c>
      <c r="B190" s="2" t="s">
        <v>57</v>
      </c>
      <c r="C190" s="2" t="s">
        <v>129</v>
      </c>
      <c r="D190" s="2" t="s">
        <v>19</v>
      </c>
      <c r="E190">
        <v>320</v>
      </c>
      <c r="F190" s="1">
        <v>0</v>
      </c>
      <c r="G190" s="1">
        <v>815</v>
      </c>
      <c r="H190">
        <v>0</v>
      </c>
      <c r="I190">
        <v>0</v>
      </c>
    </row>
    <row r="191" spans="1:9" hidden="1" x14ac:dyDescent="0.25">
      <c r="A191" s="2" t="s">
        <v>122</v>
      </c>
      <c r="B191" s="2" t="s">
        <v>57</v>
      </c>
      <c r="C191" s="2" t="s">
        <v>130</v>
      </c>
      <c r="D191" s="2" t="s">
        <v>19</v>
      </c>
      <c r="E191">
        <v>518</v>
      </c>
      <c r="F191" s="1">
        <v>493</v>
      </c>
      <c r="G191" s="1">
        <v>452</v>
      </c>
      <c r="H191">
        <v>0</v>
      </c>
      <c r="I191">
        <v>11</v>
      </c>
    </row>
    <row r="192" spans="1:9" x14ac:dyDescent="0.25">
      <c r="A192" s="2" t="s">
        <v>122</v>
      </c>
      <c r="B192" s="2" t="s">
        <v>57</v>
      </c>
      <c r="C192" s="2" t="s">
        <v>131</v>
      </c>
      <c r="D192" s="2" t="s">
        <v>19</v>
      </c>
      <c r="E192">
        <v>4694</v>
      </c>
      <c r="F192" s="1">
        <v>4629</v>
      </c>
      <c r="G192" s="1">
        <v>3465</v>
      </c>
      <c r="H192">
        <v>526</v>
      </c>
      <c r="I192">
        <v>3451</v>
      </c>
    </row>
    <row r="193" spans="1:9" hidden="1" x14ac:dyDescent="0.25">
      <c r="A193" s="2" t="s">
        <v>122</v>
      </c>
      <c r="B193" s="2" t="s">
        <v>57</v>
      </c>
      <c r="C193" s="2" t="s">
        <v>132</v>
      </c>
      <c r="D193" s="2" t="s">
        <v>19</v>
      </c>
      <c r="E193">
        <v>1869</v>
      </c>
      <c r="F193" s="1">
        <v>1844</v>
      </c>
      <c r="G193" s="1">
        <v>1521</v>
      </c>
      <c r="H193">
        <v>416</v>
      </c>
      <c r="I193">
        <v>1602</v>
      </c>
    </row>
    <row r="194" spans="1:9" hidden="1" x14ac:dyDescent="0.25">
      <c r="A194" s="2" t="s">
        <v>122</v>
      </c>
      <c r="B194" s="2" t="s">
        <v>57</v>
      </c>
      <c r="C194" s="2" t="s">
        <v>133</v>
      </c>
      <c r="D194" s="2" t="s">
        <v>19</v>
      </c>
      <c r="E194">
        <v>686</v>
      </c>
      <c r="F194" s="1">
        <v>681</v>
      </c>
      <c r="G194" s="1">
        <v>692</v>
      </c>
      <c r="H194">
        <v>206</v>
      </c>
      <c r="I194">
        <v>625</v>
      </c>
    </row>
    <row r="195" spans="1:9" hidden="1" x14ac:dyDescent="0.25">
      <c r="A195" s="2" t="s">
        <v>122</v>
      </c>
      <c r="B195" s="2" t="s">
        <v>57</v>
      </c>
      <c r="C195" s="2" t="s">
        <v>2</v>
      </c>
      <c r="D195" s="2" t="s">
        <v>19</v>
      </c>
      <c r="E195">
        <v>452</v>
      </c>
      <c r="F195" s="1">
        <v>445</v>
      </c>
      <c r="G195" s="1">
        <v>450</v>
      </c>
      <c r="H195">
        <v>177</v>
      </c>
      <c r="I195">
        <v>414</v>
      </c>
    </row>
    <row r="196" spans="1:9" hidden="1" x14ac:dyDescent="0.25">
      <c r="A196" s="2" t="s">
        <v>122</v>
      </c>
      <c r="B196" s="2" t="s">
        <v>102</v>
      </c>
      <c r="C196" s="2" t="s">
        <v>129</v>
      </c>
      <c r="D196" s="2" t="s">
        <v>19</v>
      </c>
      <c r="E196">
        <v>55</v>
      </c>
      <c r="F196" s="1">
        <v>0</v>
      </c>
      <c r="G196" s="1">
        <v>163</v>
      </c>
      <c r="H196">
        <v>0</v>
      </c>
      <c r="I196">
        <v>0</v>
      </c>
    </row>
    <row r="197" spans="1:9" hidden="1" x14ac:dyDescent="0.25">
      <c r="A197" s="2" t="s">
        <v>122</v>
      </c>
      <c r="B197" s="2" t="s">
        <v>102</v>
      </c>
      <c r="C197" s="2" t="s">
        <v>130</v>
      </c>
      <c r="D197" s="2" t="s">
        <v>19</v>
      </c>
      <c r="E197">
        <v>72</v>
      </c>
      <c r="F197" s="1">
        <v>66</v>
      </c>
      <c r="G197" s="1">
        <v>69</v>
      </c>
      <c r="H197">
        <v>0</v>
      </c>
      <c r="I197">
        <v>1</v>
      </c>
    </row>
    <row r="198" spans="1:9" x14ac:dyDescent="0.25">
      <c r="A198" s="2" t="s">
        <v>122</v>
      </c>
      <c r="B198" s="2" t="s">
        <v>102</v>
      </c>
      <c r="C198" s="2" t="s">
        <v>131</v>
      </c>
      <c r="D198" s="2" t="s">
        <v>19</v>
      </c>
      <c r="E198">
        <v>870</v>
      </c>
      <c r="F198" s="1">
        <v>853</v>
      </c>
      <c r="G198" s="1">
        <v>439</v>
      </c>
      <c r="H198">
        <v>74</v>
      </c>
      <c r="I198">
        <v>693</v>
      </c>
    </row>
    <row r="199" spans="1:9" hidden="1" x14ac:dyDescent="0.25">
      <c r="A199" s="2" t="s">
        <v>122</v>
      </c>
      <c r="B199" s="2" t="s">
        <v>102</v>
      </c>
      <c r="C199" s="2" t="s">
        <v>132</v>
      </c>
      <c r="D199" s="2" t="s">
        <v>19</v>
      </c>
      <c r="E199">
        <v>631</v>
      </c>
      <c r="F199" s="1">
        <v>621</v>
      </c>
      <c r="G199" s="1">
        <v>511</v>
      </c>
      <c r="H199">
        <v>109</v>
      </c>
      <c r="I199">
        <v>506</v>
      </c>
    </row>
    <row r="200" spans="1:9" hidden="1" x14ac:dyDescent="0.25">
      <c r="A200" s="2" t="s">
        <v>122</v>
      </c>
      <c r="B200" s="2" t="s">
        <v>102</v>
      </c>
      <c r="C200" s="2" t="s">
        <v>133</v>
      </c>
      <c r="D200" s="2" t="s">
        <v>19</v>
      </c>
      <c r="E200">
        <v>90</v>
      </c>
      <c r="F200" s="1">
        <v>90</v>
      </c>
      <c r="G200" s="1">
        <v>80</v>
      </c>
      <c r="H200">
        <v>45</v>
      </c>
      <c r="I200">
        <v>87</v>
      </c>
    </row>
    <row r="201" spans="1:9" hidden="1" x14ac:dyDescent="0.25">
      <c r="A201" s="2" t="s">
        <v>122</v>
      </c>
      <c r="B201" s="2" t="s">
        <v>102</v>
      </c>
      <c r="C201" s="2" t="s">
        <v>2</v>
      </c>
      <c r="D201" s="2" t="s">
        <v>19</v>
      </c>
      <c r="E201">
        <v>26</v>
      </c>
      <c r="F201" s="1">
        <v>26</v>
      </c>
      <c r="G201" s="1">
        <v>20</v>
      </c>
      <c r="H201">
        <v>19</v>
      </c>
      <c r="I201">
        <v>24</v>
      </c>
    </row>
    <row r="202" spans="1:9" hidden="1" x14ac:dyDescent="0.25">
      <c r="A202" s="2" t="s">
        <v>122</v>
      </c>
      <c r="B202" s="2" t="s">
        <v>64</v>
      </c>
      <c r="C202" s="2" t="s">
        <v>129</v>
      </c>
      <c r="D202" s="2" t="s">
        <v>19</v>
      </c>
      <c r="E202">
        <v>16</v>
      </c>
      <c r="F202" s="1">
        <v>0</v>
      </c>
      <c r="G202" s="1">
        <v>26</v>
      </c>
      <c r="H202">
        <v>0</v>
      </c>
      <c r="I202">
        <v>0</v>
      </c>
    </row>
    <row r="203" spans="1:9" hidden="1" x14ac:dyDescent="0.25">
      <c r="A203" s="2" t="s">
        <v>122</v>
      </c>
      <c r="B203" s="2" t="s">
        <v>64</v>
      </c>
      <c r="C203" s="2" t="s">
        <v>130</v>
      </c>
      <c r="D203" s="2" t="s">
        <v>19</v>
      </c>
      <c r="E203">
        <v>18</v>
      </c>
      <c r="F203" s="1">
        <v>18</v>
      </c>
      <c r="G203" s="1">
        <v>15</v>
      </c>
      <c r="H203">
        <v>0</v>
      </c>
      <c r="I203">
        <v>1</v>
      </c>
    </row>
    <row r="204" spans="1:9" x14ac:dyDescent="0.25">
      <c r="A204" s="2" t="s">
        <v>122</v>
      </c>
      <c r="B204" s="2" t="s">
        <v>64</v>
      </c>
      <c r="C204" s="2" t="s">
        <v>131</v>
      </c>
      <c r="D204" s="2" t="s">
        <v>19</v>
      </c>
      <c r="E204">
        <v>77</v>
      </c>
      <c r="F204" s="1">
        <v>74</v>
      </c>
      <c r="G204" s="1">
        <v>67</v>
      </c>
      <c r="H204">
        <v>11</v>
      </c>
      <c r="I204">
        <v>42</v>
      </c>
    </row>
    <row r="205" spans="1:9" hidden="1" x14ac:dyDescent="0.25">
      <c r="A205" s="2" t="s">
        <v>122</v>
      </c>
      <c r="B205" s="2" t="s">
        <v>64</v>
      </c>
      <c r="C205" s="2" t="s">
        <v>132</v>
      </c>
      <c r="D205" s="2" t="s">
        <v>19</v>
      </c>
      <c r="E205">
        <v>73</v>
      </c>
      <c r="F205" s="1">
        <v>71</v>
      </c>
      <c r="G205" s="1">
        <v>72</v>
      </c>
      <c r="H205">
        <v>17</v>
      </c>
      <c r="I205">
        <v>61</v>
      </c>
    </row>
    <row r="206" spans="1:9" hidden="1" x14ac:dyDescent="0.25">
      <c r="A206" s="2" t="s">
        <v>122</v>
      </c>
      <c r="B206" s="2" t="s">
        <v>64</v>
      </c>
      <c r="C206" s="2" t="s">
        <v>133</v>
      </c>
      <c r="D206" s="2" t="s">
        <v>19</v>
      </c>
      <c r="E206">
        <v>48</v>
      </c>
      <c r="F206" s="1">
        <v>46</v>
      </c>
      <c r="G206" s="1">
        <v>52</v>
      </c>
      <c r="H206">
        <v>18</v>
      </c>
      <c r="I206">
        <v>37</v>
      </c>
    </row>
    <row r="207" spans="1:9" hidden="1" x14ac:dyDescent="0.25">
      <c r="A207" s="2" t="s">
        <v>122</v>
      </c>
      <c r="B207" s="2" t="s">
        <v>64</v>
      </c>
      <c r="C207" s="2" t="s">
        <v>2</v>
      </c>
      <c r="D207" s="2" t="s">
        <v>19</v>
      </c>
      <c r="E207">
        <v>17</v>
      </c>
      <c r="F207" s="1">
        <v>16</v>
      </c>
      <c r="G207" s="1">
        <v>12</v>
      </c>
      <c r="H207">
        <v>10</v>
      </c>
      <c r="I207">
        <v>14</v>
      </c>
    </row>
    <row r="208" spans="1:9" hidden="1" x14ac:dyDescent="0.25">
      <c r="A208" s="2" t="s">
        <v>122</v>
      </c>
      <c r="B208" s="2" t="s">
        <v>74</v>
      </c>
      <c r="C208" s="2" t="s">
        <v>129</v>
      </c>
      <c r="D208" s="2" t="s">
        <v>19</v>
      </c>
      <c r="E208">
        <v>0</v>
      </c>
      <c r="F208" s="1">
        <v>0</v>
      </c>
      <c r="G208" s="1">
        <v>5</v>
      </c>
      <c r="H208">
        <v>0</v>
      </c>
      <c r="I208">
        <v>0</v>
      </c>
    </row>
    <row r="209" spans="1:9" hidden="1" x14ac:dyDescent="0.25">
      <c r="A209" s="2" t="s">
        <v>122</v>
      </c>
      <c r="B209" s="2" t="s">
        <v>74</v>
      </c>
      <c r="C209" s="2" t="s">
        <v>130</v>
      </c>
      <c r="D209" s="2" t="s">
        <v>19</v>
      </c>
      <c r="E209">
        <v>0</v>
      </c>
      <c r="F209" s="1">
        <v>0</v>
      </c>
      <c r="G209" s="1">
        <v>7</v>
      </c>
      <c r="H209">
        <v>0</v>
      </c>
      <c r="I209">
        <v>0</v>
      </c>
    </row>
    <row r="210" spans="1:9" x14ac:dyDescent="0.25">
      <c r="A210" s="2" t="s">
        <v>122</v>
      </c>
      <c r="B210" s="2" t="s">
        <v>74</v>
      </c>
      <c r="C210" s="2" t="s">
        <v>131</v>
      </c>
      <c r="D210" s="2" t="s">
        <v>19</v>
      </c>
      <c r="E210">
        <v>0</v>
      </c>
      <c r="F210" s="1">
        <v>0</v>
      </c>
      <c r="G210" s="1">
        <v>44</v>
      </c>
      <c r="H210">
        <v>0</v>
      </c>
      <c r="I210">
        <v>0</v>
      </c>
    </row>
    <row r="211" spans="1:9" hidden="1" x14ac:dyDescent="0.25">
      <c r="A211" s="2" t="s">
        <v>122</v>
      </c>
      <c r="B211" s="2" t="s">
        <v>74</v>
      </c>
      <c r="C211" s="2" t="s">
        <v>132</v>
      </c>
      <c r="D211" s="2" t="s">
        <v>19</v>
      </c>
      <c r="E211">
        <v>0</v>
      </c>
      <c r="F211" s="1">
        <v>0</v>
      </c>
      <c r="G211" s="1">
        <v>50</v>
      </c>
      <c r="H211">
        <v>0</v>
      </c>
      <c r="I211">
        <v>0</v>
      </c>
    </row>
    <row r="212" spans="1:9" hidden="1" x14ac:dyDescent="0.25">
      <c r="A212" s="2" t="s">
        <v>122</v>
      </c>
      <c r="B212" s="2" t="s">
        <v>74</v>
      </c>
      <c r="C212" s="2" t="s">
        <v>133</v>
      </c>
      <c r="D212" s="2" t="s">
        <v>19</v>
      </c>
      <c r="E212">
        <v>0</v>
      </c>
      <c r="F212" s="1">
        <v>0</v>
      </c>
      <c r="G212" s="1">
        <v>51</v>
      </c>
      <c r="H212">
        <v>0</v>
      </c>
      <c r="I212">
        <v>0</v>
      </c>
    </row>
    <row r="213" spans="1:9" hidden="1" x14ac:dyDescent="0.25">
      <c r="A213" s="2" t="s">
        <v>122</v>
      </c>
      <c r="B213" s="2" t="s">
        <v>74</v>
      </c>
      <c r="C213" s="2" t="s">
        <v>2</v>
      </c>
      <c r="D213" s="2" t="s">
        <v>19</v>
      </c>
      <c r="E213">
        <v>0</v>
      </c>
      <c r="F213" s="1">
        <v>0</v>
      </c>
      <c r="G213" s="1">
        <v>45</v>
      </c>
      <c r="H213">
        <v>0</v>
      </c>
      <c r="I213">
        <v>0</v>
      </c>
    </row>
    <row r="214" spans="1:9" hidden="1" x14ac:dyDescent="0.25">
      <c r="A214" s="2" t="s">
        <v>122</v>
      </c>
      <c r="B214" s="2" t="s">
        <v>103</v>
      </c>
      <c r="C214" s="2" t="s">
        <v>129</v>
      </c>
      <c r="D214" s="2" t="s">
        <v>19</v>
      </c>
      <c r="E214">
        <v>4412</v>
      </c>
      <c r="F214" s="1">
        <v>0</v>
      </c>
      <c r="G214" s="1">
        <v>10909</v>
      </c>
      <c r="H214">
        <v>0</v>
      </c>
      <c r="I214">
        <v>0</v>
      </c>
    </row>
    <row r="215" spans="1:9" hidden="1" x14ac:dyDescent="0.25">
      <c r="A215" s="2" t="s">
        <v>122</v>
      </c>
      <c r="B215" s="2" t="s">
        <v>103</v>
      </c>
      <c r="C215" s="2" t="s">
        <v>130</v>
      </c>
      <c r="D215" s="2" t="s">
        <v>19</v>
      </c>
      <c r="E215">
        <v>8905</v>
      </c>
      <c r="F215" s="1">
        <v>8543</v>
      </c>
      <c r="G215" s="1">
        <v>9669</v>
      </c>
      <c r="H215" t="s">
        <v>151</v>
      </c>
      <c r="I215">
        <v>248</v>
      </c>
    </row>
    <row r="216" spans="1:9" x14ac:dyDescent="0.25">
      <c r="A216" s="2" t="s">
        <v>122</v>
      </c>
      <c r="B216" s="2" t="s">
        <v>103</v>
      </c>
      <c r="C216" s="2" t="s">
        <v>131</v>
      </c>
      <c r="D216" s="2" t="s">
        <v>19</v>
      </c>
      <c r="E216">
        <v>20898</v>
      </c>
      <c r="F216" s="1">
        <v>20327</v>
      </c>
      <c r="G216" s="1">
        <v>23377</v>
      </c>
      <c r="H216">
        <v>3018</v>
      </c>
      <c r="I216">
        <v>12912</v>
      </c>
    </row>
    <row r="217" spans="1:9" hidden="1" x14ac:dyDescent="0.25">
      <c r="A217" s="2" t="s">
        <v>122</v>
      </c>
      <c r="B217" s="2" t="s">
        <v>103</v>
      </c>
      <c r="C217" s="2" t="s">
        <v>132</v>
      </c>
      <c r="D217" s="2" t="s">
        <v>19</v>
      </c>
      <c r="E217">
        <v>21356</v>
      </c>
      <c r="F217" s="1">
        <v>20918</v>
      </c>
      <c r="G217" s="1">
        <v>24236</v>
      </c>
      <c r="H217">
        <v>5424</v>
      </c>
      <c r="I217">
        <v>16436</v>
      </c>
    </row>
    <row r="218" spans="1:9" hidden="1" x14ac:dyDescent="0.25">
      <c r="A218" s="2" t="s">
        <v>122</v>
      </c>
      <c r="B218" s="2" t="s">
        <v>103</v>
      </c>
      <c r="C218" s="2" t="s">
        <v>133</v>
      </c>
      <c r="D218" s="2" t="s">
        <v>19</v>
      </c>
      <c r="E218">
        <v>29426</v>
      </c>
      <c r="F218" s="1">
        <v>29115</v>
      </c>
      <c r="G218" s="1">
        <v>32292</v>
      </c>
      <c r="H218">
        <v>15417</v>
      </c>
      <c r="I218">
        <v>26039</v>
      </c>
    </row>
    <row r="219" spans="1:9" hidden="1" x14ac:dyDescent="0.25">
      <c r="A219" s="2" t="s">
        <v>122</v>
      </c>
      <c r="B219" s="2" t="s">
        <v>103</v>
      </c>
      <c r="C219" s="2" t="s">
        <v>2</v>
      </c>
      <c r="D219" s="2" t="s">
        <v>19</v>
      </c>
      <c r="E219">
        <v>39598</v>
      </c>
      <c r="F219" s="1">
        <v>39351</v>
      </c>
      <c r="G219" s="1">
        <v>39679</v>
      </c>
      <c r="H219">
        <v>31330</v>
      </c>
      <c r="I219">
        <v>37205</v>
      </c>
    </row>
    <row r="220" spans="1:9" hidden="1" x14ac:dyDescent="0.25">
      <c r="A220" s="2" t="s">
        <v>122</v>
      </c>
      <c r="B220" s="2" t="s">
        <v>59</v>
      </c>
      <c r="C220" s="2" t="s">
        <v>129</v>
      </c>
      <c r="D220" s="2" t="s">
        <v>19</v>
      </c>
      <c r="E220">
        <v>157</v>
      </c>
      <c r="F220" s="1">
        <v>0</v>
      </c>
      <c r="G220" s="1">
        <v>430</v>
      </c>
      <c r="H220">
        <v>0</v>
      </c>
      <c r="I220">
        <v>0</v>
      </c>
    </row>
    <row r="221" spans="1:9" hidden="1" x14ac:dyDescent="0.25">
      <c r="A221" s="2" t="s">
        <v>122</v>
      </c>
      <c r="B221" s="2" t="s">
        <v>59</v>
      </c>
      <c r="C221" s="2" t="s">
        <v>130</v>
      </c>
      <c r="D221" s="2" t="s">
        <v>19</v>
      </c>
      <c r="E221">
        <v>350</v>
      </c>
      <c r="F221" s="1">
        <v>339</v>
      </c>
      <c r="G221" s="1">
        <v>264</v>
      </c>
      <c r="H221">
        <v>0</v>
      </c>
      <c r="I221">
        <v>12</v>
      </c>
    </row>
    <row r="222" spans="1:9" x14ac:dyDescent="0.25">
      <c r="A222" s="2" t="s">
        <v>122</v>
      </c>
      <c r="B222" s="2" t="s">
        <v>59</v>
      </c>
      <c r="C222" s="2" t="s">
        <v>131</v>
      </c>
      <c r="D222" s="2" t="s">
        <v>19</v>
      </c>
      <c r="E222">
        <v>1145</v>
      </c>
      <c r="F222" s="1">
        <v>1128</v>
      </c>
      <c r="G222" s="1">
        <v>665</v>
      </c>
      <c r="H222">
        <v>245</v>
      </c>
      <c r="I222">
        <v>898</v>
      </c>
    </row>
    <row r="223" spans="1:9" hidden="1" x14ac:dyDescent="0.25">
      <c r="A223" s="2" t="s">
        <v>122</v>
      </c>
      <c r="B223" s="2" t="s">
        <v>59</v>
      </c>
      <c r="C223" s="2" t="s">
        <v>132</v>
      </c>
      <c r="D223" s="2" t="s">
        <v>19</v>
      </c>
      <c r="E223">
        <v>1117</v>
      </c>
      <c r="F223" s="1">
        <v>1106</v>
      </c>
      <c r="G223" s="1">
        <v>884</v>
      </c>
      <c r="H223">
        <v>286</v>
      </c>
      <c r="I223">
        <v>979</v>
      </c>
    </row>
    <row r="224" spans="1:9" hidden="1" x14ac:dyDescent="0.25">
      <c r="A224" s="2" t="s">
        <v>122</v>
      </c>
      <c r="B224" s="2" t="s">
        <v>59</v>
      </c>
      <c r="C224" s="2" t="s">
        <v>133</v>
      </c>
      <c r="D224" s="2" t="s">
        <v>19</v>
      </c>
      <c r="E224">
        <v>437</v>
      </c>
      <c r="F224" s="1">
        <v>434</v>
      </c>
      <c r="G224" s="1">
        <v>405</v>
      </c>
      <c r="H224">
        <v>191</v>
      </c>
      <c r="I224">
        <v>407</v>
      </c>
    </row>
    <row r="225" spans="1:9" hidden="1" x14ac:dyDescent="0.25">
      <c r="A225" s="2" t="s">
        <v>122</v>
      </c>
      <c r="B225" s="2" t="s">
        <v>59</v>
      </c>
      <c r="C225" s="2" t="s">
        <v>2</v>
      </c>
      <c r="D225" s="2" t="s">
        <v>19</v>
      </c>
      <c r="E225">
        <v>158</v>
      </c>
      <c r="F225" s="1">
        <v>156</v>
      </c>
      <c r="G225" s="1">
        <v>147</v>
      </c>
      <c r="H225">
        <v>94</v>
      </c>
      <c r="I225">
        <v>151</v>
      </c>
    </row>
    <row r="226" spans="1:9" hidden="1" x14ac:dyDescent="0.25">
      <c r="A226" s="2" t="s">
        <v>122</v>
      </c>
      <c r="B226" s="2" t="s">
        <v>65</v>
      </c>
      <c r="C226" s="2" t="s">
        <v>129</v>
      </c>
      <c r="D226" s="2" t="s">
        <v>19</v>
      </c>
      <c r="E226">
        <v>0</v>
      </c>
      <c r="F226" s="1">
        <v>0</v>
      </c>
      <c r="G226" s="1">
        <v>12</v>
      </c>
      <c r="H226">
        <v>0</v>
      </c>
      <c r="I226">
        <v>0</v>
      </c>
    </row>
    <row r="227" spans="1:9" hidden="1" x14ac:dyDescent="0.25">
      <c r="A227" s="2" t="s">
        <v>122</v>
      </c>
      <c r="B227" s="2" t="s">
        <v>65</v>
      </c>
      <c r="C227" s="2" t="s">
        <v>130</v>
      </c>
      <c r="D227" s="2" t="s">
        <v>19</v>
      </c>
      <c r="E227">
        <v>0</v>
      </c>
      <c r="F227" s="1">
        <v>0</v>
      </c>
      <c r="G227" s="1">
        <v>7</v>
      </c>
      <c r="H227">
        <v>0</v>
      </c>
      <c r="I227">
        <v>0</v>
      </c>
    </row>
    <row r="228" spans="1:9" x14ac:dyDescent="0.25">
      <c r="A228" s="2" t="s">
        <v>122</v>
      </c>
      <c r="B228" s="2" t="s">
        <v>65</v>
      </c>
      <c r="C228" s="2" t="s">
        <v>131</v>
      </c>
      <c r="D228" s="2" t="s">
        <v>19</v>
      </c>
      <c r="E228">
        <v>0</v>
      </c>
      <c r="F228" s="1">
        <v>0</v>
      </c>
      <c r="G228" s="1">
        <v>49</v>
      </c>
      <c r="H228">
        <v>0</v>
      </c>
      <c r="I228">
        <v>0</v>
      </c>
    </row>
    <row r="229" spans="1:9" hidden="1" x14ac:dyDescent="0.25">
      <c r="A229" s="2" t="s">
        <v>122</v>
      </c>
      <c r="B229" s="2" t="s">
        <v>65</v>
      </c>
      <c r="C229" s="2" t="s">
        <v>132</v>
      </c>
      <c r="D229" s="2" t="s">
        <v>19</v>
      </c>
      <c r="E229">
        <v>0</v>
      </c>
      <c r="F229" s="1">
        <v>0</v>
      </c>
      <c r="G229" s="1">
        <v>44</v>
      </c>
      <c r="H229">
        <v>0</v>
      </c>
      <c r="I229">
        <v>0</v>
      </c>
    </row>
    <row r="230" spans="1:9" hidden="1" x14ac:dyDescent="0.25">
      <c r="A230" s="2" t="s">
        <v>122</v>
      </c>
      <c r="B230" s="2" t="s">
        <v>65</v>
      </c>
      <c r="C230" s="2" t="s">
        <v>133</v>
      </c>
      <c r="D230" s="2" t="s">
        <v>19</v>
      </c>
      <c r="E230">
        <v>0</v>
      </c>
      <c r="F230" s="1">
        <v>0</v>
      </c>
      <c r="G230" s="1">
        <v>51</v>
      </c>
      <c r="H230">
        <v>0</v>
      </c>
      <c r="I230">
        <v>0</v>
      </c>
    </row>
    <row r="231" spans="1:9" hidden="1" x14ac:dyDescent="0.25">
      <c r="A231" s="2" t="s">
        <v>122</v>
      </c>
      <c r="B231" s="2" t="s">
        <v>65</v>
      </c>
      <c r="C231" s="2" t="s">
        <v>2</v>
      </c>
      <c r="D231" s="2" t="s">
        <v>19</v>
      </c>
      <c r="E231">
        <v>0</v>
      </c>
      <c r="F231" s="1">
        <v>0</v>
      </c>
      <c r="G231" s="1">
        <v>25</v>
      </c>
      <c r="H231">
        <v>0</v>
      </c>
      <c r="I231">
        <v>0</v>
      </c>
    </row>
    <row r="232" spans="1:9" hidden="1" x14ac:dyDescent="0.25">
      <c r="A232" s="2" t="s">
        <v>122</v>
      </c>
      <c r="B232" s="2" t="s">
        <v>67</v>
      </c>
      <c r="C232" s="2" t="s">
        <v>129</v>
      </c>
      <c r="D232" s="2" t="s">
        <v>19</v>
      </c>
      <c r="E232">
        <v>708</v>
      </c>
      <c r="F232" s="1">
        <v>0</v>
      </c>
      <c r="G232" s="1">
        <v>1871</v>
      </c>
      <c r="H232">
        <v>0</v>
      </c>
      <c r="I232">
        <v>0</v>
      </c>
    </row>
    <row r="233" spans="1:9" hidden="1" x14ac:dyDescent="0.25">
      <c r="A233" s="2" t="s">
        <v>122</v>
      </c>
      <c r="B233" s="2" t="s">
        <v>67</v>
      </c>
      <c r="C233" s="2" t="s">
        <v>130</v>
      </c>
      <c r="D233" s="2" t="s">
        <v>19</v>
      </c>
      <c r="E233">
        <v>1374</v>
      </c>
      <c r="F233" s="1">
        <v>1313</v>
      </c>
      <c r="G233" s="1">
        <v>1505</v>
      </c>
      <c r="H233">
        <v>0</v>
      </c>
      <c r="I233">
        <v>41</v>
      </c>
    </row>
    <row r="234" spans="1:9" x14ac:dyDescent="0.25">
      <c r="A234" s="2" t="s">
        <v>122</v>
      </c>
      <c r="B234" s="2" t="s">
        <v>67</v>
      </c>
      <c r="C234" s="2" t="s">
        <v>131</v>
      </c>
      <c r="D234" s="2" t="s">
        <v>19</v>
      </c>
      <c r="E234">
        <v>4232</v>
      </c>
      <c r="F234" s="1">
        <v>4145</v>
      </c>
      <c r="G234" s="1">
        <v>4264</v>
      </c>
      <c r="H234">
        <v>658</v>
      </c>
      <c r="I234">
        <v>2781</v>
      </c>
    </row>
    <row r="235" spans="1:9" hidden="1" x14ac:dyDescent="0.25">
      <c r="A235" s="2" t="s">
        <v>122</v>
      </c>
      <c r="B235" s="2" t="s">
        <v>67</v>
      </c>
      <c r="C235" s="2" t="s">
        <v>132</v>
      </c>
      <c r="D235" s="2" t="s">
        <v>19</v>
      </c>
      <c r="E235">
        <v>4643</v>
      </c>
      <c r="F235" s="1">
        <v>4565</v>
      </c>
      <c r="G235" s="1">
        <v>5122</v>
      </c>
      <c r="H235">
        <v>1290</v>
      </c>
      <c r="I235">
        <v>3729</v>
      </c>
    </row>
    <row r="236" spans="1:9" hidden="1" x14ac:dyDescent="0.25">
      <c r="A236" s="2" t="s">
        <v>122</v>
      </c>
      <c r="B236" s="2" t="s">
        <v>67</v>
      </c>
      <c r="C236" s="2" t="s">
        <v>133</v>
      </c>
      <c r="D236" s="2" t="s">
        <v>19</v>
      </c>
      <c r="E236">
        <v>4028</v>
      </c>
      <c r="F236" s="1">
        <v>3993</v>
      </c>
      <c r="G236" s="1">
        <v>4294</v>
      </c>
      <c r="H236">
        <v>2158</v>
      </c>
      <c r="I236">
        <v>3634</v>
      </c>
    </row>
    <row r="237" spans="1:9" hidden="1" x14ac:dyDescent="0.25">
      <c r="A237" s="2" t="s">
        <v>122</v>
      </c>
      <c r="B237" s="2" t="s">
        <v>67</v>
      </c>
      <c r="C237" s="2" t="s">
        <v>2</v>
      </c>
      <c r="D237" s="2" t="s">
        <v>19</v>
      </c>
      <c r="E237">
        <v>4522</v>
      </c>
      <c r="F237" s="1">
        <v>4472</v>
      </c>
      <c r="G237" s="1">
        <v>4859</v>
      </c>
      <c r="H237">
        <v>3570</v>
      </c>
      <c r="I237">
        <v>4249</v>
      </c>
    </row>
    <row r="238" spans="1:9" hidden="1" x14ac:dyDescent="0.25">
      <c r="A238" s="2" t="s">
        <v>122</v>
      </c>
      <c r="B238" s="2" t="s">
        <v>109</v>
      </c>
      <c r="C238" s="2" t="s">
        <v>132</v>
      </c>
      <c r="D238" s="2" t="s">
        <v>19</v>
      </c>
      <c r="E238">
        <v>0</v>
      </c>
      <c r="F238" s="1">
        <v>0</v>
      </c>
      <c r="G238" s="1">
        <v>1</v>
      </c>
      <c r="H238">
        <v>0</v>
      </c>
      <c r="I238">
        <v>0</v>
      </c>
    </row>
    <row r="239" spans="1:9" hidden="1" x14ac:dyDescent="0.25">
      <c r="A239" s="2" t="s">
        <v>122</v>
      </c>
      <c r="B239" s="2" t="s">
        <v>109</v>
      </c>
      <c r="C239" s="2" t="s">
        <v>133</v>
      </c>
      <c r="D239" s="2" t="s">
        <v>19</v>
      </c>
      <c r="E239">
        <v>0</v>
      </c>
      <c r="F239" s="1">
        <v>0</v>
      </c>
      <c r="G239" s="1">
        <v>2</v>
      </c>
      <c r="H239">
        <v>0</v>
      </c>
      <c r="I239">
        <v>0</v>
      </c>
    </row>
    <row r="240" spans="1:9" hidden="1" x14ac:dyDescent="0.25">
      <c r="A240" s="2" t="s">
        <v>122</v>
      </c>
      <c r="B240" s="2" t="s">
        <v>109</v>
      </c>
      <c r="C240" s="2" t="s">
        <v>2</v>
      </c>
      <c r="D240" s="2" t="s">
        <v>19</v>
      </c>
      <c r="E240">
        <v>0</v>
      </c>
      <c r="F240" s="1">
        <v>0</v>
      </c>
      <c r="G240" s="1">
        <v>2</v>
      </c>
      <c r="H240">
        <v>0</v>
      </c>
      <c r="I240">
        <v>0</v>
      </c>
    </row>
    <row r="241" spans="1:9" hidden="1" x14ac:dyDescent="0.25">
      <c r="A241" s="2" t="s">
        <v>122</v>
      </c>
      <c r="B241" s="2" t="s">
        <v>110</v>
      </c>
      <c r="C241" s="2" t="s">
        <v>130</v>
      </c>
      <c r="D241" s="2" t="s">
        <v>19</v>
      </c>
      <c r="E241">
        <v>0</v>
      </c>
      <c r="F241" s="1">
        <v>0</v>
      </c>
      <c r="G241" s="1">
        <v>1</v>
      </c>
      <c r="H241">
        <v>0</v>
      </c>
      <c r="I241">
        <v>0</v>
      </c>
    </row>
    <row r="242" spans="1:9" x14ac:dyDescent="0.25">
      <c r="A242" s="2" t="s">
        <v>122</v>
      </c>
      <c r="B242" s="2" t="s">
        <v>110</v>
      </c>
      <c r="C242" s="2" t="s">
        <v>131</v>
      </c>
      <c r="D242" s="2" t="s">
        <v>19</v>
      </c>
      <c r="E242">
        <v>0</v>
      </c>
      <c r="F242" s="1">
        <v>0</v>
      </c>
      <c r="G242" s="1">
        <v>12</v>
      </c>
      <c r="H242">
        <v>0</v>
      </c>
      <c r="I242">
        <v>0</v>
      </c>
    </row>
    <row r="243" spans="1:9" hidden="1" x14ac:dyDescent="0.25">
      <c r="A243" s="2" t="s">
        <v>122</v>
      </c>
      <c r="B243" s="2" t="s">
        <v>110</v>
      </c>
      <c r="C243" s="2" t="s">
        <v>132</v>
      </c>
      <c r="D243" s="2" t="s">
        <v>19</v>
      </c>
      <c r="E243">
        <v>0</v>
      </c>
      <c r="F243" s="1">
        <v>0</v>
      </c>
      <c r="G243" s="1">
        <v>16</v>
      </c>
      <c r="H243">
        <v>0</v>
      </c>
      <c r="I243">
        <v>0</v>
      </c>
    </row>
    <row r="244" spans="1:9" hidden="1" x14ac:dyDescent="0.25">
      <c r="A244" s="2" t="s">
        <v>122</v>
      </c>
      <c r="B244" s="2" t="s">
        <v>110</v>
      </c>
      <c r="C244" s="2" t="s">
        <v>133</v>
      </c>
      <c r="D244" s="2" t="s">
        <v>19</v>
      </c>
      <c r="E244">
        <v>0</v>
      </c>
      <c r="F244" s="1">
        <v>0</v>
      </c>
      <c r="G244" s="1">
        <v>21</v>
      </c>
      <c r="H244">
        <v>0</v>
      </c>
      <c r="I244">
        <v>0</v>
      </c>
    </row>
    <row r="245" spans="1:9" hidden="1" x14ac:dyDescent="0.25">
      <c r="A245" s="2" t="s">
        <v>122</v>
      </c>
      <c r="B245" s="2" t="s">
        <v>110</v>
      </c>
      <c r="C245" s="2" t="s">
        <v>2</v>
      </c>
      <c r="D245" s="2" t="s">
        <v>19</v>
      </c>
      <c r="E245">
        <v>0</v>
      </c>
      <c r="F245" s="1">
        <v>0</v>
      </c>
      <c r="G245" s="1">
        <v>21</v>
      </c>
      <c r="H245">
        <v>0</v>
      </c>
      <c r="I245">
        <v>0</v>
      </c>
    </row>
    <row r="246" spans="1:9" hidden="1" x14ac:dyDescent="0.25">
      <c r="A246" s="2" t="s">
        <v>122</v>
      </c>
      <c r="B246" s="2" t="s">
        <v>56</v>
      </c>
      <c r="C246" s="2" t="s">
        <v>129</v>
      </c>
      <c r="D246" s="2" t="s">
        <v>19</v>
      </c>
      <c r="E246">
        <v>162</v>
      </c>
      <c r="F246" s="1">
        <v>0</v>
      </c>
      <c r="G246" s="1">
        <v>286</v>
      </c>
      <c r="H246">
        <v>0</v>
      </c>
      <c r="I246">
        <v>0</v>
      </c>
    </row>
    <row r="247" spans="1:9" hidden="1" x14ac:dyDescent="0.25">
      <c r="A247" s="2" t="s">
        <v>122</v>
      </c>
      <c r="B247" s="2" t="s">
        <v>56</v>
      </c>
      <c r="C247" s="2" t="s">
        <v>130</v>
      </c>
      <c r="D247" s="2" t="s">
        <v>19</v>
      </c>
      <c r="E247">
        <v>197</v>
      </c>
      <c r="F247" s="1">
        <v>191</v>
      </c>
      <c r="G247" s="1">
        <v>194</v>
      </c>
      <c r="H247">
        <v>0</v>
      </c>
      <c r="I247">
        <v>3</v>
      </c>
    </row>
    <row r="248" spans="1:9" x14ac:dyDescent="0.25">
      <c r="A248" s="2" t="s">
        <v>122</v>
      </c>
      <c r="B248" s="2" t="s">
        <v>56</v>
      </c>
      <c r="C248" s="2" t="s">
        <v>131</v>
      </c>
      <c r="D248" s="2" t="s">
        <v>19</v>
      </c>
      <c r="E248">
        <v>778</v>
      </c>
      <c r="F248" s="1">
        <v>768</v>
      </c>
      <c r="G248" s="1">
        <v>610</v>
      </c>
      <c r="H248">
        <v>247</v>
      </c>
      <c r="I248">
        <v>636</v>
      </c>
    </row>
    <row r="249" spans="1:9" hidden="1" x14ac:dyDescent="0.25">
      <c r="A249" s="2" t="s">
        <v>122</v>
      </c>
      <c r="B249" s="2" t="s">
        <v>56</v>
      </c>
      <c r="C249" s="2" t="s">
        <v>132</v>
      </c>
      <c r="D249" s="2" t="s">
        <v>19</v>
      </c>
      <c r="E249">
        <v>942</v>
      </c>
      <c r="F249" s="1">
        <v>933</v>
      </c>
      <c r="G249" s="1">
        <v>715</v>
      </c>
      <c r="H249">
        <v>315</v>
      </c>
      <c r="I249">
        <v>834</v>
      </c>
    </row>
    <row r="250" spans="1:9" hidden="1" x14ac:dyDescent="0.25">
      <c r="A250" s="2" t="s">
        <v>122</v>
      </c>
      <c r="B250" s="2" t="s">
        <v>56</v>
      </c>
      <c r="C250" s="2" t="s">
        <v>133</v>
      </c>
      <c r="D250" s="2" t="s">
        <v>19</v>
      </c>
      <c r="E250">
        <v>318</v>
      </c>
      <c r="F250" s="1">
        <v>316</v>
      </c>
      <c r="G250" s="1">
        <v>247</v>
      </c>
      <c r="H250">
        <v>173</v>
      </c>
      <c r="I250">
        <v>300</v>
      </c>
    </row>
    <row r="251" spans="1:9" hidden="1" x14ac:dyDescent="0.25">
      <c r="A251" s="2" t="s">
        <v>122</v>
      </c>
      <c r="B251" s="2" t="s">
        <v>56</v>
      </c>
      <c r="C251" s="2" t="s">
        <v>2</v>
      </c>
      <c r="D251" s="2" t="s">
        <v>19</v>
      </c>
      <c r="E251">
        <v>101</v>
      </c>
      <c r="F251" s="1">
        <v>101</v>
      </c>
      <c r="G251" s="1">
        <v>93</v>
      </c>
      <c r="H251">
        <v>68</v>
      </c>
      <c r="I251">
        <v>96</v>
      </c>
    </row>
    <row r="252" spans="1:9" hidden="1" x14ac:dyDescent="0.25">
      <c r="A252" s="2" t="s">
        <v>122</v>
      </c>
      <c r="B252" s="2" t="s">
        <v>70</v>
      </c>
      <c r="C252" s="2" t="s">
        <v>129</v>
      </c>
      <c r="D252" s="2" t="s">
        <v>19</v>
      </c>
      <c r="E252">
        <v>12</v>
      </c>
      <c r="F252" s="1">
        <v>0</v>
      </c>
      <c r="G252" s="1">
        <v>0</v>
      </c>
      <c r="H252">
        <v>0</v>
      </c>
      <c r="I252">
        <v>0</v>
      </c>
    </row>
    <row r="253" spans="1:9" hidden="1" x14ac:dyDescent="0.25">
      <c r="A253" s="2" t="s">
        <v>122</v>
      </c>
      <c r="B253" s="2" t="s">
        <v>70</v>
      </c>
      <c r="C253" s="2" t="s">
        <v>130</v>
      </c>
      <c r="D253" s="2" t="s">
        <v>19</v>
      </c>
      <c r="E253">
        <v>39</v>
      </c>
      <c r="F253" s="1">
        <v>37</v>
      </c>
      <c r="G253" s="1">
        <v>0</v>
      </c>
      <c r="H253">
        <v>0</v>
      </c>
      <c r="I253">
        <v>1</v>
      </c>
    </row>
    <row r="254" spans="1:9" x14ac:dyDescent="0.25">
      <c r="A254" s="2" t="s">
        <v>122</v>
      </c>
      <c r="B254" s="2" t="s">
        <v>70</v>
      </c>
      <c r="C254" s="2" t="s">
        <v>131</v>
      </c>
      <c r="D254" s="2" t="s">
        <v>19</v>
      </c>
      <c r="E254">
        <v>386</v>
      </c>
      <c r="F254" s="1">
        <v>373</v>
      </c>
      <c r="G254" s="1">
        <v>0</v>
      </c>
      <c r="H254">
        <v>66</v>
      </c>
      <c r="I254">
        <v>286</v>
      </c>
    </row>
    <row r="255" spans="1:9" hidden="1" x14ac:dyDescent="0.25">
      <c r="A255" s="2" t="s">
        <v>122</v>
      </c>
      <c r="B255" s="2" t="s">
        <v>70</v>
      </c>
      <c r="C255" s="2" t="s">
        <v>132</v>
      </c>
      <c r="D255" s="2" t="s">
        <v>19</v>
      </c>
      <c r="E255">
        <v>329</v>
      </c>
      <c r="F255" s="1">
        <v>320</v>
      </c>
      <c r="G255" s="1">
        <v>0</v>
      </c>
      <c r="H255">
        <v>103</v>
      </c>
      <c r="I255">
        <v>270</v>
      </c>
    </row>
    <row r="256" spans="1:9" hidden="1" x14ac:dyDescent="0.25">
      <c r="A256" s="2" t="s">
        <v>122</v>
      </c>
      <c r="B256" s="2" t="s">
        <v>70</v>
      </c>
      <c r="C256" s="2" t="s">
        <v>133</v>
      </c>
      <c r="D256" s="2" t="s">
        <v>19</v>
      </c>
      <c r="E256">
        <v>231</v>
      </c>
      <c r="F256" s="1">
        <v>228</v>
      </c>
      <c r="G256" s="1">
        <v>0</v>
      </c>
      <c r="H256">
        <v>87</v>
      </c>
      <c r="I256">
        <v>192</v>
      </c>
    </row>
    <row r="257" spans="1:9" hidden="1" x14ac:dyDescent="0.25">
      <c r="A257" s="2" t="s">
        <v>122</v>
      </c>
      <c r="B257" s="2" t="s">
        <v>70</v>
      </c>
      <c r="C257" s="2" t="s">
        <v>2</v>
      </c>
      <c r="D257" s="2" t="s">
        <v>19</v>
      </c>
      <c r="E257">
        <v>107</v>
      </c>
      <c r="F257" s="1">
        <v>106</v>
      </c>
      <c r="G257" s="1">
        <v>0</v>
      </c>
      <c r="H257">
        <v>58</v>
      </c>
      <c r="I257">
        <v>96</v>
      </c>
    </row>
    <row r="258" spans="1:9" hidden="1" x14ac:dyDescent="0.25">
      <c r="A258" s="2" t="s">
        <v>123</v>
      </c>
      <c r="B258" s="2" t="s">
        <v>105</v>
      </c>
      <c r="C258" s="2" t="s">
        <v>129</v>
      </c>
      <c r="D258" s="2" t="s">
        <v>19</v>
      </c>
      <c r="E258">
        <v>22</v>
      </c>
      <c r="F258" s="1">
        <v>0</v>
      </c>
      <c r="G258" s="1">
        <v>116</v>
      </c>
      <c r="H258">
        <v>0</v>
      </c>
      <c r="I258">
        <v>0</v>
      </c>
    </row>
    <row r="259" spans="1:9" hidden="1" x14ac:dyDescent="0.25">
      <c r="A259" s="2" t="s">
        <v>123</v>
      </c>
      <c r="B259" s="2" t="s">
        <v>105</v>
      </c>
      <c r="C259" s="2" t="s">
        <v>130</v>
      </c>
      <c r="D259" s="2" t="s">
        <v>19</v>
      </c>
      <c r="E259">
        <v>94</v>
      </c>
      <c r="F259" s="1">
        <v>84</v>
      </c>
      <c r="G259" s="1">
        <v>106</v>
      </c>
      <c r="H259">
        <v>0</v>
      </c>
      <c r="I259">
        <v>3</v>
      </c>
    </row>
    <row r="260" spans="1:9" x14ac:dyDescent="0.25">
      <c r="A260" s="2" t="s">
        <v>123</v>
      </c>
      <c r="B260" s="2" t="s">
        <v>105</v>
      </c>
      <c r="C260" s="2" t="s">
        <v>131</v>
      </c>
      <c r="D260" s="2" t="s">
        <v>19</v>
      </c>
      <c r="E260">
        <v>247</v>
      </c>
      <c r="F260" s="1">
        <v>230</v>
      </c>
      <c r="G260" s="1">
        <v>256</v>
      </c>
      <c r="H260">
        <v>28</v>
      </c>
      <c r="I260">
        <v>116</v>
      </c>
    </row>
    <row r="261" spans="1:9" hidden="1" x14ac:dyDescent="0.25">
      <c r="A261" s="2" t="s">
        <v>123</v>
      </c>
      <c r="B261" s="2" t="s">
        <v>105</v>
      </c>
      <c r="C261" s="2" t="s">
        <v>132</v>
      </c>
      <c r="D261" s="2" t="s">
        <v>19</v>
      </c>
      <c r="E261">
        <v>129</v>
      </c>
      <c r="F261" s="1">
        <v>125</v>
      </c>
      <c r="G261" s="1">
        <v>142</v>
      </c>
      <c r="H261">
        <v>26</v>
      </c>
      <c r="I261">
        <v>80</v>
      </c>
    </row>
    <row r="262" spans="1:9" hidden="1" x14ac:dyDescent="0.25">
      <c r="A262" s="2" t="s">
        <v>123</v>
      </c>
      <c r="B262" s="2" t="s">
        <v>105</v>
      </c>
      <c r="C262" s="2" t="s">
        <v>133</v>
      </c>
      <c r="D262" s="2" t="s">
        <v>19</v>
      </c>
      <c r="E262">
        <v>144</v>
      </c>
      <c r="F262" s="1">
        <v>143</v>
      </c>
      <c r="G262" s="1">
        <v>145</v>
      </c>
      <c r="H262">
        <v>53</v>
      </c>
      <c r="I262">
        <v>121</v>
      </c>
    </row>
    <row r="263" spans="1:9" hidden="1" x14ac:dyDescent="0.25">
      <c r="A263" s="2" t="s">
        <v>123</v>
      </c>
      <c r="B263" s="2" t="s">
        <v>105</v>
      </c>
      <c r="C263" s="2" t="s">
        <v>2</v>
      </c>
      <c r="D263" s="2" t="s">
        <v>19</v>
      </c>
      <c r="E263">
        <v>52</v>
      </c>
      <c r="F263" s="1">
        <v>52</v>
      </c>
      <c r="G263" s="1">
        <v>57</v>
      </c>
      <c r="H263">
        <v>34</v>
      </c>
      <c r="I263">
        <v>49</v>
      </c>
    </row>
    <row r="264" spans="1:9" hidden="1" x14ac:dyDescent="0.25">
      <c r="A264" s="2" t="s">
        <v>123</v>
      </c>
      <c r="B264" s="2" t="s">
        <v>48</v>
      </c>
      <c r="C264" s="2" t="s">
        <v>129</v>
      </c>
      <c r="D264" s="2" t="s">
        <v>19</v>
      </c>
      <c r="E264">
        <v>23</v>
      </c>
      <c r="F264" s="1">
        <v>0</v>
      </c>
      <c r="G264" s="1">
        <v>55</v>
      </c>
      <c r="H264">
        <v>0</v>
      </c>
      <c r="I264">
        <v>0</v>
      </c>
    </row>
    <row r="265" spans="1:9" hidden="1" x14ac:dyDescent="0.25">
      <c r="A265" s="2" t="s">
        <v>123</v>
      </c>
      <c r="B265" s="2" t="s">
        <v>48</v>
      </c>
      <c r="C265" s="2" t="s">
        <v>130</v>
      </c>
      <c r="D265" s="2" t="s">
        <v>19</v>
      </c>
      <c r="E265">
        <v>52</v>
      </c>
      <c r="F265" s="1">
        <v>48</v>
      </c>
      <c r="G265" s="1">
        <v>46</v>
      </c>
      <c r="H265">
        <v>0</v>
      </c>
      <c r="I265">
        <v>0</v>
      </c>
    </row>
    <row r="266" spans="1:9" x14ac:dyDescent="0.25">
      <c r="A266" s="2" t="s">
        <v>123</v>
      </c>
      <c r="B266" s="2" t="s">
        <v>48</v>
      </c>
      <c r="C266" s="2" t="s">
        <v>131</v>
      </c>
      <c r="D266" s="2" t="s">
        <v>19</v>
      </c>
      <c r="E266">
        <v>194</v>
      </c>
      <c r="F266" s="1">
        <v>188</v>
      </c>
      <c r="G266" s="1">
        <v>149</v>
      </c>
      <c r="H266">
        <v>34</v>
      </c>
      <c r="I266">
        <v>140</v>
      </c>
    </row>
    <row r="267" spans="1:9" hidden="1" x14ac:dyDescent="0.25">
      <c r="A267" s="2" t="s">
        <v>123</v>
      </c>
      <c r="B267" s="2" t="s">
        <v>48</v>
      </c>
      <c r="C267" s="2" t="s">
        <v>132</v>
      </c>
      <c r="D267" s="2" t="s">
        <v>19</v>
      </c>
      <c r="E267">
        <v>173</v>
      </c>
      <c r="F267" s="1">
        <v>172</v>
      </c>
      <c r="G267" s="1">
        <v>132</v>
      </c>
      <c r="H267">
        <v>42</v>
      </c>
      <c r="I267">
        <v>149</v>
      </c>
    </row>
    <row r="268" spans="1:9" hidden="1" x14ac:dyDescent="0.25">
      <c r="A268" s="2" t="s">
        <v>123</v>
      </c>
      <c r="B268" s="2" t="s">
        <v>48</v>
      </c>
      <c r="C268" s="2" t="s">
        <v>133</v>
      </c>
      <c r="D268" s="2" t="s">
        <v>19</v>
      </c>
      <c r="E268">
        <v>71</v>
      </c>
      <c r="F268" s="1">
        <v>71</v>
      </c>
      <c r="G268" s="1">
        <v>70</v>
      </c>
      <c r="H268">
        <v>28</v>
      </c>
      <c r="I268">
        <v>62</v>
      </c>
    </row>
    <row r="269" spans="1:9" hidden="1" x14ac:dyDescent="0.25">
      <c r="A269" s="2" t="s">
        <v>123</v>
      </c>
      <c r="B269" s="2" t="s">
        <v>48</v>
      </c>
      <c r="C269" s="2" t="s">
        <v>2</v>
      </c>
      <c r="D269" s="2" t="s">
        <v>19</v>
      </c>
      <c r="E269">
        <v>52</v>
      </c>
      <c r="F269" s="1">
        <v>52</v>
      </c>
      <c r="G269" s="1">
        <v>47</v>
      </c>
      <c r="H269">
        <v>35</v>
      </c>
      <c r="I269">
        <v>47</v>
      </c>
    </row>
    <row r="270" spans="1:9" hidden="1" x14ac:dyDescent="0.25">
      <c r="A270" s="2" t="s">
        <v>123</v>
      </c>
      <c r="B270" s="2" t="s">
        <v>49</v>
      </c>
      <c r="C270" s="2" t="s">
        <v>129</v>
      </c>
      <c r="D270" s="2" t="s">
        <v>19</v>
      </c>
      <c r="E270">
        <v>6</v>
      </c>
      <c r="F270" s="1">
        <v>0</v>
      </c>
      <c r="G270" s="1">
        <v>23</v>
      </c>
      <c r="H270">
        <v>0</v>
      </c>
      <c r="I270">
        <v>0</v>
      </c>
    </row>
    <row r="271" spans="1:9" hidden="1" x14ac:dyDescent="0.25">
      <c r="A271" s="2" t="s">
        <v>123</v>
      </c>
      <c r="B271" s="2" t="s">
        <v>49</v>
      </c>
      <c r="C271" s="2" t="s">
        <v>130</v>
      </c>
      <c r="D271" s="2" t="s">
        <v>19</v>
      </c>
      <c r="E271">
        <v>15</v>
      </c>
      <c r="F271" s="1">
        <v>15</v>
      </c>
      <c r="G271" s="1">
        <v>25</v>
      </c>
      <c r="H271">
        <v>0</v>
      </c>
      <c r="I271">
        <v>0</v>
      </c>
    </row>
    <row r="272" spans="1:9" x14ac:dyDescent="0.25">
      <c r="A272" s="2" t="s">
        <v>123</v>
      </c>
      <c r="B272" s="2" t="s">
        <v>49</v>
      </c>
      <c r="C272" s="2" t="s">
        <v>131</v>
      </c>
      <c r="D272" s="2" t="s">
        <v>19</v>
      </c>
      <c r="E272">
        <v>34</v>
      </c>
      <c r="F272" s="1">
        <v>28</v>
      </c>
      <c r="G272" s="1">
        <v>32</v>
      </c>
      <c r="H272" t="s">
        <v>151</v>
      </c>
      <c r="I272">
        <v>13</v>
      </c>
    </row>
    <row r="273" spans="1:9" hidden="1" x14ac:dyDescent="0.25">
      <c r="A273" s="2" t="s">
        <v>123</v>
      </c>
      <c r="B273" s="2" t="s">
        <v>49</v>
      </c>
      <c r="C273" s="2" t="s">
        <v>132</v>
      </c>
      <c r="D273" s="2" t="s">
        <v>19</v>
      </c>
      <c r="E273">
        <v>33</v>
      </c>
      <c r="F273" s="1">
        <v>32</v>
      </c>
      <c r="G273" s="1">
        <v>36</v>
      </c>
      <c r="H273" t="s">
        <v>151</v>
      </c>
      <c r="I273">
        <v>17</v>
      </c>
    </row>
    <row r="274" spans="1:9" hidden="1" x14ac:dyDescent="0.25">
      <c r="A274" s="2" t="s">
        <v>123</v>
      </c>
      <c r="B274" s="2" t="s">
        <v>49</v>
      </c>
      <c r="C274" s="2" t="s">
        <v>133</v>
      </c>
      <c r="D274" s="2" t="s">
        <v>19</v>
      </c>
      <c r="E274">
        <v>20</v>
      </c>
      <c r="F274" s="1">
        <v>19</v>
      </c>
      <c r="G274" s="1">
        <v>21</v>
      </c>
      <c r="H274">
        <v>8</v>
      </c>
      <c r="I274">
        <v>17</v>
      </c>
    </row>
    <row r="275" spans="1:9" hidden="1" x14ac:dyDescent="0.25">
      <c r="A275" s="2" t="s">
        <v>123</v>
      </c>
      <c r="B275" s="2" t="s">
        <v>49</v>
      </c>
      <c r="C275" s="2" t="s">
        <v>2</v>
      </c>
      <c r="D275" s="2" t="s">
        <v>19</v>
      </c>
      <c r="E275">
        <v>16</v>
      </c>
      <c r="F275" s="1">
        <v>15</v>
      </c>
      <c r="G275" s="1">
        <v>13</v>
      </c>
      <c r="H275">
        <v>7</v>
      </c>
      <c r="I275">
        <v>13</v>
      </c>
    </row>
    <row r="276" spans="1:9" hidden="1" x14ac:dyDescent="0.25">
      <c r="A276" s="2" t="s">
        <v>123</v>
      </c>
      <c r="B276" s="2" t="s">
        <v>106</v>
      </c>
      <c r="C276" s="2" t="s">
        <v>129</v>
      </c>
      <c r="D276" s="2" t="s">
        <v>19</v>
      </c>
      <c r="E276">
        <v>30</v>
      </c>
      <c r="F276" s="1">
        <v>0</v>
      </c>
      <c r="G276" s="1">
        <v>89</v>
      </c>
      <c r="H276">
        <v>0</v>
      </c>
      <c r="I276">
        <v>0</v>
      </c>
    </row>
    <row r="277" spans="1:9" hidden="1" x14ac:dyDescent="0.25">
      <c r="A277" s="2" t="s">
        <v>123</v>
      </c>
      <c r="B277" s="2" t="s">
        <v>106</v>
      </c>
      <c r="C277" s="2" t="s">
        <v>130</v>
      </c>
      <c r="D277" s="2" t="s">
        <v>19</v>
      </c>
      <c r="E277">
        <v>72</v>
      </c>
      <c r="F277" s="1">
        <v>68</v>
      </c>
      <c r="G277" s="1">
        <v>75</v>
      </c>
      <c r="H277">
        <v>0</v>
      </c>
      <c r="I277">
        <v>1</v>
      </c>
    </row>
    <row r="278" spans="1:9" x14ac:dyDescent="0.25">
      <c r="A278" s="2" t="s">
        <v>123</v>
      </c>
      <c r="B278" s="2" t="s">
        <v>106</v>
      </c>
      <c r="C278" s="2" t="s">
        <v>131</v>
      </c>
      <c r="D278" s="2" t="s">
        <v>19</v>
      </c>
      <c r="E278">
        <v>460</v>
      </c>
      <c r="F278" s="1">
        <v>451</v>
      </c>
      <c r="G278" s="1">
        <v>214</v>
      </c>
      <c r="H278">
        <v>86</v>
      </c>
      <c r="I278">
        <v>345</v>
      </c>
    </row>
    <row r="279" spans="1:9" hidden="1" x14ac:dyDescent="0.25">
      <c r="A279" s="2" t="s">
        <v>123</v>
      </c>
      <c r="B279" s="2" t="s">
        <v>106</v>
      </c>
      <c r="C279" s="2" t="s">
        <v>132</v>
      </c>
      <c r="D279" s="2" t="s">
        <v>19</v>
      </c>
      <c r="E279">
        <v>408</v>
      </c>
      <c r="F279" s="1">
        <v>403</v>
      </c>
      <c r="G279" s="1">
        <v>170</v>
      </c>
      <c r="H279">
        <v>106</v>
      </c>
      <c r="I279">
        <v>345</v>
      </c>
    </row>
    <row r="280" spans="1:9" hidden="1" x14ac:dyDescent="0.25">
      <c r="A280" s="2" t="s">
        <v>123</v>
      </c>
      <c r="B280" s="2" t="s">
        <v>106</v>
      </c>
      <c r="C280" s="2" t="s">
        <v>133</v>
      </c>
      <c r="D280" s="2" t="s">
        <v>19</v>
      </c>
      <c r="E280">
        <v>108</v>
      </c>
      <c r="F280" s="1">
        <v>106</v>
      </c>
      <c r="G280" s="1">
        <v>67</v>
      </c>
      <c r="H280">
        <v>32</v>
      </c>
      <c r="I280">
        <v>84</v>
      </c>
    </row>
    <row r="281" spans="1:9" hidden="1" x14ac:dyDescent="0.25">
      <c r="A281" s="2" t="s">
        <v>123</v>
      </c>
      <c r="B281" s="2" t="s">
        <v>106</v>
      </c>
      <c r="C281" s="2" t="s">
        <v>2</v>
      </c>
      <c r="D281" s="2" t="s">
        <v>19</v>
      </c>
      <c r="E281">
        <v>26</v>
      </c>
      <c r="F281" s="1">
        <v>25</v>
      </c>
      <c r="G281" s="1">
        <v>27</v>
      </c>
      <c r="H281">
        <v>16</v>
      </c>
      <c r="I281">
        <v>25</v>
      </c>
    </row>
    <row r="282" spans="1:9" hidden="1" x14ac:dyDescent="0.25">
      <c r="A282" s="2" t="s">
        <v>123</v>
      </c>
      <c r="B282" s="2" t="s">
        <v>107</v>
      </c>
      <c r="C282" s="2" t="s">
        <v>129</v>
      </c>
      <c r="D282" s="2" t="s">
        <v>19</v>
      </c>
      <c r="E282" t="s">
        <v>151</v>
      </c>
      <c r="F282" s="1">
        <v>0</v>
      </c>
      <c r="G282" s="1">
        <v>20</v>
      </c>
      <c r="H282">
        <v>0</v>
      </c>
      <c r="I282">
        <v>0</v>
      </c>
    </row>
    <row r="283" spans="1:9" hidden="1" x14ac:dyDescent="0.25">
      <c r="A283" s="2" t="s">
        <v>123</v>
      </c>
      <c r="B283" s="2" t="s">
        <v>107</v>
      </c>
      <c r="C283" s="2" t="s">
        <v>130</v>
      </c>
      <c r="D283" s="2" t="s">
        <v>19</v>
      </c>
      <c r="E283">
        <v>22</v>
      </c>
      <c r="F283" s="1">
        <v>22</v>
      </c>
      <c r="G283" s="1">
        <v>19</v>
      </c>
      <c r="H283">
        <v>0</v>
      </c>
      <c r="I283">
        <v>2</v>
      </c>
    </row>
    <row r="284" spans="1:9" x14ac:dyDescent="0.25">
      <c r="A284" s="2" t="s">
        <v>123</v>
      </c>
      <c r="B284" s="2" t="s">
        <v>107</v>
      </c>
      <c r="C284" s="2" t="s">
        <v>131</v>
      </c>
      <c r="D284" s="2" t="s">
        <v>19</v>
      </c>
      <c r="E284">
        <v>63</v>
      </c>
      <c r="F284" s="1">
        <v>57</v>
      </c>
      <c r="G284" s="1">
        <v>41</v>
      </c>
      <c r="H284">
        <v>12</v>
      </c>
      <c r="I284">
        <v>39</v>
      </c>
    </row>
    <row r="285" spans="1:9" hidden="1" x14ac:dyDescent="0.25">
      <c r="A285" s="2" t="s">
        <v>123</v>
      </c>
      <c r="B285" s="2" t="s">
        <v>107</v>
      </c>
      <c r="C285" s="2" t="s">
        <v>132</v>
      </c>
      <c r="D285" s="2" t="s">
        <v>19</v>
      </c>
      <c r="E285">
        <v>43</v>
      </c>
      <c r="F285" s="1">
        <v>40</v>
      </c>
      <c r="G285" s="1">
        <v>35</v>
      </c>
      <c r="H285">
        <v>12</v>
      </c>
      <c r="I285">
        <v>38</v>
      </c>
    </row>
    <row r="286" spans="1:9" hidden="1" x14ac:dyDescent="0.25">
      <c r="A286" s="2" t="s">
        <v>123</v>
      </c>
      <c r="B286" s="2" t="s">
        <v>107</v>
      </c>
      <c r="C286" s="2" t="s">
        <v>133</v>
      </c>
      <c r="D286" s="2" t="s">
        <v>19</v>
      </c>
      <c r="E286">
        <v>28</v>
      </c>
      <c r="F286" s="1">
        <v>27</v>
      </c>
      <c r="G286" s="1">
        <v>25</v>
      </c>
      <c r="H286">
        <v>8</v>
      </c>
      <c r="I286">
        <v>21</v>
      </c>
    </row>
    <row r="287" spans="1:9" hidden="1" x14ac:dyDescent="0.25">
      <c r="A287" s="2" t="s">
        <v>123</v>
      </c>
      <c r="B287" s="2" t="s">
        <v>107</v>
      </c>
      <c r="C287" s="2" t="s">
        <v>2</v>
      </c>
      <c r="D287" s="2" t="s">
        <v>19</v>
      </c>
      <c r="E287" t="s">
        <v>151</v>
      </c>
      <c r="F287" s="1" t="s">
        <v>151</v>
      </c>
      <c r="G287" s="1">
        <v>7</v>
      </c>
      <c r="H287" t="s">
        <v>151</v>
      </c>
      <c r="I287">
        <v>3</v>
      </c>
    </row>
    <row r="288" spans="1:9" hidden="1" x14ac:dyDescent="0.25">
      <c r="A288" s="2" t="s">
        <v>123</v>
      </c>
      <c r="B288" s="2" t="s">
        <v>52</v>
      </c>
      <c r="C288" s="2" t="s">
        <v>129</v>
      </c>
      <c r="D288" s="2" t="s">
        <v>19</v>
      </c>
      <c r="E288">
        <v>60</v>
      </c>
      <c r="F288" s="1">
        <v>0</v>
      </c>
      <c r="G288" s="1">
        <v>204</v>
      </c>
      <c r="H288">
        <v>0</v>
      </c>
      <c r="I288">
        <v>0</v>
      </c>
    </row>
    <row r="289" spans="1:9" hidden="1" x14ac:dyDescent="0.25">
      <c r="A289" s="2" t="s">
        <v>123</v>
      </c>
      <c r="B289" s="2" t="s">
        <v>52</v>
      </c>
      <c r="C289" s="2" t="s">
        <v>130</v>
      </c>
      <c r="D289" s="2" t="s">
        <v>19</v>
      </c>
      <c r="E289">
        <v>136</v>
      </c>
      <c r="F289" s="1">
        <v>128</v>
      </c>
      <c r="G289" s="1">
        <v>135</v>
      </c>
      <c r="H289">
        <v>0</v>
      </c>
      <c r="I289">
        <v>0</v>
      </c>
    </row>
    <row r="290" spans="1:9" x14ac:dyDescent="0.25">
      <c r="A290" s="2" t="s">
        <v>123</v>
      </c>
      <c r="B290" s="2" t="s">
        <v>52</v>
      </c>
      <c r="C290" s="2" t="s">
        <v>131</v>
      </c>
      <c r="D290" s="2" t="s">
        <v>19</v>
      </c>
      <c r="E290">
        <v>624</v>
      </c>
      <c r="F290" s="1">
        <v>606</v>
      </c>
      <c r="G290" s="1">
        <v>348</v>
      </c>
      <c r="H290">
        <v>200</v>
      </c>
      <c r="I290">
        <v>488</v>
      </c>
    </row>
    <row r="291" spans="1:9" hidden="1" x14ac:dyDescent="0.25">
      <c r="A291" s="2" t="s">
        <v>123</v>
      </c>
      <c r="B291" s="2" t="s">
        <v>52</v>
      </c>
      <c r="C291" s="2" t="s">
        <v>132</v>
      </c>
      <c r="D291" s="2" t="s">
        <v>19</v>
      </c>
      <c r="E291">
        <v>407</v>
      </c>
      <c r="F291" s="1">
        <v>399</v>
      </c>
      <c r="G291" s="1">
        <v>283</v>
      </c>
      <c r="H291">
        <v>147</v>
      </c>
      <c r="I291">
        <v>331</v>
      </c>
    </row>
    <row r="292" spans="1:9" hidden="1" x14ac:dyDescent="0.25">
      <c r="A292" s="2" t="s">
        <v>123</v>
      </c>
      <c r="B292" s="2" t="s">
        <v>52</v>
      </c>
      <c r="C292" s="2" t="s">
        <v>133</v>
      </c>
      <c r="D292" s="2" t="s">
        <v>19</v>
      </c>
      <c r="E292">
        <v>159</v>
      </c>
      <c r="F292" s="1">
        <v>157</v>
      </c>
      <c r="G292" s="1">
        <v>154</v>
      </c>
      <c r="H292">
        <v>67</v>
      </c>
      <c r="I292">
        <v>137</v>
      </c>
    </row>
    <row r="293" spans="1:9" hidden="1" x14ac:dyDescent="0.25">
      <c r="A293" s="2" t="s">
        <v>123</v>
      </c>
      <c r="B293" s="2" t="s">
        <v>52</v>
      </c>
      <c r="C293" s="2" t="s">
        <v>2</v>
      </c>
      <c r="D293" s="2" t="s">
        <v>19</v>
      </c>
      <c r="E293">
        <v>87</v>
      </c>
      <c r="F293" s="1">
        <v>87</v>
      </c>
      <c r="G293" s="1">
        <v>92</v>
      </c>
      <c r="H293">
        <v>59</v>
      </c>
      <c r="I293">
        <v>79</v>
      </c>
    </row>
    <row r="294" spans="1:9" hidden="1" x14ac:dyDescent="0.25">
      <c r="A294" s="2" t="s">
        <v>123</v>
      </c>
      <c r="B294" s="2" t="s">
        <v>47</v>
      </c>
      <c r="C294" s="2" t="s">
        <v>129</v>
      </c>
      <c r="D294" s="2" t="s">
        <v>19</v>
      </c>
      <c r="E294">
        <v>0</v>
      </c>
      <c r="F294" s="1">
        <v>0</v>
      </c>
      <c r="G294" s="1">
        <v>13</v>
      </c>
      <c r="H294">
        <v>0</v>
      </c>
      <c r="I294">
        <v>0</v>
      </c>
    </row>
    <row r="295" spans="1:9" hidden="1" x14ac:dyDescent="0.25">
      <c r="A295" s="2" t="s">
        <v>123</v>
      </c>
      <c r="B295" s="2" t="s">
        <v>47</v>
      </c>
      <c r="C295" s="2" t="s">
        <v>130</v>
      </c>
      <c r="D295" s="2" t="s">
        <v>19</v>
      </c>
      <c r="E295">
        <v>12</v>
      </c>
      <c r="F295" s="1">
        <v>11</v>
      </c>
      <c r="G295" s="1">
        <v>14</v>
      </c>
      <c r="H295">
        <v>0</v>
      </c>
      <c r="I295">
        <v>0</v>
      </c>
    </row>
    <row r="296" spans="1:9" x14ac:dyDescent="0.25">
      <c r="A296" s="2" t="s">
        <v>123</v>
      </c>
      <c r="B296" s="2" t="s">
        <v>47</v>
      </c>
      <c r="C296" s="2" t="s">
        <v>131</v>
      </c>
      <c r="D296" s="2" t="s">
        <v>19</v>
      </c>
      <c r="E296">
        <v>19</v>
      </c>
      <c r="F296" s="1">
        <v>16</v>
      </c>
      <c r="G296" s="1">
        <v>33</v>
      </c>
      <c r="H296" t="s">
        <v>151</v>
      </c>
      <c r="I296">
        <v>10</v>
      </c>
    </row>
    <row r="297" spans="1:9" hidden="1" x14ac:dyDescent="0.25">
      <c r="A297" s="2" t="s">
        <v>123</v>
      </c>
      <c r="B297" s="2" t="s">
        <v>47</v>
      </c>
      <c r="C297" s="2" t="s">
        <v>132</v>
      </c>
      <c r="D297" s="2" t="s">
        <v>19</v>
      </c>
      <c r="E297">
        <v>13</v>
      </c>
      <c r="F297" s="1">
        <v>11</v>
      </c>
      <c r="G297" s="1">
        <v>16</v>
      </c>
      <c r="H297" t="s">
        <v>151</v>
      </c>
      <c r="I297">
        <v>5</v>
      </c>
    </row>
    <row r="298" spans="1:9" hidden="1" x14ac:dyDescent="0.25">
      <c r="A298" s="2" t="s">
        <v>123</v>
      </c>
      <c r="B298" s="2" t="s">
        <v>47</v>
      </c>
      <c r="C298" s="2" t="s">
        <v>133</v>
      </c>
      <c r="D298" s="2" t="s">
        <v>19</v>
      </c>
      <c r="E298">
        <v>6</v>
      </c>
      <c r="F298" s="1">
        <v>6</v>
      </c>
      <c r="G298" s="1">
        <v>13</v>
      </c>
      <c r="H298" t="s">
        <v>151</v>
      </c>
      <c r="I298">
        <v>5</v>
      </c>
    </row>
    <row r="299" spans="1:9" hidden="1" x14ac:dyDescent="0.25">
      <c r="A299" s="2" t="s">
        <v>123</v>
      </c>
      <c r="B299" s="2" t="s">
        <v>47</v>
      </c>
      <c r="C299" s="2" t="s">
        <v>2</v>
      </c>
      <c r="D299" s="2" t="s">
        <v>19</v>
      </c>
      <c r="E299">
        <v>5</v>
      </c>
      <c r="F299" s="1">
        <v>5</v>
      </c>
      <c r="G299" s="1">
        <v>3</v>
      </c>
      <c r="H299" t="s">
        <v>151</v>
      </c>
      <c r="I299">
        <v>4</v>
      </c>
    </row>
    <row r="300" spans="1:9" hidden="1" x14ac:dyDescent="0.25">
      <c r="A300" s="2" t="s">
        <v>123</v>
      </c>
      <c r="B300" s="2" t="s">
        <v>50</v>
      </c>
      <c r="C300" s="2" t="s">
        <v>129</v>
      </c>
      <c r="D300" s="2" t="s">
        <v>19</v>
      </c>
      <c r="E300">
        <v>42</v>
      </c>
      <c r="F300" s="1">
        <v>0</v>
      </c>
      <c r="G300" s="1">
        <v>176</v>
      </c>
      <c r="H300">
        <v>0</v>
      </c>
      <c r="I300">
        <v>0</v>
      </c>
    </row>
    <row r="301" spans="1:9" hidden="1" x14ac:dyDescent="0.25">
      <c r="A301" s="2" t="s">
        <v>123</v>
      </c>
      <c r="B301" s="2" t="s">
        <v>50</v>
      </c>
      <c r="C301" s="2" t="s">
        <v>130</v>
      </c>
      <c r="D301" s="2" t="s">
        <v>19</v>
      </c>
      <c r="E301">
        <v>103</v>
      </c>
      <c r="F301" s="1">
        <v>101</v>
      </c>
      <c r="G301" s="1">
        <v>106</v>
      </c>
      <c r="H301">
        <v>0</v>
      </c>
      <c r="I301">
        <v>4</v>
      </c>
    </row>
    <row r="302" spans="1:9" x14ac:dyDescent="0.25">
      <c r="A302" s="2" t="s">
        <v>123</v>
      </c>
      <c r="B302" s="2" t="s">
        <v>50</v>
      </c>
      <c r="C302" s="2" t="s">
        <v>131</v>
      </c>
      <c r="D302" s="2" t="s">
        <v>19</v>
      </c>
      <c r="E302">
        <v>314</v>
      </c>
      <c r="F302" s="1">
        <v>301</v>
      </c>
      <c r="G302" s="1">
        <v>228</v>
      </c>
      <c r="H302">
        <v>17</v>
      </c>
      <c r="I302">
        <v>162</v>
      </c>
    </row>
    <row r="303" spans="1:9" hidden="1" x14ac:dyDescent="0.25">
      <c r="A303" s="2" t="s">
        <v>123</v>
      </c>
      <c r="B303" s="2" t="s">
        <v>50</v>
      </c>
      <c r="C303" s="2" t="s">
        <v>132</v>
      </c>
      <c r="D303" s="2" t="s">
        <v>19</v>
      </c>
      <c r="E303">
        <v>216</v>
      </c>
      <c r="F303" s="1">
        <v>209</v>
      </c>
      <c r="G303" s="1">
        <v>164</v>
      </c>
      <c r="H303">
        <v>32</v>
      </c>
      <c r="I303">
        <v>131</v>
      </c>
    </row>
    <row r="304" spans="1:9" hidden="1" x14ac:dyDescent="0.25">
      <c r="A304" s="2" t="s">
        <v>123</v>
      </c>
      <c r="B304" s="2" t="s">
        <v>50</v>
      </c>
      <c r="C304" s="2" t="s">
        <v>133</v>
      </c>
      <c r="D304" s="2" t="s">
        <v>19</v>
      </c>
      <c r="E304">
        <v>113</v>
      </c>
      <c r="F304" s="1">
        <v>111</v>
      </c>
      <c r="G304" s="1">
        <v>95</v>
      </c>
      <c r="H304">
        <v>25</v>
      </c>
      <c r="I304">
        <v>83</v>
      </c>
    </row>
    <row r="305" spans="1:9" hidden="1" x14ac:dyDescent="0.25">
      <c r="A305" s="2" t="s">
        <v>123</v>
      </c>
      <c r="B305" s="2" t="s">
        <v>50</v>
      </c>
      <c r="C305" s="2" t="s">
        <v>2</v>
      </c>
      <c r="D305" s="2" t="s">
        <v>19</v>
      </c>
      <c r="E305">
        <v>36</v>
      </c>
      <c r="F305" s="1">
        <v>36</v>
      </c>
      <c r="G305" s="1">
        <v>38</v>
      </c>
      <c r="H305">
        <v>21</v>
      </c>
      <c r="I305">
        <v>30</v>
      </c>
    </row>
    <row r="306" spans="1:9" hidden="1" x14ac:dyDescent="0.25">
      <c r="A306" s="2" t="s">
        <v>45</v>
      </c>
      <c r="B306" s="2" t="s">
        <v>104</v>
      </c>
      <c r="C306" s="2" t="s">
        <v>129</v>
      </c>
      <c r="D306" s="2" t="s">
        <v>33</v>
      </c>
      <c r="E306">
        <v>2244</v>
      </c>
      <c r="F306" s="1">
        <v>0</v>
      </c>
      <c r="G306" s="1">
        <v>7502</v>
      </c>
      <c r="H306">
        <v>0</v>
      </c>
      <c r="I306">
        <v>0</v>
      </c>
    </row>
    <row r="307" spans="1:9" hidden="1" x14ac:dyDescent="0.25">
      <c r="A307" s="2" t="s">
        <v>45</v>
      </c>
      <c r="B307" s="2" t="s">
        <v>104</v>
      </c>
      <c r="C307" s="2" t="s">
        <v>130</v>
      </c>
      <c r="D307" s="2" t="s">
        <v>33</v>
      </c>
      <c r="E307">
        <v>5393</v>
      </c>
      <c r="F307" s="1">
        <v>5102</v>
      </c>
      <c r="G307" s="1">
        <v>5526</v>
      </c>
      <c r="H307">
        <v>5</v>
      </c>
      <c r="I307">
        <v>118</v>
      </c>
    </row>
    <row r="308" spans="1:9" x14ac:dyDescent="0.25">
      <c r="A308" s="2" t="s">
        <v>45</v>
      </c>
      <c r="B308" s="2" t="s">
        <v>104</v>
      </c>
      <c r="C308" s="2" t="s">
        <v>131</v>
      </c>
      <c r="D308" s="2" t="s">
        <v>33</v>
      </c>
      <c r="E308">
        <v>12902</v>
      </c>
      <c r="F308" s="1">
        <v>12295</v>
      </c>
      <c r="G308" s="1">
        <v>14234</v>
      </c>
      <c r="H308">
        <v>1893</v>
      </c>
      <c r="I308">
        <v>6693</v>
      </c>
    </row>
    <row r="309" spans="1:9" hidden="1" x14ac:dyDescent="0.25">
      <c r="A309" s="2" t="s">
        <v>45</v>
      </c>
      <c r="B309" s="2" t="s">
        <v>104</v>
      </c>
      <c r="C309" s="2" t="s">
        <v>132</v>
      </c>
      <c r="D309" s="2" t="s">
        <v>33</v>
      </c>
      <c r="E309">
        <v>7407</v>
      </c>
      <c r="F309" s="1">
        <v>7121</v>
      </c>
      <c r="G309" s="1">
        <v>8005</v>
      </c>
      <c r="H309">
        <v>1881</v>
      </c>
      <c r="I309">
        <v>4823</v>
      </c>
    </row>
    <row r="310" spans="1:9" hidden="1" x14ac:dyDescent="0.25">
      <c r="A310" s="2" t="s">
        <v>45</v>
      </c>
      <c r="B310" s="2" t="s">
        <v>104</v>
      </c>
      <c r="C310" s="2" t="s">
        <v>133</v>
      </c>
      <c r="D310" s="2" t="s">
        <v>33</v>
      </c>
      <c r="E310">
        <v>6405</v>
      </c>
      <c r="F310" s="1">
        <v>6298</v>
      </c>
      <c r="G310" s="1">
        <v>6545</v>
      </c>
      <c r="H310">
        <v>3136</v>
      </c>
      <c r="I310">
        <v>5286</v>
      </c>
    </row>
    <row r="311" spans="1:9" hidden="1" x14ac:dyDescent="0.25">
      <c r="A311" s="2" t="s">
        <v>45</v>
      </c>
      <c r="B311" s="2" t="s">
        <v>104</v>
      </c>
      <c r="C311" s="2" t="s">
        <v>2</v>
      </c>
      <c r="D311" s="2" t="s">
        <v>33</v>
      </c>
      <c r="E311">
        <v>2876</v>
      </c>
      <c r="F311" s="1">
        <v>2860</v>
      </c>
      <c r="G311" s="1">
        <v>2659</v>
      </c>
      <c r="H311">
        <v>2134</v>
      </c>
      <c r="I311">
        <v>2651</v>
      </c>
    </row>
    <row r="312" spans="1:9" hidden="1" x14ac:dyDescent="0.25">
      <c r="A312" s="2" t="s">
        <v>122</v>
      </c>
      <c r="B312" s="2" t="s">
        <v>63</v>
      </c>
      <c r="C312" s="2" t="s">
        <v>129</v>
      </c>
      <c r="D312" s="2" t="s">
        <v>33</v>
      </c>
      <c r="E312">
        <v>82</v>
      </c>
      <c r="F312" s="1">
        <v>0</v>
      </c>
      <c r="G312" s="1">
        <v>323</v>
      </c>
      <c r="H312">
        <v>0</v>
      </c>
      <c r="I312">
        <v>0</v>
      </c>
    </row>
    <row r="313" spans="1:9" hidden="1" x14ac:dyDescent="0.25">
      <c r="A313" s="2" t="s">
        <v>122</v>
      </c>
      <c r="B313" s="2" t="s">
        <v>63</v>
      </c>
      <c r="C313" s="2" t="s">
        <v>130</v>
      </c>
      <c r="D313" s="2" t="s">
        <v>33</v>
      </c>
      <c r="E313">
        <v>234</v>
      </c>
      <c r="F313" s="1">
        <v>226</v>
      </c>
      <c r="G313" s="1">
        <v>228</v>
      </c>
      <c r="H313">
        <v>0</v>
      </c>
      <c r="I313">
        <v>5</v>
      </c>
    </row>
    <row r="314" spans="1:9" x14ac:dyDescent="0.25">
      <c r="A314" s="2" t="s">
        <v>122</v>
      </c>
      <c r="B314" s="2" t="s">
        <v>63</v>
      </c>
      <c r="C314" s="2" t="s">
        <v>131</v>
      </c>
      <c r="D314" s="2" t="s">
        <v>33</v>
      </c>
      <c r="E314">
        <v>758</v>
      </c>
      <c r="F314" s="1">
        <v>744</v>
      </c>
      <c r="G314" s="1">
        <v>840</v>
      </c>
      <c r="H314">
        <v>89</v>
      </c>
      <c r="I314">
        <v>434</v>
      </c>
    </row>
    <row r="315" spans="1:9" hidden="1" x14ac:dyDescent="0.25">
      <c r="A315" s="2" t="s">
        <v>122</v>
      </c>
      <c r="B315" s="2" t="s">
        <v>63</v>
      </c>
      <c r="C315" s="2" t="s">
        <v>132</v>
      </c>
      <c r="D315" s="2" t="s">
        <v>33</v>
      </c>
      <c r="E315">
        <v>619</v>
      </c>
      <c r="F315" s="1">
        <v>616</v>
      </c>
      <c r="G315" s="1">
        <v>618</v>
      </c>
      <c r="H315">
        <v>151</v>
      </c>
      <c r="I315">
        <v>463</v>
      </c>
    </row>
    <row r="316" spans="1:9" hidden="1" x14ac:dyDescent="0.25">
      <c r="A316" s="2" t="s">
        <v>122</v>
      </c>
      <c r="B316" s="2" t="s">
        <v>63</v>
      </c>
      <c r="C316" s="2" t="s">
        <v>133</v>
      </c>
      <c r="D316" s="2" t="s">
        <v>33</v>
      </c>
      <c r="E316">
        <v>261</v>
      </c>
      <c r="F316" s="1">
        <v>257</v>
      </c>
      <c r="G316" s="1">
        <v>248</v>
      </c>
      <c r="H316">
        <v>104</v>
      </c>
      <c r="I316">
        <v>230</v>
      </c>
    </row>
    <row r="317" spans="1:9" hidden="1" x14ac:dyDescent="0.25">
      <c r="A317" s="2" t="s">
        <v>122</v>
      </c>
      <c r="B317" s="2" t="s">
        <v>63</v>
      </c>
      <c r="C317" s="2" t="s">
        <v>2</v>
      </c>
      <c r="D317" s="2" t="s">
        <v>33</v>
      </c>
      <c r="E317">
        <v>82</v>
      </c>
      <c r="F317" s="1">
        <v>82</v>
      </c>
      <c r="G317" s="1">
        <v>84</v>
      </c>
      <c r="H317">
        <v>50</v>
      </c>
      <c r="I317">
        <v>80</v>
      </c>
    </row>
    <row r="318" spans="1:9" hidden="1" x14ac:dyDescent="0.25">
      <c r="A318" s="2" t="s">
        <v>122</v>
      </c>
      <c r="B318" s="2" t="s">
        <v>60</v>
      </c>
      <c r="C318" s="2" t="s">
        <v>129</v>
      </c>
      <c r="D318" s="2" t="s">
        <v>33</v>
      </c>
      <c r="E318">
        <v>87</v>
      </c>
      <c r="F318" s="1">
        <v>0</v>
      </c>
      <c r="G318" s="1">
        <v>196</v>
      </c>
      <c r="H318">
        <v>0</v>
      </c>
      <c r="I318">
        <v>0</v>
      </c>
    </row>
    <row r="319" spans="1:9" hidden="1" x14ac:dyDescent="0.25">
      <c r="A319" s="2" t="s">
        <v>122</v>
      </c>
      <c r="B319" s="2" t="s">
        <v>60</v>
      </c>
      <c r="C319" s="2" t="s">
        <v>130</v>
      </c>
      <c r="D319" s="2" t="s">
        <v>33</v>
      </c>
      <c r="E319">
        <v>255</v>
      </c>
      <c r="F319" s="1">
        <v>250</v>
      </c>
      <c r="G319" s="1">
        <v>268</v>
      </c>
      <c r="H319">
        <v>0</v>
      </c>
      <c r="I319">
        <v>10</v>
      </c>
    </row>
    <row r="320" spans="1:9" x14ac:dyDescent="0.25">
      <c r="A320" s="2" t="s">
        <v>122</v>
      </c>
      <c r="B320" s="2" t="s">
        <v>60</v>
      </c>
      <c r="C320" s="2" t="s">
        <v>131</v>
      </c>
      <c r="D320" s="2" t="s">
        <v>33</v>
      </c>
      <c r="E320">
        <v>815</v>
      </c>
      <c r="F320" s="1">
        <v>807</v>
      </c>
      <c r="G320" s="1">
        <v>684</v>
      </c>
      <c r="H320">
        <v>196</v>
      </c>
      <c r="I320">
        <v>626</v>
      </c>
    </row>
    <row r="321" spans="1:9" hidden="1" x14ac:dyDescent="0.25">
      <c r="A321" s="2" t="s">
        <v>122</v>
      </c>
      <c r="B321" s="2" t="s">
        <v>60</v>
      </c>
      <c r="C321" s="2" t="s">
        <v>132</v>
      </c>
      <c r="D321" s="2" t="s">
        <v>33</v>
      </c>
      <c r="E321">
        <v>797</v>
      </c>
      <c r="F321" s="1">
        <v>790</v>
      </c>
      <c r="G321" s="1">
        <v>768</v>
      </c>
      <c r="H321">
        <v>239</v>
      </c>
      <c r="I321">
        <v>670</v>
      </c>
    </row>
    <row r="322" spans="1:9" hidden="1" x14ac:dyDescent="0.25">
      <c r="A322" s="2" t="s">
        <v>122</v>
      </c>
      <c r="B322" s="2" t="s">
        <v>60</v>
      </c>
      <c r="C322" s="2" t="s">
        <v>133</v>
      </c>
      <c r="D322" s="2" t="s">
        <v>33</v>
      </c>
      <c r="E322">
        <v>317</v>
      </c>
      <c r="F322" s="1">
        <v>316</v>
      </c>
      <c r="G322" s="1">
        <v>301</v>
      </c>
      <c r="H322">
        <v>134</v>
      </c>
      <c r="I322">
        <v>287</v>
      </c>
    </row>
    <row r="323" spans="1:9" hidden="1" x14ac:dyDescent="0.25">
      <c r="A323" s="2" t="s">
        <v>122</v>
      </c>
      <c r="B323" s="2" t="s">
        <v>60</v>
      </c>
      <c r="C323" s="2" t="s">
        <v>2</v>
      </c>
      <c r="D323" s="2" t="s">
        <v>33</v>
      </c>
      <c r="E323">
        <v>106</v>
      </c>
      <c r="F323" s="1">
        <v>105</v>
      </c>
      <c r="G323" s="1">
        <v>115</v>
      </c>
      <c r="H323">
        <v>53</v>
      </c>
      <c r="I323">
        <v>95</v>
      </c>
    </row>
    <row r="324" spans="1:9" hidden="1" x14ac:dyDescent="0.25">
      <c r="A324" s="2" t="s">
        <v>122</v>
      </c>
      <c r="B324" s="2" t="s">
        <v>58</v>
      </c>
      <c r="C324" s="2" t="s">
        <v>134</v>
      </c>
      <c r="D324" s="2" t="s">
        <v>33</v>
      </c>
      <c r="E324" t="s">
        <v>151</v>
      </c>
      <c r="F324" s="1" t="s">
        <v>151</v>
      </c>
      <c r="G324" s="1">
        <v>0</v>
      </c>
      <c r="H324">
        <v>0</v>
      </c>
      <c r="I324">
        <v>0</v>
      </c>
    </row>
    <row r="325" spans="1:9" hidden="1" x14ac:dyDescent="0.25">
      <c r="A325" s="2" t="s">
        <v>122</v>
      </c>
      <c r="B325" s="2" t="s">
        <v>58</v>
      </c>
      <c r="C325" s="2" t="s">
        <v>129</v>
      </c>
      <c r="D325" s="2" t="s">
        <v>33</v>
      </c>
      <c r="E325">
        <v>1315</v>
      </c>
      <c r="F325" s="1" t="s">
        <v>151</v>
      </c>
      <c r="G325" s="1">
        <v>2375</v>
      </c>
      <c r="H325">
        <v>0</v>
      </c>
      <c r="I325">
        <v>0</v>
      </c>
    </row>
    <row r="326" spans="1:9" hidden="1" x14ac:dyDescent="0.25">
      <c r="A326" s="2" t="s">
        <v>122</v>
      </c>
      <c r="B326" s="2" t="s">
        <v>58</v>
      </c>
      <c r="C326" s="2" t="s">
        <v>130</v>
      </c>
      <c r="D326" s="2" t="s">
        <v>33</v>
      </c>
      <c r="E326">
        <v>1212</v>
      </c>
      <c r="F326" s="1">
        <v>1173</v>
      </c>
      <c r="G326" s="1">
        <v>976</v>
      </c>
      <c r="H326" t="s">
        <v>151</v>
      </c>
      <c r="I326">
        <v>32</v>
      </c>
    </row>
    <row r="327" spans="1:9" x14ac:dyDescent="0.25">
      <c r="A327" s="2" t="s">
        <v>122</v>
      </c>
      <c r="B327" s="2" t="s">
        <v>58</v>
      </c>
      <c r="C327" s="2" t="s">
        <v>131</v>
      </c>
      <c r="D327" s="2" t="s">
        <v>33</v>
      </c>
      <c r="E327">
        <v>5230</v>
      </c>
      <c r="F327" s="1">
        <v>5165</v>
      </c>
      <c r="G327" s="1">
        <v>4430</v>
      </c>
      <c r="H327">
        <v>852</v>
      </c>
      <c r="I327">
        <v>3895</v>
      </c>
    </row>
    <row r="328" spans="1:9" hidden="1" x14ac:dyDescent="0.25">
      <c r="A328" s="2" t="s">
        <v>122</v>
      </c>
      <c r="B328" s="2" t="s">
        <v>58</v>
      </c>
      <c r="C328" s="2" t="s">
        <v>132</v>
      </c>
      <c r="D328" s="2" t="s">
        <v>33</v>
      </c>
      <c r="E328">
        <v>5269</v>
      </c>
      <c r="F328" s="1">
        <v>5216</v>
      </c>
      <c r="G328" s="1">
        <v>4959</v>
      </c>
      <c r="H328">
        <v>1025</v>
      </c>
      <c r="I328">
        <v>4350</v>
      </c>
    </row>
    <row r="329" spans="1:9" hidden="1" x14ac:dyDescent="0.25">
      <c r="A329" s="2" t="s">
        <v>122</v>
      </c>
      <c r="B329" s="2" t="s">
        <v>58</v>
      </c>
      <c r="C329" s="2" t="s">
        <v>133</v>
      </c>
      <c r="D329" s="2" t="s">
        <v>33</v>
      </c>
      <c r="E329">
        <v>2545</v>
      </c>
      <c r="F329" s="1">
        <v>2526</v>
      </c>
      <c r="G329" s="1">
        <v>2719</v>
      </c>
      <c r="H329">
        <v>803</v>
      </c>
      <c r="I329">
        <v>2243</v>
      </c>
    </row>
    <row r="330" spans="1:9" hidden="1" x14ac:dyDescent="0.25">
      <c r="A330" s="2" t="s">
        <v>122</v>
      </c>
      <c r="B330" s="2" t="s">
        <v>58</v>
      </c>
      <c r="C330" s="2" t="s">
        <v>2</v>
      </c>
      <c r="D330" s="2" t="s">
        <v>33</v>
      </c>
      <c r="E330">
        <v>2255</v>
      </c>
      <c r="F330" s="1">
        <v>2229</v>
      </c>
      <c r="G330" s="1">
        <v>2330</v>
      </c>
      <c r="H330">
        <v>994</v>
      </c>
      <c r="I330">
        <v>2025</v>
      </c>
    </row>
    <row r="331" spans="1:9" hidden="1" x14ac:dyDescent="0.25">
      <c r="A331" s="2" t="s">
        <v>122</v>
      </c>
      <c r="B331" s="2" t="s">
        <v>108</v>
      </c>
      <c r="C331" s="2" t="s">
        <v>129</v>
      </c>
      <c r="D331" s="2" t="s">
        <v>33</v>
      </c>
      <c r="E331">
        <v>0</v>
      </c>
      <c r="F331" s="1">
        <v>0</v>
      </c>
      <c r="G331" s="1">
        <v>3</v>
      </c>
      <c r="H331">
        <v>0</v>
      </c>
      <c r="I331">
        <v>0</v>
      </c>
    </row>
    <row r="332" spans="1:9" hidden="1" x14ac:dyDescent="0.25">
      <c r="A332" s="2" t="s">
        <v>122</v>
      </c>
      <c r="B332" s="2" t="s">
        <v>108</v>
      </c>
      <c r="C332" s="2" t="s">
        <v>130</v>
      </c>
      <c r="D332" s="2" t="s">
        <v>33</v>
      </c>
      <c r="E332">
        <v>0</v>
      </c>
      <c r="F332" s="1">
        <v>0</v>
      </c>
      <c r="G332" s="1">
        <v>5</v>
      </c>
      <c r="H332">
        <v>0</v>
      </c>
      <c r="I332">
        <v>0</v>
      </c>
    </row>
    <row r="333" spans="1:9" x14ac:dyDescent="0.25">
      <c r="A333" s="2" t="s">
        <v>122</v>
      </c>
      <c r="B333" s="2" t="s">
        <v>108</v>
      </c>
      <c r="C333" s="2" t="s">
        <v>131</v>
      </c>
      <c r="D333" s="2" t="s">
        <v>33</v>
      </c>
      <c r="E333">
        <v>0</v>
      </c>
      <c r="F333" s="1">
        <v>0</v>
      </c>
      <c r="G333" s="1">
        <v>25</v>
      </c>
      <c r="H333">
        <v>0</v>
      </c>
      <c r="I333">
        <v>0</v>
      </c>
    </row>
    <row r="334" spans="1:9" hidden="1" x14ac:dyDescent="0.25">
      <c r="A334" s="2" t="s">
        <v>122</v>
      </c>
      <c r="B334" s="2" t="s">
        <v>108</v>
      </c>
      <c r="C334" s="2" t="s">
        <v>132</v>
      </c>
      <c r="D334" s="2" t="s">
        <v>33</v>
      </c>
      <c r="E334">
        <v>0</v>
      </c>
      <c r="F334" s="1">
        <v>0</v>
      </c>
      <c r="G334" s="1">
        <v>22</v>
      </c>
      <c r="H334">
        <v>0</v>
      </c>
      <c r="I334">
        <v>0</v>
      </c>
    </row>
    <row r="335" spans="1:9" hidden="1" x14ac:dyDescent="0.25">
      <c r="A335" s="2" t="s">
        <v>122</v>
      </c>
      <c r="B335" s="2" t="s">
        <v>108</v>
      </c>
      <c r="C335" s="2" t="s">
        <v>133</v>
      </c>
      <c r="D335" s="2" t="s">
        <v>33</v>
      </c>
      <c r="E335">
        <v>0</v>
      </c>
      <c r="F335" s="1">
        <v>0</v>
      </c>
      <c r="G335" s="1">
        <v>16</v>
      </c>
      <c r="H335">
        <v>0</v>
      </c>
      <c r="I335">
        <v>0</v>
      </c>
    </row>
    <row r="336" spans="1:9" hidden="1" x14ac:dyDescent="0.25">
      <c r="A336" s="2" t="s">
        <v>122</v>
      </c>
      <c r="B336" s="2" t="s">
        <v>108</v>
      </c>
      <c r="C336" s="2" t="s">
        <v>2</v>
      </c>
      <c r="D336" s="2" t="s">
        <v>33</v>
      </c>
      <c r="E336">
        <v>0</v>
      </c>
      <c r="F336" s="1">
        <v>0</v>
      </c>
      <c r="G336" s="1">
        <v>9</v>
      </c>
      <c r="H336">
        <v>0</v>
      </c>
      <c r="I336">
        <v>0</v>
      </c>
    </row>
    <row r="337" spans="1:9" hidden="1" x14ac:dyDescent="0.25">
      <c r="A337" s="2" t="s">
        <v>122</v>
      </c>
      <c r="B337" s="2" t="s">
        <v>68</v>
      </c>
      <c r="C337" s="2" t="s">
        <v>129</v>
      </c>
      <c r="D337" s="2" t="s">
        <v>33</v>
      </c>
      <c r="E337">
        <v>336</v>
      </c>
      <c r="F337" s="1">
        <v>0</v>
      </c>
      <c r="G337" s="1">
        <v>799</v>
      </c>
      <c r="H337">
        <v>0</v>
      </c>
      <c r="I337">
        <v>0</v>
      </c>
    </row>
    <row r="338" spans="1:9" hidden="1" x14ac:dyDescent="0.25">
      <c r="A338" s="2" t="s">
        <v>122</v>
      </c>
      <c r="B338" s="2" t="s">
        <v>68</v>
      </c>
      <c r="C338" s="2" t="s">
        <v>130</v>
      </c>
      <c r="D338" s="2" t="s">
        <v>33</v>
      </c>
      <c r="E338">
        <v>765</v>
      </c>
      <c r="F338" s="1">
        <v>746</v>
      </c>
      <c r="G338" s="1">
        <v>872</v>
      </c>
      <c r="H338">
        <v>0</v>
      </c>
      <c r="I338">
        <v>22</v>
      </c>
    </row>
    <row r="339" spans="1:9" x14ac:dyDescent="0.25">
      <c r="A339" s="2" t="s">
        <v>122</v>
      </c>
      <c r="B339" s="2" t="s">
        <v>68</v>
      </c>
      <c r="C339" s="2" t="s">
        <v>131</v>
      </c>
      <c r="D339" s="2" t="s">
        <v>33</v>
      </c>
      <c r="E339">
        <v>3273</v>
      </c>
      <c r="F339" s="1">
        <v>3219</v>
      </c>
      <c r="G339" s="1">
        <v>3535</v>
      </c>
      <c r="H339">
        <v>608</v>
      </c>
      <c r="I339">
        <v>2237</v>
      </c>
    </row>
    <row r="340" spans="1:9" hidden="1" x14ac:dyDescent="0.25">
      <c r="A340" s="2" t="s">
        <v>122</v>
      </c>
      <c r="B340" s="2" t="s">
        <v>68</v>
      </c>
      <c r="C340" s="2" t="s">
        <v>132</v>
      </c>
      <c r="D340" s="2" t="s">
        <v>33</v>
      </c>
      <c r="E340">
        <v>2234</v>
      </c>
      <c r="F340" s="1">
        <v>2207</v>
      </c>
      <c r="G340" s="1">
        <v>2456</v>
      </c>
      <c r="H340">
        <v>703</v>
      </c>
      <c r="I340">
        <v>1807</v>
      </c>
    </row>
    <row r="341" spans="1:9" hidden="1" x14ac:dyDescent="0.25">
      <c r="A341" s="2" t="s">
        <v>122</v>
      </c>
      <c r="B341" s="2" t="s">
        <v>68</v>
      </c>
      <c r="C341" s="2" t="s">
        <v>133</v>
      </c>
      <c r="D341" s="2" t="s">
        <v>33</v>
      </c>
      <c r="E341">
        <v>1802</v>
      </c>
      <c r="F341" s="1">
        <v>1775</v>
      </c>
      <c r="G341" s="1">
        <v>1955</v>
      </c>
      <c r="H341">
        <v>915</v>
      </c>
      <c r="I341">
        <v>1599</v>
      </c>
    </row>
    <row r="342" spans="1:9" hidden="1" x14ac:dyDescent="0.25">
      <c r="A342" s="2" t="s">
        <v>122</v>
      </c>
      <c r="B342" s="2" t="s">
        <v>68</v>
      </c>
      <c r="C342" s="2" t="s">
        <v>2</v>
      </c>
      <c r="D342" s="2" t="s">
        <v>33</v>
      </c>
      <c r="E342">
        <v>2433</v>
      </c>
      <c r="F342" s="1">
        <v>2414</v>
      </c>
      <c r="G342" s="1">
        <v>2777</v>
      </c>
      <c r="H342">
        <v>1852</v>
      </c>
      <c r="I342">
        <v>2281</v>
      </c>
    </row>
    <row r="343" spans="1:9" hidden="1" x14ac:dyDescent="0.25">
      <c r="A343" s="2" t="s">
        <v>122</v>
      </c>
      <c r="B343" s="2" t="s">
        <v>57</v>
      </c>
      <c r="C343" s="2" t="s">
        <v>129</v>
      </c>
      <c r="D343" s="2" t="s">
        <v>33</v>
      </c>
      <c r="E343">
        <v>691</v>
      </c>
      <c r="F343" s="1">
        <v>0</v>
      </c>
      <c r="G343" s="1">
        <v>1246</v>
      </c>
      <c r="H343">
        <v>0</v>
      </c>
      <c r="I343">
        <v>0</v>
      </c>
    </row>
    <row r="344" spans="1:9" hidden="1" x14ac:dyDescent="0.25">
      <c r="A344" s="2" t="s">
        <v>122</v>
      </c>
      <c r="B344" s="2" t="s">
        <v>57</v>
      </c>
      <c r="C344" s="2" t="s">
        <v>130</v>
      </c>
      <c r="D344" s="2" t="s">
        <v>33</v>
      </c>
      <c r="E344">
        <v>651</v>
      </c>
      <c r="F344" s="1">
        <v>628</v>
      </c>
      <c r="G344" s="1">
        <v>558</v>
      </c>
      <c r="H344" t="s">
        <v>151</v>
      </c>
      <c r="I344">
        <v>16</v>
      </c>
    </row>
    <row r="345" spans="1:9" x14ac:dyDescent="0.25">
      <c r="A345" s="2" t="s">
        <v>122</v>
      </c>
      <c r="B345" s="2" t="s">
        <v>57</v>
      </c>
      <c r="C345" s="2" t="s">
        <v>131</v>
      </c>
      <c r="D345" s="2" t="s">
        <v>33</v>
      </c>
      <c r="E345">
        <v>8593</v>
      </c>
      <c r="F345" s="1">
        <v>8546</v>
      </c>
      <c r="G345" s="1">
        <v>7016</v>
      </c>
      <c r="H345">
        <v>1648</v>
      </c>
      <c r="I345">
        <v>7002</v>
      </c>
    </row>
    <row r="346" spans="1:9" hidden="1" x14ac:dyDescent="0.25">
      <c r="A346" s="2" t="s">
        <v>122</v>
      </c>
      <c r="B346" s="2" t="s">
        <v>57</v>
      </c>
      <c r="C346" s="2" t="s">
        <v>132</v>
      </c>
      <c r="D346" s="2" t="s">
        <v>33</v>
      </c>
      <c r="E346">
        <v>3545</v>
      </c>
      <c r="F346" s="1">
        <v>3529</v>
      </c>
      <c r="G346" s="1">
        <v>2942</v>
      </c>
      <c r="H346">
        <v>1134</v>
      </c>
      <c r="I346">
        <v>3116</v>
      </c>
    </row>
    <row r="347" spans="1:9" hidden="1" x14ac:dyDescent="0.25">
      <c r="A347" s="2" t="s">
        <v>122</v>
      </c>
      <c r="B347" s="2" t="s">
        <v>57</v>
      </c>
      <c r="C347" s="2" t="s">
        <v>133</v>
      </c>
      <c r="D347" s="2" t="s">
        <v>33</v>
      </c>
      <c r="E347">
        <v>976</v>
      </c>
      <c r="F347" s="1">
        <v>970</v>
      </c>
      <c r="G347" s="1">
        <v>976</v>
      </c>
      <c r="H347">
        <v>539</v>
      </c>
      <c r="I347">
        <v>914</v>
      </c>
    </row>
    <row r="348" spans="1:9" hidden="1" x14ac:dyDescent="0.25">
      <c r="A348" s="2" t="s">
        <v>122</v>
      </c>
      <c r="B348" s="2" t="s">
        <v>57</v>
      </c>
      <c r="C348" s="2" t="s">
        <v>2</v>
      </c>
      <c r="D348" s="2" t="s">
        <v>33</v>
      </c>
      <c r="E348">
        <v>440</v>
      </c>
      <c r="F348" s="1">
        <v>437</v>
      </c>
      <c r="G348" s="1">
        <v>429</v>
      </c>
      <c r="H348">
        <v>284</v>
      </c>
      <c r="I348">
        <v>423</v>
      </c>
    </row>
    <row r="349" spans="1:9" hidden="1" x14ac:dyDescent="0.25">
      <c r="A349" s="2" t="s">
        <v>122</v>
      </c>
      <c r="B349" s="2" t="s">
        <v>102</v>
      </c>
      <c r="C349" s="2" t="s">
        <v>129</v>
      </c>
      <c r="D349" s="2" t="s">
        <v>33</v>
      </c>
      <c r="E349">
        <v>185</v>
      </c>
      <c r="F349" s="1">
        <v>0</v>
      </c>
      <c r="G349" s="1">
        <v>394</v>
      </c>
      <c r="H349">
        <v>0</v>
      </c>
      <c r="I349">
        <v>0</v>
      </c>
    </row>
    <row r="350" spans="1:9" hidden="1" x14ac:dyDescent="0.25">
      <c r="A350" s="2" t="s">
        <v>122</v>
      </c>
      <c r="B350" s="2" t="s">
        <v>102</v>
      </c>
      <c r="C350" s="2" t="s">
        <v>130</v>
      </c>
      <c r="D350" s="2" t="s">
        <v>33</v>
      </c>
      <c r="E350">
        <v>226</v>
      </c>
      <c r="F350" s="1">
        <v>221</v>
      </c>
      <c r="G350" s="1">
        <v>197</v>
      </c>
      <c r="H350">
        <v>0</v>
      </c>
      <c r="I350">
        <v>6</v>
      </c>
    </row>
    <row r="351" spans="1:9" x14ac:dyDescent="0.25">
      <c r="A351" s="2" t="s">
        <v>122</v>
      </c>
      <c r="B351" s="2" t="s">
        <v>102</v>
      </c>
      <c r="C351" s="2" t="s">
        <v>131</v>
      </c>
      <c r="D351" s="2" t="s">
        <v>33</v>
      </c>
      <c r="E351">
        <v>1295</v>
      </c>
      <c r="F351" s="1">
        <v>1288</v>
      </c>
      <c r="G351" s="1">
        <v>1162</v>
      </c>
      <c r="H351">
        <v>141</v>
      </c>
      <c r="I351">
        <v>958</v>
      </c>
    </row>
    <row r="352" spans="1:9" hidden="1" x14ac:dyDescent="0.25">
      <c r="A352" s="2" t="s">
        <v>122</v>
      </c>
      <c r="B352" s="2" t="s">
        <v>102</v>
      </c>
      <c r="C352" s="2" t="s">
        <v>132</v>
      </c>
      <c r="D352" s="2" t="s">
        <v>33</v>
      </c>
      <c r="E352">
        <v>1251</v>
      </c>
      <c r="F352" s="1">
        <v>1232</v>
      </c>
      <c r="G352" s="1">
        <v>1064</v>
      </c>
      <c r="H352">
        <v>264</v>
      </c>
      <c r="I352">
        <v>1007</v>
      </c>
    </row>
    <row r="353" spans="1:9" hidden="1" x14ac:dyDescent="0.25">
      <c r="A353" s="2" t="s">
        <v>122</v>
      </c>
      <c r="B353" s="2" t="s">
        <v>102</v>
      </c>
      <c r="C353" s="2" t="s">
        <v>133</v>
      </c>
      <c r="D353" s="2" t="s">
        <v>33</v>
      </c>
      <c r="E353">
        <v>171</v>
      </c>
      <c r="F353" s="1">
        <v>169</v>
      </c>
      <c r="G353" s="1">
        <v>155</v>
      </c>
      <c r="H353">
        <v>70</v>
      </c>
      <c r="I353">
        <v>148</v>
      </c>
    </row>
    <row r="354" spans="1:9" hidden="1" x14ac:dyDescent="0.25">
      <c r="A354" s="2" t="s">
        <v>122</v>
      </c>
      <c r="B354" s="2" t="s">
        <v>102</v>
      </c>
      <c r="C354" s="2" t="s">
        <v>2</v>
      </c>
      <c r="D354" s="2" t="s">
        <v>33</v>
      </c>
      <c r="E354">
        <v>61</v>
      </c>
      <c r="F354" s="1">
        <v>61</v>
      </c>
      <c r="G354" s="1">
        <v>61</v>
      </c>
      <c r="H354">
        <v>40</v>
      </c>
      <c r="I354">
        <v>56</v>
      </c>
    </row>
    <row r="355" spans="1:9" hidden="1" x14ac:dyDescent="0.25">
      <c r="A355" s="2" t="s">
        <v>122</v>
      </c>
      <c r="B355" s="2" t="s">
        <v>64</v>
      </c>
      <c r="C355" s="2" t="s">
        <v>129</v>
      </c>
      <c r="D355" s="2" t="s">
        <v>33</v>
      </c>
      <c r="E355">
        <v>83</v>
      </c>
      <c r="F355" s="1">
        <v>0</v>
      </c>
      <c r="G355" s="1">
        <v>323</v>
      </c>
      <c r="H355">
        <v>0</v>
      </c>
      <c r="I355">
        <v>0</v>
      </c>
    </row>
    <row r="356" spans="1:9" hidden="1" x14ac:dyDescent="0.25">
      <c r="A356" s="2" t="s">
        <v>122</v>
      </c>
      <c r="B356" s="2" t="s">
        <v>64</v>
      </c>
      <c r="C356" s="2" t="s">
        <v>130</v>
      </c>
      <c r="D356" s="2" t="s">
        <v>33</v>
      </c>
      <c r="E356">
        <v>218</v>
      </c>
      <c r="F356" s="1">
        <v>211</v>
      </c>
      <c r="G356" s="1">
        <v>198</v>
      </c>
      <c r="H356">
        <v>0</v>
      </c>
      <c r="I356">
        <v>4</v>
      </c>
    </row>
    <row r="357" spans="1:9" x14ac:dyDescent="0.25">
      <c r="A357" s="2" t="s">
        <v>122</v>
      </c>
      <c r="B357" s="2" t="s">
        <v>64</v>
      </c>
      <c r="C357" s="2" t="s">
        <v>131</v>
      </c>
      <c r="D357" s="2" t="s">
        <v>33</v>
      </c>
      <c r="E357">
        <v>702</v>
      </c>
      <c r="F357" s="1">
        <v>691</v>
      </c>
      <c r="G357" s="1">
        <v>745</v>
      </c>
      <c r="H357">
        <v>106</v>
      </c>
      <c r="I357">
        <v>482</v>
      </c>
    </row>
    <row r="358" spans="1:9" hidden="1" x14ac:dyDescent="0.25">
      <c r="A358" s="2" t="s">
        <v>122</v>
      </c>
      <c r="B358" s="2" t="s">
        <v>64</v>
      </c>
      <c r="C358" s="2" t="s">
        <v>132</v>
      </c>
      <c r="D358" s="2" t="s">
        <v>33</v>
      </c>
      <c r="E358">
        <v>636</v>
      </c>
      <c r="F358" s="1">
        <v>621</v>
      </c>
      <c r="G358" s="1">
        <v>619</v>
      </c>
      <c r="H358">
        <v>137</v>
      </c>
      <c r="I358">
        <v>505</v>
      </c>
    </row>
    <row r="359" spans="1:9" hidden="1" x14ac:dyDescent="0.25">
      <c r="A359" s="2" t="s">
        <v>122</v>
      </c>
      <c r="B359" s="2" t="s">
        <v>64</v>
      </c>
      <c r="C359" s="2" t="s">
        <v>133</v>
      </c>
      <c r="D359" s="2" t="s">
        <v>33</v>
      </c>
      <c r="E359">
        <v>240</v>
      </c>
      <c r="F359" s="1">
        <v>236</v>
      </c>
      <c r="G359" s="1">
        <v>252</v>
      </c>
      <c r="H359">
        <v>79</v>
      </c>
      <c r="I359">
        <v>203</v>
      </c>
    </row>
    <row r="360" spans="1:9" hidden="1" x14ac:dyDescent="0.25">
      <c r="A360" s="2" t="s">
        <v>122</v>
      </c>
      <c r="B360" s="2" t="s">
        <v>64</v>
      </c>
      <c r="C360" s="2" t="s">
        <v>2</v>
      </c>
      <c r="D360" s="2" t="s">
        <v>33</v>
      </c>
      <c r="E360">
        <v>150</v>
      </c>
      <c r="F360" s="1">
        <v>149</v>
      </c>
      <c r="G360" s="1">
        <v>140</v>
      </c>
      <c r="H360">
        <v>89</v>
      </c>
      <c r="I360">
        <v>135</v>
      </c>
    </row>
    <row r="361" spans="1:9" hidden="1" x14ac:dyDescent="0.25">
      <c r="A361" s="2" t="s">
        <v>122</v>
      </c>
      <c r="B361" s="2" t="s">
        <v>74</v>
      </c>
      <c r="C361" s="2" t="s">
        <v>129</v>
      </c>
      <c r="D361" s="2" t="s">
        <v>33</v>
      </c>
      <c r="E361">
        <v>0</v>
      </c>
      <c r="F361" s="1">
        <v>0</v>
      </c>
      <c r="G361" s="1">
        <v>31</v>
      </c>
      <c r="H361">
        <v>0</v>
      </c>
      <c r="I361">
        <v>0</v>
      </c>
    </row>
    <row r="362" spans="1:9" hidden="1" x14ac:dyDescent="0.25">
      <c r="A362" s="2" t="s">
        <v>122</v>
      </c>
      <c r="B362" s="2" t="s">
        <v>74</v>
      </c>
      <c r="C362" s="2" t="s">
        <v>130</v>
      </c>
      <c r="D362" s="2" t="s">
        <v>33</v>
      </c>
      <c r="E362">
        <v>0</v>
      </c>
      <c r="F362" s="1">
        <v>0</v>
      </c>
      <c r="G362" s="1">
        <v>29</v>
      </c>
      <c r="H362">
        <v>0</v>
      </c>
      <c r="I362">
        <v>0</v>
      </c>
    </row>
    <row r="363" spans="1:9" x14ac:dyDescent="0.25">
      <c r="A363" s="2" t="s">
        <v>122</v>
      </c>
      <c r="B363" s="2" t="s">
        <v>74</v>
      </c>
      <c r="C363" s="2" t="s">
        <v>131</v>
      </c>
      <c r="D363" s="2" t="s">
        <v>33</v>
      </c>
      <c r="E363">
        <v>0</v>
      </c>
      <c r="F363" s="1">
        <v>0</v>
      </c>
      <c r="G363" s="1">
        <v>331</v>
      </c>
      <c r="H363">
        <v>0</v>
      </c>
      <c r="I363">
        <v>0</v>
      </c>
    </row>
    <row r="364" spans="1:9" hidden="1" x14ac:dyDescent="0.25">
      <c r="A364" s="2" t="s">
        <v>122</v>
      </c>
      <c r="B364" s="2" t="s">
        <v>74</v>
      </c>
      <c r="C364" s="2" t="s">
        <v>132</v>
      </c>
      <c r="D364" s="2" t="s">
        <v>33</v>
      </c>
      <c r="E364">
        <v>0</v>
      </c>
      <c r="F364" s="1">
        <v>0</v>
      </c>
      <c r="G364" s="1">
        <v>624</v>
      </c>
      <c r="H364">
        <v>0</v>
      </c>
      <c r="I364">
        <v>0</v>
      </c>
    </row>
    <row r="365" spans="1:9" hidden="1" x14ac:dyDescent="0.25">
      <c r="A365" s="2" t="s">
        <v>122</v>
      </c>
      <c r="B365" s="2" t="s">
        <v>74</v>
      </c>
      <c r="C365" s="2" t="s">
        <v>133</v>
      </c>
      <c r="D365" s="2" t="s">
        <v>33</v>
      </c>
      <c r="E365">
        <v>0</v>
      </c>
      <c r="F365" s="1">
        <v>0</v>
      </c>
      <c r="G365" s="1">
        <v>546</v>
      </c>
      <c r="H365">
        <v>0</v>
      </c>
      <c r="I365">
        <v>0</v>
      </c>
    </row>
    <row r="366" spans="1:9" hidden="1" x14ac:dyDescent="0.25">
      <c r="A366" s="2" t="s">
        <v>122</v>
      </c>
      <c r="B366" s="2" t="s">
        <v>74</v>
      </c>
      <c r="C366" s="2" t="s">
        <v>2</v>
      </c>
      <c r="D366" s="2" t="s">
        <v>33</v>
      </c>
      <c r="E366">
        <v>0</v>
      </c>
      <c r="F366" s="1">
        <v>0</v>
      </c>
      <c r="G366" s="1">
        <v>291</v>
      </c>
      <c r="H366">
        <v>0</v>
      </c>
      <c r="I366">
        <v>0</v>
      </c>
    </row>
    <row r="367" spans="1:9" hidden="1" x14ac:dyDescent="0.25">
      <c r="A367" s="2" t="s">
        <v>122</v>
      </c>
      <c r="B367" s="2" t="s">
        <v>103</v>
      </c>
      <c r="C367" s="2" t="s">
        <v>129</v>
      </c>
      <c r="D367" s="2" t="s">
        <v>33</v>
      </c>
      <c r="E367">
        <v>12893</v>
      </c>
      <c r="F367" s="1">
        <v>0</v>
      </c>
      <c r="G367" s="1">
        <v>26753</v>
      </c>
      <c r="H367">
        <v>0</v>
      </c>
      <c r="I367">
        <v>0</v>
      </c>
    </row>
    <row r="368" spans="1:9" hidden="1" x14ac:dyDescent="0.25">
      <c r="A368" s="2" t="s">
        <v>122</v>
      </c>
      <c r="B368" s="2" t="s">
        <v>103</v>
      </c>
      <c r="C368" s="2" t="s">
        <v>130</v>
      </c>
      <c r="D368" s="2" t="s">
        <v>33</v>
      </c>
      <c r="E368">
        <v>24077</v>
      </c>
      <c r="F368" s="1">
        <v>23318</v>
      </c>
      <c r="G368" s="1">
        <v>24369</v>
      </c>
      <c r="H368">
        <v>12</v>
      </c>
      <c r="I368">
        <v>733</v>
      </c>
    </row>
    <row r="369" spans="1:9" x14ac:dyDescent="0.25">
      <c r="A369" s="2" t="s">
        <v>122</v>
      </c>
      <c r="B369" s="2" t="s">
        <v>103</v>
      </c>
      <c r="C369" s="2" t="s">
        <v>131</v>
      </c>
      <c r="D369" s="2" t="s">
        <v>33</v>
      </c>
      <c r="E369">
        <v>73016</v>
      </c>
      <c r="F369" s="1">
        <v>71785</v>
      </c>
      <c r="G369" s="1">
        <v>76464</v>
      </c>
      <c r="H369">
        <v>13840</v>
      </c>
      <c r="I369">
        <v>48875</v>
      </c>
    </row>
    <row r="370" spans="1:9" hidden="1" x14ac:dyDescent="0.25">
      <c r="A370" s="2" t="s">
        <v>122</v>
      </c>
      <c r="B370" s="2" t="s">
        <v>103</v>
      </c>
      <c r="C370" s="2" t="s">
        <v>132</v>
      </c>
      <c r="D370" s="2" t="s">
        <v>33</v>
      </c>
      <c r="E370">
        <v>59698</v>
      </c>
      <c r="F370" s="1">
        <v>58917</v>
      </c>
      <c r="G370" s="1">
        <v>64688</v>
      </c>
      <c r="H370">
        <v>18181</v>
      </c>
      <c r="I370">
        <v>47749</v>
      </c>
    </row>
    <row r="371" spans="1:9" hidden="1" x14ac:dyDescent="0.25">
      <c r="A371" s="2" t="s">
        <v>122</v>
      </c>
      <c r="B371" s="2" t="s">
        <v>103</v>
      </c>
      <c r="C371" s="2" t="s">
        <v>133</v>
      </c>
      <c r="D371" s="2" t="s">
        <v>33</v>
      </c>
      <c r="E371">
        <v>78005</v>
      </c>
      <c r="F371" s="1">
        <v>77409</v>
      </c>
      <c r="G371" s="1">
        <v>80530</v>
      </c>
      <c r="H371">
        <v>41324</v>
      </c>
      <c r="I371">
        <v>70140</v>
      </c>
    </row>
    <row r="372" spans="1:9" hidden="1" x14ac:dyDescent="0.25">
      <c r="A372" s="2" t="s">
        <v>122</v>
      </c>
      <c r="B372" s="2" t="s">
        <v>103</v>
      </c>
      <c r="C372" s="2" t="s">
        <v>2</v>
      </c>
      <c r="D372" s="2" t="s">
        <v>33</v>
      </c>
      <c r="E372">
        <v>77607</v>
      </c>
      <c r="F372" s="1">
        <v>77098</v>
      </c>
      <c r="G372" s="1">
        <v>74844</v>
      </c>
      <c r="H372">
        <v>59589</v>
      </c>
      <c r="I372">
        <v>73453</v>
      </c>
    </row>
    <row r="373" spans="1:9" hidden="1" x14ac:dyDescent="0.25">
      <c r="A373" s="2" t="s">
        <v>122</v>
      </c>
      <c r="B373" s="2" t="s">
        <v>35</v>
      </c>
      <c r="C373" s="2" t="s">
        <v>130</v>
      </c>
      <c r="D373" s="2" t="s">
        <v>33</v>
      </c>
      <c r="E373">
        <v>0</v>
      </c>
      <c r="F373" s="1">
        <v>0</v>
      </c>
      <c r="G373" s="1">
        <v>1</v>
      </c>
      <c r="H373">
        <v>0</v>
      </c>
      <c r="I373">
        <v>0</v>
      </c>
    </row>
    <row r="374" spans="1:9" hidden="1" x14ac:dyDescent="0.25">
      <c r="A374" s="2" t="s">
        <v>122</v>
      </c>
      <c r="B374" s="2" t="s">
        <v>59</v>
      </c>
      <c r="C374" s="2" t="s">
        <v>129</v>
      </c>
      <c r="D374" s="2" t="s">
        <v>33</v>
      </c>
      <c r="E374">
        <v>516</v>
      </c>
      <c r="F374" s="1">
        <v>0</v>
      </c>
      <c r="G374" s="1">
        <v>1597</v>
      </c>
      <c r="H374">
        <v>0</v>
      </c>
      <c r="I374">
        <v>0</v>
      </c>
    </row>
    <row r="375" spans="1:9" hidden="1" x14ac:dyDescent="0.25">
      <c r="A375" s="2" t="s">
        <v>122</v>
      </c>
      <c r="B375" s="2" t="s">
        <v>59</v>
      </c>
      <c r="C375" s="2" t="s">
        <v>130</v>
      </c>
      <c r="D375" s="2" t="s">
        <v>33</v>
      </c>
      <c r="E375">
        <v>1348</v>
      </c>
      <c r="F375" s="1">
        <v>1318</v>
      </c>
      <c r="G375" s="1">
        <v>1245</v>
      </c>
      <c r="H375">
        <v>0</v>
      </c>
      <c r="I375">
        <v>56</v>
      </c>
    </row>
    <row r="376" spans="1:9" x14ac:dyDescent="0.25">
      <c r="A376" s="2" t="s">
        <v>122</v>
      </c>
      <c r="B376" s="2" t="s">
        <v>59</v>
      </c>
      <c r="C376" s="2" t="s">
        <v>131</v>
      </c>
      <c r="D376" s="2" t="s">
        <v>33</v>
      </c>
      <c r="E376">
        <v>3810</v>
      </c>
      <c r="F376" s="1">
        <v>3783</v>
      </c>
      <c r="G376" s="1">
        <v>3343</v>
      </c>
      <c r="H376">
        <v>701</v>
      </c>
      <c r="I376">
        <v>2822</v>
      </c>
    </row>
    <row r="377" spans="1:9" hidden="1" x14ac:dyDescent="0.25">
      <c r="A377" s="2" t="s">
        <v>122</v>
      </c>
      <c r="B377" s="2" t="s">
        <v>59</v>
      </c>
      <c r="C377" s="2" t="s">
        <v>132</v>
      </c>
      <c r="D377" s="2" t="s">
        <v>33</v>
      </c>
      <c r="E377">
        <v>3678</v>
      </c>
      <c r="F377" s="1">
        <v>3667</v>
      </c>
      <c r="G377" s="1">
        <v>3572</v>
      </c>
      <c r="H377">
        <v>836</v>
      </c>
      <c r="I377">
        <v>3044</v>
      </c>
    </row>
    <row r="378" spans="1:9" hidden="1" x14ac:dyDescent="0.25">
      <c r="A378" s="2" t="s">
        <v>122</v>
      </c>
      <c r="B378" s="2" t="s">
        <v>59</v>
      </c>
      <c r="C378" s="2" t="s">
        <v>133</v>
      </c>
      <c r="D378" s="2" t="s">
        <v>33</v>
      </c>
      <c r="E378">
        <v>2092</v>
      </c>
      <c r="F378" s="1">
        <v>2080</v>
      </c>
      <c r="G378" s="1">
        <v>1959</v>
      </c>
      <c r="H378">
        <v>741</v>
      </c>
      <c r="I378">
        <v>1861</v>
      </c>
    </row>
    <row r="379" spans="1:9" hidden="1" x14ac:dyDescent="0.25">
      <c r="A379" s="2" t="s">
        <v>122</v>
      </c>
      <c r="B379" s="2" t="s">
        <v>59</v>
      </c>
      <c r="C379" s="2" t="s">
        <v>2</v>
      </c>
      <c r="D379" s="2" t="s">
        <v>33</v>
      </c>
      <c r="E379">
        <v>744</v>
      </c>
      <c r="F379" s="1">
        <v>742</v>
      </c>
      <c r="G379" s="1">
        <v>698</v>
      </c>
      <c r="H379">
        <v>383</v>
      </c>
      <c r="I379">
        <v>688</v>
      </c>
    </row>
    <row r="380" spans="1:9" hidden="1" x14ac:dyDescent="0.25">
      <c r="A380" s="2" t="s">
        <v>122</v>
      </c>
      <c r="B380" s="2" t="s">
        <v>65</v>
      </c>
      <c r="C380" s="2" t="s">
        <v>129</v>
      </c>
      <c r="D380" s="2" t="s">
        <v>33</v>
      </c>
      <c r="E380">
        <v>0</v>
      </c>
      <c r="F380" s="1">
        <v>0</v>
      </c>
      <c r="G380" s="1">
        <v>82</v>
      </c>
      <c r="H380">
        <v>0</v>
      </c>
      <c r="I380">
        <v>0</v>
      </c>
    </row>
    <row r="381" spans="1:9" hidden="1" x14ac:dyDescent="0.25">
      <c r="A381" s="2" t="s">
        <v>122</v>
      </c>
      <c r="B381" s="2" t="s">
        <v>65</v>
      </c>
      <c r="C381" s="2" t="s">
        <v>130</v>
      </c>
      <c r="D381" s="2" t="s">
        <v>33</v>
      </c>
      <c r="E381">
        <v>0</v>
      </c>
      <c r="F381" s="1">
        <v>0</v>
      </c>
      <c r="G381" s="1">
        <v>49</v>
      </c>
      <c r="H381">
        <v>0</v>
      </c>
      <c r="I381">
        <v>0</v>
      </c>
    </row>
    <row r="382" spans="1:9" x14ac:dyDescent="0.25">
      <c r="A382" s="2" t="s">
        <v>122</v>
      </c>
      <c r="B382" s="2" t="s">
        <v>65</v>
      </c>
      <c r="C382" s="2" t="s">
        <v>131</v>
      </c>
      <c r="D382" s="2" t="s">
        <v>33</v>
      </c>
      <c r="E382">
        <v>0</v>
      </c>
      <c r="F382" s="1">
        <v>0</v>
      </c>
      <c r="G382" s="1">
        <v>210</v>
      </c>
      <c r="H382">
        <v>0</v>
      </c>
      <c r="I382">
        <v>0</v>
      </c>
    </row>
    <row r="383" spans="1:9" hidden="1" x14ac:dyDescent="0.25">
      <c r="A383" s="2" t="s">
        <v>122</v>
      </c>
      <c r="B383" s="2" t="s">
        <v>65</v>
      </c>
      <c r="C383" s="2" t="s">
        <v>132</v>
      </c>
      <c r="D383" s="2" t="s">
        <v>33</v>
      </c>
      <c r="E383">
        <v>0</v>
      </c>
      <c r="F383" s="1">
        <v>0</v>
      </c>
      <c r="G383" s="1">
        <v>417</v>
      </c>
      <c r="H383">
        <v>0</v>
      </c>
      <c r="I383">
        <v>0</v>
      </c>
    </row>
    <row r="384" spans="1:9" hidden="1" x14ac:dyDescent="0.25">
      <c r="A384" s="2" t="s">
        <v>122</v>
      </c>
      <c r="B384" s="2" t="s">
        <v>65</v>
      </c>
      <c r="C384" s="2" t="s">
        <v>133</v>
      </c>
      <c r="D384" s="2" t="s">
        <v>33</v>
      </c>
      <c r="E384">
        <v>0</v>
      </c>
      <c r="F384" s="1">
        <v>0</v>
      </c>
      <c r="G384" s="1">
        <v>1367</v>
      </c>
      <c r="H384">
        <v>0</v>
      </c>
      <c r="I384">
        <v>0</v>
      </c>
    </row>
    <row r="385" spans="1:9" hidden="1" x14ac:dyDescent="0.25">
      <c r="A385" s="2" t="s">
        <v>122</v>
      </c>
      <c r="B385" s="2" t="s">
        <v>65</v>
      </c>
      <c r="C385" s="2" t="s">
        <v>2</v>
      </c>
      <c r="D385" s="2" t="s">
        <v>33</v>
      </c>
      <c r="E385">
        <v>0</v>
      </c>
      <c r="F385" s="1">
        <v>0</v>
      </c>
      <c r="G385" s="1">
        <v>468</v>
      </c>
      <c r="H385">
        <v>0</v>
      </c>
      <c r="I385">
        <v>0</v>
      </c>
    </row>
    <row r="386" spans="1:9" hidden="1" x14ac:dyDescent="0.25">
      <c r="A386" s="2" t="s">
        <v>122</v>
      </c>
      <c r="B386" s="2" t="s">
        <v>67</v>
      </c>
      <c r="C386" s="2" t="s">
        <v>129</v>
      </c>
      <c r="D386" s="2" t="s">
        <v>33</v>
      </c>
      <c r="E386">
        <v>1674</v>
      </c>
      <c r="F386" s="1">
        <v>0</v>
      </c>
      <c r="G386" s="1">
        <v>3951</v>
      </c>
      <c r="H386">
        <v>0</v>
      </c>
      <c r="I386">
        <v>0</v>
      </c>
    </row>
    <row r="387" spans="1:9" hidden="1" x14ac:dyDescent="0.25">
      <c r="A387" s="2" t="s">
        <v>122</v>
      </c>
      <c r="B387" s="2" t="s">
        <v>67</v>
      </c>
      <c r="C387" s="2" t="s">
        <v>130</v>
      </c>
      <c r="D387" s="2" t="s">
        <v>33</v>
      </c>
      <c r="E387">
        <v>3151</v>
      </c>
      <c r="F387" s="1">
        <v>3061</v>
      </c>
      <c r="G387" s="1">
        <v>3259</v>
      </c>
      <c r="H387">
        <v>0</v>
      </c>
      <c r="I387">
        <v>85</v>
      </c>
    </row>
    <row r="388" spans="1:9" x14ac:dyDescent="0.25">
      <c r="A388" s="2" t="s">
        <v>122</v>
      </c>
      <c r="B388" s="2" t="s">
        <v>67</v>
      </c>
      <c r="C388" s="2" t="s">
        <v>131</v>
      </c>
      <c r="D388" s="2" t="s">
        <v>33</v>
      </c>
      <c r="E388">
        <v>10453</v>
      </c>
      <c r="F388" s="1">
        <v>10305</v>
      </c>
      <c r="G388" s="1">
        <v>11228</v>
      </c>
      <c r="H388">
        <v>1987</v>
      </c>
      <c r="I388">
        <v>7307</v>
      </c>
    </row>
    <row r="389" spans="1:9" hidden="1" x14ac:dyDescent="0.25">
      <c r="A389" s="2" t="s">
        <v>122</v>
      </c>
      <c r="B389" s="2" t="s">
        <v>67</v>
      </c>
      <c r="C389" s="2" t="s">
        <v>132</v>
      </c>
      <c r="D389" s="2" t="s">
        <v>33</v>
      </c>
      <c r="E389">
        <v>9835</v>
      </c>
      <c r="F389" s="1">
        <v>9709</v>
      </c>
      <c r="G389" s="1">
        <v>10411</v>
      </c>
      <c r="H389">
        <v>3054</v>
      </c>
      <c r="I389">
        <v>7879</v>
      </c>
    </row>
    <row r="390" spans="1:9" hidden="1" x14ac:dyDescent="0.25">
      <c r="A390" s="2" t="s">
        <v>122</v>
      </c>
      <c r="B390" s="2" t="s">
        <v>67</v>
      </c>
      <c r="C390" s="2" t="s">
        <v>133</v>
      </c>
      <c r="D390" s="2" t="s">
        <v>33</v>
      </c>
      <c r="E390">
        <v>6694</v>
      </c>
      <c r="F390" s="1">
        <v>6630</v>
      </c>
      <c r="G390" s="1">
        <v>6681</v>
      </c>
      <c r="H390">
        <v>3474</v>
      </c>
      <c r="I390">
        <v>5994</v>
      </c>
    </row>
    <row r="391" spans="1:9" hidden="1" x14ac:dyDescent="0.25">
      <c r="A391" s="2" t="s">
        <v>122</v>
      </c>
      <c r="B391" s="2" t="s">
        <v>67</v>
      </c>
      <c r="C391" s="2" t="s">
        <v>2</v>
      </c>
      <c r="D391" s="2" t="s">
        <v>33</v>
      </c>
      <c r="E391">
        <v>5262</v>
      </c>
      <c r="F391" s="1">
        <v>5205</v>
      </c>
      <c r="G391" s="1">
        <v>5432</v>
      </c>
      <c r="H391">
        <v>3832</v>
      </c>
      <c r="I391">
        <v>4887</v>
      </c>
    </row>
    <row r="392" spans="1:9" x14ac:dyDescent="0.25">
      <c r="A392" s="2" t="s">
        <v>122</v>
      </c>
      <c r="B392" s="2" t="s">
        <v>109</v>
      </c>
      <c r="C392" s="2" t="s">
        <v>131</v>
      </c>
      <c r="D392" s="2" t="s">
        <v>33</v>
      </c>
      <c r="E392">
        <v>0</v>
      </c>
      <c r="F392" s="1">
        <v>0</v>
      </c>
      <c r="G392" s="1">
        <v>1</v>
      </c>
      <c r="H392">
        <v>0</v>
      </c>
      <c r="I392">
        <v>0</v>
      </c>
    </row>
    <row r="393" spans="1:9" hidden="1" x14ac:dyDescent="0.25">
      <c r="A393" s="2" t="s">
        <v>122</v>
      </c>
      <c r="B393" s="2" t="s">
        <v>109</v>
      </c>
      <c r="C393" s="2" t="s">
        <v>132</v>
      </c>
      <c r="D393" s="2" t="s">
        <v>33</v>
      </c>
      <c r="E393">
        <v>0</v>
      </c>
      <c r="F393" s="1">
        <v>0</v>
      </c>
      <c r="G393" s="1">
        <v>4</v>
      </c>
      <c r="H393">
        <v>0</v>
      </c>
      <c r="I393">
        <v>0</v>
      </c>
    </row>
    <row r="394" spans="1:9" hidden="1" x14ac:dyDescent="0.25">
      <c r="A394" s="2" t="s">
        <v>122</v>
      </c>
      <c r="B394" s="2" t="s">
        <v>109</v>
      </c>
      <c r="C394" s="2" t="s">
        <v>133</v>
      </c>
      <c r="D394" s="2" t="s">
        <v>33</v>
      </c>
      <c r="E394">
        <v>0</v>
      </c>
      <c r="F394" s="1">
        <v>0</v>
      </c>
      <c r="G394" s="1">
        <v>16</v>
      </c>
      <c r="H394">
        <v>0</v>
      </c>
      <c r="I394">
        <v>0</v>
      </c>
    </row>
    <row r="395" spans="1:9" hidden="1" x14ac:dyDescent="0.25">
      <c r="A395" s="2" t="s">
        <v>122</v>
      </c>
      <c r="B395" s="2" t="s">
        <v>109</v>
      </c>
      <c r="C395" s="2" t="s">
        <v>2</v>
      </c>
      <c r="D395" s="2" t="s">
        <v>33</v>
      </c>
      <c r="E395">
        <v>0</v>
      </c>
      <c r="F395" s="1">
        <v>0</v>
      </c>
      <c r="G395" s="1">
        <v>7</v>
      </c>
      <c r="H395">
        <v>0</v>
      </c>
      <c r="I395">
        <v>0</v>
      </c>
    </row>
    <row r="396" spans="1:9" hidden="1" x14ac:dyDescent="0.25">
      <c r="A396" s="2" t="s">
        <v>122</v>
      </c>
      <c r="B396" s="2" t="s">
        <v>110</v>
      </c>
      <c r="C396" s="2" t="s">
        <v>129</v>
      </c>
      <c r="D396" s="2" t="s">
        <v>33</v>
      </c>
      <c r="E396">
        <v>0</v>
      </c>
      <c r="F396" s="1">
        <v>0</v>
      </c>
      <c r="G396" s="1">
        <v>3</v>
      </c>
      <c r="H396">
        <v>0</v>
      </c>
      <c r="I396">
        <v>0</v>
      </c>
    </row>
    <row r="397" spans="1:9" hidden="1" x14ac:dyDescent="0.25">
      <c r="A397" s="2" t="s">
        <v>122</v>
      </c>
      <c r="B397" s="2" t="s">
        <v>110</v>
      </c>
      <c r="C397" s="2" t="s">
        <v>130</v>
      </c>
      <c r="D397" s="2" t="s">
        <v>33</v>
      </c>
      <c r="E397">
        <v>0</v>
      </c>
      <c r="F397" s="1">
        <v>0</v>
      </c>
      <c r="G397" s="1">
        <v>3</v>
      </c>
      <c r="H397">
        <v>0</v>
      </c>
      <c r="I397">
        <v>0</v>
      </c>
    </row>
    <row r="398" spans="1:9" x14ac:dyDescent="0.25">
      <c r="A398" s="2" t="s">
        <v>122</v>
      </c>
      <c r="B398" s="2" t="s">
        <v>110</v>
      </c>
      <c r="C398" s="2" t="s">
        <v>131</v>
      </c>
      <c r="D398" s="2" t="s">
        <v>33</v>
      </c>
      <c r="E398">
        <v>0</v>
      </c>
      <c r="F398" s="1">
        <v>0</v>
      </c>
      <c r="G398" s="1">
        <v>108</v>
      </c>
      <c r="H398">
        <v>0</v>
      </c>
      <c r="I398">
        <v>0</v>
      </c>
    </row>
    <row r="399" spans="1:9" hidden="1" x14ac:dyDescent="0.25">
      <c r="A399" s="2" t="s">
        <v>122</v>
      </c>
      <c r="B399" s="2" t="s">
        <v>110</v>
      </c>
      <c r="C399" s="2" t="s">
        <v>132</v>
      </c>
      <c r="D399" s="2" t="s">
        <v>33</v>
      </c>
      <c r="E399">
        <v>0</v>
      </c>
      <c r="F399" s="1">
        <v>0</v>
      </c>
      <c r="G399" s="1">
        <v>238</v>
      </c>
      <c r="H399">
        <v>0</v>
      </c>
      <c r="I399">
        <v>0</v>
      </c>
    </row>
    <row r="400" spans="1:9" hidden="1" x14ac:dyDescent="0.25">
      <c r="A400" s="2" t="s">
        <v>122</v>
      </c>
      <c r="B400" s="2" t="s">
        <v>110</v>
      </c>
      <c r="C400" s="2" t="s">
        <v>133</v>
      </c>
      <c r="D400" s="2" t="s">
        <v>33</v>
      </c>
      <c r="E400">
        <v>0</v>
      </c>
      <c r="F400" s="1">
        <v>0</v>
      </c>
      <c r="G400" s="1">
        <v>265</v>
      </c>
      <c r="H400">
        <v>0</v>
      </c>
      <c r="I400">
        <v>0</v>
      </c>
    </row>
    <row r="401" spans="1:9" hidden="1" x14ac:dyDescent="0.25">
      <c r="A401" s="2" t="s">
        <v>122</v>
      </c>
      <c r="B401" s="2" t="s">
        <v>110</v>
      </c>
      <c r="C401" s="2" t="s">
        <v>2</v>
      </c>
      <c r="D401" s="2" t="s">
        <v>33</v>
      </c>
      <c r="E401">
        <v>0</v>
      </c>
      <c r="F401" s="1">
        <v>0</v>
      </c>
      <c r="G401" s="1">
        <v>87</v>
      </c>
      <c r="H401">
        <v>0</v>
      </c>
      <c r="I401">
        <v>0</v>
      </c>
    </row>
    <row r="402" spans="1:9" hidden="1" x14ac:dyDescent="0.25">
      <c r="A402" s="2" t="s">
        <v>122</v>
      </c>
      <c r="B402" s="2" t="s">
        <v>56</v>
      </c>
      <c r="C402" s="2" t="s">
        <v>129</v>
      </c>
      <c r="D402" s="2" t="s">
        <v>33</v>
      </c>
      <c r="E402">
        <v>849</v>
      </c>
      <c r="F402" s="1">
        <v>0</v>
      </c>
      <c r="G402" s="1">
        <v>1788</v>
      </c>
      <c r="H402">
        <v>0</v>
      </c>
      <c r="I402">
        <v>0</v>
      </c>
    </row>
    <row r="403" spans="1:9" hidden="1" x14ac:dyDescent="0.25">
      <c r="A403" s="2" t="s">
        <v>122</v>
      </c>
      <c r="B403" s="2" t="s">
        <v>56</v>
      </c>
      <c r="C403" s="2" t="s">
        <v>130</v>
      </c>
      <c r="D403" s="2" t="s">
        <v>33</v>
      </c>
      <c r="E403">
        <v>1584</v>
      </c>
      <c r="F403" s="1">
        <v>1546</v>
      </c>
      <c r="G403" s="1">
        <v>1420</v>
      </c>
      <c r="H403" t="s">
        <v>151</v>
      </c>
      <c r="I403">
        <v>56</v>
      </c>
    </row>
    <row r="404" spans="1:9" x14ac:dyDescent="0.25">
      <c r="A404" s="2" t="s">
        <v>122</v>
      </c>
      <c r="B404" s="2" t="s">
        <v>56</v>
      </c>
      <c r="C404" s="2" t="s">
        <v>131</v>
      </c>
      <c r="D404" s="2" t="s">
        <v>33</v>
      </c>
      <c r="E404">
        <v>4368</v>
      </c>
      <c r="F404" s="1">
        <v>4346</v>
      </c>
      <c r="G404" s="1">
        <v>3617</v>
      </c>
      <c r="H404">
        <v>1111</v>
      </c>
      <c r="I404">
        <v>3479</v>
      </c>
    </row>
    <row r="405" spans="1:9" hidden="1" x14ac:dyDescent="0.25">
      <c r="A405" s="2" t="s">
        <v>122</v>
      </c>
      <c r="B405" s="2" t="s">
        <v>56</v>
      </c>
      <c r="C405" s="2" t="s">
        <v>132</v>
      </c>
      <c r="D405" s="2" t="s">
        <v>33</v>
      </c>
      <c r="E405">
        <v>5865</v>
      </c>
      <c r="F405" s="1">
        <v>5847</v>
      </c>
      <c r="G405" s="1">
        <v>4996</v>
      </c>
      <c r="H405">
        <v>1637</v>
      </c>
      <c r="I405">
        <v>5076</v>
      </c>
    </row>
    <row r="406" spans="1:9" hidden="1" x14ac:dyDescent="0.25">
      <c r="A406" s="2" t="s">
        <v>122</v>
      </c>
      <c r="B406" s="2" t="s">
        <v>56</v>
      </c>
      <c r="C406" s="2" t="s">
        <v>133</v>
      </c>
      <c r="D406" s="2" t="s">
        <v>33</v>
      </c>
      <c r="E406">
        <v>1626</v>
      </c>
      <c r="F406" s="1">
        <v>1622</v>
      </c>
      <c r="G406" s="1">
        <v>1290</v>
      </c>
      <c r="H406">
        <v>586</v>
      </c>
      <c r="I406">
        <v>1481</v>
      </c>
    </row>
    <row r="407" spans="1:9" hidden="1" x14ac:dyDescent="0.25">
      <c r="A407" s="2" t="s">
        <v>122</v>
      </c>
      <c r="B407" s="2" t="s">
        <v>56</v>
      </c>
      <c r="C407" s="2" t="s">
        <v>2</v>
      </c>
      <c r="D407" s="2" t="s">
        <v>33</v>
      </c>
      <c r="E407">
        <v>333</v>
      </c>
      <c r="F407" s="1">
        <v>333</v>
      </c>
      <c r="G407" s="1">
        <v>322</v>
      </c>
      <c r="H407">
        <v>209</v>
      </c>
      <c r="I407">
        <v>305</v>
      </c>
    </row>
    <row r="408" spans="1:9" hidden="1" x14ac:dyDescent="0.25">
      <c r="A408" s="2" t="s">
        <v>122</v>
      </c>
      <c r="B408" s="2" t="s">
        <v>70</v>
      </c>
      <c r="C408" s="2" t="s">
        <v>129</v>
      </c>
      <c r="D408" s="2" t="s">
        <v>33</v>
      </c>
      <c r="E408">
        <v>139</v>
      </c>
      <c r="F408" s="1" t="s">
        <v>151</v>
      </c>
      <c r="G408" s="1">
        <v>0</v>
      </c>
      <c r="H408">
        <v>0</v>
      </c>
      <c r="I408">
        <v>0</v>
      </c>
    </row>
    <row r="409" spans="1:9" hidden="1" x14ac:dyDescent="0.25">
      <c r="A409" s="2" t="s">
        <v>122</v>
      </c>
      <c r="B409" s="2" t="s">
        <v>70</v>
      </c>
      <c r="C409" s="2" t="s">
        <v>130</v>
      </c>
      <c r="D409" s="2" t="s">
        <v>33</v>
      </c>
      <c r="E409">
        <v>182</v>
      </c>
      <c r="F409" s="1">
        <v>177</v>
      </c>
      <c r="G409" s="1">
        <v>0</v>
      </c>
      <c r="H409">
        <v>0</v>
      </c>
      <c r="I409">
        <v>8</v>
      </c>
    </row>
    <row r="410" spans="1:9" x14ac:dyDescent="0.25">
      <c r="A410" s="2" t="s">
        <v>122</v>
      </c>
      <c r="B410" s="2" t="s">
        <v>70</v>
      </c>
      <c r="C410" s="2" t="s">
        <v>131</v>
      </c>
      <c r="D410" s="2" t="s">
        <v>33</v>
      </c>
      <c r="E410">
        <v>1672</v>
      </c>
      <c r="F410" s="1">
        <v>1624</v>
      </c>
      <c r="G410" s="1">
        <v>0</v>
      </c>
      <c r="H410">
        <v>319</v>
      </c>
      <c r="I410">
        <v>1269</v>
      </c>
    </row>
    <row r="411" spans="1:9" hidden="1" x14ac:dyDescent="0.25">
      <c r="A411" s="2" t="s">
        <v>122</v>
      </c>
      <c r="B411" s="2" t="s">
        <v>70</v>
      </c>
      <c r="C411" s="2" t="s">
        <v>132</v>
      </c>
      <c r="D411" s="2" t="s">
        <v>33</v>
      </c>
      <c r="E411">
        <v>2117</v>
      </c>
      <c r="F411" s="1">
        <v>2013</v>
      </c>
      <c r="G411" s="1">
        <v>0</v>
      </c>
      <c r="H411">
        <v>566</v>
      </c>
      <c r="I411">
        <v>1696</v>
      </c>
    </row>
    <row r="412" spans="1:9" hidden="1" x14ac:dyDescent="0.25">
      <c r="A412" s="2" t="s">
        <v>122</v>
      </c>
      <c r="B412" s="2" t="s">
        <v>70</v>
      </c>
      <c r="C412" s="2" t="s">
        <v>133</v>
      </c>
      <c r="D412" s="2" t="s">
        <v>33</v>
      </c>
      <c r="E412">
        <v>2741</v>
      </c>
      <c r="F412" s="1">
        <v>2683</v>
      </c>
      <c r="G412" s="1">
        <v>0</v>
      </c>
      <c r="H412">
        <v>1181</v>
      </c>
      <c r="I412">
        <v>2377</v>
      </c>
    </row>
    <row r="413" spans="1:9" hidden="1" x14ac:dyDescent="0.25">
      <c r="A413" s="2" t="s">
        <v>122</v>
      </c>
      <c r="B413" s="2" t="s">
        <v>70</v>
      </c>
      <c r="C413" s="2" t="s">
        <v>2</v>
      </c>
      <c r="D413" s="2" t="s">
        <v>33</v>
      </c>
      <c r="E413">
        <v>1113</v>
      </c>
      <c r="F413" s="1">
        <v>1096</v>
      </c>
      <c r="G413" s="1">
        <v>0</v>
      </c>
      <c r="H413">
        <v>689</v>
      </c>
      <c r="I413">
        <v>1004</v>
      </c>
    </row>
    <row r="414" spans="1:9" hidden="1" x14ac:dyDescent="0.25">
      <c r="A414" s="2" t="s">
        <v>123</v>
      </c>
      <c r="B414" s="2" t="s">
        <v>105</v>
      </c>
      <c r="C414" s="2" t="s">
        <v>129</v>
      </c>
      <c r="D414" s="2" t="s">
        <v>33</v>
      </c>
      <c r="E414">
        <v>73</v>
      </c>
      <c r="F414" s="1">
        <v>0</v>
      </c>
      <c r="G414" s="1">
        <v>265</v>
      </c>
      <c r="H414">
        <v>0</v>
      </c>
      <c r="I414">
        <v>0</v>
      </c>
    </row>
    <row r="415" spans="1:9" hidden="1" x14ac:dyDescent="0.25">
      <c r="A415" s="2" t="s">
        <v>123</v>
      </c>
      <c r="B415" s="2" t="s">
        <v>105</v>
      </c>
      <c r="C415" s="2" t="s">
        <v>130</v>
      </c>
      <c r="D415" s="2" t="s">
        <v>33</v>
      </c>
      <c r="E415">
        <v>201</v>
      </c>
      <c r="F415" s="1">
        <v>185</v>
      </c>
      <c r="G415" s="1">
        <v>200</v>
      </c>
      <c r="H415">
        <v>0</v>
      </c>
      <c r="I415">
        <v>2</v>
      </c>
    </row>
    <row r="416" spans="1:9" x14ac:dyDescent="0.25">
      <c r="A416" s="2" t="s">
        <v>123</v>
      </c>
      <c r="B416" s="2" t="s">
        <v>105</v>
      </c>
      <c r="C416" s="2" t="s">
        <v>131</v>
      </c>
      <c r="D416" s="2" t="s">
        <v>33</v>
      </c>
      <c r="E416">
        <v>607</v>
      </c>
      <c r="F416" s="1">
        <v>581</v>
      </c>
      <c r="G416" s="1">
        <v>632</v>
      </c>
      <c r="H416">
        <v>52</v>
      </c>
      <c r="I416">
        <v>294</v>
      </c>
    </row>
    <row r="417" spans="1:9" hidden="1" x14ac:dyDescent="0.25">
      <c r="A417" s="2" t="s">
        <v>123</v>
      </c>
      <c r="B417" s="2" t="s">
        <v>105</v>
      </c>
      <c r="C417" s="2" t="s">
        <v>132</v>
      </c>
      <c r="D417" s="2" t="s">
        <v>33</v>
      </c>
      <c r="E417">
        <v>280</v>
      </c>
      <c r="F417" s="1">
        <v>269</v>
      </c>
      <c r="G417" s="1">
        <v>283</v>
      </c>
      <c r="H417">
        <v>56</v>
      </c>
      <c r="I417">
        <v>174</v>
      </c>
    </row>
    <row r="418" spans="1:9" hidden="1" x14ac:dyDescent="0.25">
      <c r="A418" s="2" t="s">
        <v>123</v>
      </c>
      <c r="B418" s="2" t="s">
        <v>105</v>
      </c>
      <c r="C418" s="2" t="s">
        <v>133</v>
      </c>
      <c r="D418" s="2" t="s">
        <v>33</v>
      </c>
      <c r="E418">
        <v>253</v>
      </c>
      <c r="F418" s="1">
        <v>252</v>
      </c>
      <c r="G418" s="1">
        <v>262</v>
      </c>
      <c r="H418">
        <v>113</v>
      </c>
      <c r="I418">
        <v>212</v>
      </c>
    </row>
    <row r="419" spans="1:9" hidden="1" x14ac:dyDescent="0.25">
      <c r="A419" s="2" t="s">
        <v>123</v>
      </c>
      <c r="B419" s="2" t="s">
        <v>105</v>
      </c>
      <c r="C419" s="2" t="s">
        <v>2</v>
      </c>
      <c r="D419" s="2" t="s">
        <v>33</v>
      </c>
      <c r="E419">
        <v>91</v>
      </c>
      <c r="F419" s="1">
        <v>89</v>
      </c>
      <c r="G419" s="1">
        <v>86</v>
      </c>
      <c r="H419">
        <v>61</v>
      </c>
      <c r="I419">
        <v>82</v>
      </c>
    </row>
    <row r="420" spans="1:9" hidden="1" x14ac:dyDescent="0.25">
      <c r="A420" s="2" t="s">
        <v>123</v>
      </c>
      <c r="B420" s="2" t="s">
        <v>48</v>
      </c>
      <c r="C420" s="2" t="s">
        <v>129</v>
      </c>
      <c r="D420" s="2" t="s">
        <v>33</v>
      </c>
      <c r="E420">
        <v>116</v>
      </c>
      <c r="F420" s="1">
        <v>0</v>
      </c>
      <c r="G420" s="1">
        <v>316</v>
      </c>
      <c r="H420">
        <v>0</v>
      </c>
      <c r="I420">
        <v>0</v>
      </c>
    </row>
    <row r="421" spans="1:9" hidden="1" x14ac:dyDescent="0.25">
      <c r="A421" s="2" t="s">
        <v>123</v>
      </c>
      <c r="B421" s="2" t="s">
        <v>48</v>
      </c>
      <c r="C421" s="2" t="s">
        <v>130</v>
      </c>
      <c r="D421" s="2" t="s">
        <v>33</v>
      </c>
      <c r="E421">
        <v>226</v>
      </c>
      <c r="F421" s="1">
        <v>212</v>
      </c>
      <c r="G421" s="1">
        <v>222</v>
      </c>
      <c r="H421">
        <v>0</v>
      </c>
      <c r="I421">
        <v>3</v>
      </c>
    </row>
    <row r="422" spans="1:9" x14ac:dyDescent="0.25">
      <c r="A422" s="2" t="s">
        <v>123</v>
      </c>
      <c r="B422" s="2" t="s">
        <v>48</v>
      </c>
      <c r="C422" s="2" t="s">
        <v>131</v>
      </c>
      <c r="D422" s="2" t="s">
        <v>33</v>
      </c>
      <c r="E422">
        <v>731</v>
      </c>
      <c r="F422" s="1">
        <v>714</v>
      </c>
      <c r="G422" s="1">
        <v>730</v>
      </c>
      <c r="H422">
        <v>153</v>
      </c>
      <c r="I422">
        <v>503</v>
      </c>
    </row>
    <row r="423" spans="1:9" hidden="1" x14ac:dyDescent="0.25">
      <c r="A423" s="2" t="s">
        <v>123</v>
      </c>
      <c r="B423" s="2" t="s">
        <v>48</v>
      </c>
      <c r="C423" s="2" t="s">
        <v>132</v>
      </c>
      <c r="D423" s="2" t="s">
        <v>33</v>
      </c>
      <c r="E423">
        <v>634</v>
      </c>
      <c r="F423" s="1">
        <v>626</v>
      </c>
      <c r="G423" s="1">
        <v>566</v>
      </c>
      <c r="H423">
        <v>250</v>
      </c>
      <c r="I423">
        <v>532</v>
      </c>
    </row>
    <row r="424" spans="1:9" hidden="1" x14ac:dyDescent="0.25">
      <c r="A424" s="2" t="s">
        <v>123</v>
      </c>
      <c r="B424" s="2" t="s">
        <v>48</v>
      </c>
      <c r="C424" s="2" t="s">
        <v>133</v>
      </c>
      <c r="D424" s="2" t="s">
        <v>33</v>
      </c>
      <c r="E424">
        <v>303</v>
      </c>
      <c r="F424" s="1">
        <v>301</v>
      </c>
      <c r="G424" s="1">
        <v>297</v>
      </c>
      <c r="H424">
        <v>163</v>
      </c>
      <c r="I424">
        <v>274</v>
      </c>
    </row>
    <row r="425" spans="1:9" hidden="1" x14ac:dyDescent="0.25">
      <c r="A425" s="2" t="s">
        <v>123</v>
      </c>
      <c r="B425" s="2" t="s">
        <v>48</v>
      </c>
      <c r="C425" s="2" t="s">
        <v>2</v>
      </c>
      <c r="D425" s="2" t="s">
        <v>33</v>
      </c>
      <c r="E425">
        <v>95</v>
      </c>
      <c r="F425" s="1">
        <v>95</v>
      </c>
      <c r="G425" s="1">
        <v>92</v>
      </c>
      <c r="H425">
        <v>69</v>
      </c>
      <c r="I425">
        <v>92</v>
      </c>
    </row>
    <row r="426" spans="1:9" hidden="1" x14ac:dyDescent="0.25">
      <c r="A426" s="2" t="s">
        <v>123</v>
      </c>
      <c r="B426" s="2" t="s">
        <v>49</v>
      </c>
      <c r="C426" s="2" t="s">
        <v>129</v>
      </c>
      <c r="D426" s="2" t="s">
        <v>33</v>
      </c>
      <c r="E426">
        <v>21</v>
      </c>
      <c r="F426" s="1">
        <v>0</v>
      </c>
      <c r="G426" s="1">
        <v>51</v>
      </c>
      <c r="H426">
        <v>0</v>
      </c>
      <c r="I426">
        <v>0</v>
      </c>
    </row>
    <row r="427" spans="1:9" hidden="1" x14ac:dyDescent="0.25">
      <c r="A427" s="2" t="s">
        <v>123</v>
      </c>
      <c r="B427" s="2" t="s">
        <v>49</v>
      </c>
      <c r="C427" s="2" t="s">
        <v>130</v>
      </c>
      <c r="D427" s="2" t="s">
        <v>33</v>
      </c>
      <c r="E427">
        <v>45</v>
      </c>
      <c r="F427" s="1">
        <v>39</v>
      </c>
      <c r="G427" s="1">
        <v>53</v>
      </c>
      <c r="H427">
        <v>0</v>
      </c>
      <c r="I427">
        <v>1</v>
      </c>
    </row>
    <row r="428" spans="1:9" x14ac:dyDescent="0.25">
      <c r="A428" s="2" t="s">
        <v>123</v>
      </c>
      <c r="B428" s="2" t="s">
        <v>49</v>
      </c>
      <c r="C428" s="2" t="s">
        <v>131</v>
      </c>
      <c r="D428" s="2" t="s">
        <v>33</v>
      </c>
      <c r="E428">
        <v>133</v>
      </c>
      <c r="F428" s="1">
        <v>127</v>
      </c>
      <c r="G428" s="1">
        <v>132</v>
      </c>
      <c r="H428">
        <v>18</v>
      </c>
      <c r="I428">
        <v>72</v>
      </c>
    </row>
    <row r="429" spans="1:9" hidden="1" x14ac:dyDescent="0.25">
      <c r="A429" s="2" t="s">
        <v>123</v>
      </c>
      <c r="B429" s="2" t="s">
        <v>49</v>
      </c>
      <c r="C429" s="2" t="s">
        <v>132</v>
      </c>
      <c r="D429" s="2" t="s">
        <v>33</v>
      </c>
      <c r="E429">
        <v>77</v>
      </c>
      <c r="F429" s="1">
        <v>75</v>
      </c>
      <c r="G429" s="1">
        <v>87</v>
      </c>
      <c r="H429">
        <v>31</v>
      </c>
      <c r="I429">
        <v>57</v>
      </c>
    </row>
    <row r="430" spans="1:9" hidden="1" x14ac:dyDescent="0.25">
      <c r="A430" s="2" t="s">
        <v>123</v>
      </c>
      <c r="B430" s="2" t="s">
        <v>49</v>
      </c>
      <c r="C430" s="2" t="s">
        <v>133</v>
      </c>
      <c r="D430" s="2" t="s">
        <v>33</v>
      </c>
      <c r="E430">
        <v>64</v>
      </c>
      <c r="F430" s="1">
        <v>64</v>
      </c>
      <c r="G430" s="1">
        <v>70</v>
      </c>
      <c r="H430">
        <v>35</v>
      </c>
      <c r="I430">
        <v>55</v>
      </c>
    </row>
    <row r="431" spans="1:9" hidden="1" x14ac:dyDescent="0.25">
      <c r="A431" s="2" t="s">
        <v>123</v>
      </c>
      <c r="B431" s="2" t="s">
        <v>49</v>
      </c>
      <c r="C431" s="2" t="s">
        <v>2</v>
      </c>
      <c r="D431" s="2" t="s">
        <v>33</v>
      </c>
      <c r="E431">
        <v>38</v>
      </c>
      <c r="F431" s="1">
        <v>37</v>
      </c>
      <c r="G431" s="1">
        <v>29</v>
      </c>
      <c r="H431">
        <v>28</v>
      </c>
      <c r="I431">
        <v>33</v>
      </c>
    </row>
    <row r="432" spans="1:9" hidden="1" x14ac:dyDescent="0.25">
      <c r="A432" s="2" t="s">
        <v>123</v>
      </c>
      <c r="B432" s="2" t="s">
        <v>106</v>
      </c>
      <c r="C432" s="2" t="s">
        <v>129</v>
      </c>
      <c r="D432" s="2" t="s">
        <v>33</v>
      </c>
      <c r="E432">
        <v>22</v>
      </c>
      <c r="F432" s="1">
        <v>0</v>
      </c>
      <c r="G432" s="1">
        <v>83</v>
      </c>
      <c r="H432">
        <v>0</v>
      </c>
      <c r="I432">
        <v>0</v>
      </c>
    </row>
    <row r="433" spans="1:9" hidden="1" x14ac:dyDescent="0.25">
      <c r="A433" s="2" t="s">
        <v>123</v>
      </c>
      <c r="B433" s="2" t="s">
        <v>106</v>
      </c>
      <c r="C433" s="2" t="s">
        <v>130</v>
      </c>
      <c r="D433" s="2" t="s">
        <v>33</v>
      </c>
      <c r="E433">
        <v>52</v>
      </c>
      <c r="F433" s="1">
        <v>50</v>
      </c>
      <c r="G433" s="1">
        <v>53</v>
      </c>
      <c r="H433">
        <v>0</v>
      </c>
      <c r="I433">
        <v>1</v>
      </c>
    </row>
    <row r="434" spans="1:9" x14ac:dyDescent="0.25">
      <c r="A434" s="2" t="s">
        <v>123</v>
      </c>
      <c r="B434" s="2" t="s">
        <v>106</v>
      </c>
      <c r="C434" s="2" t="s">
        <v>131</v>
      </c>
      <c r="D434" s="2" t="s">
        <v>33</v>
      </c>
      <c r="E434">
        <v>244</v>
      </c>
      <c r="F434" s="1">
        <v>237</v>
      </c>
      <c r="G434" s="1">
        <v>249</v>
      </c>
      <c r="H434">
        <v>44</v>
      </c>
      <c r="I434">
        <v>162</v>
      </c>
    </row>
    <row r="435" spans="1:9" hidden="1" x14ac:dyDescent="0.25">
      <c r="A435" s="2" t="s">
        <v>123</v>
      </c>
      <c r="B435" s="2" t="s">
        <v>106</v>
      </c>
      <c r="C435" s="2" t="s">
        <v>132</v>
      </c>
      <c r="D435" s="2" t="s">
        <v>33</v>
      </c>
      <c r="E435">
        <v>147</v>
      </c>
      <c r="F435" s="1">
        <v>139</v>
      </c>
      <c r="G435" s="1">
        <v>144</v>
      </c>
      <c r="H435">
        <v>43</v>
      </c>
      <c r="I435">
        <v>105</v>
      </c>
    </row>
    <row r="436" spans="1:9" hidden="1" x14ac:dyDescent="0.25">
      <c r="A436" s="2" t="s">
        <v>123</v>
      </c>
      <c r="B436" s="2" t="s">
        <v>106</v>
      </c>
      <c r="C436" s="2" t="s">
        <v>133</v>
      </c>
      <c r="D436" s="2" t="s">
        <v>33</v>
      </c>
      <c r="E436">
        <v>81</v>
      </c>
      <c r="F436" s="1">
        <v>80</v>
      </c>
      <c r="G436" s="1">
        <v>81</v>
      </c>
      <c r="H436">
        <v>32</v>
      </c>
      <c r="I436">
        <v>73</v>
      </c>
    </row>
    <row r="437" spans="1:9" hidden="1" x14ac:dyDescent="0.25">
      <c r="A437" s="2" t="s">
        <v>123</v>
      </c>
      <c r="B437" s="2" t="s">
        <v>106</v>
      </c>
      <c r="C437" s="2" t="s">
        <v>2</v>
      </c>
      <c r="D437" s="2" t="s">
        <v>33</v>
      </c>
      <c r="E437">
        <v>27</v>
      </c>
      <c r="F437" s="1">
        <v>27</v>
      </c>
      <c r="G437" s="1">
        <v>26</v>
      </c>
      <c r="H437">
        <v>20</v>
      </c>
      <c r="I437">
        <v>25</v>
      </c>
    </row>
    <row r="438" spans="1:9" hidden="1" x14ac:dyDescent="0.25">
      <c r="A438" s="2" t="s">
        <v>123</v>
      </c>
      <c r="B438" s="2" t="s">
        <v>107</v>
      </c>
      <c r="C438" s="2" t="s">
        <v>129</v>
      </c>
      <c r="D438" s="2" t="s">
        <v>33</v>
      </c>
      <c r="E438" t="s">
        <v>151</v>
      </c>
      <c r="F438" s="1">
        <v>0</v>
      </c>
      <c r="G438" s="1">
        <v>11</v>
      </c>
      <c r="H438">
        <v>0</v>
      </c>
      <c r="I438">
        <v>0</v>
      </c>
    </row>
    <row r="439" spans="1:9" hidden="1" x14ac:dyDescent="0.25">
      <c r="A439" s="2" t="s">
        <v>123</v>
      </c>
      <c r="B439" s="2" t="s">
        <v>107</v>
      </c>
      <c r="C439" s="2" t="s">
        <v>130</v>
      </c>
      <c r="D439" s="2" t="s">
        <v>33</v>
      </c>
      <c r="E439">
        <v>24</v>
      </c>
      <c r="F439" s="1">
        <v>23</v>
      </c>
      <c r="G439" s="1">
        <v>26</v>
      </c>
      <c r="H439">
        <v>0</v>
      </c>
      <c r="I439">
        <v>0</v>
      </c>
    </row>
    <row r="440" spans="1:9" x14ac:dyDescent="0.25">
      <c r="A440" s="2" t="s">
        <v>123</v>
      </c>
      <c r="B440" s="2" t="s">
        <v>107</v>
      </c>
      <c r="C440" s="2" t="s">
        <v>131</v>
      </c>
      <c r="D440" s="2" t="s">
        <v>33</v>
      </c>
      <c r="E440">
        <v>79</v>
      </c>
      <c r="F440" s="1">
        <v>75</v>
      </c>
      <c r="G440" s="1">
        <v>67</v>
      </c>
      <c r="H440">
        <v>9</v>
      </c>
      <c r="I440">
        <v>49</v>
      </c>
    </row>
    <row r="441" spans="1:9" hidden="1" x14ac:dyDescent="0.25">
      <c r="A441" s="2" t="s">
        <v>123</v>
      </c>
      <c r="B441" s="2" t="s">
        <v>107</v>
      </c>
      <c r="C441" s="2" t="s">
        <v>132</v>
      </c>
      <c r="D441" s="2" t="s">
        <v>33</v>
      </c>
      <c r="E441">
        <v>46</v>
      </c>
      <c r="F441" s="1">
        <v>45</v>
      </c>
      <c r="G441" s="1">
        <v>39</v>
      </c>
      <c r="H441">
        <v>16</v>
      </c>
      <c r="I441">
        <v>36</v>
      </c>
    </row>
    <row r="442" spans="1:9" hidden="1" x14ac:dyDescent="0.25">
      <c r="A442" s="2" t="s">
        <v>123</v>
      </c>
      <c r="B442" s="2" t="s">
        <v>107</v>
      </c>
      <c r="C442" s="2" t="s">
        <v>133</v>
      </c>
      <c r="D442" s="2" t="s">
        <v>33</v>
      </c>
      <c r="E442">
        <v>23</v>
      </c>
      <c r="F442" s="1">
        <v>23</v>
      </c>
      <c r="G442" s="1">
        <v>20</v>
      </c>
      <c r="H442">
        <v>12</v>
      </c>
      <c r="I442">
        <v>21</v>
      </c>
    </row>
    <row r="443" spans="1:9" hidden="1" x14ac:dyDescent="0.25">
      <c r="A443" s="2" t="s">
        <v>123</v>
      </c>
      <c r="B443" s="2" t="s">
        <v>107</v>
      </c>
      <c r="C443" s="2" t="s">
        <v>2</v>
      </c>
      <c r="D443" s="2" t="s">
        <v>33</v>
      </c>
      <c r="E443">
        <v>14</v>
      </c>
      <c r="F443" s="1">
        <v>14</v>
      </c>
      <c r="G443" s="1">
        <v>10</v>
      </c>
      <c r="H443">
        <v>13</v>
      </c>
      <c r="I443">
        <v>14</v>
      </c>
    </row>
    <row r="444" spans="1:9" hidden="1" x14ac:dyDescent="0.25">
      <c r="A444" s="2" t="s">
        <v>123</v>
      </c>
      <c r="B444" s="2" t="s">
        <v>52</v>
      </c>
      <c r="C444" s="2" t="s">
        <v>129</v>
      </c>
      <c r="D444" s="2" t="s">
        <v>33</v>
      </c>
      <c r="E444">
        <v>342</v>
      </c>
      <c r="F444" s="1">
        <v>0</v>
      </c>
      <c r="G444" s="1">
        <v>1202</v>
      </c>
      <c r="H444">
        <v>0</v>
      </c>
      <c r="I444">
        <v>0</v>
      </c>
    </row>
    <row r="445" spans="1:9" hidden="1" x14ac:dyDescent="0.25">
      <c r="A445" s="2" t="s">
        <v>123</v>
      </c>
      <c r="B445" s="2" t="s">
        <v>52</v>
      </c>
      <c r="C445" s="2" t="s">
        <v>130</v>
      </c>
      <c r="D445" s="2" t="s">
        <v>33</v>
      </c>
      <c r="E445">
        <v>865</v>
      </c>
      <c r="F445" s="1">
        <v>822</v>
      </c>
      <c r="G445" s="1">
        <v>907</v>
      </c>
      <c r="H445">
        <v>0</v>
      </c>
      <c r="I445">
        <v>13</v>
      </c>
    </row>
    <row r="446" spans="1:9" x14ac:dyDescent="0.25">
      <c r="A446" s="2" t="s">
        <v>123</v>
      </c>
      <c r="B446" s="2" t="s">
        <v>52</v>
      </c>
      <c r="C446" s="2" t="s">
        <v>131</v>
      </c>
      <c r="D446" s="2" t="s">
        <v>33</v>
      </c>
      <c r="E446">
        <v>2435</v>
      </c>
      <c r="F446" s="1">
        <v>2367</v>
      </c>
      <c r="G446" s="1">
        <v>2535</v>
      </c>
      <c r="H446">
        <v>398</v>
      </c>
      <c r="I446">
        <v>1476</v>
      </c>
    </row>
    <row r="447" spans="1:9" hidden="1" x14ac:dyDescent="0.25">
      <c r="A447" s="2" t="s">
        <v>123</v>
      </c>
      <c r="B447" s="2" t="s">
        <v>52</v>
      </c>
      <c r="C447" s="2" t="s">
        <v>132</v>
      </c>
      <c r="D447" s="2" t="s">
        <v>33</v>
      </c>
      <c r="E447">
        <v>1461</v>
      </c>
      <c r="F447" s="1">
        <v>1430</v>
      </c>
      <c r="G447" s="1">
        <v>1513</v>
      </c>
      <c r="H447">
        <v>415</v>
      </c>
      <c r="I447">
        <v>1087</v>
      </c>
    </row>
    <row r="448" spans="1:9" hidden="1" x14ac:dyDescent="0.25">
      <c r="A448" s="2" t="s">
        <v>123</v>
      </c>
      <c r="B448" s="2" t="s">
        <v>52</v>
      </c>
      <c r="C448" s="2" t="s">
        <v>133</v>
      </c>
      <c r="D448" s="2" t="s">
        <v>33</v>
      </c>
      <c r="E448">
        <v>947</v>
      </c>
      <c r="F448" s="1">
        <v>940</v>
      </c>
      <c r="G448" s="1">
        <v>978</v>
      </c>
      <c r="H448">
        <v>522</v>
      </c>
      <c r="I448">
        <v>832</v>
      </c>
    </row>
    <row r="449" spans="1:9" hidden="1" x14ac:dyDescent="0.25">
      <c r="A449" s="2" t="s">
        <v>123</v>
      </c>
      <c r="B449" s="2" t="s">
        <v>52</v>
      </c>
      <c r="C449" s="2" t="s">
        <v>2</v>
      </c>
      <c r="D449" s="2" t="s">
        <v>33</v>
      </c>
      <c r="E449">
        <v>543</v>
      </c>
      <c r="F449" s="1">
        <v>532</v>
      </c>
      <c r="G449" s="1">
        <v>525</v>
      </c>
      <c r="H449">
        <v>386</v>
      </c>
      <c r="I449">
        <v>489</v>
      </c>
    </row>
    <row r="450" spans="1:9" hidden="1" x14ac:dyDescent="0.25">
      <c r="A450" s="2" t="s">
        <v>123</v>
      </c>
      <c r="B450" s="2" t="s">
        <v>47</v>
      </c>
      <c r="C450" s="2" t="s">
        <v>129</v>
      </c>
      <c r="D450" s="2" t="s">
        <v>33</v>
      </c>
      <c r="E450">
        <v>11</v>
      </c>
      <c r="F450" s="1">
        <v>0</v>
      </c>
      <c r="G450" s="1">
        <v>32</v>
      </c>
      <c r="H450">
        <v>0</v>
      </c>
      <c r="I450">
        <v>0</v>
      </c>
    </row>
    <row r="451" spans="1:9" hidden="1" x14ac:dyDescent="0.25">
      <c r="A451" s="2" t="s">
        <v>123</v>
      </c>
      <c r="B451" s="2" t="s">
        <v>47</v>
      </c>
      <c r="C451" s="2" t="s">
        <v>130</v>
      </c>
      <c r="D451" s="2" t="s">
        <v>33</v>
      </c>
      <c r="E451">
        <v>20</v>
      </c>
      <c r="F451" s="1">
        <v>18</v>
      </c>
      <c r="G451" s="1">
        <v>17</v>
      </c>
      <c r="H451">
        <v>0</v>
      </c>
      <c r="I451">
        <v>1</v>
      </c>
    </row>
    <row r="452" spans="1:9" x14ac:dyDescent="0.25">
      <c r="A452" s="2" t="s">
        <v>123</v>
      </c>
      <c r="B452" s="2" t="s">
        <v>47</v>
      </c>
      <c r="C452" s="2" t="s">
        <v>131</v>
      </c>
      <c r="D452" s="2" t="s">
        <v>33</v>
      </c>
      <c r="E452">
        <v>37</v>
      </c>
      <c r="F452" s="1">
        <v>35</v>
      </c>
      <c r="G452" s="1">
        <v>49</v>
      </c>
      <c r="H452" t="s">
        <v>151</v>
      </c>
      <c r="I452">
        <v>24</v>
      </c>
    </row>
    <row r="453" spans="1:9" hidden="1" x14ac:dyDescent="0.25">
      <c r="A453" s="2" t="s">
        <v>123</v>
      </c>
      <c r="B453" s="2" t="s">
        <v>47</v>
      </c>
      <c r="C453" s="2" t="s">
        <v>132</v>
      </c>
      <c r="D453" s="2" t="s">
        <v>33</v>
      </c>
      <c r="E453">
        <v>21</v>
      </c>
      <c r="F453" s="1">
        <v>21</v>
      </c>
      <c r="G453" s="1">
        <v>22</v>
      </c>
      <c r="H453">
        <v>8</v>
      </c>
      <c r="I453">
        <v>13</v>
      </c>
    </row>
    <row r="454" spans="1:9" hidden="1" x14ac:dyDescent="0.25">
      <c r="A454" s="2" t="s">
        <v>123</v>
      </c>
      <c r="B454" s="2" t="s">
        <v>47</v>
      </c>
      <c r="C454" s="2" t="s">
        <v>133</v>
      </c>
      <c r="D454" s="2" t="s">
        <v>33</v>
      </c>
      <c r="E454">
        <v>19</v>
      </c>
      <c r="F454" s="1">
        <v>18</v>
      </c>
      <c r="G454" s="1">
        <v>19</v>
      </c>
      <c r="H454">
        <v>6</v>
      </c>
      <c r="I454">
        <v>13</v>
      </c>
    </row>
    <row r="455" spans="1:9" hidden="1" x14ac:dyDescent="0.25">
      <c r="A455" s="2" t="s">
        <v>123</v>
      </c>
      <c r="B455" s="2" t="s">
        <v>47</v>
      </c>
      <c r="C455" s="2" t="s">
        <v>2</v>
      </c>
      <c r="D455" s="2" t="s">
        <v>33</v>
      </c>
      <c r="E455">
        <v>7</v>
      </c>
      <c r="F455" s="1">
        <v>7</v>
      </c>
      <c r="G455" s="1">
        <v>7</v>
      </c>
      <c r="H455" t="s">
        <v>151</v>
      </c>
      <c r="I455">
        <v>6</v>
      </c>
    </row>
    <row r="456" spans="1:9" hidden="1" x14ac:dyDescent="0.25">
      <c r="A456" s="2" t="s">
        <v>123</v>
      </c>
      <c r="B456" s="2" t="s">
        <v>50</v>
      </c>
      <c r="C456" s="2" t="s">
        <v>129</v>
      </c>
      <c r="D456" s="2" t="s">
        <v>33</v>
      </c>
      <c r="E456">
        <v>151</v>
      </c>
      <c r="F456" s="1">
        <v>0</v>
      </c>
      <c r="G456" s="1">
        <v>482</v>
      </c>
      <c r="H456">
        <v>0</v>
      </c>
      <c r="I456">
        <v>0</v>
      </c>
    </row>
    <row r="457" spans="1:9" hidden="1" x14ac:dyDescent="0.25">
      <c r="A457" s="2" t="s">
        <v>123</v>
      </c>
      <c r="B457" s="2" t="s">
        <v>50</v>
      </c>
      <c r="C457" s="2" t="s">
        <v>130</v>
      </c>
      <c r="D457" s="2" t="s">
        <v>33</v>
      </c>
      <c r="E457">
        <v>327</v>
      </c>
      <c r="F457" s="1">
        <v>305</v>
      </c>
      <c r="G457" s="1">
        <v>319</v>
      </c>
      <c r="H457">
        <v>0</v>
      </c>
      <c r="I457">
        <v>13</v>
      </c>
    </row>
    <row r="458" spans="1:9" x14ac:dyDescent="0.25">
      <c r="A458" s="2" t="s">
        <v>123</v>
      </c>
      <c r="B458" s="2" t="s">
        <v>50</v>
      </c>
      <c r="C458" s="2" t="s">
        <v>131</v>
      </c>
      <c r="D458" s="2" t="s">
        <v>33</v>
      </c>
      <c r="E458">
        <v>666</v>
      </c>
      <c r="F458" s="1">
        <v>636</v>
      </c>
      <c r="G458" s="1">
        <v>655</v>
      </c>
      <c r="H458">
        <v>79</v>
      </c>
      <c r="I458">
        <v>360</v>
      </c>
    </row>
    <row r="459" spans="1:9" hidden="1" x14ac:dyDescent="0.25">
      <c r="A459" s="2" t="s">
        <v>123</v>
      </c>
      <c r="B459" s="2" t="s">
        <v>50</v>
      </c>
      <c r="C459" s="2" t="s">
        <v>132</v>
      </c>
      <c r="D459" s="2" t="s">
        <v>33</v>
      </c>
      <c r="E459">
        <v>467</v>
      </c>
      <c r="F459" s="1">
        <v>463</v>
      </c>
      <c r="G459" s="1">
        <v>454</v>
      </c>
      <c r="H459">
        <v>118</v>
      </c>
      <c r="I459">
        <v>348</v>
      </c>
    </row>
    <row r="460" spans="1:9" hidden="1" x14ac:dyDescent="0.25">
      <c r="A460" s="2" t="s">
        <v>123</v>
      </c>
      <c r="B460" s="2" t="s">
        <v>50</v>
      </c>
      <c r="C460" s="2" t="s">
        <v>133</v>
      </c>
      <c r="D460" s="2" t="s">
        <v>33</v>
      </c>
      <c r="E460">
        <v>229</v>
      </c>
      <c r="F460" s="1">
        <v>226</v>
      </c>
      <c r="G460" s="1">
        <v>193</v>
      </c>
      <c r="H460">
        <v>99</v>
      </c>
      <c r="I460">
        <v>192</v>
      </c>
    </row>
    <row r="461" spans="1:9" hidden="1" x14ac:dyDescent="0.25">
      <c r="A461" s="2" t="s">
        <v>123</v>
      </c>
      <c r="B461" s="2" t="s">
        <v>50</v>
      </c>
      <c r="C461" s="2" t="s">
        <v>2</v>
      </c>
      <c r="D461" s="2" t="s">
        <v>33</v>
      </c>
      <c r="E461">
        <v>87</v>
      </c>
      <c r="F461" s="1">
        <v>85</v>
      </c>
      <c r="G461" s="1">
        <v>88</v>
      </c>
      <c r="H461">
        <v>52</v>
      </c>
      <c r="I461">
        <v>79</v>
      </c>
    </row>
    <row r="462" spans="1:9" hidden="1" x14ac:dyDescent="0.25">
      <c r="A462" s="2" t="s">
        <v>45</v>
      </c>
      <c r="B462" s="2" t="s">
        <v>104</v>
      </c>
      <c r="C462" s="2" t="s">
        <v>129</v>
      </c>
      <c r="D462" s="2" t="s">
        <v>29</v>
      </c>
      <c r="E462">
        <v>1772</v>
      </c>
      <c r="F462" s="1">
        <v>0</v>
      </c>
      <c r="G462" s="1">
        <v>4676</v>
      </c>
      <c r="H462">
        <v>0</v>
      </c>
      <c r="I462">
        <v>0</v>
      </c>
    </row>
    <row r="463" spans="1:9" hidden="1" x14ac:dyDescent="0.25">
      <c r="A463" s="2" t="s">
        <v>45</v>
      </c>
      <c r="B463" s="2" t="s">
        <v>104</v>
      </c>
      <c r="C463" s="2" t="s">
        <v>130</v>
      </c>
      <c r="D463" s="2" t="s">
        <v>29</v>
      </c>
      <c r="E463">
        <v>3415</v>
      </c>
      <c r="F463" s="1">
        <v>3226</v>
      </c>
      <c r="G463" s="1">
        <v>3608</v>
      </c>
      <c r="H463" t="s">
        <v>151</v>
      </c>
      <c r="I463">
        <v>87</v>
      </c>
    </row>
    <row r="464" spans="1:9" x14ac:dyDescent="0.25">
      <c r="A464" s="2" t="s">
        <v>45</v>
      </c>
      <c r="B464" s="2" t="s">
        <v>104</v>
      </c>
      <c r="C464" s="2" t="s">
        <v>131</v>
      </c>
      <c r="D464" s="2" t="s">
        <v>29</v>
      </c>
      <c r="E464">
        <v>10086</v>
      </c>
      <c r="F464" s="1">
        <v>9721</v>
      </c>
      <c r="G464" s="1">
        <v>10755</v>
      </c>
      <c r="H464">
        <v>1624</v>
      </c>
      <c r="I464">
        <v>6050</v>
      </c>
    </row>
    <row r="465" spans="1:9" hidden="1" x14ac:dyDescent="0.25">
      <c r="A465" s="2" t="s">
        <v>45</v>
      </c>
      <c r="B465" s="2" t="s">
        <v>104</v>
      </c>
      <c r="C465" s="2" t="s">
        <v>132</v>
      </c>
      <c r="D465" s="2" t="s">
        <v>29</v>
      </c>
      <c r="E465">
        <v>5419</v>
      </c>
      <c r="F465" s="1">
        <v>5265</v>
      </c>
      <c r="G465" s="1">
        <v>5951</v>
      </c>
      <c r="H465">
        <v>1570</v>
      </c>
      <c r="I465">
        <v>3974</v>
      </c>
    </row>
    <row r="466" spans="1:9" hidden="1" x14ac:dyDescent="0.25">
      <c r="A466" s="2" t="s">
        <v>45</v>
      </c>
      <c r="B466" s="2" t="s">
        <v>104</v>
      </c>
      <c r="C466" s="2" t="s">
        <v>133</v>
      </c>
      <c r="D466" s="2" t="s">
        <v>29</v>
      </c>
      <c r="E466">
        <v>4690</v>
      </c>
      <c r="F466" s="1">
        <v>4618</v>
      </c>
      <c r="G466" s="1">
        <v>4758</v>
      </c>
      <c r="H466">
        <v>2671</v>
      </c>
      <c r="I466">
        <v>4110</v>
      </c>
    </row>
    <row r="467" spans="1:9" hidden="1" x14ac:dyDescent="0.25">
      <c r="A467" s="2" t="s">
        <v>45</v>
      </c>
      <c r="B467" s="2" t="s">
        <v>104</v>
      </c>
      <c r="C467" s="2" t="s">
        <v>2</v>
      </c>
      <c r="D467" s="2" t="s">
        <v>29</v>
      </c>
      <c r="E467">
        <v>2007</v>
      </c>
      <c r="F467" s="1">
        <v>1994</v>
      </c>
      <c r="G467" s="1">
        <v>1895</v>
      </c>
      <c r="H467">
        <v>1539</v>
      </c>
      <c r="I467">
        <v>1854</v>
      </c>
    </row>
    <row r="468" spans="1:9" hidden="1" x14ac:dyDescent="0.25">
      <c r="A468" s="2" t="s">
        <v>122</v>
      </c>
      <c r="B468" s="2" t="s">
        <v>63</v>
      </c>
      <c r="C468" s="2" t="s">
        <v>129</v>
      </c>
      <c r="D468" s="2" t="s">
        <v>29</v>
      </c>
      <c r="E468">
        <v>82</v>
      </c>
      <c r="F468" s="1">
        <v>0</v>
      </c>
      <c r="G468" s="1">
        <v>342</v>
      </c>
      <c r="H468">
        <v>0</v>
      </c>
      <c r="I468">
        <v>0</v>
      </c>
    </row>
    <row r="469" spans="1:9" hidden="1" x14ac:dyDescent="0.25">
      <c r="A469" s="2" t="s">
        <v>122</v>
      </c>
      <c r="B469" s="2" t="s">
        <v>63</v>
      </c>
      <c r="C469" s="2" t="s">
        <v>130</v>
      </c>
      <c r="D469" s="2" t="s">
        <v>29</v>
      </c>
      <c r="E469">
        <v>182</v>
      </c>
      <c r="F469" s="1">
        <v>174</v>
      </c>
      <c r="G469" s="1">
        <v>189</v>
      </c>
      <c r="H469">
        <v>0</v>
      </c>
      <c r="I469">
        <v>7</v>
      </c>
    </row>
    <row r="470" spans="1:9" x14ac:dyDescent="0.25">
      <c r="A470" s="2" t="s">
        <v>122</v>
      </c>
      <c r="B470" s="2" t="s">
        <v>63</v>
      </c>
      <c r="C470" s="2" t="s">
        <v>131</v>
      </c>
      <c r="D470" s="2" t="s">
        <v>29</v>
      </c>
      <c r="E470">
        <v>674</v>
      </c>
      <c r="F470" s="1">
        <v>663</v>
      </c>
      <c r="G470" s="1">
        <v>740</v>
      </c>
      <c r="H470">
        <v>92</v>
      </c>
      <c r="I470">
        <v>420</v>
      </c>
    </row>
    <row r="471" spans="1:9" hidden="1" x14ac:dyDescent="0.25">
      <c r="A471" s="2" t="s">
        <v>122</v>
      </c>
      <c r="B471" s="2" t="s">
        <v>63</v>
      </c>
      <c r="C471" s="2" t="s">
        <v>132</v>
      </c>
      <c r="D471" s="2" t="s">
        <v>29</v>
      </c>
      <c r="E471">
        <v>544</v>
      </c>
      <c r="F471" s="1">
        <v>535</v>
      </c>
      <c r="G471" s="1">
        <v>560</v>
      </c>
      <c r="H471">
        <v>121</v>
      </c>
      <c r="I471">
        <v>426</v>
      </c>
    </row>
    <row r="472" spans="1:9" hidden="1" x14ac:dyDescent="0.25">
      <c r="A472" s="2" t="s">
        <v>122</v>
      </c>
      <c r="B472" s="2" t="s">
        <v>63</v>
      </c>
      <c r="C472" s="2" t="s">
        <v>133</v>
      </c>
      <c r="D472" s="2" t="s">
        <v>29</v>
      </c>
      <c r="E472">
        <v>256</v>
      </c>
      <c r="F472" s="1">
        <v>253</v>
      </c>
      <c r="G472" s="1">
        <v>257</v>
      </c>
      <c r="H472">
        <v>119</v>
      </c>
      <c r="I472">
        <v>225</v>
      </c>
    </row>
    <row r="473" spans="1:9" hidden="1" x14ac:dyDescent="0.25">
      <c r="A473" s="2" t="s">
        <v>122</v>
      </c>
      <c r="B473" s="2" t="s">
        <v>63</v>
      </c>
      <c r="C473" s="2" t="s">
        <v>2</v>
      </c>
      <c r="D473" s="2" t="s">
        <v>29</v>
      </c>
      <c r="E473">
        <v>67</v>
      </c>
      <c r="F473" s="1">
        <v>65</v>
      </c>
      <c r="G473" s="1">
        <v>70</v>
      </c>
      <c r="H473">
        <v>32</v>
      </c>
      <c r="I473">
        <v>57</v>
      </c>
    </row>
    <row r="474" spans="1:9" hidden="1" x14ac:dyDescent="0.25">
      <c r="A474" s="2" t="s">
        <v>122</v>
      </c>
      <c r="B474" s="2" t="s">
        <v>60</v>
      </c>
      <c r="C474" s="2" t="s">
        <v>129</v>
      </c>
      <c r="D474" s="2" t="s">
        <v>29</v>
      </c>
      <c r="E474">
        <v>60</v>
      </c>
      <c r="F474" s="1">
        <v>0</v>
      </c>
      <c r="G474" s="1">
        <v>95</v>
      </c>
      <c r="H474">
        <v>0</v>
      </c>
      <c r="I474">
        <v>0</v>
      </c>
    </row>
    <row r="475" spans="1:9" hidden="1" x14ac:dyDescent="0.25">
      <c r="A475" s="2" t="s">
        <v>122</v>
      </c>
      <c r="B475" s="2" t="s">
        <v>60</v>
      </c>
      <c r="C475" s="2" t="s">
        <v>130</v>
      </c>
      <c r="D475" s="2" t="s">
        <v>29</v>
      </c>
      <c r="E475">
        <v>148</v>
      </c>
      <c r="F475" s="1">
        <v>145</v>
      </c>
      <c r="G475" s="1">
        <v>159</v>
      </c>
      <c r="H475" t="s">
        <v>151</v>
      </c>
      <c r="I475">
        <v>8</v>
      </c>
    </row>
    <row r="476" spans="1:9" x14ac:dyDescent="0.25">
      <c r="A476" s="2" t="s">
        <v>122</v>
      </c>
      <c r="B476" s="2" t="s">
        <v>60</v>
      </c>
      <c r="C476" s="2" t="s">
        <v>131</v>
      </c>
      <c r="D476" s="2" t="s">
        <v>29</v>
      </c>
      <c r="E476">
        <v>700</v>
      </c>
      <c r="F476" s="1">
        <v>696</v>
      </c>
      <c r="G476" s="1">
        <v>555</v>
      </c>
      <c r="H476">
        <v>187</v>
      </c>
      <c r="I476">
        <v>610</v>
      </c>
    </row>
    <row r="477" spans="1:9" hidden="1" x14ac:dyDescent="0.25">
      <c r="A477" s="2" t="s">
        <v>122</v>
      </c>
      <c r="B477" s="2" t="s">
        <v>60</v>
      </c>
      <c r="C477" s="2" t="s">
        <v>132</v>
      </c>
      <c r="D477" s="2" t="s">
        <v>29</v>
      </c>
      <c r="E477">
        <v>552</v>
      </c>
      <c r="F477" s="1">
        <v>549</v>
      </c>
      <c r="G477" s="1">
        <v>494</v>
      </c>
      <c r="H477">
        <v>215</v>
      </c>
      <c r="I477">
        <v>512</v>
      </c>
    </row>
    <row r="478" spans="1:9" hidden="1" x14ac:dyDescent="0.25">
      <c r="A478" s="2" t="s">
        <v>122</v>
      </c>
      <c r="B478" s="2" t="s">
        <v>60</v>
      </c>
      <c r="C478" s="2" t="s">
        <v>133</v>
      </c>
      <c r="D478" s="2" t="s">
        <v>29</v>
      </c>
      <c r="E478">
        <v>268</v>
      </c>
      <c r="F478" s="1">
        <v>267</v>
      </c>
      <c r="G478" s="1">
        <v>264</v>
      </c>
      <c r="H478">
        <v>162</v>
      </c>
      <c r="I478">
        <v>256</v>
      </c>
    </row>
    <row r="479" spans="1:9" hidden="1" x14ac:dyDescent="0.25">
      <c r="A479" s="2" t="s">
        <v>122</v>
      </c>
      <c r="B479" s="2" t="s">
        <v>60</v>
      </c>
      <c r="C479" s="2" t="s">
        <v>2</v>
      </c>
      <c r="D479" s="2" t="s">
        <v>29</v>
      </c>
      <c r="E479">
        <v>137</v>
      </c>
      <c r="F479" s="1">
        <v>135</v>
      </c>
      <c r="G479" s="1">
        <v>143</v>
      </c>
      <c r="H479">
        <v>91</v>
      </c>
      <c r="I479">
        <v>130</v>
      </c>
    </row>
    <row r="480" spans="1:9" hidden="1" x14ac:dyDescent="0.25">
      <c r="A480" s="2" t="s">
        <v>122</v>
      </c>
      <c r="B480" s="2" t="s">
        <v>58</v>
      </c>
      <c r="C480" s="2" t="s">
        <v>129</v>
      </c>
      <c r="D480" s="2" t="s">
        <v>29</v>
      </c>
      <c r="E480">
        <v>824</v>
      </c>
      <c r="F480" s="1">
        <v>0</v>
      </c>
      <c r="G480" s="1">
        <v>1263</v>
      </c>
      <c r="H480">
        <v>0</v>
      </c>
      <c r="I480">
        <v>0</v>
      </c>
    </row>
    <row r="481" spans="1:9" hidden="1" x14ac:dyDescent="0.25">
      <c r="A481" s="2" t="s">
        <v>122</v>
      </c>
      <c r="B481" s="2" t="s">
        <v>58</v>
      </c>
      <c r="C481" s="2" t="s">
        <v>130</v>
      </c>
      <c r="D481" s="2" t="s">
        <v>29</v>
      </c>
      <c r="E481">
        <v>837</v>
      </c>
      <c r="F481" s="1">
        <v>812</v>
      </c>
      <c r="G481" s="1">
        <v>799</v>
      </c>
      <c r="H481">
        <v>0</v>
      </c>
      <c r="I481">
        <v>29</v>
      </c>
    </row>
    <row r="482" spans="1:9" x14ac:dyDescent="0.25">
      <c r="A482" s="2" t="s">
        <v>122</v>
      </c>
      <c r="B482" s="2" t="s">
        <v>58</v>
      </c>
      <c r="C482" s="2" t="s">
        <v>131</v>
      </c>
      <c r="D482" s="2" t="s">
        <v>29</v>
      </c>
      <c r="E482">
        <v>3375</v>
      </c>
      <c r="F482" s="1">
        <v>3348</v>
      </c>
      <c r="G482" s="1">
        <v>3027</v>
      </c>
      <c r="H482">
        <v>831</v>
      </c>
      <c r="I482">
        <v>2836</v>
      </c>
    </row>
    <row r="483" spans="1:9" hidden="1" x14ac:dyDescent="0.25">
      <c r="A483" s="2" t="s">
        <v>122</v>
      </c>
      <c r="B483" s="2" t="s">
        <v>58</v>
      </c>
      <c r="C483" s="2" t="s">
        <v>132</v>
      </c>
      <c r="D483" s="2" t="s">
        <v>29</v>
      </c>
      <c r="E483">
        <v>3019</v>
      </c>
      <c r="F483" s="1">
        <v>3002</v>
      </c>
      <c r="G483" s="1">
        <v>2953</v>
      </c>
      <c r="H483">
        <v>881</v>
      </c>
      <c r="I483">
        <v>2716</v>
      </c>
    </row>
    <row r="484" spans="1:9" hidden="1" x14ac:dyDescent="0.25">
      <c r="A484" s="2" t="s">
        <v>122</v>
      </c>
      <c r="B484" s="2" t="s">
        <v>58</v>
      </c>
      <c r="C484" s="2" t="s">
        <v>133</v>
      </c>
      <c r="D484" s="2" t="s">
        <v>29</v>
      </c>
      <c r="E484">
        <v>1984</v>
      </c>
      <c r="F484" s="1">
        <v>1969</v>
      </c>
      <c r="G484" s="1">
        <v>2048</v>
      </c>
      <c r="H484">
        <v>960</v>
      </c>
      <c r="I484">
        <v>1852</v>
      </c>
    </row>
    <row r="485" spans="1:9" hidden="1" x14ac:dyDescent="0.25">
      <c r="A485" s="2" t="s">
        <v>122</v>
      </c>
      <c r="B485" s="2" t="s">
        <v>58</v>
      </c>
      <c r="C485" s="2" t="s">
        <v>2</v>
      </c>
      <c r="D485" s="2" t="s">
        <v>29</v>
      </c>
      <c r="E485">
        <v>1562</v>
      </c>
      <c r="F485" s="1">
        <v>1551</v>
      </c>
      <c r="G485" s="1">
        <v>1629</v>
      </c>
      <c r="H485">
        <v>910</v>
      </c>
      <c r="I485">
        <v>1437</v>
      </c>
    </row>
    <row r="486" spans="1:9" hidden="1" x14ac:dyDescent="0.25">
      <c r="A486" s="2" t="s">
        <v>122</v>
      </c>
      <c r="B486" s="2" t="s">
        <v>108</v>
      </c>
      <c r="C486" s="2" t="s">
        <v>129</v>
      </c>
      <c r="D486" s="2" t="s">
        <v>29</v>
      </c>
      <c r="E486">
        <v>0</v>
      </c>
      <c r="F486" s="1">
        <v>0</v>
      </c>
      <c r="G486" s="1">
        <v>20</v>
      </c>
      <c r="H486">
        <v>0</v>
      </c>
      <c r="I486">
        <v>0</v>
      </c>
    </row>
    <row r="487" spans="1:9" hidden="1" x14ac:dyDescent="0.25">
      <c r="A487" s="2" t="s">
        <v>122</v>
      </c>
      <c r="B487" s="2" t="s">
        <v>108</v>
      </c>
      <c r="C487" s="2" t="s">
        <v>130</v>
      </c>
      <c r="D487" s="2" t="s">
        <v>29</v>
      </c>
      <c r="E487">
        <v>0</v>
      </c>
      <c r="F487" s="1">
        <v>0</v>
      </c>
      <c r="G487" s="1">
        <v>18</v>
      </c>
      <c r="H487">
        <v>0</v>
      </c>
      <c r="I487">
        <v>0</v>
      </c>
    </row>
    <row r="488" spans="1:9" x14ac:dyDescent="0.25">
      <c r="A488" s="2" t="s">
        <v>122</v>
      </c>
      <c r="B488" s="2" t="s">
        <v>108</v>
      </c>
      <c r="C488" s="2" t="s">
        <v>131</v>
      </c>
      <c r="D488" s="2" t="s">
        <v>29</v>
      </c>
      <c r="E488">
        <v>0</v>
      </c>
      <c r="F488" s="1">
        <v>0</v>
      </c>
      <c r="G488" s="1">
        <v>72</v>
      </c>
      <c r="H488">
        <v>0</v>
      </c>
      <c r="I488">
        <v>0</v>
      </c>
    </row>
    <row r="489" spans="1:9" hidden="1" x14ac:dyDescent="0.25">
      <c r="A489" s="2" t="s">
        <v>122</v>
      </c>
      <c r="B489" s="2" t="s">
        <v>108</v>
      </c>
      <c r="C489" s="2" t="s">
        <v>132</v>
      </c>
      <c r="D489" s="2" t="s">
        <v>29</v>
      </c>
      <c r="E489">
        <v>0</v>
      </c>
      <c r="F489" s="1">
        <v>0</v>
      </c>
      <c r="G489" s="1">
        <v>63</v>
      </c>
      <c r="H489">
        <v>0</v>
      </c>
      <c r="I489">
        <v>0</v>
      </c>
    </row>
    <row r="490" spans="1:9" hidden="1" x14ac:dyDescent="0.25">
      <c r="A490" s="2" t="s">
        <v>122</v>
      </c>
      <c r="B490" s="2" t="s">
        <v>108</v>
      </c>
      <c r="C490" s="2" t="s">
        <v>133</v>
      </c>
      <c r="D490" s="2" t="s">
        <v>29</v>
      </c>
      <c r="E490">
        <v>0</v>
      </c>
      <c r="F490" s="1">
        <v>0</v>
      </c>
      <c r="G490" s="1">
        <v>59</v>
      </c>
      <c r="H490">
        <v>0</v>
      </c>
      <c r="I490">
        <v>0</v>
      </c>
    </row>
    <row r="491" spans="1:9" hidden="1" x14ac:dyDescent="0.25">
      <c r="A491" s="2" t="s">
        <v>122</v>
      </c>
      <c r="B491" s="2" t="s">
        <v>108</v>
      </c>
      <c r="C491" s="2" t="s">
        <v>2</v>
      </c>
      <c r="D491" s="2" t="s">
        <v>29</v>
      </c>
      <c r="E491">
        <v>0</v>
      </c>
      <c r="F491" s="1">
        <v>0</v>
      </c>
      <c r="G491" s="1">
        <v>41</v>
      </c>
      <c r="H491">
        <v>0</v>
      </c>
      <c r="I491">
        <v>0</v>
      </c>
    </row>
    <row r="492" spans="1:9" hidden="1" x14ac:dyDescent="0.25">
      <c r="A492" s="2" t="s">
        <v>122</v>
      </c>
      <c r="B492" s="2" t="s">
        <v>68</v>
      </c>
      <c r="C492" s="2" t="s">
        <v>129</v>
      </c>
      <c r="D492" s="2" t="s">
        <v>29</v>
      </c>
      <c r="E492">
        <v>154</v>
      </c>
      <c r="F492" s="1">
        <v>0</v>
      </c>
      <c r="G492" s="1">
        <v>286</v>
      </c>
      <c r="H492">
        <v>0</v>
      </c>
      <c r="I492">
        <v>0</v>
      </c>
    </row>
    <row r="493" spans="1:9" hidden="1" x14ac:dyDescent="0.25">
      <c r="A493" s="2" t="s">
        <v>122</v>
      </c>
      <c r="B493" s="2" t="s">
        <v>68</v>
      </c>
      <c r="C493" s="2" t="s">
        <v>130</v>
      </c>
      <c r="D493" s="2" t="s">
        <v>29</v>
      </c>
      <c r="E493">
        <v>379</v>
      </c>
      <c r="F493" s="1">
        <v>373</v>
      </c>
      <c r="G493" s="1">
        <v>409</v>
      </c>
      <c r="H493">
        <v>0</v>
      </c>
      <c r="I493">
        <v>10</v>
      </c>
    </row>
    <row r="494" spans="1:9" x14ac:dyDescent="0.25">
      <c r="A494" s="2" t="s">
        <v>122</v>
      </c>
      <c r="B494" s="2" t="s">
        <v>68</v>
      </c>
      <c r="C494" s="2" t="s">
        <v>131</v>
      </c>
      <c r="D494" s="2" t="s">
        <v>29</v>
      </c>
      <c r="E494">
        <v>1811</v>
      </c>
      <c r="F494" s="1">
        <v>1799</v>
      </c>
      <c r="G494" s="1">
        <v>1825</v>
      </c>
      <c r="H494">
        <v>428</v>
      </c>
      <c r="I494">
        <v>1521</v>
      </c>
    </row>
    <row r="495" spans="1:9" hidden="1" x14ac:dyDescent="0.25">
      <c r="A495" s="2" t="s">
        <v>122</v>
      </c>
      <c r="B495" s="2" t="s">
        <v>68</v>
      </c>
      <c r="C495" s="2" t="s">
        <v>132</v>
      </c>
      <c r="D495" s="2" t="s">
        <v>29</v>
      </c>
      <c r="E495">
        <v>1274</v>
      </c>
      <c r="F495" s="1">
        <v>1264</v>
      </c>
      <c r="G495" s="1">
        <v>1447</v>
      </c>
      <c r="H495">
        <v>530</v>
      </c>
      <c r="I495">
        <v>1166</v>
      </c>
    </row>
    <row r="496" spans="1:9" hidden="1" x14ac:dyDescent="0.25">
      <c r="A496" s="2" t="s">
        <v>122</v>
      </c>
      <c r="B496" s="2" t="s">
        <v>68</v>
      </c>
      <c r="C496" s="2" t="s">
        <v>133</v>
      </c>
      <c r="D496" s="2" t="s">
        <v>29</v>
      </c>
      <c r="E496">
        <v>1271</v>
      </c>
      <c r="F496" s="1">
        <v>1262</v>
      </c>
      <c r="G496" s="1">
        <v>1345</v>
      </c>
      <c r="H496">
        <v>766</v>
      </c>
      <c r="I496">
        <v>1191</v>
      </c>
    </row>
    <row r="497" spans="1:9" hidden="1" x14ac:dyDescent="0.25">
      <c r="A497" s="2" t="s">
        <v>122</v>
      </c>
      <c r="B497" s="2" t="s">
        <v>68</v>
      </c>
      <c r="C497" s="2" t="s">
        <v>2</v>
      </c>
      <c r="D497" s="2" t="s">
        <v>29</v>
      </c>
      <c r="E497">
        <v>1316</v>
      </c>
      <c r="F497" s="1">
        <v>1306</v>
      </c>
      <c r="G497" s="1">
        <v>1424</v>
      </c>
      <c r="H497">
        <v>1078</v>
      </c>
      <c r="I497">
        <v>1264</v>
      </c>
    </row>
    <row r="498" spans="1:9" hidden="1" x14ac:dyDescent="0.25">
      <c r="A498" s="2" t="s">
        <v>122</v>
      </c>
      <c r="B498" s="2" t="s">
        <v>57</v>
      </c>
      <c r="C498" s="2" t="s">
        <v>129</v>
      </c>
      <c r="D498" s="2" t="s">
        <v>29</v>
      </c>
      <c r="E498">
        <v>893</v>
      </c>
      <c r="F498" s="1">
        <v>0</v>
      </c>
      <c r="G498" s="1">
        <v>1358</v>
      </c>
      <c r="H498">
        <v>0</v>
      </c>
      <c r="I498">
        <v>0</v>
      </c>
    </row>
    <row r="499" spans="1:9" hidden="1" x14ac:dyDescent="0.25">
      <c r="A499" s="2" t="s">
        <v>122</v>
      </c>
      <c r="B499" s="2" t="s">
        <v>57</v>
      </c>
      <c r="C499" s="2" t="s">
        <v>130</v>
      </c>
      <c r="D499" s="2" t="s">
        <v>29</v>
      </c>
      <c r="E499">
        <v>845</v>
      </c>
      <c r="F499" s="1">
        <v>833</v>
      </c>
      <c r="G499" s="1">
        <v>784</v>
      </c>
      <c r="H499" t="s">
        <v>151</v>
      </c>
      <c r="I499">
        <v>28</v>
      </c>
    </row>
    <row r="500" spans="1:9" x14ac:dyDescent="0.25">
      <c r="A500" s="2" t="s">
        <v>122</v>
      </c>
      <c r="B500" s="2" t="s">
        <v>57</v>
      </c>
      <c r="C500" s="2" t="s">
        <v>131</v>
      </c>
      <c r="D500" s="2" t="s">
        <v>29</v>
      </c>
      <c r="E500">
        <v>5086</v>
      </c>
      <c r="F500" s="1">
        <v>5061</v>
      </c>
      <c r="G500" s="1">
        <v>4755</v>
      </c>
      <c r="H500">
        <v>1215</v>
      </c>
      <c r="I500">
        <v>4417</v>
      </c>
    </row>
    <row r="501" spans="1:9" hidden="1" x14ac:dyDescent="0.25">
      <c r="A501" s="2" t="s">
        <v>122</v>
      </c>
      <c r="B501" s="2" t="s">
        <v>57</v>
      </c>
      <c r="C501" s="2" t="s">
        <v>132</v>
      </c>
      <c r="D501" s="2" t="s">
        <v>29</v>
      </c>
      <c r="E501">
        <v>3706</v>
      </c>
      <c r="F501" s="1">
        <v>3686</v>
      </c>
      <c r="G501" s="1">
        <v>3561</v>
      </c>
      <c r="H501">
        <v>1422</v>
      </c>
      <c r="I501">
        <v>3435</v>
      </c>
    </row>
    <row r="502" spans="1:9" hidden="1" x14ac:dyDescent="0.25">
      <c r="A502" s="2" t="s">
        <v>122</v>
      </c>
      <c r="B502" s="2" t="s">
        <v>57</v>
      </c>
      <c r="C502" s="2" t="s">
        <v>133</v>
      </c>
      <c r="D502" s="2" t="s">
        <v>29</v>
      </c>
      <c r="E502">
        <v>1770</v>
      </c>
      <c r="F502" s="1">
        <v>1763</v>
      </c>
      <c r="G502" s="1">
        <v>1681</v>
      </c>
      <c r="H502">
        <v>1000</v>
      </c>
      <c r="I502">
        <v>1687</v>
      </c>
    </row>
    <row r="503" spans="1:9" hidden="1" x14ac:dyDescent="0.25">
      <c r="A503" s="2" t="s">
        <v>122</v>
      </c>
      <c r="B503" s="2" t="s">
        <v>57</v>
      </c>
      <c r="C503" s="2" t="s">
        <v>2</v>
      </c>
      <c r="D503" s="2" t="s">
        <v>29</v>
      </c>
      <c r="E503">
        <v>1168</v>
      </c>
      <c r="F503" s="1">
        <v>1162</v>
      </c>
      <c r="G503" s="1">
        <v>1184</v>
      </c>
      <c r="H503">
        <v>873</v>
      </c>
      <c r="I503">
        <v>1121</v>
      </c>
    </row>
    <row r="504" spans="1:9" hidden="1" x14ac:dyDescent="0.25">
      <c r="A504" s="2" t="s">
        <v>122</v>
      </c>
      <c r="B504" s="2" t="s">
        <v>102</v>
      </c>
      <c r="C504" s="2" t="s">
        <v>129</v>
      </c>
      <c r="D504" s="2" t="s">
        <v>29</v>
      </c>
      <c r="E504">
        <v>149</v>
      </c>
      <c r="F504" s="1">
        <v>0</v>
      </c>
      <c r="G504" s="1">
        <v>211</v>
      </c>
      <c r="H504">
        <v>0</v>
      </c>
      <c r="I504">
        <v>0</v>
      </c>
    </row>
    <row r="505" spans="1:9" hidden="1" x14ac:dyDescent="0.25">
      <c r="A505" s="2" t="s">
        <v>122</v>
      </c>
      <c r="B505" s="2" t="s">
        <v>102</v>
      </c>
      <c r="C505" s="2" t="s">
        <v>130</v>
      </c>
      <c r="D505" s="2" t="s">
        <v>29</v>
      </c>
      <c r="E505">
        <v>152</v>
      </c>
      <c r="F505" s="1">
        <v>149</v>
      </c>
      <c r="G505" s="1">
        <v>156</v>
      </c>
      <c r="H505">
        <v>0</v>
      </c>
      <c r="I505">
        <v>2</v>
      </c>
    </row>
    <row r="506" spans="1:9" x14ac:dyDescent="0.25">
      <c r="A506" s="2" t="s">
        <v>122</v>
      </c>
      <c r="B506" s="2" t="s">
        <v>102</v>
      </c>
      <c r="C506" s="2" t="s">
        <v>131</v>
      </c>
      <c r="D506" s="2" t="s">
        <v>29</v>
      </c>
      <c r="E506">
        <v>849</v>
      </c>
      <c r="F506" s="1">
        <v>843</v>
      </c>
      <c r="G506" s="1">
        <v>801</v>
      </c>
      <c r="H506">
        <v>163</v>
      </c>
      <c r="I506">
        <v>683</v>
      </c>
    </row>
    <row r="507" spans="1:9" hidden="1" x14ac:dyDescent="0.25">
      <c r="A507" s="2" t="s">
        <v>122</v>
      </c>
      <c r="B507" s="2" t="s">
        <v>102</v>
      </c>
      <c r="C507" s="2" t="s">
        <v>132</v>
      </c>
      <c r="D507" s="2" t="s">
        <v>29</v>
      </c>
      <c r="E507">
        <v>760</v>
      </c>
      <c r="F507" s="1">
        <v>753</v>
      </c>
      <c r="G507" s="1">
        <v>717</v>
      </c>
      <c r="H507">
        <v>226</v>
      </c>
      <c r="I507">
        <v>671</v>
      </c>
    </row>
    <row r="508" spans="1:9" hidden="1" x14ac:dyDescent="0.25">
      <c r="A508" s="2" t="s">
        <v>122</v>
      </c>
      <c r="B508" s="2" t="s">
        <v>102</v>
      </c>
      <c r="C508" s="2" t="s">
        <v>133</v>
      </c>
      <c r="D508" s="2" t="s">
        <v>29</v>
      </c>
      <c r="E508">
        <v>193</v>
      </c>
      <c r="F508" s="1">
        <v>193</v>
      </c>
      <c r="G508" s="1">
        <v>180</v>
      </c>
      <c r="H508">
        <v>97</v>
      </c>
      <c r="I508">
        <v>183</v>
      </c>
    </row>
    <row r="509" spans="1:9" hidden="1" x14ac:dyDescent="0.25">
      <c r="A509" s="2" t="s">
        <v>122</v>
      </c>
      <c r="B509" s="2" t="s">
        <v>102</v>
      </c>
      <c r="C509" s="2" t="s">
        <v>2</v>
      </c>
      <c r="D509" s="2" t="s">
        <v>29</v>
      </c>
      <c r="E509">
        <v>66</v>
      </c>
      <c r="F509" s="1">
        <v>65</v>
      </c>
      <c r="G509" s="1">
        <v>58</v>
      </c>
      <c r="H509">
        <v>35</v>
      </c>
      <c r="I509">
        <v>58</v>
      </c>
    </row>
    <row r="510" spans="1:9" hidden="1" x14ac:dyDescent="0.25">
      <c r="A510" s="2" t="s">
        <v>122</v>
      </c>
      <c r="B510" s="2" t="s">
        <v>64</v>
      </c>
      <c r="C510" s="2" t="s">
        <v>129</v>
      </c>
      <c r="D510" s="2" t="s">
        <v>29</v>
      </c>
      <c r="E510">
        <v>113</v>
      </c>
      <c r="F510" s="1">
        <v>0</v>
      </c>
      <c r="G510" s="1">
        <v>376</v>
      </c>
      <c r="H510">
        <v>0</v>
      </c>
      <c r="I510">
        <v>0</v>
      </c>
    </row>
    <row r="511" spans="1:9" hidden="1" x14ac:dyDescent="0.25">
      <c r="A511" s="2" t="s">
        <v>122</v>
      </c>
      <c r="B511" s="2" t="s">
        <v>64</v>
      </c>
      <c r="C511" s="2" t="s">
        <v>130</v>
      </c>
      <c r="D511" s="2" t="s">
        <v>29</v>
      </c>
      <c r="E511">
        <v>256</v>
      </c>
      <c r="F511" s="1">
        <v>239</v>
      </c>
      <c r="G511" s="1">
        <v>249</v>
      </c>
      <c r="H511">
        <v>0</v>
      </c>
      <c r="I511">
        <v>6</v>
      </c>
    </row>
    <row r="512" spans="1:9" x14ac:dyDescent="0.25">
      <c r="A512" s="2" t="s">
        <v>122</v>
      </c>
      <c r="B512" s="2" t="s">
        <v>64</v>
      </c>
      <c r="C512" s="2" t="s">
        <v>131</v>
      </c>
      <c r="D512" s="2" t="s">
        <v>29</v>
      </c>
      <c r="E512">
        <v>701</v>
      </c>
      <c r="F512" s="1">
        <v>687</v>
      </c>
      <c r="G512" s="1">
        <v>767</v>
      </c>
      <c r="H512">
        <v>101</v>
      </c>
      <c r="I512">
        <v>462</v>
      </c>
    </row>
    <row r="513" spans="1:9" hidden="1" x14ac:dyDescent="0.25">
      <c r="A513" s="2" t="s">
        <v>122</v>
      </c>
      <c r="B513" s="2" t="s">
        <v>64</v>
      </c>
      <c r="C513" s="2" t="s">
        <v>132</v>
      </c>
      <c r="D513" s="2" t="s">
        <v>29</v>
      </c>
      <c r="E513">
        <v>723</v>
      </c>
      <c r="F513" s="1">
        <v>714</v>
      </c>
      <c r="G513" s="1">
        <v>771</v>
      </c>
      <c r="H513">
        <v>168</v>
      </c>
      <c r="I513">
        <v>577</v>
      </c>
    </row>
    <row r="514" spans="1:9" hidden="1" x14ac:dyDescent="0.25">
      <c r="A514" s="2" t="s">
        <v>122</v>
      </c>
      <c r="B514" s="2" t="s">
        <v>64</v>
      </c>
      <c r="C514" s="2" t="s">
        <v>133</v>
      </c>
      <c r="D514" s="2" t="s">
        <v>29</v>
      </c>
      <c r="E514">
        <v>426</v>
      </c>
      <c r="F514" s="1">
        <v>411</v>
      </c>
      <c r="G514" s="1">
        <v>432</v>
      </c>
      <c r="H514">
        <v>157</v>
      </c>
      <c r="I514">
        <v>357</v>
      </c>
    </row>
    <row r="515" spans="1:9" hidden="1" x14ac:dyDescent="0.25">
      <c r="A515" s="2" t="s">
        <v>122</v>
      </c>
      <c r="B515" s="2" t="s">
        <v>64</v>
      </c>
      <c r="C515" s="2" t="s">
        <v>2</v>
      </c>
      <c r="D515" s="2" t="s">
        <v>29</v>
      </c>
      <c r="E515">
        <v>205</v>
      </c>
      <c r="F515" s="1">
        <v>204</v>
      </c>
      <c r="G515" s="1">
        <v>230</v>
      </c>
      <c r="H515">
        <v>90</v>
      </c>
      <c r="I515">
        <v>185</v>
      </c>
    </row>
    <row r="516" spans="1:9" hidden="1" x14ac:dyDescent="0.25">
      <c r="A516" s="2" t="s">
        <v>122</v>
      </c>
      <c r="B516" s="2" t="s">
        <v>74</v>
      </c>
      <c r="C516" s="2" t="s">
        <v>129</v>
      </c>
      <c r="D516" s="2" t="s">
        <v>29</v>
      </c>
      <c r="E516">
        <v>0</v>
      </c>
      <c r="F516" s="1">
        <v>0</v>
      </c>
      <c r="G516" s="1">
        <v>28</v>
      </c>
      <c r="H516">
        <v>0</v>
      </c>
      <c r="I516">
        <v>0</v>
      </c>
    </row>
    <row r="517" spans="1:9" hidden="1" x14ac:dyDescent="0.25">
      <c r="A517" s="2" t="s">
        <v>122</v>
      </c>
      <c r="B517" s="2" t="s">
        <v>74</v>
      </c>
      <c r="C517" s="2" t="s">
        <v>130</v>
      </c>
      <c r="D517" s="2" t="s">
        <v>29</v>
      </c>
      <c r="E517">
        <v>0</v>
      </c>
      <c r="F517" s="1">
        <v>0</v>
      </c>
      <c r="G517" s="1">
        <v>36</v>
      </c>
      <c r="H517">
        <v>0</v>
      </c>
      <c r="I517">
        <v>0</v>
      </c>
    </row>
    <row r="518" spans="1:9" x14ac:dyDescent="0.25">
      <c r="A518" s="2" t="s">
        <v>122</v>
      </c>
      <c r="B518" s="2" t="s">
        <v>74</v>
      </c>
      <c r="C518" s="2" t="s">
        <v>131</v>
      </c>
      <c r="D518" s="2" t="s">
        <v>29</v>
      </c>
      <c r="E518">
        <v>0</v>
      </c>
      <c r="F518" s="1">
        <v>0</v>
      </c>
      <c r="G518" s="1">
        <v>242</v>
      </c>
      <c r="H518">
        <v>0</v>
      </c>
      <c r="I518">
        <v>0</v>
      </c>
    </row>
    <row r="519" spans="1:9" hidden="1" x14ac:dyDescent="0.25">
      <c r="A519" s="2" t="s">
        <v>122</v>
      </c>
      <c r="B519" s="2" t="s">
        <v>74</v>
      </c>
      <c r="C519" s="2" t="s">
        <v>132</v>
      </c>
      <c r="D519" s="2" t="s">
        <v>29</v>
      </c>
      <c r="E519">
        <v>0</v>
      </c>
      <c r="F519" s="1">
        <v>0</v>
      </c>
      <c r="G519" s="1">
        <v>419</v>
      </c>
      <c r="H519">
        <v>0</v>
      </c>
      <c r="I519">
        <v>0</v>
      </c>
    </row>
    <row r="520" spans="1:9" hidden="1" x14ac:dyDescent="0.25">
      <c r="A520" s="2" t="s">
        <v>122</v>
      </c>
      <c r="B520" s="2" t="s">
        <v>74</v>
      </c>
      <c r="C520" s="2" t="s">
        <v>133</v>
      </c>
      <c r="D520" s="2" t="s">
        <v>29</v>
      </c>
      <c r="E520">
        <v>0</v>
      </c>
      <c r="F520" s="1">
        <v>0</v>
      </c>
      <c r="G520" s="1">
        <v>534</v>
      </c>
      <c r="H520">
        <v>0</v>
      </c>
      <c r="I520">
        <v>0</v>
      </c>
    </row>
    <row r="521" spans="1:9" hidden="1" x14ac:dyDescent="0.25">
      <c r="A521" s="2" t="s">
        <v>122</v>
      </c>
      <c r="B521" s="2" t="s">
        <v>74</v>
      </c>
      <c r="C521" s="2" t="s">
        <v>2</v>
      </c>
      <c r="D521" s="2" t="s">
        <v>29</v>
      </c>
      <c r="E521">
        <v>0</v>
      </c>
      <c r="F521" s="1">
        <v>0</v>
      </c>
      <c r="G521" s="1">
        <v>490</v>
      </c>
      <c r="H521">
        <v>0</v>
      </c>
      <c r="I521">
        <v>0</v>
      </c>
    </row>
    <row r="522" spans="1:9" hidden="1" x14ac:dyDescent="0.25">
      <c r="A522" s="2" t="s">
        <v>122</v>
      </c>
      <c r="B522" s="2" t="s">
        <v>103</v>
      </c>
      <c r="C522" s="2" t="s">
        <v>134</v>
      </c>
      <c r="D522" s="2" t="s">
        <v>29</v>
      </c>
      <c r="E522" t="s">
        <v>151</v>
      </c>
      <c r="F522" s="1">
        <v>0</v>
      </c>
      <c r="G522" s="1">
        <v>0</v>
      </c>
      <c r="H522">
        <v>0</v>
      </c>
      <c r="I522">
        <v>0</v>
      </c>
    </row>
    <row r="523" spans="1:9" hidden="1" x14ac:dyDescent="0.25">
      <c r="A523" s="2" t="s">
        <v>122</v>
      </c>
      <c r="B523" s="2" t="s">
        <v>103</v>
      </c>
      <c r="C523" s="2" t="s">
        <v>129</v>
      </c>
      <c r="D523" s="2" t="s">
        <v>29</v>
      </c>
      <c r="E523">
        <v>7357</v>
      </c>
      <c r="F523" s="1">
        <v>5</v>
      </c>
      <c r="G523" s="1">
        <v>10897</v>
      </c>
      <c r="H523">
        <v>0</v>
      </c>
      <c r="I523">
        <v>0</v>
      </c>
    </row>
    <row r="524" spans="1:9" hidden="1" x14ac:dyDescent="0.25">
      <c r="A524" s="2" t="s">
        <v>122</v>
      </c>
      <c r="B524" s="2" t="s">
        <v>103</v>
      </c>
      <c r="C524" s="2" t="s">
        <v>130</v>
      </c>
      <c r="D524" s="2" t="s">
        <v>29</v>
      </c>
      <c r="E524">
        <v>10433</v>
      </c>
      <c r="F524" s="1">
        <v>10230</v>
      </c>
      <c r="G524" s="1">
        <v>10477</v>
      </c>
      <c r="H524" t="s">
        <v>151</v>
      </c>
      <c r="I524">
        <v>369</v>
      </c>
    </row>
    <row r="525" spans="1:9" x14ac:dyDescent="0.25">
      <c r="A525" s="2" t="s">
        <v>122</v>
      </c>
      <c r="B525" s="2" t="s">
        <v>103</v>
      </c>
      <c r="C525" s="2" t="s">
        <v>131</v>
      </c>
      <c r="D525" s="2" t="s">
        <v>29</v>
      </c>
      <c r="E525">
        <v>38564</v>
      </c>
      <c r="F525" s="1">
        <v>38261</v>
      </c>
      <c r="G525" s="1">
        <v>39673</v>
      </c>
      <c r="H525">
        <v>9776</v>
      </c>
      <c r="I525">
        <v>31649</v>
      </c>
    </row>
    <row r="526" spans="1:9" hidden="1" x14ac:dyDescent="0.25">
      <c r="A526" s="2" t="s">
        <v>122</v>
      </c>
      <c r="B526" s="2" t="s">
        <v>103</v>
      </c>
      <c r="C526" s="2" t="s">
        <v>132</v>
      </c>
      <c r="D526" s="2" t="s">
        <v>29</v>
      </c>
      <c r="E526">
        <v>28055</v>
      </c>
      <c r="F526" s="1">
        <v>27879</v>
      </c>
      <c r="G526" s="1">
        <v>30350</v>
      </c>
      <c r="H526">
        <v>10877</v>
      </c>
      <c r="I526">
        <v>25122</v>
      </c>
    </row>
    <row r="527" spans="1:9" hidden="1" x14ac:dyDescent="0.25">
      <c r="A527" s="2" t="s">
        <v>122</v>
      </c>
      <c r="B527" s="2" t="s">
        <v>103</v>
      </c>
      <c r="C527" s="2" t="s">
        <v>133</v>
      </c>
      <c r="D527" s="2" t="s">
        <v>29</v>
      </c>
      <c r="E527">
        <v>33211</v>
      </c>
      <c r="F527" s="1">
        <v>33059</v>
      </c>
      <c r="G527" s="1">
        <v>33902</v>
      </c>
      <c r="H527">
        <v>20554</v>
      </c>
      <c r="I527">
        <v>31283</v>
      </c>
    </row>
    <row r="528" spans="1:9" hidden="1" x14ac:dyDescent="0.25">
      <c r="A528" s="2" t="s">
        <v>122</v>
      </c>
      <c r="B528" s="2" t="s">
        <v>103</v>
      </c>
      <c r="C528" s="2" t="s">
        <v>2</v>
      </c>
      <c r="D528" s="2" t="s">
        <v>29</v>
      </c>
      <c r="E528">
        <v>28384</v>
      </c>
      <c r="F528" s="1">
        <v>28206</v>
      </c>
      <c r="G528" s="1">
        <v>27672</v>
      </c>
      <c r="H528">
        <v>22832</v>
      </c>
      <c r="I528">
        <v>27093</v>
      </c>
    </row>
    <row r="529" spans="1:9" hidden="1" x14ac:dyDescent="0.25">
      <c r="A529" s="2" t="s">
        <v>122</v>
      </c>
      <c r="B529" s="2" t="s">
        <v>59</v>
      </c>
      <c r="C529" s="2" t="s">
        <v>129</v>
      </c>
      <c r="D529" s="2" t="s">
        <v>29</v>
      </c>
      <c r="E529">
        <v>403</v>
      </c>
      <c r="F529" s="1">
        <v>0</v>
      </c>
      <c r="G529" s="1">
        <v>705</v>
      </c>
      <c r="H529">
        <v>0</v>
      </c>
      <c r="I529">
        <v>0</v>
      </c>
    </row>
    <row r="530" spans="1:9" hidden="1" x14ac:dyDescent="0.25">
      <c r="A530" s="2" t="s">
        <v>122</v>
      </c>
      <c r="B530" s="2" t="s">
        <v>59</v>
      </c>
      <c r="C530" s="2" t="s">
        <v>130</v>
      </c>
      <c r="D530" s="2" t="s">
        <v>29</v>
      </c>
      <c r="E530">
        <v>519</v>
      </c>
      <c r="F530" s="1">
        <v>509</v>
      </c>
      <c r="G530" s="1">
        <v>485</v>
      </c>
      <c r="H530" t="s">
        <v>151</v>
      </c>
      <c r="I530">
        <v>21</v>
      </c>
    </row>
    <row r="531" spans="1:9" x14ac:dyDescent="0.25">
      <c r="A531" s="2" t="s">
        <v>122</v>
      </c>
      <c r="B531" s="2" t="s">
        <v>59</v>
      </c>
      <c r="C531" s="2" t="s">
        <v>131</v>
      </c>
      <c r="D531" s="2" t="s">
        <v>29</v>
      </c>
      <c r="E531">
        <v>2173</v>
      </c>
      <c r="F531" s="1">
        <v>2160</v>
      </c>
      <c r="G531" s="1">
        <v>1984</v>
      </c>
      <c r="H531">
        <v>525</v>
      </c>
      <c r="I531">
        <v>1862</v>
      </c>
    </row>
    <row r="532" spans="1:9" hidden="1" x14ac:dyDescent="0.25">
      <c r="A532" s="2" t="s">
        <v>122</v>
      </c>
      <c r="B532" s="2" t="s">
        <v>59</v>
      </c>
      <c r="C532" s="2" t="s">
        <v>132</v>
      </c>
      <c r="D532" s="2" t="s">
        <v>29</v>
      </c>
      <c r="E532">
        <v>1796</v>
      </c>
      <c r="F532" s="1">
        <v>1792</v>
      </c>
      <c r="G532" s="1">
        <v>1759</v>
      </c>
      <c r="H532">
        <v>633</v>
      </c>
      <c r="I532">
        <v>1600</v>
      </c>
    </row>
    <row r="533" spans="1:9" hidden="1" x14ac:dyDescent="0.25">
      <c r="A533" s="2" t="s">
        <v>122</v>
      </c>
      <c r="B533" s="2" t="s">
        <v>59</v>
      </c>
      <c r="C533" s="2" t="s">
        <v>133</v>
      </c>
      <c r="D533" s="2" t="s">
        <v>29</v>
      </c>
      <c r="E533">
        <v>877</v>
      </c>
      <c r="F533" s="1">
        <v>873</v>
      </c>
      <c r="G533" s="1">
        <v>855</v>
      </c>
      <c r="H533">
        <v>480</v>
      </c>
      <c r="I533">
        <v>832</v>
      </c>
    </row>
    <row r="534" spans="1:9" hidden="1" x14ac:dyDescent="0.25">
      <c r="A534" s="2" t="s">
        <v>122</v>
      </c>
      <c r="B534" s="2" t="s">
        <v>59</v>
      </c>
      <c r="C534" s="2" t="s">
        <v>2</v>
      </c>
      <c r="D534" s="2" t="s">
        <v>29</v>
      </c>
      <c r="E534">
        <v>448</v>
      </c>
      <c r="F534" s="1">
        <v>444</v>
      </c>
      <c r="G534" s="1">
        <v>445</v>
      </c>
      <c r="H534">
        <v>312</v>
      </c>
      <c r="I534">
        <v>428</v>
      </c>
    </row>
    <row r="535" spans="1:9" hidden="1" x14ac:dyDescent="0.25">
      <c r="A535" s="2" t="s">
        <v>122</v>
      </c>
      <c r="B535" s="2" t="s">
        <v>65</v>
      </c>
      <c r="C535" s="2" t="s">
        <v>129</v>
      </c>
      <c r="D535" s="2" t="s">
        <v>29</v>
      </c>
      <c r="E535">
        <v>0</v>
      </c>
      <c r="F535" s="1">
        <v>0</v>
      </c>
      <c r="G535" s="1">
        <v>115</v>
      </c>
      <c r="H535">
        <v>0</v>
      </c>
      <c r="I535">
        <v>0</v>
      </c>
    </row>
    <row r="536" spans="1:9" hidden="1" x14ac:dyDescent="0.25">
      <c r="A536" s="2" t="s">
        <v>122</v>
      </c>
      <c r="B536" s="2" t="s">
        <v>65</v>
      </c>
      <c r="C536" s="2" t="s">
        <v>130</v>
      </c>
      <c r="D536" s="2" t="s">
        <v>29</v>
      </c>
      <c r="E536">
        <v>0</v>
      </c>
      <c r="F536" s="1">
        <v>0</v>
      </c>
      <c r="G536" s="1">
        <v>45</v>
      </c>
      <c r="H536">
        <v>0</v>
      </c>
      <c r="I536">
        <v>0</v>
      </c>
    </row>
    <row r="537" spans="1:9" x14ac:dyDescent="0.25">
      <c r="A537" s="2" t="s">
        <v>122</v>
      </c>
      <c r="B537" s="2" t="s">
        <v>65</v>
      </c>
      <c r="C537" s="2" t="s">
        <v>131</v>
      </c>
      <c r="D537" s="2" t="s">
        <v>29</v>
      </c>
      <c r="E537">
        <v>0</v>
      </c>
      <c r="F537" s="1">
        <v>0</v>
      </c>
      <c r="G537" s="1">
        <v>215</v>
      </c>
      <c r="H537">
        <v>0</v>
      </c>
      <c r="I537">
        <v>0</v>
      </c>
    </row>
    <row r="538" spans="1:9" hidden="1" x14ac:dyDescent="0.25">
      <c r="A538" s="2" t="s">
        <v>122</v>
      </c>
      <c r="B538" s="2" t="s">
        <v>65</v>
      </c>
      <c r="C538" s="2" t="s">
        <v>132</v>
      </c>
      <c r="D538" s="2" t="s">
        <v>29</v>
      </c>
      <c r="E538">
        <v>0</v>
      </c>
      <c r="F538" s="1">
        <v>0</v>
      </c>
      <c r="G538" s="1">
        <v>167</v>
      </c>
      <c r="H538">
        <v>0</v>
      </c>
      <c r="I538">
        <v>0</v>
      </c>
    </row>
    <row r="539" spans="1:9" hidden="1" x14ac:dyDescent="0.25">
      <c r="A539" s="2" t="s">
        <v>122</v>
      </c>
      <c r="B539" s="2" t="s">
        <v>65</v>
      </c>
      <c r="C539" s="2" t="s">
        <v>133</v>
      </c>
      <c r="D539" s="2" t="s">
        <v>29</v>
      </c>
      <c r="E539">
        <v>0</v>
      </c>
      <c r="F539" s="1">
        <v>0</v>
      </c>
      <c r="G539" s="1">
        <v>113</v>
      </c>
      <c r="H539">
        <v>0</v>
      </c>
      <c r="I539">
        <v>0</v>
      </c>
    </row>
    <row r="540" spans="1:9" hidden="1" x14ac:dyDescent="0.25">
      <c r="A540" s="2" t="s">
        <v>122</v>
      </c>
      <c r="B540" s="2" t="s">
        <v>65</v>
      </c>
      <c r="C540" s="2" t="s">
        <v>2</v>
      </c>
      <c r="D540" s="2" t="s">
        <v>29</v>
      </c>
      <c r="E540">
        <v>0</v>
      </c>
      <c r="F540" s="1">
        <v>0</v>
      </c>
      <c r="G540" s="1">
        <v>47</v>
      </c>
      <c r="H540">
        <v>0</v>
      </c>
      <c r="I540">
        <v>0</v>
      </c>
    </row>
    <row r="541" spans="1:9" hidden="1" x14ac:dyDescent="0.25">
      <c r="A541" s="2" t="s">
        <v>122</v>
      </c>
      <c r="B541" s="2" t="s">
        <v>67</v>
      </c>
      <c r="C541" s="2" t="s">
        <v>129</v>
      </c>
      <c r="D541" s="2" t="s">
        <v>29</v>
      </c>
      <c r="E541">
        <v>1615</v>
      </c>
      <c r="F541" s="1" t="s">
        <v>151</v>
      </c>
      <c r="G541" s="1">
        <v>2853</v>
      </c>
      <c r="H541">
        <v>0</v>
      </c>
      <c r="I541">
        <v>0</v>
      </c>
    </row>
    <row r="542" spans="1:9" hidden="1" x14ac:dyDescent="0.25">
      <c r="A542" s="2" t="s">
        <v>122</v>
      </c>
      <c r="B542" s="2" t="s">
        <v>67</v>
      </c>
      <c r="C542" s="2" t="s">
        <v>130</v>
      </c>
      <c r="D542" s="2" t="s">
        <v>29</v>
      </c>
      <c r="E542">
        <v>2156</v>
      </c>
      <c r="F542" s="1">
        <v>2106</v>
      </c>
      <c r="G542" s="1">
        <v>2133</v>
      </c>
      <c r="H542">
        <v>5</v>
      </c>
      <c r="I542">
        <v>63</v>
      </c>
    </row>
    <row r="543" spans="1:9" x14ac:dyDescent="0.25">
      <c r="A543" s="2" t="s">
        <v>122</v>
      </c>
      <c r="B543" s="2" t="s">
        <v>67</v>
      </c>
      <c r="C543" s="2" t="s">
        <v>131</v>
      </c>
      <c r="D543" s="2" t="s">
        <v>29</v>
      </c>
      <c r="E543">
        <v>9001</v>
      </c>
      <c r="F543" s="1">
        <v>8935</v>
      </c>
      <c r="G543" s="1">
        <v>9689</v>
      </c>
      <c r="H543">
        <v>2145</v>
      </c>
      <c r="I543">
        <v>7398</v>
      </c>
    </row>
    <row r="544" spans="1:9" hidden="1" x14ac:dyDescent="0.25">
      <c r="A544" s="2" t="s">
        <v>122</v>
      </c>
      <c r="B544" s="2" t="s">
        <v>67</v>
      </c>
      <c r="C544" s="2" t="s">
        <v>132</v>
      </c>
      <c r="D544" s="2" t="s">
        <v>29</v>
      </c>
      <c r="E544">
        <v>8424</v>
      </c>
      <c r="F544" s="1">
        <v>8365</v>
      </c>
      <c r="G544" s="1">
        <v>9112</v>
      </c>
      <c r="H544">
        <v>3091</v>
      </c>
      <c r="I544">
        <v>7480</v>
      </c>
    </row>
    <row r="545" spans="1:9" hidden="1" x14ac:dyDescent="0.25">
      <c r="A545" s="2" t="s">
        <v>122</v>
      </c>
      <c r="B545" s="2" t="s">
        <v>67</v>
      </c>
      <c r="C545" s="2" t="s">
        <v>133</v>
      </c>
      <c r="D545" s="2" t="s">
        <v>29</v>
      </c>
      <c r="E545">
        <v>5077</v>
      </c>
      <c r="F545" s="1">
        <v>5038</v>
      </c>
      <c r="G545" s="1">
        <v>5219</v>
      </c>
      <c r="H545">
        <v>2980</v>
      </c>
      <c r="I545">
        <v>4738</v>
      </c>
    </row>
    <row r="546" spans="1:9" hidden="1" x14ac:dyDescent="0.25">
      <c r="A546" s="2" t="s">
        <v>122</v>
      </c>
      <c r="B546" s="2" t="s">
        <v>67</v>
      </c>
      <c r="C546" s="2" t="s">
        <v>2</v>
      </c>
      <c r="D546" s="2" t="s">
        <v>29</v>
      </c>
      <c r="E546">
        <v>4730</v>
      </c>
      <c r="F546" s="1">
        <v>4677</v>
      </c>
      <c r="G546" s="1">
        <v>5022</v>
      </c>
      <c r="H546">
        <v>3540</v>
      </c>
      <c r="I546">
        <v>4428</v>
      </c>
    </row>
    <row r="547" spans="1:9" hidden="1" x14ac:dyDescent="0.25">
      <c r="A547" s="2" t="s">
        <v>122</v>
      </c>
      <c r="B547" s="2" t="s">
        <v>109</v>
      </c>
      <c r="C547" s="2" t="s">
        <v>129</v>
      </c>
      <c r="D547" s="2" t="s">
        <v>29</v>
      </c>
      <c r="E547">
        <v>0</v>
      </c>
      <c r="F547" s="1">
        <v>0</v>
      </c>
      <c r="G547" s="1">
        <v>1</v>
      </c>
      <c r="H547">
        <v>0</v>
      </c>
      <c r="I547">
        <v>0</v>
      </c>
    </row>
    <row r="548" spans="1:9" x14ac:dyDescent="0.25">
      <c r="A548" s="2" t="s">
        <v>122</v>
      </c>
      <c r="B548" s="2" t="s">
        <v>109</v>
      </c>
      <c r="C548" s="2" t="s">
        <v>131</v>
      </c>
      <c r="D548" s="2" t="s">
        <v>29</v>
      </c>
      <c r="E548">
        <v>0</v>
      </c>
      <c r="F548" s="1">
        <v>0</v>
      </c>
      <c r="G548" s="1">
        <v>1</v>
      </c>
      <c r="H548">
        <v>0</v>
      </c>
      <c r="I548">
        <v>0</v>
      </c>
    </row>
    <row r="549" spans="1:9" hidden="1" x14ac:dyDescent="0.25">
      <c r="A549" s="2" t="s">
        <v>122</v>
      </c>
      <c r="B549" s="2" t="s">
        <v>109</v>
      </c>
      <c r="C549" s="2" t="s">
        <v>132</v>
      </c>
      <c r="D549" s="2" t="s">
        <v>29</v>
      </c>
      <c r="E549">
        <v>0</v>
      </c>
      <c r="F549" s="1">
        <v>0</v>
      </c>
      <c r="G549" s="1">
        <v>2</v>
      </c>
      <c r="H549">
        <v>0</v>
      </c>
      <c r="I549">
        <v>0</v>
      </c>
    </row>
    <row r="550" spans="1:9" hidden="1" x14ac:dyDescent="0.25">
      <c r="A550" s="2" t="s">
        <v>122</v>
      </c>
      <c r="B550" s="2" t="s">
        <v>109</v>
      </c>
      <c r="C550" s="2" t="s">
        <v>133</v>
      </c>
      <c r="D550" s="2" t="s">
        <v>29</v>
      </c>
      <c r="E550">
        <v>0</v>
      </c>
      <c r="F550" s="1">
        <v>0</v>
      </c>
      <c r="G550" s="1">
        <v>3</v>
      </c>
      <c r="H550">
        <v>0</v>
      </c>
      <c r="I550">
        <v>0</v>
      </c>
    </row>
    <row r="551" spans="1:9" hidden="1" x14ac:dyDescent="0.25">
      <c r="A551" s="2" t="s">
        <v>122</v>
      </c>
      <c r="B551" s="2" t="s">
        <v>109</v>
      </c>
      <c r="C551" s="2" t="s">
        <v>2</v>
      </c>
      <c r="D551" s="2" t="s">
        <v>29</v>
      </c>
      <c r="E551">
        <v>0</v>
      </c>
      <c r="F551" s="1">
        <v>0</v>
      </c>
      <c r="G551" s="1">
        <v>2</v>
      </c>
      <c r="H551">
        <v>0</v>
      </c>
      <c r="I551">
        <v>0</v>
      </c>
    </row>
    <row r="552" spans="1:9" hidden="1" x14ac:dyDescent="0.25">
      <c r="A552" s="2" t="s">
        <v>122</v>
      </c>
      <c r="B552" s="2" t="s">
        <v>110</v>
      </c>
      <c r="C552" s="2" t="s">
        <v>129</v>
      </c>
      <c r="D552" s="2" t="s">
        <v>29</v>
      </c>
      <c r="E552">
        <v>0</v>
      </c>
      <c r="F552" s="1">
        <v>0</v>
      </c>
      <c r="G552" s="1">
        <v>3</v>
      </c>
      <c r="H552">
        <v>0</v>
      </c>
      <c r="I552">
        <v>0</v>
      </c>
    </row>
    <row r="553" spans="1:9" hidden="1" x14ac:dyDescent="0.25">
      <c r="A553" s="2" t="s">
        <v>122</v>
      </c>
      <c r="B553" s="2" t="s">
        <v>110</v>
      </c>
      <c r="C553" s="2" t="s">
        <v>130</v>
      </c>
      <c r="D553" s="2" t="s">
        <v>29</v>
      </c>
      <c r="E553">
        <v>0</v>
      </c>
      <c r="F553" s="1">
        <v>0</v>
      </c>
      <c r="G553" s="1">
        <v>6</v>
      </c>
      <c r="H553">
        <v>0</v>
      </c>
      <c r="I553">
        <v>0</v>
      </c>
    </row>
    <row r="554" spans="1:9" x14ac:dyDescent="0.25">
      <c r="A554" s="2" t="s">
        <v>122</v>
      </c>
      <c r="B554" s="2" t="s">
        <v>110</v>
      </c>
      <c r="C554" s="2" t="s">
        <v>131</v>
      </c>
      <c r="D554" s="2" t="s">
        <v>29</v>
      </c>
      <c r="E554">
        <v>0</v>
      </c>
      <c r="F554" s="1">
        <v>0</v>
      </c>
      <c r="G554" s="1">
        <v>83</v>
      </c>
      <c r="H554">
        <v>0</v>
      </c>
      <c r="I554">
        <v>0</v>
      </c>
    </row>
    <row r="555" spans="1:9" hidden="1" x14ac:dyDescent="0.25">
      <c r="A555" s="2" t="s">
        <v>122</v>
      </c>
      <c r="B555" s="2" t="s">
        <v>110</v>
      </c>
      <c r="C555" s="2" t="s">
        <v>132</v>
      </c>
      <c r="D555" s="2" t="s">
        <v>29</v>
      </c>
      <c r="E555">
        <v>0</v>
      </c>
      <c r="F555" s="1">
        <v>0</v>
      </c>
      <c r="G555" s="1">
        <v>153</v>
      </c>
      <c r="H555">
        <v>0</v>
      </c>
      <c r="I555">
        <v>0</v>
      </c>
    </row>
    <row r="556" spans="1:9" hidden="1" x14ac:dyDescent="0.25">
      <c r="A556" s="2" t="s">
        <v>122</v>
      </c>
      <c r="B556" s="2" t="s">
        <v>110</v>
      </c>
      <c r="C556" s="2" t="s">
        <v>133</v>
      </c>
      <c r="D556" s="2" t="s">
        <v>29</v>
      </c>
      <c r="E556">
        <v>0</v>
      </c>
      <c r="F556" s="1">
        <v>0</v>
      </c>
      <c r="G556" s="1">
        <v>125</v>
      </c>
      <c r="H556">
        <v>0</v>
      </c>
      <c r="I556">
        <v>0</v>
      </c>
    </row>
    <row r="557" spans="1:9" hidden="1" x14ac:dyDescent="0.25">
      <c r="A557" s="2" t="s">
        <v>122</v>
      </c>
      <c r="B557" s="2" t="s">
        <v>110</v>
      </c>
      <c r="C557" s="2" t="s">
        <v>2</v>
      </c>
      <c r="D557" s="2" t="s">
        <v>29</v>
      </c>
      <c r="E557">
        <v>0</v>
      </c>
      <c r="F557" s="1">
        <v>0</v>
      </c>
      <c r="G557" s="1">
        <v>62</v>
      </c>
      <c r="H557">
        <v>0</v>
      </c>
      <c r="I557">
        <v>0</v>
      </c>
    </row>
    <row r="558" spans="1:9" hidden="1" x14ac:dyDescent="0.25">
      <c r="A558" s="2" t="s">
        <v>122</v>
      </c>
      <c r="B558" s="2" t="s">
        <v>56</v>
      </c>
      <c r="C558" s="2" t="s">
        <v>129</v>
      </c>
      <c r="D558" s="2" t="s">
        <v>29</v>
      </c>
      <c r="E558">
        <v>646</v>
      </c>
      <c r="F558" s="1">
        <v>0</v>
      </c>
      <c r="G558" s="1">
        <v>1000</v>
      </c>
      <c r="H558">
        <v>0</v>
      </c>
      <c r="I558">
        <v>0</v>
      </c>
    </row>
    <row r="559" spans="1:9" hidden="1" x14ac:dyDescent="0.25">
      <c r="A559" s="2" t="s">
        <v>122</v>
      </c>
      <c r="B559" s="2" t="s">
        <v>56</v>
      </c>
      <c r="C559" s="2" t="s">
        <v>130</v>
      </c>
      <c r="D559" s="2" t="s">
        <v>29</v>
      </c>
      <c r="E559">
        <v>683</v>
      </c>
      <c r="F559" s="1">
        <v>660</v>
      </c>
      <c r="G559" s="1">
        <v>596</v>
      </c>
      <c r="H559">
        <v>0</v>
      </c>
      <c r="I559">
        <v>26</v>
      </c>
    </row>
    <row r="560" spans="1:9" x14ac:dyDescent="0.25">
      <c r="A560" s="2" t="s">
        <v>122</v>
      </c>
      <c r="B560" s="2" t="s">
        <v>56</v>
      </c>
      <c r="C560" s="2" t="s">
        <v>131</v>
      </c>
      <c r="D560" s="2" t="s">
        <v>29</v>
      </c>
      <c r="E560">
        <v>2566</v>
      </c>
      <c r="F560" s="1">
        <v>2556</v>
      </c>
      <c r="G560" s="1">
        <v>2251</v>
      </c>
      <c r="H560">
        <v>793</v>
      </c>
      <c r="I560">
        <v>2263</v>
      </c>
    </row>
    <row r="561" spans="1:9" hidden="1" x14ac:dyDescent="0.25">
      <c r="A561" s="2" t="s">
        <v>122</v>
      </c>
      <c r="B561" s="2" t="s">
        <v>56</v>
      </c>
      <c r="C561" s="2" t="s">
        <v>132</v>
      </c>
      <c r="D561" s="2" t="s">
        <v>29</v>
      </c>
      <c r="E561">
        <v>2523</v>
      </c>
      <c r="F561" s="1">
        <v>2512</v>
      </c>
      <c r="G561" s="1">
        <v>2148</v>
      </c>
      <c r="H561">
        <v>1006</v>
      </c>
      <c r="I561">
        <v>2326</v>
      </c>
    </row>
    <row r="562" spans="1:9" hidden="1" x14ac:dyDescent="0.25">
      <c r="A562" s="2" t="s">
        <v>122</v>
      </c>
      <c r="B562" s="2" t="s">
        <v>56</v>
      </c>
      <c r="C562" s="2" t="s">
        <v>133</v>
      </c>
      <c r="D562" s="2" t="s">
        <v>29</v>
      </c>
      <c r="E562">
        <v>1254</v>
      </c>
      <c r="F562" s="1">
        <v>1251</v>
      </c>
      <c r="G562" s="1">
        <v>1148</v>
      </c>
      <c r="H562">
        <v>732</v>
      </c>
      <c r="I562">
        <v>1213</v>
      </c>
    </row>
    <row r="563" spans="1:9" hidden="1" x14ac:dyDescent="0.25">
      <c r="A563" s="2" t="s">
        <v>122</v>
      </c>
      <c r="B563" s="2" t="s">
        <v>56</v>
      </c>
      <c r="C563" s="2" t="s">
        <v>2</v>
      </c>
      <c r="D563" s="2" t="s">
        <v>29</v>
      </c>
      <c r="E563">
        <v>499</v>
      </c>
      <c r="F563" s="1">
        <v>494</v>
      </c>
      <c r="G563" s="1">
        <v>449</v>
      </c>
      <c r="H563">
        <v>359</v>
      </c>
      <c r="I563">
        <v>468</v>
      </c>
    </row>
    <row r="564" spans="1:9" hidden="1" x14ac:dyDescent="0.25">
      <c r="A564" s="2" t="s">
        <v>122</v>
      </c>
      <c r="B564" s="2" t="s">
        <v>70</v>
      </c>
      <c r="C564" s="2" t="s">
        <v>129</v>
      </c>
      <c r="D564" s="2" t="s">
        <v>29</v>
      </c>
      <c r="E564">
        <v>160</v>
      </c>
      <c r="F564" s="1" t="s">
        <v>151</v>
      </c>
      <c r="G564" s="1">
        <v>0</v>
      </c>
      <c r="H564">
        <v>0</v>
      </c>
      <c r="I564">
        <v>0</v>
      </c>
    </row>
    <row r="565" spans="1:9" hidden="1" x14ac:dyDescent="0.25">
      <c r="A565" s="2" t="s">
        <v>122</v>
      </c>
      <c r="B565" s="2" t="s">
        <v>70</v>
      </c>
      <c r="C565" s="2" t="s">
        <v>130</v>
      </c>
      <c r="D565" s="2" t="s">
        <v>29</v>
      </c>
      <c r="E565">
        <v>191</v>
      </c>
      <c r="F565" s="1">
        <v>183</v>
      </c>
      <c r="G565" s="1">
        <v>0</v>
      </c>
      <c r="H565">
        <v>0</v>
      </c>
      <c r="I565">
        <v>5</v>
      </c>
    </row>
    <row r="566" spans="1:9" x14ac:dyDescent="0.25">
      <c r="A566" s="2" t="s">
        <v>122</v>
      </c>
      <c r="B566" s="2" t="s">
        <v>70</v>
      </c>
      <c r="C566" s="2" t="s">
        <v>131</v>
      </c>
      <c r="D566" s="2" t="s">
        <v>29</v>
      </c>
      <c r="E566">
        <v>1173</v>
      </c>
      <c r="F566" s="1">
        <v>1156</v>
      </c>
      <c r="G566" s="1">
        <v>0</v>
      </c>
      <c r="H566">
        <v>315</v>
      </c>
      <c r="I566">
        <v>997</v>
      </c>
    </row>
    <row r="567" spans="1:9" hidden="1" x14ac:dyDescent="0.25">
      <c r="A567" s="2" t="s">
        <v>122</v>
      </c>
      <c r="B567" s="2" t="s">
        <v>70</v>
      </c>
      <c r="C567" s="2" t="s">
        <v>132</v>
      </c>
      <c r="D567" s="2" t="s">
        <v>29</v>
      </c>
      <c r="E567">
        <v>1351</v>
      </c>
      <c r="F567" s="1">
        <v>1333</v>
      </c>
      <c r="G567" s="1">
        <v>0</v>
      </c>
      <c r="H567">
        <v>487</v>
      </c>
      <c r="I567">
        <v>1209</v>
      </c>
    </row>
    <row r="568" spans="1:9" hidden="1" x14ac:dyDescent="0.25">
      <c r="A568" s="2" t="s">
        <v>122</v>
      </c>
      <c r="B568" s="2" t="s">
        <v>70</v>
      </c>
      <c r="C568" s="2" t="s">
        <v>133</v>
      </c>
      <c r="D568" s="2" t="s">
        <v>29</v>
      </c>
      <c r="E568">
        <v>1085</v>
      </c>
      <c r="F568" s="1">
        <v>1070</v>
      </c>
      <c r="G568" s="1">
        <v>0</v>
      </c>
      <c r="H568">
        <v>544</v>
      </c>
      <c r="I568">
        <v>995</v>
      </c>
    </row>
    <row r="569" spans="1:9" hidden="1" x14ac:dyDescent="0.25">
      <c r="A569" s="2" t="s">
        <v>122</v>
      </c>
      <c r="B569" s="2" t="s">
        <v>70</v>
      </c>
      <c r="C569" s="2" t="s">
        <v>2</v>
      </c>
      <c r="D569" s="2" t="s">
        <v>29</v>
      </c>
      <c r="E569">
        <v>679</v>
      </c>
      <c r="F569" s="1">
        <v>670</v>
      </c>
      <c r="G569" s="1">
        <v>0</v>
      </c>
      <c r="H569">
        <v>531</v>
      </c>
      <c r="I569">
        <v>649</v>
      </c>
    </row>
    <row r="570" spans="1:9" hidden="1" x14ac:dyDescent="0.25">
      <c r="A570" s="2" t="s">
        <v>123</v>
      </c>
      <c r="B570" s="2" t="s">
        <v>105</v>
      </c>
      <c r="C570" s="2" t="s">
        <v>129</v>
      </c>
      <c r="D570" s="2" t="s">
        <v>29</v>
      </c>
      <c r="E570">
        <v>132</v>
      </c>
      <c r="F570" s="1">
        <v>0</v>
      </c>
      <c r="G570" s="1">
        <v>435</v>
      </c>
      <c r="H570">
        <v>0</v>
      </c>
      <c r="I570">
        <v>0</v>
      </c>
    </row>
    <row r="571" spans="1:9" hidden="1" x14ac:dyDescent="0.25">
      <c r="A571" s="2" t="s">
        <v>123</v>
      </c>
      <c r="B571" s="2" t="s">
        <v>105</v>
      </c>
      <c r="C571" s="2" t="s">
        <v>130</v>
      </c>
      <c r="D571" s="2" t="s">
        <v>29</v>
      </c>
      <c r="E571">
        <v>349</v>
      </c>
      <c r="F571" s="1">
        <v>331</v>
      </c>
      <c r="G571" s="1">
        <v>364</v>
      </c>
      <c r="H571">
        <v>0</v>
      </c>
      <c r="I571">
        <v>8</v>
      </c>
    </row>
    <row r="572" spans="1:9" x14ac:dyDescent="0.25">
      <c r="A572" s="2" t="s">
        <v>123</v>
      </c>
      <c r="B572" s="2" t="s">
        <v>105</v>
      </c>
      <c r="C572" s="2" t="s">
        <v>131</v>
      </c>
      <c r="D572" s="2" t="s">
        <v>29</v>
      </c>
      <c r="E572">
        <v>956</v>
      </c>
      <c r="F572" s="1">
        <v>922</v>
      </c>
      <c r="G572" s="1">
        <v>1037</v>
      </c>
      <c r="H572">
        <v>125</v>
      </c>
      <c r="I572">
        <v>491</v>
      </c>
    </row>
    <row r="573" spans="1:9" hidden="1" x14ac:dyDescent="0.25">
      <c r="A573" s="2" t="s">
        <v>123</v>
      </c>
      <c r="B573" s="2" t="s">
        <v>105</v>
      </c>
      <c r="C573" s="2" t="s">
        <v>132</v>
      </c>
      <c r="D573" s="2" t="s">
        <v>29</v>
      </c>
      <c r="E573">
        <v>580</v>
      </c>
      <c r="F573" s="1">
        <v>563</v>
      </c>
      <c r="G573" s="1">
        <v>632</v>
      </c>
      <c r="H573">
        <v>159</v>
      </c>
      <c r="I573">
        <v>400</v>
      </c>
    </row>
    <row r="574" spans="1:9" hidden="1" x14ac:dyDescent="0.25">
      <c r="A574" s="2" t="s">
        <v>123</v>
      </c>
      <c r="B574" s="2" t="s">
        <v>105</v>
      </c>
      <c r="C574" s="2" t="s">
        <v>133</v>
      </c>
      <c r="D574" s="2" t="s">
        <v>29</v>
      </c>
      <c r="E574">
        <v>594</v>
      </c>
      <c r="F574" s="1">
        <v>583</v>
      </c>
      <c r="G574" s="1">
        <v>625</v>
      </c>
      <c r="H574">
        <v>319</v>
      </c>
      <c r="I574">
        <v>519</v>
      </c>
    </row>
    <row r="575" spans="1:9" hidden="1" x14ac:dyDescent="0.25">
      <c r="A575" s="2" t="s">
        <v>123</v>
      </c>
      <c r="B575" s="2" t="s">
        <v>105</v>
      </c>
      <c r="C575" s="2" t="s">
        <v>2</v>
      </c>
      <c r="D575" s="2" t="s">
        <v>29</v>
      </c>
      <c r="E575">
        <v>314</v>
      </c>
      <c r="F575" s="1">
        <v>311</v>
      </c>
      <c r="G575" s="1">
        <v>295</v>
      </c>
      <c r="H575">
        <v>231</v>
      </c>
      <c r="I575">
        <v>296</v>
      </c>
    </row>
    <row r="576" spans="1:9" hidden="1" x14ac:dyDescent="0.25">
      <c r="A576" s="2" t="s">
        <v>123</v>
      </c>
      <c r="B576" s="2" t="s">
        <v>48</v>
      </c>
      <c r="C576" s="2" t="s">
        <v>129</v>
      </c>
      <c r="D576" s="2" t="s">
        <v>29</v>
      </c>
      <c r="E576">
        <v>77</v>
      </c>
      <c r="F576" s="1">
        <v>0</v>
      </c>
      <c r="G576" s="1">
        <v>177</v>
      </c>
      <c r="H576">
        <v>0</v>
      </c>
      <c r="I576">
        <v>0</v>
      </c>
    </row>
    <row r="577" spans="1:9" hidden="1" x14ac:dyDescent="0.25">
      <c r="A577" s="2" t="s">
        <v>123</v>
      </c>
      <c r="B577" s="2" t="s">
        <v>48</v>
      </c>
      <c r="C577" s="2" t="s">
        <v>130</v>
      </c>
      <c r="D577" s="2" t="s">
        <v>29</v>
      </c>
      <c r="E577">
        <v>109</v>
      </c>
      <c r="F577" s="1">
        <v>109</v>
      </c>
      <c r="G577" s="1">
        <v>104</v>
      </c>
      <c r="H577">
        <v>0</v>
      </c>
      <c r="I577">
        <v>1</v>
      </c>
    </row>
    <row r="578" spans="1:9" x14ac:dyDescent="0.25">
      <c r="A578" s="2" t="s">
        <v>123</v>
      </c>
      <c r="B578" s="2" t="s">
        <v>48</v>
      </c>
      <c r="C578" s="2" t="s">
        <v>131</v>
      </c>
      <c r="D578" s="2" t="s">
        <v>29</v>
      </c>
      <c r="E578">
        <v>500</v>
      </c>
      <c r="F578" s="1">
        <v>490</v>
      </c>
      <c r="G578" s="1">
        <v>530</v>
      </c>
      <c r="H578">
        <v>107</v>
      </c>
      <c r="I578">
        <v>380</v>
      </c>
    </row>
    <row r="579" spans="1:9" hidden="1" x14ac:dyDescent="0.25">
      <c r="A579" s="2" t="s">
        <v>123</v>
      </c>
      <c r="B579" s="2" t="s">
        <v>48</v>
      </c>
      <c r="C579" s="2" t="s">
        <v>132</v>
      </c>
      <c r="D579" s="2" t="s">
        <v>29</v>
      </c>
      <c r="E579">
        <v>416</v>
      </c>
      <c r="F579" s="1">
        <v>414</v>
      </c>
      <c r="G579" s="1">
        <v>379</v>
      </c>
      <c r="H579">
        <v>155</v>
      </c>
      <c r="I579">
        <v>353</v>
      </c>
    </row>
    <row r="580" spans="1:9" hidden="1" x14ac:dyDescent="0.25">
      <c r="A580" s="2" t="s">
        <v>123</v>
      </c>
      <c r="B580" s="2" t="s">
        <v>48</v>
      </c>
      <c r="C580" s="2" t="s">
        <v>133</v>
      </c>
      <c r="D580" s="2" t="s">
        <v>29</v>
      </c>
      <c r="E580">
        <v>246</v>
      </c>
      <c r="F580" s="1">
        <v>245</v>
      </c>
      <c r="G580" s="1">
        <v>275</v>
      </c>
      <c r="H580">
        <v>133</v>
      </c>
      <c r="I580">
        <v>225</v>
      </c>
    </row>
    <row r="581" spans="1:9" hidden="1" x14ac:dyDescent="0.25">
      <c r="A581" s="2" t="s">
        <v>123</v>
      </c>
      <c r="B581" s="2" t="s">
        <v>48</v>
      </c>
      <c r="C581" s="2" t="s">
        <v>2</v>
      </c>
      <c r="D581" s="2" t="s">
        <v>29</v>
      </c>
      <c r="E581">
        <v>130</v>
      </c>
      <c r="F581" s="1">
        <v>129</v>
      </c>
      <c r="G581" s="1">
        <v>125</v>
      </c>
      <c r="H581">
        <v>93</v>
      </c>
      <c r="I581">
        <v>122</v>
      </c>
    </row>
    <row r="582" spans="1:9" hidden="1" x14ac:dyDescent="0.25">
      <c r="A582" s="2" t="s">
        <v>123</v>
      </c>
      <c r="B582" s="2" t="s">
        <v>49</v>
      </c>
      <c r="C582" s="2" t="s">
        <v>129</v>
      </c>
      <c r="D582" s="2" t="s">
        <v>29</v>
      </c>
      <c r="E582">
        <v>37</v>
      </c>
      <c r="F582" s="1">
        <v>0</v>
      </c>
      <c r="G582" s="1">
        <v>76</v>
      </c>
      <c r="H582">
        <v>0</v>
      </c>
      <c r="I582">
        <v>0</v>
      </c>
    </row>
    <row r="583" spans="1:9" hidden="1" x14ac:dyDescent="0.25">
      <c r="A583" s="2" t="s">
        <v>123</v>
      </c>
      <c r="B583" s="2" t="s">
        <v>49</v>
      </c>
      <c r="C583" s="2" t="s">
        <v>130</v>
      </c>
      <c r="D583" s="2" t="s">
        <v>29</v>
      </c>
      <c r="E583">
        <v>57</v>
      </c>
      <c r="F583" s="1">
        <v>53</v>
      </c>
      <c r="G583" s="1">
        <v>48</v>
      </c>
      <c r="H583">
        <v>0</v>
      </c>
      <c r="I583">
        <v>2</v>
      </c>
    </row>
    <row r="584" spans="1:9" x14ac:dyDescent="0.25">
      <c r="A584" s="2" t="s">
        <v>123</v>
      </c>
      <c r="B584" s="2" t="s">
        <v>49</v>
      </c>
      <c r="C584" s="2" t="s">
        <v>131</v>
      </c>
      <c r="D584" s="2" t="s">
        <v>29</v>
      </c>
      <c r="E584">
        <v>161</v>
      </c>
      <c r="F584" s="1">
        <v>156</v>
      </c>
      <c r="G584" s="1">
        <v>163</v>
      </c>
      <c r="H584">
        <v>33</v>
      </c>
      <c r="I584">
        <v>112</v>
      </c>
    </row>
    <row r="585" spans="1:9" hidden="1" x14ac:dyDescent="0.25">
      <c r="A585" s="2" t="s">
        <v>123</v>
      </c>
      <c r="B585" s="2" t="s">
        <v>49</v>
      </c>
      <c r="C585" s="2" t="s">
        <v>132</v>
      </c>
      <c r="D585" s="2" t="s">
        <v>29</v>
      </c>
      <c r="E585">
        <v>125</v>
      </c>
      <c r="F585" s="1">
        <v>124</v>
      </c>
      <c r="G585" s="1">
        <v>128</v>
      </c>
      <c r="H585">
        <v>33</v>
      </c>
      <c r="I585">
        <v>95</v>
      </c>
    </row>
    <row r="586" spans="1:9" hidden="1" x14ac:dyDescent="0.25">
      <c r="A586" s="2" t="s">
        <v>123</v>
      </c>
      <c r="B586" s="2" t="s">
        <v>49</v>
      </c>
      <c r="C586" s="2" t="s">
        <v>133</v>
      </c>
      <c r="D586" s="2" t="s">
        <v>29</v>
      </c>
      <c r="E586">
        <v>116</v>
      </c>
      <c r="F586" s="1">
        <v>115</v>
      </c>
      <c r="G586" s="1">
        <v>119</v>
      </c>
      <c r="H586">
        <v>69</v>
      </c>
      <c r="I586">
        <v>102</v>
      </c>
    </row>
    <row r="587" spans="1:9" hidden="1" x14ac:dyDescent="0.25">
      <c r="A587" s="2" t="s">
        <v>123</v>
      </c>
      <c r="B587" s="2" t="s">
        <v>49</v>
      </c>
      <c r="C587" s="2" t="s">
        <v>2</v>
      </c>
      <c r="D587" s="2" t="s">
        <v>29</v>
      </c>
      <c r="E587">
        <v>57</v>
      </c>
      <c r="F587" s="1">
        <v>55</v>
      </c>
      <c r="G587" s="1">
        <v>54</v>
      </c>
      <c r="H587">
        <v>45</v>
      </c>
      <c r="I587">
        <v>53</v>
      </c>
    </row>
    <row r="588" spans="1:9" hidden="1" x14ac:dyDescent="0.25">
      <c r="A588" s="2" t="s">
        <v>123</v>
      </c>
      <c r="B588" s="2" t="s">
        <v>106</v>
      </c>
      <c r="C588" s="2" t="s">
        <v>129</v>
      </c>
      <c r="D588" s="2" t="s">
        <v>29</v>
      </c>
      <c r="E588">
        <v>27</v>
      </c>
      <c r="F588" s="1">
        <v>0</v>
      </c>
      <c r="G588" s="1">
        <v>96</v>
      </c>
      <c r="H588">
        <v>0</v>
      </c>
      <c r="I588">
        <v>0</v>
      </c>
    </row>
    <row r="589" spans="1:9" hidden="1" x14ac:dyDescent="0.25">
      <c r="A589" s="2" t="s">
        <v>123</v>
      </c>
      <c r="B589" s="2" t="s">
        <v>106</v>
      </c>
      <c r="C589" s="2" t="s">
        <v>130</v>
      </c>
      <c r="D589" s="2" t="s">
        <v>29</v>
      </c>
      <c r="E589">
        <v>75</v>
      </c>
      <c r="F589" s="1">
        <v>70</v>
      </c>
      <c r="G589" s="1">
        <v>69</v>
      </c>
      <c r="H589">
        <v>0</v>
      </c>
      <c r="I589">
        <v>4</v>
      </c>
    </row>
    <row r="590" spans="1:9" x14ac:dyDescent="0.25">
      <c r="A590" s="2" t="s">
        <v>123</v>
      </c>
      <c r="B590" s="2" t="s">
        <v>106</v>
      </c>
      <c r="C590" s="2" t="s">
        <v>131</v>
      </c>
      <c r="D590" s="2" t="s">
        <v>29</v>
      </c>
      <c r="E590">
        <v>281</v>
      </c>
      <c r="F590" s="1">
        <v>270</v>
      </c>
      <c r="G590" s="1">
        <v>303</v>
      </c>
      <c r="H590">
        <v>52</v>
      </c>
      <c r="I590">
        <v>184</v>
      </c>
    </row>
    <row r="591" spans="1:9" hidden="1" x14ac:dyDescent="0.25">
      <c r="A591" s="2" t="s">
        <v>123</v>
      </c>
      <c r="B591" s="2" t="s">
        <v>106</v>
      </c>
      <c r="C591" s="2" t="s">
        <v>132</v>
      </c>
      <c r="D591" s="2" t="s">
        <v>29</v>
      </c>
      <c r="E591">
        <v>165</v>
      </c>
      <c r="F591" s="1">
        <v>164</v>
      </c>
      <c r="G591" s="1">
        <v>199</v>
      </c>
      <c r="H591">
        <v>55</v>
      </c>
      <c r="I591">
        <v>139</v>
      </c>
    </row>
    <row r="592" spans="1:9" hidden="1" x14ac:dyDescent="0.25">
      <c r="A592" s="2" t="s">
        <v>123</v>
      </c>
      <c r="B592" s="2" t="s">
        <v>106</v>
      </c>
      <c r="C592" s="2" t="s">
        <v>133</v>
      </c>
      <c r="D592" s="2" t="s">
        <v>29</v>
      </c>
      <c r="E592">
        <v>137</v>
      </c>
      <c r="F592" s="1">
        <v>137</v>
      </c>
      <c r="G592" s="1">
        <v>136</v>
      </c>
      <c r="H592">
        <v>68</v>
      </c>
      <c r="I592">
        <v>113</v>
      </c>
    </row>
    <row r="593" spans="1:9" hidden="1" x14ac:dyDescent="0.25">
      <c r="A593" s="2" t="s">
        <v>123</v>
      </c>
      <c r="B593" s="2" t="s">
        <v>106</v>
      </c>
      <c r="C593" s="2" t="s">
        <v>2</v>
      </c>
      <c r="D593" s="2" t="s">
        <v>29</v>
      </c>
      <c r="E593">
        <v>67</v>
      </c>
      <c r="F593" s="1">
        <v>67</v>
      </c>
      <c r="G593" s="1">
        <v>68</v>
      </c>
      <c r="H593">
        <v>52</v>
      </c>
      <c r="I593">
        <v>62</v>
      </c>
    </row>
    <row r="594" spans="1:9" hidden="1" x14ac:dyDescent="0.25">
      <c r="A594" s="2" t="s">
        <v>123</v>
      </c>
      <c r="B594" s="2" t="s">
        <v>107</v>
      </c>
      <c r="C594" s="2" t="s">
        <v>129</v>
      </c>
      <c r="D594" s="2" t="s">
        <v>29</v>
      </c>
      <c r="E594">
        <v>9</v>
      </c>
      <c r="F594" s="1">
        <v>0</v>
      </c>
      <c r="G594" s="1">
        <v>15</v>
      </c>
      <c r="H594">
        <v>0</v>
      </c>
      <c r="I594">
        <v>0</v>
      </c>
    </row>
    <row r="595" spans="1:9" hidden="1" x14ac:dyDescent="0.25">
      <c r="A595" s="2" t="s">
        <v>123</v>
      </c>
      <c r="B595" s="2" t="s">
        <v>107</v>
      </c>
      <c r="C595" s="2" t="s">
        <v>130</v>
      </c>
      <c r="D595" s="2" t="s">
        <v>29</v>
      </c>
      <c r="E595">
        <v>25</v>
      </c>
      <c r="F595" s="1">
        <v>25</v>
      </c>
      <c r="G595" s="1">
        <v>27</v>
      </c>
      <c r="H595">
        <v>0</v>
      </c>
      <c r="I595">
        <v>2</v>
      </c>
    </row>
    <row r="596" spans="1:9" x14ac:dyDescent="0.25">
      <c r="A596" s="2" t="s">
        <v>123</v>
      </c>
      <c r="B596" s="2" t="s">
        <v>107</v>
      </c>
      <c r="C596" s="2" t="s">
        <v>131</v>
      </c>
      <c r="D596" s="2" t="s">
        <v>29</v>
      </c>
      <c r="E596">
        <v>64</v>
      </c>
      <c r="F596" s="1">
        <v>60</v>
      </c>
      <c r="G596" s="1">
        <v>74</v>
      </c>
      <c r="H596">
        <v>10</v>
      </c>
      <c r="I596">
        <v>38</v>
      </c>
    </row>
    <row r="597" spans="1:9" hidden="1" x14ac:dyDescent="0.25">
      <c r="A597" s="2" t="s">
        <v>123</v>
      </c>
      <c r="B597" s="2" t="s">
        <v>107</v>
      </c>
      <c r="C597" s="2" t="s">
        <v>132</v>
      </c>
      <c r="D597" s="2" t="s">
        <v>29</v>
      </c>
      <c r="E597">
        <v>52</v>
      </c>
      <c r="F597" s="1">
        <v>50</v>
      </c>
      <c r="G597" s="1">
        <v>54</v>
      </c>
      <c r="H597">
        <v>19</v>
      </c>
      <c r="I597">
        <v>42</v>
      </c>
    </row>
    <row r="598" spans="1:9" hidden="1" x14ac:dyDescent="0.25">
      <c r="A598" s="2" t="s">
        <v>123</v>
      </c>
      <c r="B598" s="2" t="s">
        <v>107</v>
      </c>
      <c r="C598" s="2" t="s">
        <v>133</v>
      </c>
      <c r="D598" s="2" t="s">
        <v>29</v>
      </c>
      <c r="E598">
        <v>44</v>
      </c>
      <c r="F598" s="1">
        <v>43</v>
      </c>
      <c r="G598" s="1">
        <v>44</v>
      </c>
      <c r="H598">
        <v>23</v>
      </c>
      <c r="I598">
        <v>38</v>
      </c>
    </row>
    <row r="599" spans="1:9" hidden="1" x14ac:dyDescent="0.25">
      <c r="A599" s="2" t="s">
        <v>123</v>
      </c>
      <c r="B599" s="2" t="s">
        <v>107</v>
      </c>
      <c r="C599" s="2" t="s">
        <v>2</v>
      </c>
      <c r="D599" s="2" t="s">
        <v>29</v>
      </c>
      <c r="E599">
        <v>20</v>
      </c>
      <c r="F599" s="1">
        <v>20</v>
      </c>
      <c r="G599" s="1">
        <v>19</v>
      </c>
      <c r="H599">
        <v>15</v>
      </c>
      <c r="I599">
        <v>19</v>
      </c>
    </row>
    <row r="600" spans="1:9" hidden="1" x14ac:dyDescent="0.25">
      <c r="A600" s="2" t="s">
        <v>123</v>
      </c>
      <c r="B600" s="2" t="s">
        <v>52</v>
      </c>
      <c r="C600" s="2" t="s">
        <v>129</v>
      </c>
      <c r="D600" s="2" t="s">
        <v>29</v>
      </c>
      <c r="E600">
        <v>544</v>
      </c>
      <c r="F600" s="1">
        <v>0</v>
      </c>
      <c r="G600" s="1">
        <v>1474</v>
      </c>
      <c r="H600">
        <v>0</v>
      </c>
      <c r="I600">
        <v>0</v>
      </c>
    </row>
    <row r="601" spans="1:9" hidden="1" x14ac:dyDescent="0.25">
      <c r="A601" s="2" t="s">
        <v>123</v>
      </c>
      <c r="B601" s="2" t="s">
        <v>52</v>
      </c>
      <c r="C601" s="2" t="s">
        <v>130</v>
      </c>
      <c r="D601" s="2" t="s">
        <v>29</v>
      </c>
      <c r="E601">
        <v>1242</v>
      </c>
      <c r="F601" s="1">
        <v>1191</v>
      </c>
      <c r="G601" s="1">
        <v>1312</v>
      </c>
      <c r="H601">
        <v>0</v>
      </c>
      <c r="I601">
        <v>41</v>
      </c>
    </row>
    <row r="602" spans="1:9" x14ac:dyDescent="0.25">
      <c r="A602" s="2" t="s">
        <v>123</v>
      </c>
      <c r="B602" s="2" t="s">
        <v>52</v>
      </c>
      <c r="C602" s="2" t="s">
        <v>131</v>
      </c>
      <c r="D602" s="2" t="s">
        <v>29</v>
      </c>
      <c r="E602">
        <v>3524</v>
      </c>
      <c r="F602" s="1">
        <v>3427</v>
      </c>
      <c r="G602" s="1">
        <v>3669</v>
      </c>
      <c r="H602">
        <v>567</v>
      </c>
      <c r="I602">
        <v>2141</v>
      </c>
    </row>
    <row r="603" spans="1:9" hidden="1" x14ac:dyDescent="0.25">
      <c r="A603" s="2" t="s">
        <v>123</v>
      </c>
      <c r="B603" s="2" t="s">
        <v>52</v>
      </c>
      <c r="C603" s="2" t="s">
        <v>132</v>
      </c>
      <c r="D603" s="2" t="s">
        <v>29</v>
      </c>
      <c r="E603">
        <v>2238</v>
      </c>
      <c r="F603" s="1">
        <v>2189</v>
      </c>
      <c r="G603" s="1">
        <v>2392</v>
      </c>
      <c r="H603">
        <v>705</v>
      </c>
      <c r="I603">
        <v>1698</v>
      </c>
    </row>
    <row r="604" spans="1:9" hidden="1" x14ac:dyDescent="0.25">
      <c r="A604" s="2" t="s">
        <v>123</v>
      </c>
      <c r="B604" s="2" t="s">
        <v>52</v>
      </c>
      <c r="C604" s="2" t="s">
        <v>133</v>
      </c>
      <c r="D604" s="2" t="s">
        <v>29</v>
      </c>
      <c r="E604">
        <v>1897</v>
      </c>
      <c r="F604" s="1">
        <v>1880</v>
      </c>
      <c r="G604" s="1">
        <v>1945</v>
      </c>
      <c r="H604">
        <v>1058</v>
      </c>
      <c r="I604">
        <v>1693</v>
      </c>
    </row>
    <row r="605" spans="1:9" hidden="1" x14ac:dyDescent="0.25">
      <c r="A605" s="2" t="s">
        <v>123</v>
      </c>
      <c r="B605" s="2" t="s">
        <v>52</v>
      </c>
      <c r="C605" s="2" t="s">
        <v>2</v>
      </c>
      <c r="D605" s="2" t="s">
        <v>29</v>
      </c>
      <c r="E605">
        <v>1226</v>
      </c>
      <c r="F605" s="1">
        <v>1214</v>
      </c>
      <c r="G605" s="1">
        <v>1225</v>
      </c>
      <c r="H605">
        <v>896</v>
      </c>
      <c r="I605">
        <v>1142</v>
      </c>
    </row>
    <row r="606" spans="1:9" hidden="1" x14ac:dyDescent="0.25">
      <c r="A606" s="2" t="s">
        <v>123</v>
      </c>
      <c r="B606" s="2" t="s">
        <v>47</v>
      </c>
      <c r="C606" s="2" t="s">
        <v>129</v>
      </c>
      <c r="D606" s="2" t="s">
        <v>29</v>
      </c>
      <c r="E606">
        <v>118</v>
      </c>
      <c r="F606" s="1">
        <v>0</v>
      </c>
      <c r="G606" s="1">
        <v>345</v>
      </c>
      <c r="H606">
        <v>0</v>
      </c>
      <c r="I606">
        <v>0</v>
      </c>
    </row>
    <row r="607" spans="1:9" hidden="1" x14ac:dyDescent="0.25">
      <c r="A607" s="2" t="s">
        <v>123</v>
      </c>
      <c r="B607" s="2" t="s">
        <v>47</v>
      </c>
      <c r="C607" s="2" t="s">
        <v>130</v>
      </c>
      <c r="D607" s="2" t="s">
        <v>29</v>
      </c>
      <c r="E607">
        <v>255</v>
      </c>
      <c r="F607" s="1">
        <v>241</v>
      </c>
      <c r="G607" s="1">
        <v>289</v>
      </c>
      <c r="H607">
        <v>0</v>
      </c>
      <c r="I607">
        <v>5</v>
      </c>
    </row>
    <row r="608" spans="1:9" x14ac:dyDescent="0.25">
      <c r="A608" s="2" t="s">
        <v>123</v>
      </c>
      <c r="B608" s="2" t="s">
        <v>47</v>
      </c>
      <c r="C608" s="2" t="s">
        <v>131</v>
      </c>
      <c r="D608" s="2" t="s">
        <v>29</v>
      </c>
      <c r="E608">
        <v>632</v>
      </c>
      <c r="F608" s="1">
        <v>614</v>
      </c>
      <c r="G608" s="1">
        <v>666</v>
      </c>
      <c r="H608">
        <v>65</v>
      </c>
      <c r="I608">
        <v>324</v>
      </c>
    </row>
    <row r="609" spans="1:9" hidden="1" x14ac:dyDescent="0.25">
      <c r="A609" s="2" t="s">
        <v>123</v>
      </c>
      <c r="B609" s="2" t="s">
        <v>47</v>
      </c>
      <c r="C609" s="2" t="s">
        <v>132</v>
      </c>
      <c r="D609" s="2" t="s">
        <v>29</v>
      </c>
      <c r="E609">
        <v>389</v>
      </c>
      <c r="F609" s="1">
        <v>380</v>
      </c>
      <c r="G609" s="1">
        <v>426</v>
      </c>
      <c r="H609">
        <v>122</v>
      </c>
      <c r="I609">
        <v>269</v>
      </c>
    </row>
    <row r="610" spans="1:9" hidden="1" x14ac:dyDescent="0.25">
      <c r="A610" s="2" t="s">
        <v>123</v>
      </c>
      <c r="B610" s="2" t="s">
        <v>47</v>
      </c>
      <c r="C610" s="2" t="s">
        <v>133</v>
      </c>
      <c r="D610" s="2" t="s">
        <v>29</v>
      </c>
      <c r="E610">
        <v>307</v>
      </c>
      <c r="F610" s="1">
        <v>301</v>
      </c>
      <c r="G610" s="1">
        <v>337</v>
      </c>
      <c r="H610">
        <v>167</v>
      </c>
      <c r="I610">
        <v>264</v>
      </c>
    </row>
    <row r="611" spans="1:9" hidden="1" x14ac:dyDescent="0.25">
      <c r="A611" s="2" t="s">
        <v>123</v>
      </c>
      <c r="B611" s="2" t="s">
        <v>47</v>
      </c>
      <c r="C611" s="2" t="s">
        <v>2</v>
      </c>
      <c r="D611" s="2" t="s">
        <v>29</v>
      </c>
      <c r="E611">
        <v>160</v>
      </c>
      <c r="F611" s="1">
        <v>157</v>
      </c>
      <c r="G611" s="1">
        <v>173</v>
      </c>
      <c r="H611">
        <v>102</v>
      </c>
      <c r="I611">
        <v>142</v>
      </c>
    </row>
    <row r="612" spans="1:9" hidden="1" x14ac:dyDescent="0.25">
      <c r="A612" s="2" t="s">
        <v>123</v>
      </c>
      <c r="B612" s="2" t="s">
        <v>50</v>
      </c>
      <c r="C612" s="2" t="s">
        <v>129</v>
      </c>
      <c r="D612" s="2" t="s">
        <v>29</v>
      </c>
      <c r="E612">
        <v>67</v>
      </c>
      <c r="F612" s="1">
        <v>0</v>
      </c>
      <c r="G612" s="1">
        <v>204</v>
      </c>
      <c r="H612">
        <v>0</v>
      </c>
      <c r="I612">
        <v>0</v>
      </c>
    </row>
    <row r="613" spans="1:9" hidden="1" x14ac:dyDescent="0.25">
      <c r="A613" s="2" t="s">
        <v>123</v>
      </c>
      <c r="B613" s="2" t="s">
        <v>50</v>
      </c>
      <c r="C613" s="2" t="s">
        <v>130</v>
      </c>
      <c r="D613" s="2" t="s">
        <v>29</v>
      </c>
      <c r="E613">
        <v>101</v>
      </c>
      <c r="F613" s="1">
        <v>97</v>
      </c>
      <c r="G613" s="1">
        <v>106</v>
      </c>
      <c r="H613">
        <v>0</v>
      </c>
      <c r="I613">
        <v>1</v>
      </c>
    </row>
    <row r="614" spans="1:9" x14ac:dyDescent="0.25">
      <c r="A614" s="2" t="s">
        <v>123</v>
      </c>
      <c r="B614" s="2" t="s">
        <v>50</v>
      </c>
      <c r="C614" s="2" t="s">
        <v>131</v>
      </c>
      <c r="D614" s="2" t="s">
        <v>29</v>
      </c>
      <c r="E614">
        <v>361</v>
      </c>
      <c r="F614" s="1">
        <v>358</v>
      </c>
      <c r="G614" s="1">
        <v>351</v>
      </c>
      <c r="H614">
        <v>73</v>
      </c>
      <c r="I614">
        <v>247</v>
      </c>
    </row>
    <row r="615" spans="1:9" hidden="1" x14ac:dyDescent="0.25">
      <c r="A615" s="2" t="s">
        <v>123</v>
      </c>
      <c r="B615" s="2" t="s">
        <v>50</v>
      </c>
      <c r="C615" s="2" t="s">
        <v>132</v>
      </c>
      <c r="D615" s="2" t="s">
        <v>29</v>
      </c>
      <c r="E615">
        <v>186</v>
      </c>
      <c r="F615" s="1">
        <v>185</v>
      </c>
      <c r="G615" s="1">
        <v>220</v>
      </c>
      <c r="H615">
        <v>58</v>
      </c>
      <c r="I615">
        <v>144</v>
      </c>
    </row>
    <row r="616" spans="1:9" hidden="1" x14ac:dyDescent="0.25">
      <c r="A616" s="2" t="s">
        <v>123</v>
      </c>
      <c r="B616" s="2" t="s">
        <v>50</v>
      </c>
      <c r="C616" s="2" t="s">
        <v>133</v>
      </c>
      <c r="D616" s="2" t="s">
        <v>29</v>
      </c>
      <c r="E616">
        <v>128</v>
      </c>
      <c r="F616" s="1">
        <v>127</v>
      </c>
      <c r="G616" s="1">
        <v>126</v>
      </c>
      <c r="H616">
        <v>65</v>
      </c>
      <c r="I616">
        <v>109</v>
      </c>
    </row>
    <row r="617" spans="1:9" hidden="1" x14ac:dyDescent="0.25">
      <c r="A617" s="2" t="s">
        <v>123</v>
      </c>
      <c r="B617" s="2" t="s">
        <v>50</v>
      </c>
      <c r="C617" s="2" t="s">
        <v>2</v>
      </c>
      <c r="D617" s="2" t="s">
        <v>29</v>
      </c>
      <c r="E617">
        <v>69</v>
      </c>
      <c r="F617" s="1">
        <v>69</v>
      </c>
      <c r="G617" s="1">
        <v>69</v>
      </c>
      <c r="H617">
        <v>44</v>
      </c>
      <c r="I617">
        <v>66</v>
      </c>
    </row>
    <row r="618" spans="1:9" hidden="1" x14ac:dyDescent="0.25">
      <c r="A618" s="2" t="s">
        <v>45</v>
      </c>
      <c r="B618" s="2" t="s">
        <v>104</v>
      </c>
      <c r="C618" s="2" t="s">
        <v>129</v>
      </c>
      <c r="D618" s="2" t="s">
        <v>15</v>
      </c>
      <c r="E618">
        <v>3121</v>
      </c>
      <c r="F618" s="1">
        <v>0</v>
      </c>
      <c r="G618" s="1">
        <v>13654</v>
      </c>
      <c r="H618">
        <v>0</v>
      </c>
      <c r="I618">
        <v>0</v>
      </c>
    </row>
    <row r="619" spans="1:9" hidden="1" x14ac:dyDescent="0.25">
      <c r="A619" s="2" t="s">
        <v>45</v>
      </c>
      <c r="B619" s="2" t="s">
        <v>104</v>
      </c>
      <c r="C619" s="2" t="s">
        <v>130</v>
      </c>
      <c r="D619" s="2" t="s">
        <v>15</v>
      </c>
      <c r="E619">
        <v>9076</v>
      </c>
      <c r="F619" s="1">
        <v>8382</v>
      </c>
      <c r="G619" s="1">
        <v>10026</v>
      </c>
      <c r="H619">
        <v>0</v>
      </c>
      <c r="I619">
        <v>213</v>
      </c>
    </row>
    <row r="620" spans="1:9" x14ac:dyDescent="0.25">
      <c r="A620" s="2" t="s">
        <v>45</v>
      </c>
      <c r="B620" s="2" t="s">
        <v>104</v>
      </c>
      <c r="C620" s="2" t="s">
        <v>131</v>
      </c>
      <c r="D620" s="2" t="s">
        <v>15</v>
      </c>
      <c r="E620">
        <v>20830</v>
      </c>
      <c r="F620" s="1">
        <v>19474</v>
      </c>
      <c r="G620" s="1">
        <v>24220</v>
      </c>
      <c r="H620">
        <v>2214</v>
      </c>
      <c r="I620">
        <v>10883</v>
      </c>
    </row>
    <row r="621" spans="1:9" hidden="1" x14ac:dyDescent="0.25">
      <c r="A621" s="2" t="s">
        <v>45</v>
      </c>
      <c r="B621" s="2" t="s">
        <v>104</v>
      </c>
      <c r="C621" s="2" t="s">
        <v>132</v>
      </c>
      <c r="D621" s="2" t="s">
        <v>15</v>
      </c>
      <c r="E621">
        <v>11912</v>
      </c>
      <c r="F621" s="1">
        <v>11431</v>
      </c>
      <c r="G621" s="1">
        <v>13694</v>
      </c>
      <c r="H621">
        <v>3109</v>
      </c>
      <c r="I621">
        <v>8327</v>
      </c>
    </row>
    <row r="622" spans="1:9" hidden="1" x14ac:dyDescent="0.25">
      <c r="A622" s="2" t="s">
        <v>45</v>
      </c>
      <c r="B622" s="2" t="s">
        <v>104</v>
      </c>
      <c r="C622" s="2" t="s">
        <v>133</v>
      </c>
      <c r="D622" s="2" t="s">
        <v>15</v>
      </c>
      <c r="E622">
        <v>10659</v>
      </c>
      <c r="F622" s="1">
        <v>10437</v>
      </c>
      <c r="G622" s="1">
        <v>11233</v>
      </c>
      <c r="H622">
        <v>5127</v>
      </c>
      <c r="I622">
        <v>8958</v>
      </c>
    </row>
    <row r="623" spans="1:9" hidden="1" x14ac:dyDescent="0.25">
      <c r="A623" s="2" t="s">
        <v>45</v>
      </c>
      <c r="B623" s="2" t="s">
        <v>104</v>
      </c>
      <c r="C623" s="2" t="s">
        <v>2</v>
      </c>
      <c r="D623" s="2" t="s">
        <v>15</v>
      </c>
      <c r="E623">
        <v>4420</v>
      </c>
      <c r="F623" s="1">
        <v>4366</v>
      </c>
      <c r="G623" s="1">
        <v>4320</v>
      </c>
      <c r="H623">
        <v>3068</v>
      </c>
      <c r="I623">
        <v>4021</v>
      </c>
    </row>
    <row r="624" spans="1:9" hidden="1" x14ac:dyDescent="0.25">
      <c r="A624" s="2" t="s">
        <v>122</v>
      </c>
      <c r="B624" s="2" t="s">
        <v>63</v>
      </c>
      <c r="C624" s="2" t="s">
        <v>129</v>
      </c>
      <c r="D624" s="2" t="s">
        <v>15</v>
      </c>
      <c r="E624">
        <v>116</v>
      </c>
      <c r="F624" s="1">
        <v>0</v>
      </c>
      <c r="G624" s="1">
        <v>350</v>
      </c>
      <c r="H624">
        <v>0</v>
      </c>
      <c r="I624">
        <v>0</v>
      </c>
    </row>
    <row r="625" spans="1:9" hidden="1" x14ac:dyDescent="0.25">
      <c r="A625" s="2" t="s">
        <v>122</v>
      </c>
      <c r="B625" s="2" t="s">
        <v>63</v>
      </c>
      <c r="C625" s="2" t="s">
        <v>130</v>
      </c>
      <c r="D625" s="2" t="s">
        <v>15</v>
      </c>
      <c r="E625">
        <v>287</v>
      </c>
      <c r="F625" s="1">
        <v>278</v>
      </c>
      <c r="G625" s="1">
        <v>360</v>
      </c>
      <c r="H625">
        <v>0</v>
      </c>
      <c r="I625">
        <v>10</v>
      </c>
    </row>
    <row r="626" spans="1:9" x14ac:dyDescent="0.25">
      <c r="A626" s="2" t="s">
        <v>122</v>
      </c>
      <c r="B626" s="2" t="s">
        <v>63</v>
      </c>
      <c r="C626" s="2" t="s">
        <v>131</v>
      </c>
      <c r="D626" s="2" t="s">
        <v>15</v>
      </c>
      <c r="E626">
        <v>940</v>
      </c>
      <c r="F626" s="1">
        <v>926</v>
      </c>
      <c r="G626" s="1">
        <v>1051</v>
      </c>
      <c r="H626">
        <v>209</v>
      </c>
      <c r="I626">
        <v>736</v>
      </c>
    </row>
    <row r="627" spans="1:9" hidden="1" x14ac:dyDescent="0.25">
      <c r="A627" s="2" t="s">
        <v>122</v>
      </c>
      <c r="B627" s="2" t="s">
        <v>63</v>
      </c>
      <c r="C627" s="2" t="s">
        <v>132</v>
      </c>
      <c r="D627" s="2" t="s">
        <v>15</v>
      </c>
      <c r="E627">
        <v>795</v>
      </c>
      <c r="F627" s="1">
        <v>780</v>
      </c>
      <c r="G627" s="1">
        <v>930</v>
      </c>
      <c r="H627">
        <v>328</v>
      </c>
      <c r="I627">
        <v>701</v>
      </c>
    </row>
    <row r="628" spans="1:9" hidden="1" x14ac:dyDescent="0.25">
      <c r="A628" s="2" t="s">
        <v>122</v>
      </c>
      <c r="B628" s="2" t="s">
        <v>63</v>
      </c>
      <c r="C628" s="2" t="s">
        <v>133</v>
      </c>
      <c r="D628" s="2" t="s">
        <v>15</v>
      </c>
      <c r="E628">
        <v>830</v>
      </c>
      <c r="F628" s="1">
        <v>829</v>
      </c>
      <c r="G628" s="1">
        <v>885</v>
      </c>
      <c r="H628">
        <v>530</v>
      </c>
      <c r="I628">
        <v>771</v>
      </c>
    </row>
    <row r="629" spans="1:9" hidden="1" x14ac:dyDescent="0.25">
      <c r="A629" s="2" t="s">
        <v>122</v>
      </c>
      <c r="B629" s="2" t="s">
        <v>63</v>
      </c>
      <c r="C629" s="2" t="s">
        <v>2</v>
      </c>
      <c r="D629" s="2" t="s">
        <v>15</v>
      </c>
      <c r="E629">
        <v>219</v>
      </c>
      <c r="F629" s="1">
        <v>217</v>
      </c>
      <c r="G629" s="1">
        <v>210</v>
      </c>
      <c r="H629">
        <v>174</v>
      </c>
      <c r="I629">
        <v>206</v>
      </c>
    </row>
    <row r="630" spans="1:9" hidden="1" x14ac:dyDescent="0.25">
      <c r="A630" s="2" t="s">
        <v>122</v>
      </c>
      <c r="B630" s="2" t="s">
        <v>60</v>
      </c>
      <c r="C630" s="2" t="s">
        <v>129</v>
      </c>
      <c r="D630" s="2" t="s">
        <v>15</v>
      </c>
      <c r="E630">
        <v>152</v>
      </c>
      <c r="F630" s="1">
        <v>0</v>
      </c>
      <c r="G630" s="1">
        <v>246</v>
      </c>
      <c r="H630">
        <v>0</v>
      </c>
      <c r="I630">
        <v>0</v>
      </c>
    </row>
    <row r="631" spans="1:9" hidden="1" x14ac:dyDescent="0.25">
      <c r="A631" s="2" t="s">
        <v>122</v>
      </c>
      <c r="B631" s="2" t="s">
        <v>60</v>
      </c>
      <c r="C631" s="2" t="s">
        <v>130</v>
      </c>
      <c r="D631" s="2" t="s">
        <v>15</v>
      </c>
      <c r="E631">
        <v>242</v>
      </c>
      <c r="F631" s="1">
        <v>235</v>
      </c>
      <c r="G631" s="1">
        <v>251</v>
      </c>
      <c r="H631" t="s">
        <v>151</v>
      </c>
      <c r="I631">
        <v>7</v>
      </c>
    </row>
    <row r="632" spans="1:9" x14ac:dyDescent="0.25">
      <c r="A632" s="2" t="s">
        <v>122</v>
      </c>
      <c r="B632" s="2" t="s">
        <v>60</v>
      </c>
      <c r="C632" s="2" t="s">
        <v>131</v>
      </c>
      <c r="D632" s="2" t="s">
        <v>15</v>
      </c>
      <c r="E632">
        <v>770</v>
      </c>
      <c r="F632" s="1">
        <v>762</v>
      </c>
      <c r="G632" s="1">
        <v>742</v>
      </c>
      <c r="H632">
        <v>308</v>
      </c>
      <c r="I632">
        <v>701</v>
      </c>
    </row>
    <row r="633" spans="1:9" hidden="1" x14ac:dyDescent="0.25">
      <c r="A633" s="2" t="s">
        <v>122</v>
      </c>
      <c r="B633" s="2" t="s">
        <v>60</v>
      </c>
      <c r="C633" s="2" t="s">
        <v>132</v>
      </c>
      <c r="D633" s="2" t="s">
        <v>15</v>
      </c>
      <c r="E633">
        <v>902</v>
      </c>
      <c r="F633" s="1">
        <v>893</v>
      </c>
      <c r="G633" s="1">
        <v>906</v>
      </c>
      <c r="H633">
        <v>454</v>
      </c>
      <c r="I633">
        <v>840</v>
      </c>
    </row>
    <row r="634" spans="1:9" hidden="1" x14ac:dyDescent="0.25">
      <c r="A634" s="2" t="s">
        <v>122</v>
      </c>
      <c r="B634" s="2" t="s">
        <v>60</v>
      </c>
      <c r="C634" s="2" t="s">
        <v>133</v>
      </c>
      <c r="D634" s="2" t="s">
        <v>15</v>
      </c>
      <c r="E634">
        <v>627</v>
      </c>
      <c r="F634" s="1">
        <v>624</v>
      </c>
      <c r="G634" s="1">
        <v>614</v>
      </c>
      <c r="H634">
        <v>401</v>
      </c>
      <c r="I634">
        <v>600</v>
      </c>
    </row>
    <row r="635" spans="1:9" hidden="1" x14ac:dyDescent="0.25">
      <c r="A635" s="2" t="s">
        <v>122</v>
      </c>
      <c r="B635" s="2" t="s">
        <v>60</v>
      </c>
      <c r="C635" s="2" t="s">
        <v>2</v>
      </c>
      <c r="D635" s="2" t="s">
        <v>15</v>
      </c>
      <c r="E635">
        <v>319</v>
      </c>
      <c r="F635" s="1">
        <v>318</v>
      </c>
      <c r="G635" s="1">
        <v>311</v>
      </c>
      <c r="H635">
        <v>226</v>
      </c>
      <c r="I635">
        <v>308</v>
      </c>
    </row>
    <row r="636" spans="1:9" hidden="1" x14ac:dyDescent="0.25">
      <c r="A636" s="2" t="s">
        <v>122</v>
      </c>
      <c r="B636" s="2" t="s">
        <v>58</v>
      </c>
      <c r="C636" s="2" t="s">
        <v>134</v>
      </c>
      <c r="D636" s="2" t="s">
        <v>15</v>
      </c>
      <c r="E636" t="s">
        <v>151</v>
      </c>
      <c r="F636" s="1" t="s">
        <v>151</v>
      </c>
      <c r="G636" s="1">
        <v>0</v>
      </c>
      <c r="H636">
        <v>0</v>
      </c>
      <c r="I636">
        <v>0</v>
      </c>
    </row>
    <row r="637" spans="1:9" hidden="1" x14ac:dyDescent="0.25">
      <c r="A637" s="2" t="s">
        <v>122</v>
      </c>
      <c r="B637" s="2" t="s">
        <v>58</v>
      </c>
      <c r="C637" s="2" t="s">
        <v>129</v>
      </c>
      <c r="D637" s="2" t="s">
        <v>15</v>
      </c>
      <c r="E637">
        <v>3948</v>
      </c>
      <c r="F637" s="1" t="s">
        <v>151</v>
      </c>
      <c r="G637" s="1">
        <v>5356</v>
      </c>
      <c r="H637">
        <v>0</v>
      </c>
      <c r="I637">
        <v>0</v>
      </c>
    </row>
    <row r="638" spans="1:9" hidden="1" x14ac:dyDescent="0.25">
      <c r="A638" s="2" t="s">
        <v>122</v>
      </c>
      <c r="B638" s="2" t="s">
        <v>58</v>
      </c>
      <c r="C638" s="2" t="s">
        <v>130</v>
      </c>
      <c r="D638" s="2" t="s">
        <v>15</v>
      </c>
      <c r="E638">
        <v>3547</v>
      </c>
      <c r="F638" s="1">
        <v>3455</v>
      </c>
      <c r="G638" s="1">
        <v>3206</v>
      </c>
      <c r="H638" t="s">
        <v>151</v>
      </c>
      <c r="I638">
        <v>131</v>
      </c>
    </row>
    <row r="639" spans="1:9" x14ac:dyDescent="0.25">
      <c r="A639" s="2" t="s">
        <v>122</v>
      </c>
      <c r="B639" s="2" t="s">
        <v>58</v>
      </c>
      <c r="C639" s="2" t="s">
        <v>131</v>
      </c>
      <c r="D639" s="2" t="s">
        <v>15</v>
      </c>
      <c r="E639">
        <v>9805</v>
      </c>
      <c r="F639" s="1">
        <v>9711</v>
      </c>
      <c r="G639" s="1">
        <v>9530</v>
      </c>
      <c r="H639">
        <v>2749</v>
      </c>
      <c r="I639">
        <v>8763</v>
      </c>
    </row>
    <row r="640" spans="1:9" hidden="1" x14ac:dyDescent="0.25">
      <c r="A640" s="2" t="s">
        <v>122</v>
      </c>
      <c r="B640" s="2" t="s">
        <v>58</v>
      </c>
      <c r="C640" s="2" t="s">
        <v>132</v>
      </c>
      <c r="D640" s="2" t="s">
        <v>15</v>
      </c>
      <c r="E640">
        <v>11721</v>
      </c>
      <c r="F640" s="1">
        <v>11614</v>
      </c>
      <c r="G640" s="1">
        <v>11365</v>
      </c>
      <c r="H640">
        <v>4458</v>
      </c>
      <c r="I640">
        <v>10887</v>
      </c>
    </row>
    <row r="641" spans="1:9" hidden="1" x14ac:dyDescent="0.25">
      <c r="A641" s="2" t="s">
        <v>122</v>
      </c>
      <c r="B641" s="2" t="s">
        <v>58</v>
      </c>
      <c r="C641" s="2" t="s">
        <v>133</v>
      </c>
      <c r="D641" s="2" t="s">
        <v>15</v>
      </c>
      <c r="E641">
        <v>8054</v>
      </c>
      <c r="F641" s="1">
        <v>7981</v>
      </c>
      <c r="G641" s="1">
        <v>8855</v>
      </c>
      <c r="H641">
        <v>3779</v>
      </c>
      <c r="I641">
        <v>7535</v>
      </c>
    </row>
    <row r="642" spans="1:9" hidden="1" x14ac:dyDescent="0.25">
      <c r="A642" s="2" t="s">
        <v>122</v>
      </c>
      <c r="B642" s="2" t="s">
        <v>58</v>
      </c>
      <c r="C642" s="2" t="s">
        <v>2</v>
      </c>
      <c r="D642" s="2" t="s">
        <v>15</v>
      </c>
      <c r="E642">
        <v>6687</v>
      </c>
      <c r="F642" s="1">
        <v>6618</v>
      </c>
      <c r="G642" s="1">
        <v>7300</v>
      </c>
      <c r="H642">
        <v>4030</v>
      </c>
      <c r="I642">
        <v>6210</v>
      </c>
    </row>
    <row r="643" spans="1:9" hidden="1" x14ac:dyDescent="0.25">
      <c r="A643" s="2" t="s">
        <v>122</v>
      </c>
      <c r="B643" s="2" t="s">
        <v>108</v>
      </c>
      <c r="C643" s="2" t="s">
        <v>129</v>
      </c>
      <c r="D643" s="2" t="s">
        <v>15</v>
      </c>
      <c r="E643">
        <v>0</v>
      </c>
      <c r="F643" s="1">
        <v>0</v>
      </c>
      <c r="G643" s="1">
        <v>4</v>
      </c>
      <c r="H643">
        <v>0</v>
      </c>
      <c r="I643">
        <v>0</v>
      </c>
    </row>
    <row r="644" spans="1:9" hidden="1" x14ac:dyDescent="0.25">
      <c r="A644" s="2" t="s">
        <v>122</v>
      </c>
      <c r="B644" s="2" t="s">
        <v>108</v>
      </c>
      <c r="C644" s="2" t="s">
        <v>130</v>
      </c>
      <c r="D644" s="2" t="s">
        <v>15</v>
      </c>
      <c r="E644">
        <v>0</v>
      </c>
      <c r="F644" s="1">
        <v>0</v>
      </c>
      <c r="G644" s="1">
        <v>7</v>
      </c>
      <c r="H644">
        <v>0</v>
      </c>
      <c r="I644">
        <v>0</v>
      </c>
    </row>
    <row r="645" spans="1:9" x14ac:dyDescent="0.25">
      <c r="A645" s="2" t="s">
        <v>122</v>
      </c>
      <c r="B645" s="2" t="s">
        <v>108</v>
      </c>
      <c r="C645" s="2" t="s">
        <v>131</v>
      </c>
      <c r="D645" s="2" t="s">
        <v>15</v>
      </c>
      <c r="E645">
        <v>0</v>
      </c>
      <c r="F645" s="1">
        <v>0</v>
      </c>
      <c r="G645" s="1">
        <v>13</v>
      </c>
      <c r="H645">
        <v>0</v>
      </c>
      <c r="I645">
        <v>0</v>
      </c>
    </row>
    <row r="646" spans="1:9" hidden="1" x14ac:dyDescent="0.25">
      <c r="A646" s="2" t="s">
        <v>122</v>
      </c>
      <c r="B646" s="2" t="s">
        <v>108</v>
      </c>
      <c r="C646" s="2" t="s">
        <v>132</v>
      </c>
      <c r="D646" s="2" t="s">
        <v>15</v>
      </c>
      <c r="E646">
        <v>0</v>
      </c>
      <c r="F646" s="1">
        <v>0</v>
      </c>
      <c r="G646" s="1">
        <v>11</v>
      </c>
      <c r="H646">
        <v>0</v>
      </c>
      <c r="I646">
        <v>0</v>
      </c>
    </row>
    <row r="647" spans="1:9" hidden="1" x14ac:dyDescent="0.25">
      <c r="A647" s="2" t="s">
        <v>122</v>
      </c>
      <c r="B647" s="2" t="s">
        <v>108</v>
      </c>
      <c r="C647" s="2" t="s">
        <v>133</v>
      </c>
      <c r="D647" s="2" t="s">
        <v>15</v>
      </c>
      <c r="E647">
        <v>0</v>
      </c>
      <c r="F647" s="1">
        <v>0</v>
      </c>
      <c r="G647" s="1">
        <v>10</v>
      </c>
      <c r="H647">
        <v>0</v>
      </c>
      <c r="I647">
        <v>0</v>
      </c>
    </row>
    <row r="648" spans="1:9" hidden="1" x14ac:dyDescent="0.25">
      <c r="A648" s="2" t="s">
        <v>122</v>
      </c>
      <c r="B648" s="2" t="s">
        <v>108</v>
      </c>
      <c r="C648" s="2" t="s">
        <v>2</v>
      </c>
      <c r="D648" s="2" t="s">
        <v>15</v>
      </c>
      <c r="E648">
        <v>0</v>
      </c>
      <c r="F648" s="1">
        <v>0</v>
      </c>
      <c r="G648" s="1">
        <v>10</v>
      </c>
      <c r="H648">
        <v>0</v>
      </c>
      <c r="I648">
        <v>0</v>
      </c>
    </row>
    <row r="649" spans="1:9" hidden="1" x14ac:dyDescent="0.25">
      <c r="A649" s="2" t="s">
        <v>122</v>
      </c>
      <c r="B649" s="2" t="s">
        <v>68</v>
      </c>
      <c r="C649" s="2" t="s">
        <v>129</v>
      </c>
      <c r="D649" s="2" t="s">
        <v>15</v>
      </c>
      <c r="E649">
        <v>121</v>
      </c>
      <c r="F649" s="1">
        <v>0</v>
      </c>
      <c r="G649" s="1">
        <v>269</v>
      </c>
      <c r="H649">
        <v>0</v>
      </c>
      <c r="I649">
        <v>0</v>
      </c>
    </row>
    <row r="650" spans="1:9" hidden="1" x14ac:dyDescent="0.25">
      <c r="A650" s="2" t="s">
        <v>122</v>
      </c>
      <c r="B650" s="2" t="s">
        <v>68</v>
      </c>
      <c r="C650" s="2" t="s">
        <v>130</v>
      </c>
      <c r="D650" s="2" t="s">
        <v>15</v>
      </c>
      <c r="E650">
        <v>285</v>
      </c>
      <c r="F650" s="1">
        <v>278</v>
      </c>
      <c r="G650" s="1">
        <v>262</v>
      </c>
      <c r="H650">
        <v>0</v>
      </c>
      <c r="I650">
        <v>9</v>
      </c>
    </row>
    <row r="651" spans="1:9" x14ac:dyDescent="0.25">
      <c r="A651" s="2" t="s">
        <v>122</v>
      </c>
      <c r="B651" s="2" t="s">
        <v>68</v>
      </c>
      <c r="C651" s="2" t="s">
        <v>131</v>
      </c>
      <c r="D651" s="2" t="s">
        <v>15</v>
      </c>
      <c r="E651">
        <v>842</v>
      </c>
      <c r="F651" s="1">
        <v>829</v>
      </c>
      <c r="G651" s="1">
        <v>987</v>
      </c>
      <c r="H651">
        <v>196</v>
      </c>
      <c r="I651">
        <v>694</v>
      </c>
    </row>
    <row r="652" spans="1:9" hidden="1" x14ac:dyDescent="0.25">
      <c r="A652" s="2" t="s">
        <v>122</v>
      </c>
      <c r="B652" s="2" t="s">
        <v>68</v>
      </c>
      <c r="C652" s="2" t="s">
        <v>132</v>
      </c>
      <c r="D652" s="2" t="s">
        <v>15</v>
      </c>
      <c r="E652">
        <v>995</v>
      </c>
      <c r="F652" s="1">
        <v>989</v>
      </c>
      <c r="G652" s="1">
        <v>1148</v>
      </c>
      <c r="H652">
        <v>405</v>
      </c>
      <c r="I652">
        <v>899</v>
      </c>
    </row>
    <row r="653" spans="1:9" hidden="1" x14ac:dyDescent="0.25">
      <c r="A653" s="2" t="s">
        <v>122</v>
      </c>
      <c r="B653" s="2" t="s">
        <v>68</v>
      </c>
      <c r="C653" s="2" t="s">
        <v>133</v>
      </c>
      <c r="D653" s="2" t="s">
        <v>15</v>
      </c>
      <c r="E653">
        <v>1122</v>
      </c>
      <c r="F653" s="1">
        <v>1113</v>
      </c>
      <c r="G653" s="1">
        <v>1210</v>
      </c>
      <c r="H653">
        <v>707</v>
      </c>
      <c r="I653">
        <v>1046</v>
      </c>
    </row>
    <row r="654" spans="1:9" hidden="1" x14ac:dyDescent="0.25">
      <c r="A654" s="2" t="s">
        <v>122</v>
      </c>
      <c r="B654" s="2" t="s">
        <v>68</v>
      </c>
      <c r="C654" s="2" t="s">
        <v>2</v>
      </c>
      <c r="D654" s="2" t="s">
        <v>15</v>
      </c>
      <c r="E654">
        <v>1308</v>
      </c>
      <c r="F654" s="1">
        <v>1298</v>
      </c>
      <c r="G654" s="1">
        <v>1376</v>
      </c>
      <c r="H654">
        <v>1070</v>
      </c>
      <c r="I654">
        <v>1255</v>
      </c>
    </row>
    <row r="655" spans="1:9" hidden="1" x14ac:dyDescent="0.25">
      <c r="A655" s="2" t="s">
        <v>122</v>
      </c>
      <c r="B655" s="2" t="s">
        <v>57</v>
      </c>
      <c r="C655" s="2" t="s">
        <v>129</v>
      </c>
      <c r="D655" s="2" t="s">
        <v>15</v>
      </c>
      <c r="E655">
        <v>4364</v>
      </c>
      <c r="F655" s="1">
        <v>0</v>
      </c>
      <c r="G655" s="1">
        <v>6572</v>
      </c>
      <c r="H655">
        <v>0</v>
      </c>
      <c r="I655">
        <v>0</v>
      </c>
    </row>
    <row r="656" spans="1:9" hidden="1" x14ac:dyDescent="0.25">
      <c r="A656" s="2" t="s">
        <v>122</v>
      </c>
      <c r="B656" s="2" t="s">
        <v>57</v>
      </c>
      <c r="C656" s="2" t="s">
        <v>130</v>
      </c>
      <c r="D656" s="2" t="s">
        <v>15</v>
      </c>
      <c r="E656">
        <v>4474</v>
      </c>
      <c r="F656" s="1">
        <v>4367</v>
      </c>
      <c r="G656" s="1">
        <v>4210</v>
      </c>
      <c r="H656" t="s">
        <v>151</v>
      </c>
      <c r="I656">
        <v>136</v>
      </c>
    </row>
    <row r="657" spans="1:9" x14ac:dyDescent="0.25">
      <c r="A657" s="2" t="s">
        <v>122</v>
      </c>
      <c r="B657" s="2" t="s">
        <v>57</v>
      </c>
      <c r="C657" s="2" t="s">
        <v>131</v>
      </c>
      <c r="D657" s="2" t="s">
        <v>15</v>
      </c>
      <c r="E657">
        <v>25894</v>
      </c>
      <c r="F657" s="1">
        <v>25712</v>
      </c>
      <c r="G657" s="1">
        <v>25152</v>
      </c>
      <c r="H657">
        <v>6356</v>
      </c>
      <c r="I657">
        <v>23195</v>
      </c>
    </row>
    <row r="658" spans="1:9" hidden="1" x14ac:dyDescent="0.25">
      <c r="A658" s="2" t="s">
        <v>122</v>
      </c>
      <c r="B658" s="2" t="s">
        <v>57</v>
      </c>
      <c r="C658" s="2" t="s">
        <v>132</v>
      </c>
      <c r="D658" s="2" t="s">
        <v>15</v>
      </c>
      <c r="E658">
        <v>15913</v>
      </c>
      <c r="F658" s="1">
        <v>15831</v>
      </c>
      <c r="G658" s="1">
        <v>14811</v>
      </c>
      <c r="H658">
        <v>7328</v>
      </c>
      <c r="I658">
        <v>15116</v>
      </c>
    </row>
    <row r="659" spans="1:9" hidden="1" x14ac:dyDescent="0.25">
      <c r="A659" s="2" t="s">
        <v>122</v>
      </c>
      <c r="B659" s="2" t="s">
        <v>57</v>
      </c>
      <c r="C659" s="2" t="s">
        <v>133</v>
      </c>
      <c r="D659" s="2" t="s">
        <v>15</v>
      </c>
      <c r="E659">
        <v>8012</v>
      </c>
      <c r="F659" s="1">
        <v>7980</v>
      </c>
      <c r="G659" s="1">
        <v>8099</v>
      </c>
      <c r="H659">
        <v>4967</v>
      </c>
      <c r="I659">
        <v>7755</v>
      </c>
    </row>
    <row r="660" spans="1:9" hidden="1" x14ac:dyDescent="0.25">
      <c r="A660" s="2" t="s">
        <v>122</v>
      </c>
      <c r="B660" s="2" t="s">
        <v>57</v>
      </c>
      <c r="C660" s="2" t="s">
        <v>2</v>
      </c>
      <c r="D660" s="2" t="s">
        <v>15</v>
      </c>
      <c r="E660">
        <v>5020</v>
      </c>
      <c r="F660" s="1">
        <v>4994</v>
      </c>
      <c r="G660" s="1">
        <v>5194</v>
      </c>
      <c r="H660">
        <v>3695</v>
      </c>
      <c r="I660">
        <v>4892</v>
      </c>
    </row>
    <row r="661" spans="1:9" hidden="1" x14ac:dyDescent="0.25">
      <c r="A661" s="2" t="s">
        <v>122</v>
      </c>
      <c r="B661" s="2" t="s">
        <v>102</v>
      </c>
      <c r="C661" s="2" t="s">
        <v>129</v>
      </c>
      <c r="D661" s="2" t="s">
        <v>15</v>
      </c>
      <c r="E661">
        <v>85</v>
      </c>
      <c r="F661" s="1">
        <v>0</v>
      </c>
      <c r="G661" s="1">
        <v>179</v>
      </c>
      <c r="H661">
        <v>0</v>
      </c>
      <c r="I661">
        <v>0</v>
      </c>
    </row>
    <row r="662" spans="1:9" hidden="1" x14ac:dyDescent="0.25">
      <c r="A662" s="2" t="s">
        <v>122</v>
      </c>
      <c r="B662" s="2" t="s">
        <v>102</v>
      </c>
      <c r="C662" s="2" t="s">
        <v>130</v>
      </c>
      <c r="D662" s="2" t="s">
        <v>15</v>
      </c>
      <c r="E662">
        <v>117</v>
      </c>
      <c r="F662" s="1">
        <v>113</v>
      </c>
      <c r="G662" s="1">
        <v>110</v>
      </c>
      <c r="H662">
        <v>0</v>
      </c>
      <c r="I662">
        <v>3</v>
      </c>
    </row>
    <row r="663" spans="1:9" x14ac:dyDescent="0.25">
      <c r="A663" s="2" t="s">
        <v>122</v>
      </c>
      <c r="B663" s="2" t="s">
        <v>102</v>
      </c>
      <c r="C663" s="2" t="s">
        <v>131</v>
      </c>
      <c r="D663" s="2" t="s">
        <v>15</v>
      </c>
      <c r="E663">
        <v>416</v>
      </c>
      <c r="F663" s="1">
        <v>410</v>
      </c>
      <c r="G663" s="1">
        <v>387</v>
      </c>
      <c r="H663">
        <v>96</v>
      </c>
      <c r="I663">
        <v>348</v>
      </c>
    </row>
    <row r="664" spans="1:9" hidden="1" x14ac:dyDescent="0.25">
      <c r="A664" s="2" t="s">
        <v>122</v>
      </c>
      <c r="B664" s="2" t="s">
        <v>102</v>
      </c>
      <c r="C664" s="2" t="s">
        <v>132</v>
      </c>
      <c r="D664" s="2" t="s">
        <v>15</v>
      </c>
      <c r="E664">
        <v>570</v>
      </c>
      <c r="F664" s="1">
        <v>566</v>
      </c>
      <c r="G664" s="1">
        <v>534</v>
      </c>
      <c r="H664">
        <v>246</v>
      </c>
      <c r="I664">
        <v>514</v>
      </c>
    </row>
    <row r="665" spans="1:9" hidden="1" x14ac:dyDescent="0.25">
      <c r="A665" s="2" t="s">
        <v>122</v>
      </c>
      <c r="B665" s="2" t="s">
        <v>102</v>
      </c>
      <c r="C665" s="2" t="s">
        <v>133</v>
      </c>
      <c r="D665" s="2" t="s">
        <v>15</v>
      </c>
      <c r="E665">
        <v>184</v>
      </c>
      <c r="F665" s="1">
        <v>181</v>
      </c>
      <c r="G665" s="1">
        <v>179</v>
      </c>
      <c r="H665">
        <v>96</v>
      </c>
      <c r="I665">
        <v>170</v>
      </c>
    </row>
    <row r="666" spans="1:9" hidden="1" x14ac:dyDescent="0.25">
      <c r="A666" s="2" t="s">
        <v>122</v>
      </c>
      <c r="B666" s="2" t="s">
        <v>102</v>
      </c>
      <c r="C666" s="2" t="s">
        <v>2</v>
      </c>
      <c r="D666" s="2" t="s">
        <v>15</v>
      </c>
      <c r="E666">
        <v>78</v>
      </c>
      <c r="F666" s="1">
        <v>78</v>
      </c>
      <c r="G666" s="1">
        <v>85</v>
      </c>
      <c r="H666">
        <v>59</v>
      </c>
      <c r="I666">
        <v>78</v>
      </c>
    </row>
    <row r="667" spans="1:9" hidden="1" x14ac:dyDescent="0.25">
      <c r="A667" s="2" t="s">
        <v>122</v>
      </c>
      <c r="B667" s="2" t="s">
        <v>64</v>
      </c>
      <c r="C667" s="2" t="s">
        <v>129</v>
      </c>
      <c r="D667" s="2" t="s">
        <v>15</v>
      </c>
      <c r="E667">
        <v>229</v>
      </c>
      <c r="F667" s="1">
        <v>0</v>
      </c>
      <c r="G667" s="1">
        <v>737</v>
      </c>
      <c r="H667">
        <v>0</v>
      </c>
      <c r="I667">
        <v>0</v>
      </c>
    </row>
    <row r="668" spans="1:9" hidden="1" x14ac:dyDescent="0.25">
      <c r="A668" s="2" t="s">
        <v>122</v>
      </c>
      <c r="B668" s="2" t="s">
        <v>64</v>
      </c>
      <c r="C668" s="2" t="s">
        <v>130</v>
      </c>
      <c r="D668" s="2" t="s">
        <v>15</v>
      </c>
      <c r="E668">
        <v>506</v>
      </c>
      <c r="F668" s="1">
        <v>488</v>
      </c>
      <c r="G668" s="1">
        <v>510</v>
      </c>
      <c r="H668">
        <v>0</v>
      </c>
      <c r="I668">
        <v>18</v>
      </c>
    </row>
    <row r="669" spans="1:9" x14ac:dyDescent="0.25">
      <c r="A669" s="2" t="s">
        <v>122</v>
      </c>
      <c r="B669" s="2" t="s">
        <v>64</v>
      </c>
      <c r="C669" s="2" t="s">
        <v>131</v>
      </c>
      <c r="D669" s="2" t="s">
        <v>15</v>
      </c>
      <c r="E669">
        <v>1366</v>
      </c>
      <c r="F669" s="1">
        <v>1348</v>
      </c>
      <c r="G669" s="1">
        <v>1531</v>
      </c>
      <c r="H669">
        <v>249</v>
      </c>
      <c r="I669">
        <v>1038</v>
      </c>
    </row>
    <row r="670" spans="1:9" hidden="1" x14ac:dyDescent="0.25">
      <c r="A670" s="2" t="s">
        <v>122</v>
      </c>
      <c r="B670" s="2" t="s">
        <v>64</v>
      </c>
      <c r="C670" s="2" t="s">
        <v>132</v>
      </c>
      <c r="D670" s="2" t="s">
        <v>15</v>
      </c>
      <c r="E670">
        <v>1313</v>
      </c>
      <c r="F670" s="1">
        <v>1298</v>
      </c>
      <c r="G670" s="1">
        <v>1342</v>
      </c>
      <c r="H670">
        <v>391</v>
      </c>
      <c r="I670">
        <v>1121</v>
      </c>
    </row>
    <row r="671" spans="1:9" hidden="1" x14ac:dyDescent="0.25">
      <c r="A671" s="2" t="s">
        <v>122</v>
      </c>
      <c r="B671" s="2" t="s">
        <v>64</v>
      </c>
      <c r="C671" s="2" t="s">
        <v>133</v>
      </c>
      <c r="D671" s="2" t="s">
        <v>15</v>
      </c>
      <c r="E671">
        <v>890</v>
      </c>
      <c r="F671" s="1">
        <v>881</v>
      </c>
      <c r="G671" s="1">
        <v>983</v>
      </c>
      <c r="H671">
        <v>390</v>
      </c>
      <c r="I671">
        <v>797</v>
      </c>
    </row>
    <row r="672" spans="1:9" hidden="1" x14ac:dyDescent="0.25">
      <c r="A672" s="2" t="s">
        <v>122</v>
      </c>
      <c r="B672" s="2" t="s">
        <v>64</v>
      </c>
      <c r="C672" s="2" t="s">
        <v>2</v>
      </c>
      <c r="D672" s="2" t="s">
        <v>15</v>
      </c>
      <c r="E672">
        <v>587</v>
      </c>
      <c r="F672" s="1">
        <v>578</v>
      </c>
      <c r="G672" s="1">
        <v>608</v>
      </c>
      <c r="H672">
        <v>355</v>
      </c>
      <c r="I672">
        <v>537</v>
      </c>
    </row>
    <row r="673" spans="1:9" hidden="1" x14ac:dyDescent="0.25">
      <c r="A673" s="2" t="s">
        <v>122</v>
      </c>
      <c r="B673" s="2" t="s">
        <v>74</v>
      </c>
      <c r="C673" s="2" t="s">
        <v>129</v>
      </c>
      <c r="D673" s="2" t="s">
        <v>15</v>
      </c>
      <c r="E673">
        <v>0</v>
      </c>
      <c r="F673" s="1">
        <v>0</v>
      </c>
      <c r="G673" s="1">
        <v>41</v>
      </c>
      <c r="H673">
        <v>0</v>
      </c>
      <c r="I673">
        <v>0</v>
      </c>
    </row>
    <row r="674" spans="1:9" hidden="1" x14ac:dyDescent="0.25">
      <c r="A674" s="2" t="s">
        <v>122</v>
      </c>
      <c r="B674" s="2" t="s">
        <v>74</v>
      </c>
      <c r="C674" s="2" t="s">
        <v>130</v>
      </c>
      <c r="D674" s="2" t="s">
        <v>15</v>
      </c>
      <c r="E674">
        <v>0</v>
      </c>
      <c r="F674" s="1">
        <v>0</v>
      </c>
      <c r="G674" s="1">
        <v>32</v>
      </c>
      <c r="H674">
        <v>0</v>
      </c>
      <c r="I674">
        <v>0</v>
      </c>
    </row>
    <row r="675" spans="1:9" x14ac:dyDescent="0.25">
      <c r="A675" s="2" t="s">
        <v>122</v>
      </c>
      <c r="B675" s="2" t="s">
        <v>74</v>
      </c>
      <c r="C675" s="2" t="s">
        <v>131</v>
      </c>
      <c r="D675" s="2" t="s">
        <v>15</v>
      </c>
      <c r="E675">
        <v>0</v>
      </c>
      <c r="F675" s="1">
        <v>0</v>
      </c>
      <c r="G675" s="1">
        <v>202</v>
      </c>
      <c r="H675">
        <v>0</v>
      </c>
      <c r="I675">
        <v>0</v>
      </c>
    </row>
    <row r="676" spans="1:9" hidden="1" x14ac:dyDescent="0.25">
      <c r="A676" s="2" t="s">
        <v>122</v>
      </c>
      <c r="B676" s="2" t="s">
        <v>74</v>
      </c>
      <c r="C676" s="2" t="s">
        <v>132</v>
      </c>
      <c r="D676" s="2" t="s">
        <v>15</v>
      </c>
      <c r="E676">
        <v>0</v>
      </c>
      <c r="F676" s="1">
        <v>0</v>
      </c>
      <c r="G676" s="1">
        <v>275</v>
      </c>
      <c r="H676">
        <v>0</v>
      </c>
      <c r="I676">
        <v>0</v>
      </c>
    </row>
    <row r="677" spans="1:9" hidden="1" x14ac:dyDescent="0.25">
      <c r="A677" s="2" t="s">
        <v>122</v>
      </c>
      <c r="B677" s="2" t="s">
        <v>74</v>
      </c>
      <c r="C677" s="2" t="s">
        <v>133</v>
      </c>
      <c r="D677" s="2" t="s">
        <v>15</v>
      </c>
      <c r="E677">
        <v>0</v>
      </c>
      <c r="F677" s="1">
        <v>0</v>
      </c>
      <c r="G677" s="1">
        <v>350</v>
      </c>
      <c r="H677">
        <v>0</v>
      </c>
      <c r="I677">
        <v>0</v>
      </c>
    </row>
    <row r="678" spans="1:9" hidden="1" x14ac:dyDescent="0.25">
      <c r="A678" s="2" t="s">
        <v>122</v>
      </c>
      <c r="B678" s="2" t="s">
        <v>74</v>
      </c>
      <c r="C678" s="2" t="s">
        <v>2</v>
      </c>
      <c r="D678" s="2" t="s">
        <v>15</v>
      </c>
      <c r="E678">
        <v>0</v>
      </c>
      <c r="F678" s="1">
        <v>0</v>
      </c>
      <c r="G678" s="1">
        <v>330</v>
      </c>
      <c r="H678">
        <v>0</v>
      </c>
      <c r="I678">
        <v>0</v>
      </c>
    </row>
    <row r="679" spans="1:9" hidden="1" x14ac:dyDescent="0.25">
      <c r="A679" s="2" t="s">
        <v>122</v>
      </c>
      <c r="B679" s="2" t="s">
        <v>103</v>
      </c>
      <c r="C679" s="2" t="s">
        <v>129</v>
      </c>
      <c r="D679" s="2" t="s">
        <v>15</v>
      </c>
      <c r="E679">
        <v>5599</v>
      </c>
      <c r="F679" s="1">
        <v>0</v>
      </c>
      <c r="G679" s="1">
        <v>10855</v>
      </c>
      <c r="H679">
        <v>0</v>
      </c>
      <c r="I679">
        <v>0</v>
      </c>
    </row>
    <row r="680" spans="1:9" hidden="1" x14ac:dyDescent="0.25">
      <c r="A680" s="2" t="s">
        <v>122</v>
      </c>
      <c r="B680" s="2" t="s">
        <v>103</v>
      </c>
      <c r="C680" s="2" t="s">
        <v>130</v>
      </c>
      <c r="D680" s="2" t="s">
        <v>15</v>
      </c>
      <c r="E680">
        <v>9770</v>
      </c>
      <c r="F680" s="1">
        <v>9530</v>
      </c>
      <c r="G680" s="1">
        <v>10266</v>
      </c>
      <c r="H680">
        <v>5</v>
      </c>
      <c r="I680">
        <v>380</v>
      </c>
    </row>
    <row r="681" spans="1:9" x14ac:dyDescent="0.25">
      <c r="A681" s="2" t="s">
        <v>122</v>
      </c>
      <c r="B681" s="2" t="s">
        <v>103</v>
      </c>
      <c r="C681" s="2" t="s">
        <v>131</v>
      </c>
      <c r="D681" s="2" t="s">
        <v>15</v>
      </c>
      <c r="E681">
        <v>25168</v>
      </c>
      <c r="F681" s="1">
        <v>24835</v>
      </c>
      <c r="G681" s="1">
        <v>27311</v>
      </c>
      <c r="H681">
        <v>6314</v>
      </c>
      <c r="I681">
        <v>20576</v>
      </c>
    </row>
    <row r="682" spans="1:9" hidden="1" x14ac:dyDescent="0.25">
      <c r="A682" s="2" t="s">
        <v>122</v>
      </c>
      <c r="B682" s="2" t="s">
        <v>103</v>
      </c>
      <c r="C682" s="2" t="s">
        <v>132</v>
      </c>
      <c r="D682" s="2" t="s">
        <v>15</v>
      </c>
      <c r="E682">
        <v>22887</v>
      </c>
      <c r="F682" s="1">
        <v>22627</v>
      </c>
      <c r="G682" s="1">
        <v>25904</v>
      </c>
      <c r="H682">
        <v>9458</v>
      </c>
      <c r="I682">
        <v>20396</v>
      </c>
    </row>
    <row r="683" spans="1:9" hidden="1" x14ac:dyDescent="0.25">
      <c r="A683" s="2" t="s">
        <v>122</v>
      </c>
      <c r="B683" s="2" t="s">
        <v>103</v>
      </c>
      <c r="C683" s="2" t="s">
        <v>133</v>
      </c>
      <c r="D683" s="2" t="s">
        <v>15</v>
      </c>
      <c r="E683">
        <v>31118</v>
      </c>
      <c r="F683" s="1">
        <v>30855</v>
      </c>
      <c r="G683" s="1">
        <v>33204</v>
      </c>
      <c r="H683">
        <v>19374</v>
      </c>
      <c r="I683">
        <v>28995</v>
      </c>
    </row>
    <row r="684" spans="1:9" hidden="1" x14ac:dyDescent="0.25">
      <c r="A684" s="2" t="s">
        <v>122</v>
      </c>
      <c r="B684" s="2" t="s">
        <v>103</v>
      </c>
      <c r="C684" s="2" t="s">
        <v>2</v>
      </c>
      <c r="D684" s="2" t="s">
        <v>15</v>
      </c>
      <c r="E684">
        <v>30792</v>
      </c>
      <c r="F684" s="1">
        <v>30580</v>
      </c>
      <c r="G684" s="1">
        <v>30953</v>
      </c>
      <c r="H684">
        <v>25296</v>
      </c>
      <c r="I684">
        <v>29325</v>
      </c>
    </row>
    <row r="685" spans="1:9" x14ac:dyDescent="0.25">
      <c r="A685" s="2" t="s">
        <v>122</v>
      </c>
      <c r="B685" s="2" t="s">
        <v>35</v>
      </c>
      <c r="C685" s="2" t="s">
        <v>131</v>
      </c>
      <c r="D685" s="2" t="s">
        <v>15</v>
      </c>
      <c r="E685">
        <v>0</v>
      </c>
      <c r="F685" s="1">
        <v>0</v>
      </c>
      <c r="G685" s="1">
        <v>1</v>
      </c>
      <c r="H685">
        <v>0</v>
      </c>
      <c r="I685">
        <v>0</v>
      </c>
    </row>
    <row r="686" spans="1:9" hidden="1" x14ac:dyDescent="0.25">
      <c r="A686" s="2" t="s">
        <v>122</v>
      </c>
      <c r="B686" s="2" t="s">
        <v>59</v>
      </c>
      <c r="C686" s="2" t="s">
        <v>129</v>
      </c>
      <c r="D686" s="2" t="s">
        <v>15</v>
      </c>
      <c r="E686">
        <v>869</v>
      </c>
      <c r="F686" s="1">
        <v>0</v>
      </c>
      <c r="G686" s="1">
        <v>1752</v>
      </c>
      <c r="H686">
        <v>0</v>
      </c>
      <c r="I686">
        <v>0</v>
      </c>
    </row>
    <row r="687" spans="1:9" hidden="1" x14ac:dyDescent="0.25">
      <c r="A687" s="2" t="s">
        <v>122</v>
      </c>
      <c r="B687" s="2" t="s">
        <v>59</v>
      </c>
      <c r="C687" s="2" t="s">
        <v>130</v>
      </c>
      <c r="D687" s="2" t="s">
        <v>15</v>
      </c>
      <c r="E687">
        <v>1431</v>
      </c>
      <c r="F687" s="1">
        <v>1398</v>
      </c>
      <c r="G687" s="1">
        <v>1383</v>
      </c>
      <c r="H687">
        <v>0</v>
      </c>
      <c r="I687">
        <v>56</v>
      </c>
    </row>
    <row r="688" spans="1:9" x14ac:dyDescent="0.25">
      <c r="A688" s="2" t="s">
        <v>122</v>
      </c>
      <c r="B688" s="2" t="s">
        <v>59</v>
      </c>
      <c r="C688" s="2" t="s">
        <v>131</v>
      </c>
      <c r="D688" s="2" t="s">
        <v>15</v>
      </c>
      <c r="E688">
        <v>4725</v>
      </c>
      <c r="F688" s="1">
        <v>4691</v>
      </c>
      <c r="G688" s="1">
        <v>4538</v>
      </c>
      <c r="H688">
        <v>1521</v>
      </c>
      <c r="I688">
        <v>4297</v>
      </c>
    </row>
    <row r="689" spans="1:9" hidden="1" x14ac:dyDescent="0.25">
      <c r="A689" s="2" t="s">
        <v>122</v>
      </c>
      <c r="B689" s="2" t="s">
        <v>59</v>
      </c>
      <c r="C689" s="2" t="s">
        <v>132</v>
      </c>
      <c r="D689" s="2" t="s">
        <v>15</v>
      </c>
      <c r="E689">
        <v>4319</v>
      </c>
      <c r="F689" s="1">
        <v>4298</v>
      </c>
      <c r="G689" s="1">
        <v>4049</v>
      </c>
      <c r="H689">
        <v>1926</v>
      </c>
      <c r="I689">
        <v>4077</v>
      </c>
    </row>
    <row r="690" spans="1:9" hidden="1" x14ac:dyDescent="0.25">
      <c r="A690" s="2" t="s">
        <v>122</v>
      </c>
      <c r="B690" s="2" t="s">
        <v>59</v>
      </c>
      <c r="C690" s="2" t="s">
        <v>133</v>
      </c>
      <c r="D690" s="2" t="s">
        <v>15</v>
      </c>
      <c r="E690">
        <v>3062</v>
      </c>
      <c r="F690" s="1">
        <v>3047</v>
      </c>
      <c r="G690" s="1">
        <v>3037</v>
      </c>
      <c r="H690">
        <v>1960</v>
      </c>
      <c r="I690">
        <v>2955</v>
      </c>
    </row>
    <row r="691" spans="1:9" hidden="1" x14ac:dyDescent="0.25">
      <c r="A691" s="2" t="s">
        <v>122</v>
      </c>
      <c r="B691" s="2" t="s">
        <v>59</v>
      </c>
      <c r="C691" s="2" t="s">
        <v>2</v>
      </c>
      <c r="D691" s="2" t="s">
        <v>15</v>
      </c>
      <c r="E691">
        <v>1365</v>
      </c>
      <c r="F691" s="1">
        <v>1357</v>
      </c>
      <c r="G691" s="1">
        <v>1276</v>
      </c>
      <c r="H691">
        <v>1004</v>
      </c>
      <c r="I691">
        <v>1327</v>
      </c>
    </row>
    <row r="692" spans="1:9" hidden="1" x14ac:dyDescent="0.25">
      <c r="A692" s="2" t="s">
        <v>122</v>
      </c>
      <c r="B692" s="2" t="s">
        <v>65</v>
      </c>
      <c r="C692" s="2" t="s">
        <v>129</v>
      </c>
      <c r="D692" s="2" t="s">
        <v>15</v>
      </c>
      <c r="E692">
        <v>0</v>
      </c>
      <c r="F692" s="1">
        <v>0</v>
      </c>
      <c r="G692" s="1">
        <v>102</v>
      </c>
      <c r="H692">
        <v>0</v>
      </c>
      <c r="I692">
        <v>0</v>
      </c>
    </row>
    <row r="693" spans="1:9" hidden="1" x14ac:dyDescent="0.25">
      <c r="A693" s="2" t="s">
        <v>122</v>
      </c>
      <c r="B693" s="2" t="s">
        <v>65</v>
      </c>
      <c r="C693" s="2" t="s">
        <v>130</v>
      </c>
      <c r="D693" s="2" t="s">
        <v>15</v>
      </c>
      <c r="E693">
        <v>0</v>
      </c>
      <c r="F693" s="1">
        <v>0</v>
      </c>
      <c r="G693" s="1">
        <v>67</v>
      </c>
      <c r="H693">
        <v>0</v>
      </c>
      <c r="I693">
        <v>0</v>
      </c>
    </row>
    <row r="694" spans="1:9" x14ac:dyDescent="0.25">
      <c r="A694" s="2" t="s">
        <v>122</v>
      </c>
      <c r="B694" s="2" t="s">
        <v>65</v>
      </c>
      <c r="C694" s="2" t="s">
        <v>131</v>
      </c>
      <c r="D694" s="2" t="s">
        <v>15</v>
      </c>
      <c r="E694">
        <v>0</v>
      </c>
      <c r="F694" s="1">
        <v>0</v>
      </c>
      <c r="G694" s="1">
        <v>233</v>
      </c>
      <c r="H694">
        <v>0</v>
      </c>
      <c r="I694">
        <v>0</v>
      </c>
    </row>
    <row r="695" spans="1:9" hidden="1" x14ac:dyDescent="0.25">
      <c r="A695" s="2" t="s">
        <v>122</v>
      </c>
      <c r="B695" s="2" t="s">
        <v>65</v>
      </c>
      <c r="C695" s="2" t="s">
        <v>132</v>
      </c>
      <c r="D695" s="2" t="s">
        <v>15</v>
      </c>
      <c r="E695">
        <v>0</v>
      </c>
      <c r="F695" s="1">
        <v>0</v>
      </c>
      <c r="G695" s="1">
        <v>261</v>
      </c>
      <c r="H695">
        <v>0</v>
      </c>
      <c r="I695">
        <v>0</v>
      </c>
    </row>
    <row r="696" spans="1:9" hidden="1" x14ac:dyDescent="0.25">
      <c r="A696" s="2" t="s">
        <v>122</v>
      </c>
      <c r="B696" s="2" t="s">
        <v>65</v>
      </c>
      <c r="C696" s="2" t="s">
        <v>133</v>
      </c>
      <c r="D696" s="2" t="s">
        <v>15</v>
      </c>
      <c r="E696">
        <v>0</v>
      </c>
      <c r="F696" s="1">
        <v>0</v>
      </c>
      <c r="G696" s="1">
        <v>179</v>
      </c>
      <c r="H696">
        <v>0</v>
      </c>
      <c r="I696">
        <v>0</v>
      </c>
    </row>
    <row r="697" spans="1:9" hidden="1" x14ac:dyDescent="0.25">
      <c r="A697" s="2" t="s">
        <v>122</v>
      </c>
      <c r="B697" s="2" t="s">
        <v>65</v>
      </c>
      <c r="C697" s="2" t="s">
        <v>2</v>
      </c>
      <c r="D697" s="2" t="s">
        <v>15</v>
      </c>
      <c r="E697">
        <v>0</v>
      </c>
      <c r="F697" s="1">
        <v>0</v>
      </c>
      <c r="G697" s="1">
        <v>58</v>
      </c>
      <c r="H697">
        <v>0</v>
      </c>
      <c r="I697">
        <v>0</v>
      </c>
    </row>
    <row r="698" spans="1:9" hidden="1" x14ac:dyDescent="0.25">
      <c r="A698" s="2" t="s">
        <v>122</v>
      </c>
      <c r="B698" s="2" t="s">
        <v>67</v>
      </c>
      <c r="C698" s="2" t="s">
        <v>129</v>
      </c>
      <c r="D698" s="2" t="s">
        <v>15</v>
      </c>
      <c r="E698">
        <v>1154</v>
      </c>
      <c r="F698" s="1">
        <v>0</v>
      </c>
      <c r="G698" s="1">
        <v>2814</v>
      </c>
      <c r="H698">
        <v>0</v>
      </c>
      <c r="I698">
        <v>0</v>
      </c>
    </row>
    <row r="699" spans="1:9" hidden="1" x14ac:dyDescent="0.25">
      <c r="A699" s="2" t="s">
        <v>122</v>
      </c>
      <c r="B699" s="2" t="s">
        <v>67</v>
      </c>
      <c r="C699" s="2" t="s">
        <v>130</v>
      </c>
      <c r="D699" s="2" t="s">
        <v>15</v>
      </c>
      <c r="E699">
        <v>2106</v>
      </c>
      <c r="F699" s="1">
        <v>2049</v>
      </c>
      <c r="G699" s="1">
        <v>2396</v>
      </c>
      <c r="H699">
        <v>0</v>
      </c>
      <c r="I699">
        <v>70</v>
      </c>
    </row>
    <row r="700" spans="1:9" x14ac:dyDescent="0.25">
      <c r="A700" s="2" t="s">
        <v>122</v>
      </c>
      <c r="B700" s="2" t="s">
        <v>67</v>
      </c>
      <c r="C700" s="2" t="s">
        <v>131</v>
      </c>
      <c r="D700" s="2" t="s">
        <v>15</v>
      </c>
      <c r="E700">
        <v>5715</v>
      </c>
      <c r="F700" s="1">
        <v>5643</v>
      </c>
      <c r="G700" s="1">
        <v>6498</v>
      </c>
      <c r="H700">
        <v>1383</v>
      </c>
      <c r="I700">
        <v>4680</v>
      </c>
    </row>
    <row r="701" spans="1:9" hidden="1" x14ac:dyDescent="0.25">
      <c r="A701" s="2" t="s">
        <v>122</v>
      </c>
      <c r="B701" s="2" t="s">
        <v>67</v>
      </c>
      <c r="C701" s="2" t="s">
        <v>132</v>
      </c>
      <c r="D701" s="2" t="s">
        <v>15</v>
      </c>
      <c r="E701">
        <v>6897</v>
      </c>
      <c r="F701" s="1">
        <v>6821</v>
      </c>
      <c r="G701" s="1">
        <v>7832</v>
      </c>
      <c r="H701">
        <v>2830</v>
      </c>
      <c r="I701">
        <v>6093</v>
      </c>
    </row>
    <row r="702" spans="1:9" hidden="1" x14ac:dyDescent="0.25">
      <c r="A702" s="2" t="s">
        <v>122</v>
      </c>
      <c r="B702" s="2" t="s">
        <v>67</v>
      </c>
      <c r="C702" s="2" t="s">
        <v>133</v>
      </c>
      <c r="D702" s="2" t="s">
        <v>15</v>
      </c>
      <c r="E702">
        <v>6068</v>
      </c>
      <c r="F702" s="1">
        <v>6015</v>
      </c>
      <c r="G702" s="1">
        <v>6457</v>
      </c>
      <c r="H702">
        <v>3854</v>
      </c>
      <c r="I702">
        <v>5628</v>
      </c>
    </row>
    <row r="703" spans="1:9" hidden="1" x14ac:dyDescent="0.25">
      <c r="A703" s="2" t="s">
        <v>122</v>
      </c>
      <c r="B703" s="2" t="s">
        <v>67</v>
      </c>
      <c r="C703" s="2" t="s">
        <v>2</v>
      </c>
      <c r="D703" s="2" t="s">
        <v>15</v>
      </c>
      <c r="E703">
        <v>4953</v>
      </c>
      <c r="F703" s="1">
        <v>4918</v>
      </c>
      <c r="G703" s="1">
        <v>5174</v>
      </c>
      <c r="H703">
        <v>3986</v>
      </c>
      <c r="I703">
        <v>4704</v>
      </c>
    </row>
    <row r="704" spans="1:9" hidden="1" x14ac:dyDescent="0.25">
      <c r="A704" s="2" t="s">
        <v>122</v>
      </c>
      <c r="B704" s="2" t="s">
        <v>109</v>
      </c>
      <c r="C704" s="2" t="s">
        <v>130</v>
      </c>
      <c r="D704" s="2" t="s">
        <v>15</v>
      </c>
      <c r="E704">
        <v>0</v>
      </c>
      <c r="F704" s="1">
        <v>0</v>
      </c>
      <c r="G704" s="1">
        <v>1</v>
      </c>
      <c r="H704">
        <v>0</v>
      </c>
      <c r="I704">
        <v>0</v>
      </c>
    </row>
    <row r="705" spans="1:9" x14ac:dyDescent="0.25">
      <c r="A705" s="2" t="s">
        <v>122</v>
      </c>
      <c r="B705" s="2" t="s">
        <v>109</v>
      </c>
      <c r="C705" s="2" t="s">
        <v>131</v>
      </c>
      <c r="D705" s="2" t="s">
        <v>15</v>
      </c>
      <c r="E705">
        <v>0</v>
      </c>
      <c r="F705" s="1">
        <v>0</v>
      </c>
      <c r="G705" s="1">
        <v>1</v>
      </c>
      <c r="H705">
        <v>0</v>
      </c>
      <c r="I705">
        <v>0</v>
      </c>
    </row>
    <row r="706" spans="1:9" hidden="1" x14ac:dyDescent="0.25">
      <c r="A706" s="2" t="s">
        <v>122</v>
      </c>
      <c r="B706" s="2" t="s">
        <v>109</v>
      </c>
      <c r="C706" s="2" t="s">
        <v>133</v>
      </c>
      <c r="D706" s="2" t="s">
        <v>15</v>
      </c>
      <c r="E706">
        <v>0</v>
      </c>
      <c r="F706" s="1">
        <v>0</v>
      </c>
      <c r="G706" s="1">
        <v>2</v>
      </c>
      <c r="H706">
        <v>0</v>
      </c>
      <c r="I706">
        <v>0</v>
      </c>
    </row>
    <row r="707" spans="1:9" hidden="1" x14ac:dyDescent="0.25">
      <c r="A707" s="2" t="s">
        <v>122</v>
      </c>
      <c r="B707" s="2" t="s">
        <v>109</v>
      </c>
      <c r="C707" s="2" t="s">
        <v>2</v>
      </c>
      <c r="D707" s="2" t="s">
        <v>15</v>
      </c>
      <c r="E707">
        <v>0</v>
      </c>
      <c r="F707" s="1">
        <v>0</v>
      </c>
      <c r="G707" s="1">
        <v>2</v>
      </c>
      <c r="H707">
        <v>0</v>
      </c>
      <c r="I707">
        <v>0</v>
      </c>
    </row>
    <row r="708" spans="1:9" hidden="1" x14ac:dyDescent="0.25">
      <c r="A708" s="2" t="s">
        <v>122</v>
      </c>
      <c r="B708" s="2" t="s">
        <v>110</v>
      </c>
      <c r="C708" s="2" t="s">
        <v>129</v>
      </c>
      <c r="D708" s="2" t="s">
        <v>15</v>
      </c>
      <c r="E708">
        <v>0</v>
      </c>
      <c r="F708" s="1">
        <v>0</v>
      </c>
      <c r="G708" s="1">
        <v>6</v>
      </c>
      <c r="H708">
        <v>0</v>
      </c>
      <c r="I708">
        <v>0</v>
      </c>
    </row>
    <row r="709" spans="1:9" hidden="1" x14ac:dyDescent="0.25">
      <c r="A709" s="2" t="s">
        <v>122</v>
      </c>
      <c r="B709" s="2" t="s">
        <v>110</v>
      </c>
      <c r="C709" s="2" t="s">
        <v>130</v>
      </c>
      <c r="D709" s="2" t="s">
        <v>15</v>
      </c>
      <c r="E709">
        <v>0</v>
      </c>
      <c r="F709" s="1">
        <v>0</v>
      </c>
      <c r="G709" s="1">
        <v>8</v>
      </c>
      <c r="H709">
        <v>0</v>
      </c>
      <c r="I709">
        <v>0</v>
      </c>
    </row>
    <row r="710" spans="1:9" x14ac:dyDescent="0.25">
      <c r="A710" s="2" t="s">
        <v>122</v>
      </c>
      <c r="B710" s="2" t="s">
        <v>110</v>
      </c>
      <c r="C710" s="2" t="s">
        <v>131</v>
      </c>
      <c r="D710" s="2" t="s">
        <v>15</v>
      </c>
      <c r="E710">
        <v>0</v>
      </c>
      <c r="F710" s="1">
        <v>0</v>
      </c>
      <c r="G710" s="1">
        <v>134</v>
      </c>
      <c r="H710">
        <v>0</v>
      </c>
      <c r="I710">
        <v>0</v>
      </c>
    </row>
    <row r="711" spans="1:9" hidden="1" x14ac:dyDescent="0.25">
      <c r="A711" s="2" t="s">
        <v>122</v>
      </c>
      <c r="B711" s="2" t="s">
        <v>110</v>
      </c>
      <c r="C711" s="2" t="s">
        <v>132</v>
      </c>
      <c r="D711" s="2" t="s">
        <v>15</v>
      </c>
      <c r="E711">
        <v>0</v>
      </c>
      <c r="F711" s="1">
        <v>0</v>
      </c>
      <c r="G711" s="1">
        <v>200</v>
      </c>
      <c r="H711">
        <v>0</v>
      </c>
      <c r="I711">
        <v>0</v>
      </c>
    </row>
    <row r="712" spans="1:9" hidden="1" x14ac:dyDescent="0.25">
      <c r="A712" s="2" t="s">
        <v>122</v>
      </c>
      <c r="B712" s="2" t="s">
        <v>110</v>
      </c>
      <c r="C712" s="2" t="s">
        <v>133</v>
      </c>
      <c r="D712" s="2" t="s">
        <v>15</v>
      </c>
      <c r="E712">
        <v>0</v>
      </c>
      <c r="F712" s="1">
        <v>0</v>
      </c>
      <c r="G712" s="1">
        <v>271</v>
      </c>
      <c r="H712">
        <v>0</v>
      </c>
      <c r="I712">
        <v>0</v>
      </c>
    </row>
    <row r="713" spans="1:9" hidden="1" x14ac:dyDescent="0.25">
      <c r="A713" s="2" t="s">
        <v>122</v>
      </c>
      <c r="B713" s="2" t="s">
        <v>110</v>
      </c>
      <c r="C713" s="2" t="s">
        <v>2</v>
      </c>
      <c r="D713" s="2" t="s">
        <v>15</v>
      </c>
      <c r="E713">
        <v>0</v>
      </c>
      <c r="F713" s="1">
        <v>0</v>
      </c>
      <c r="G713" s="1">
        <v>199</v>
      </c>
      <c r="H713">
        <v>0</v>
      </c>
      <c r="I713">
        <v>0</v>
      </c>
    </row>
    <row r="714" spans="1:9" hidden="1" x14ac:dyDescent="0.25">
      <c r="A714" s="2" t="s">
        <v>122</v>
      </c>
      <c r="B714" s="2" t="s">
        <v>56</v>
      </c>
      <c r="C714" s="2" t="s">
        <v>129</v>
      </c>
      <c r="D714" s="2" t="s">
        <v>15</v>
      </c>
      <c r="E714">
        <v>1495</v>
      </c>
      <c r="F714" s="1">
        <v>0</v>
      </c>
      <c r="G714" s="1">
        <v>1940</v>
      </c>
      <c r="H714">
        <v>0</v>
      </c>
      <c r="I714">
        <v>0</v>
      </c>
    </row>
    <row r="715" spans="1:9" hidden="1" x14ac:dyDescent="0.25">
      <c r="A715" s="2" t="s">
        <v>122</v>
      </c>
      <c r="B715" s="2" t="s">
        <v>56</v>
      </c>
      <c r="C715" s="2" t="s">
        <v>130</v>
      </c>
      <c r="D715" s="2" t="s">
        <v>15</v>
      </c>
      <c r="E715">
        <v>1543</v>
      </c>
      <c r="F715" s="1">
        <v>1508</v>
      </c>
      <c r="G715" s="1">
        <v>1423</v>
      </c>
      <c r="H715" t="s">
        <v>151</v>
      </c>
      <c r="I715">
        <v>66</v>
      </c>
    </row>
    <row r="716" spans="1:9" x14ac:dyDescent="0.25">
      <c r="A716" s="2" t="s">
        <v>122</v>
      </c>
      <c r="B716" s="2" t="s">
        <v>56</v>
      </c>
      <c r="C716" s="2" t="s">
        <v>131</v>
      </c>
      <c r="D716" s="2" t="s">
        <v>15</v>
      </c>
      <c r="E716">
        <v>5062</v>
      </c>
      <c r="F716" s="1">
        <v>5032</v>
      </c>
      <c r="G716" s="1">
        <v>4450</v>
      </c>
      <c r="H716">
        <v>2083</v>
      </c>
      <c r="I716">
        <v>4701</v>
      </c>
    </row>
    <row r="717" spans="1:9" hidden="1" x14ac:dyDescent="0.25">
      <c r="A717" s="2" t="s">
        <v>122</v>
      </c>
      <c r="B717" s="2" t="s">
        <v>56</v>
      </c>
      <c r="C717" s="2" t="s">
        <v>132</v>
      </c>
      <c r="D717" s="2" t="s">
        <v>15</v>
      </c>
      <c r="E717">
        <v>6064</v>
      </c>
      <c r="F717" s="1">
        <v>6045</v>
      </c>
      <c r="G717" s="1">
        <v>5014</v>
      </c>
      <c r="H717">
        <v>3154</v>
      </c>
      <c r="I717">
        <v>5857</v>
      </c>
    </row>
    <row r="718" spans="1:9" hidden="1" x14ac:dyDescent="0.25">
      <c r="A718" s="2" t="s">
        <v>122</v>
      </c>
      <c r="B718" s="2" t="s">
        <v>56</v>
      </c>
      <c r="C718" s="2" t="s">
        <v>133</v>
      </c>
      <c r="D718" s="2" t="s">
        <v>15</v>
      </c>
      <c r="E718">
        <v>2934</v>
      </c>
      <c r="F718" s="1">
        <v>2920</v>
      </c>
      <c r="G718" s="1">
        <v>2570</v>
      </c>
      <c r="H718">
        <v>1971</v>
      </c>
      <c r="I718">
        <v>2853</v>
      </c>
    </row>
    <row r="719" spans="1:9" hidden="1" x14ac:dyDescent="0.25">
      <c r="A719" s="2" t="s">
        <v>122</v>
      </c>
      <c r="B719" s="2" t="s">
        <v>56</v>
      </c>
      <c r="C719" s="2" t="s">
        <v>2</v>
      </c>
      <c r="D719" s="2" t="s">
        <v>15</v>
      </c>
      <c r="E719">
        <v>1031</v>
      </c>
      <c r="F719" s="1">
        <v>1027</v>
      </c>
      <c r="G719" s="1">
        <v>956</v>
      </c>
      <c r="H719">
        <v>789</v>
      </c>
      <c r="I719">
        <v>994</v>
      </c>
    </row>
    <row r="720" spans="1:9" hidden="1" x14ac:dyDescent="0.25">
      <c r="A720" s="2" t="s">
        <v>122</v>
      </c>
      <c r="B720" s="2" t="s">
        <v>70</v>
      </c>
      <c r="C720" s="2" t="s">
        <v>129</v>
      </c>
      <c r="D720" s="2" t="s">
        <v>15</v>
      </c>
      <c r="E720">
        <v>97</v>
      </c>
      <c r="F720" s="1">
        <v>0</v>
      </c>
      <c r="G720" s="1">
        <v>0</v>
      </c>
      <c r="H720">
        <v>0</v>
      </c>
      <c r="I720">
        <v>0</v>
      </c>
    </row>
    <row r="721" spans="1:9" hidden="1" x14ac:dyDescent="0.25">
      <c r="A721" s="2" t="s">
        <v>122</v>
      </c>
      <c r="B721" s="2" t="s">
        <v>70</v>
      </c>
      <c r="C721" s="2" t="s">
        <v>130</v>
      </c>
      <c r="D721" s="2" t="s">
        <v>15</v>
      </c>
      <c r="E721">
        <v>225</v>
      </c>
      <c r="F721" s="1">
        <v>216</v>
      </c>
      <c r="G721" s="1">
        <v>0</v>
      </c>
      <c r="H721">
        <v>0</v>
      </c>
      <c r="I721">
        <v>13</v>
      </c>
    </row>
    <row r="722" spans="1:9" x14ac:dyDescent="0.25">
      <c r="A722" s="2" t="s">
        <v>122</v>
      </c>
      <c r="B722" s="2" t="s">
        <v>70</v>
      </c>
      <c r="C722" s="2" t="s">
        <v>131</v>
      </c>
      <c r="D722" s="2" t="s">
        <v>15</v>
      </c>
      <c r="E722">
        <v>1258</v>
      </c>
      <c r="F722" s="1">
        <v>1218</v>
      </c>
      <c r="G722" s="1">
        <v>0</v>
      </c>
      <c r="H722">
        <v>283</v>
      </c>
      <c r="I722">
        <v>1021</v>
      </c>
    </row>
    <row r="723" spans="1:9" hidden="1" x14ac:dyDescent="0.25">
      <c r="A723" s="2" t="s">
        <v>122</v>
      </c>
      <c r="B723" s="2" t="s">
        <v>70</v>
      </c>
      <c r="C723" s="2" t="s">
        <v>132</v>
      </c>
      <c r="D723" s="2" t="s">
        <v>15</v>
      </c>
      <c r="E723">
        <v>1257</v>
      </c>
      <c r="F723" s="1">
        <v>1221</v>
      </c>
      <c r="G723" s="1">
        <v>0</v>
      </c>
      <c r="H723">
        <v>424</v>
      </c>
      <c r="I723">
        <v>1083</v>
      </c>
    </row>
    <row r="724" spans="1:9" hidden="1" x14ac:dyDescent="0.25">
      <c r="A724" s="2" t="s">
        <v>122</v>
      </c>
      <c r="B724" s="2" t="s">
        <v>70</v>
      </c>
      <c r="C724" s="2" t="s">
        <v>133</v>
      </c>
      <c r="D724" s="2" t="s">
        <v>15</v>
      </c>
      <c r="E724">
        <v>1103</v>
      </c>
      <c r="F724" s="1">
        <v>1078</v>
      </c>
      <c r="G724" s="1">
        <v>0</v>
      </c>
      <c r="H724">
        <v>532</v>
      </c>
      <c r="I724">
        <v>988</v>
      </c>
    </row>
    <row r="725" spans="1:9" hidden="1" x14ac:dyDescent="0.25">
      <c r="A725" s="2" t="s">
        <v>122</v>
      </c>
      <c r="B725" s="2" t="s">
        <v>70</v>
      </c>
      <c r="C725" s="2" t="s">
        <v>2</v>
      </c>
      <c r="D725" s="2" t="s">
        <v>15</v>
      </c>
      <c r="E725">
        <v>745</v>
      </c>
      <c r="F725" s="1">
        <v>730</v>
      </c>
      <c r="G725" s="1">
        <v>0</v>
      </c>
      <c r="H725">
        <v>516</v>
      </c>
      <c r="I725">
        <v>688</v>
      </c>
    </row>
    <row r="726" spans="1:9" hidden="1" x14ac:dyDescent="0.25">
      <c r="A726" s="2" t="s">
        <v>123</v>
      </c>
      <c r="B726" s="2" t="s">
        <v>105</v>
      </c>
      <c r="C726" s="2" t="s">
        <v>129</v>
      </c>
      <c r="D726" s="2" t="s">
        <v>15</v>
      </c>
      <c r="E726">
        <v>827</v>
      </c>
      <c r="F726" s="1" t="s">
        <v>151</v>
      </c>
      <c r="G726" s="1">
        <v>3254</v>
      </c>
      <c r="H726">
        <v>0</v>
      </c>
      <c r="I726">
        <v>0</v>
      </c>
    </row>
    <row r="727" spans="1:9" hidden="1" x14ac:dyDescent="0.25">
      <c r="A727" s="2" t="s">
        <v>123</v>
      </c>
      <c r="B727" s="2" t="s">
        <v>105</v>
      </c>
      <c r="C727" s="2" t="s">
        <v>130</v>
      </c>
      <c r="D727" s="2" t="s">
        <v>15</v>
      </c>
      <c r="E727">
        <v>2254</v>
      </c>
      <c r="F727" s="1">
        <v>2123</v>
      </c>
      <c r="G727" s="1">
        <v>2524</v>
      </c>
      <c r="H727" t="s">
        <v>151</v>
      </c>
      <c r="I727">
        <v>62</v>
      </c>
    </row>
    <row r="728" spans="1:9" x14ac:dyDescent="0.25">
      <c r="A728" s="2" t="s">
        <v>123</v>
      </c>
      <c r="B728" s="2" t="s">
        <v>105</v>
      </c>
      <c r="C728" s="2" t="s">
        <v>131</v>
      </c>
      <c r="D728" s="2" t="s">
        <v>15</v>
      </c>
      <c r="E728">
        <v>5506</v>
      </c>
      <c r="F728" s="1">
        <v>5238</v>
      </c>
      <c r="G728" s="1">
        <v>6394</v>
      </c>
      <c r="H728">
        <v>620</v>
      </c>
      <c r="I728">
        <v>3127</v>
      </c>
    </row>
    <row r="729" spans="1:9" hidden="1" x14ac:dyDescent="0.25">
      <c r="A729" s="2" t="s">
        <v>123</v>
      </c>
      <c r="B729" s="2" t="s">
        <v>105</v>
      </c>
      <c r="C729" s="2" t="s">
        <v>132</v>
      </c>
      <c r="D729" s="2" t="s">
        <v>15</v>
      </c>
      <c r="E729">
        <v>3216</v>
      </c>
      <c r="F729" s="1">
        <v>3112</v>
      </c>
      <c r="G729" s="1">
        <v>3724</v>
      </c>
      <c r="H729">
        <v>969</v>
      </c>
      <c r="I729">
        <v>2426</v>
      </c>
    </row>
    <row r="730" spans="1:9" hidden="1" x14ac:dyDescent="0.25">
      <c r="A730" s="2" t="s">
        <v>123</v>
      </c>
      <c r="B730" s="2" t="s">
        <v>105</v>
      </c>
      <c r="C730" s="2" t="s">
        <v>133</v>
      </c>
      <c r="D730" s="2" t="s">
        <v>15</v>
      </c>
      <c r="E730">
        <v>2853</v>
      </c>
      <c r="F730" s="1">
        <v>2805</v>
      </c>
      <c r="G730" s="1">
        <v>3249</v>
      </c>
      <c r="H730">
        <v>1404</v>
      </c>
      <c r="I730">
        <v>2506</v>
      </c>
    </row>
    <row r="731" spans="1:9" hidden="1" x14ac:dyDescent="0.25">
      <c r="A731" s="2" t="s">
        <v>123</v>
      </c>
      <c r="B731" s="2" t="s">
        <v>105</v>
      </c>
      <c r="C731" s="2" t="s">
        <v>2</v>
      </c>
      <c r="D731" s="2" t="s">
        <v>15</v>
      </c>
      <c r="E731">
        <v>1475</v>
      </c>
      <c r="F731" s="1">
        <v>1446</v>
      </c>
      <c r="G731" s="1">
        <v>1647</v>
      </c>
      <c r="H731">
        <v>905</v>
      </c>
      <c r="I731">
        <v>1336</v>
      </c>
    </row>
    <row r="732" spans="1:9" hidden="1" x14ac:dyDescent="0.25">
      <c r="A732" s="2" t="s">
        <v>123</v>
      </c>
      <c r="B732" s="2" t="s">
        <v>48</v>
      </c>
      <c r="C732" s="2" t="s">
        <v>129</v>
      </c>
      <c r="D732" s="2" t="s">
        <v>15</v>
      </c>
      <c r="E732">
        <v>935</v>
      </c>
      <c r="F732" s="1">
        <v>0</v>
      </c>
      <c r="G732" s="1">
        <v>1577</v>
      </c>
      <c r="H732">
        <v>0</v>
      </c>
      <c r="I732">
        <v>0</v>
      </c>
    </row>
    <row r="733" spans="1:9" hidden="1" x14ac:dyDescent="0.25">
      <c r="A733" s="2" t="s">
        <v>123</v>
      </c>
      <c r="B733" s="2" t="s">
        <v>48</v>
      </c>
      <c r="C733" s="2" t="s">
        <v>130</v>
      </c>
      <c r="D733" s="2" t="s">
        <v>15</v>
      </c>
      <c r="E733">
        <v>1304</v>
      </c>
      <c r="F733" s="1">
        <v>1264</v>
      </c>
      <c r="G733" s="1">
        <v>1235</v>
      </c>
      <c r="H733">
        <v>0</v>
      </c>
      <c r="I733">
        <v>32</v>
      </c>
    </row>
    <row r="734" spans="1:9" x14ac:dyDescent="0.25">
      <c r="A734" s="2" t="s">
        <v>123</v>
      </c>
      <c r="B734" s="2" t="s">
        <v>48</v>
      </c>
      <c r="C734" s="2" t="s">
        <v>131</v>
      </c>
      <c r="D734" s="2" t="s">
        <v>15</v>
      </c>
      <c r="E734">
        <v>4037</v>
      </c>
      <c r="F734" s="1">
        <v>3999</v>
      </c>
      <c r="G734" s="1">
        <v>4208</v>
      </c>
      <c r="H734">
        <v>1259</v>
      </c>
      <c r="I734">
        <v>3424</v>
      </c>
    </row>
    <row r="735" spans="1:9" hidden="1" x14ac:dyDescent="0.25">
      <c r="A735" s="2" t="s">
        <v>123</v>
      </c>
      <c r="B735" s="2" t="s">
        <v>48</v>
      </c>
      <c r="C735" s="2" t="s">
        <v>132</v>
      </c>
      <c r="D735" s="2" t="s">
        <v>15</v>
      </c>
      <c r="E735">
        <v>4595</v>
      </c>
      <c r="F735" s="1">
        <v>4570</v>
      </c>
      <c r="G735" s="1">
        <v>4542</v>
      </c>
      <c r="H735">
        <v>2302</v>
      </c>
      <c r="I735">
        <v>4309</v>
      </c>
    </row>
    <row r="736" spans="1:9" hidden="1" x14ac:dyDescent="0.25">
      <c r="A736" s="2" t="s">
        <v>123</v>
      </c>
      <c r="B736" s="2" t="s">
        <v>48</v>
      </c>
      <c r="C736" s="2" t="s">
        <v>133</v>
      </c>
      <c r="D736" s="2" t="s">
        <v>15</v>
      </c>
      <c r="E736">
        <v>3277</v>
      </c>
      <c r="F736" s="1">
        <v>3267</v>
      </c>
      <c r="G736" s="1">
        <v>3194</v>
      </c>
      <c r="H736">
        <v>2103</v>
      </c>
      <c r="I736">
        <v>3141</v>
      </c>
    </row>
    <row r="737" spans="1:9" hidden="1" x14ac:dyDescent="0.25">
      <c r="A737" s="2" t="s">
        <v>123</v>
      </c>
      <c r="B737" s="2" t="s">
        <v>48</v>
      </c>
      <c r="C737" s="2" t="s">
        <v>2</v>
      </c>
      <c r="D737" s="2" t="s">
        <v>15</v>
      </c>
      <c r="E737">
        <v>1590</v>
      </c>
      <c r="F737" s="1">
        <v>1582</v>
      </c>
      <c r="G737" s="1">
        <v>1472</v>
      </c>
      <c r="H737">
        <v>1204</v>
      </c>
      <c r="I737">
        <v>1531</v>
      </c>
    </row>
    <row r="738" spans="1:9" hidden="1" x14ac:dyDescent="0.25">
      <c r="A738" s="2" t="s">
        <v>123</v>
      </c>
      <c r="B738" s="2" t="s">
        <v>49</v>
      </c>
      <c r="C738" s="2" t="s">
        <v>129</v>
      </c>
      <c r="D738" s="2" t="s">
        <v>15</v>
      </c>
      <c r="E738">
        <v>315</v>
      </c>
      <c r="F738" s="1">
        <v>0</v>
      </c>
      <c r="G738" s="1">
        <v>1186</v>
      </c>
      <c r="H738">
        <v>0</v>
      </c>
      <c r="I738">
        <v>0</v>
      </c>
    </row>
    <row r="739" spans="1:9" hidden="1" x14ac:dyDescent="0.25">
      <c r="A739" s="2" t="s">
        <v>123</v>
      </c>
      <c r="B739" s="2" t="s">
        <v>49</v>
      </c>
      <c r="C739" s="2" t="s">
        <v>130</v>
      </c>
      <c r="D739" s="2" t="s">
        <v>15</v>
      </c>
      <c r="E739">
        <v>824</v>
      </c>
      <c r="F739" s="1">
        <v>782</v>
      </c>
      <c r="G739" s="1">
        <v>901</v>
      </c>
      <c r="H739">
        <v>0</v>
      </c>
      <c r="I739">
        <v>23</v>
      </c>
    </row>
    <row r="740" spans="1:9" x14ac:dyDescent="0.25">
      <c r="A740" s="2" t="s">
        <v>123</v>
      </c>
      <c r="B740" s="2" t="s">
        <v>49</v>
      </c>
      <c r="C740" s="2" t="s">
        <v>131</v>
      </c>
      <c r="D740" s="2" t="s">
        <v>15</v>
      </c>
      <c r="E740">
        <v>1853</v>
      </c>
      <c r="F740" s="1">
        <v>1767</v>
      </c>
      <c r="G740" s="1">
        <v>2103</v>
      </c>
      <c r="H740">
        <v>246</v>
      </c>
      <c r="I740">
        <v>1126</v>
      </c>
    </row>
    <row r="741" spans="1:9" hidden="1" x14ac:dyDescent="0.25">
      <c r="A741" s="2" t="s">
        <v>123</v>
      </c>
      <c r="B741" s="2" t="s">
        <v>49</v>
      </c>
      <c r="C741" s="2" t="s">
        <v>132</v>
      </c>
      <c r="D741" s="2" t="s">
        <v>15</v>
      </c>
      <c r="E741">
        <v>1133</v>
      </c>
      <c r="F741" s="1">
        <v>1103</v>
      </c>
      <c r="G741" s="1">
        <v>1252</v>
      </c>
      <c r="H741">
        <v>368</v>
      </c>
      <c r="I741">
        <v>891</v>
      </c>
    </row>
    <row r="742" spans="1:9" hidden="1" x14ac:dyDescent="0.25">
      <c r="A742" s="2" t="s">
        <v>123</v>
      </c>
      <c r="B742" s="2" t="s">
        <v>49</v>
      </c>
      <c r="C742" s="2" t="s">
        <v>133</v>
      </c>
      <c r="D742" s="2" t="s">
        <v>15</v>
      </c>
      <c r="E742">
        <v>1132</v>
      </c>
      <c r="F742" s="1">
        <v>1118</v>
      </c>
      <c r="G742" s="1">
        <v>1185</v>
      </c>
      <c r="H742">
        <v>577</v>
      </c>
      <c r="I742">
        <v>1015</v>
      </c>
    </row>
    <row r="743" spans="1:9" hidden="1" x14ac:dyDescent="0.25">
      <c r="A743" s="2" t="s">
        <v>123</v>
      </c>
      <c r="B743" s="2" t="s">
        <v>49</v>
      </c>
      <c r="C743" s="2" t="s">
        <v>2</v>
      </c>
      <c r="D743" s="2" t="s">
        <v>15</v>
      </c>
      <c r="E743">
        <v>580</v>
      </c>
      <c r="F743" s="1">
        <v>565</v>
      </c>
      <c r="G743" s="1">
        <v>585</v>
      </c>
      <c r="H743">
        <v>357</v>
      </c>
      <c r="I743">
        <v>522</v>
      </c>
    </row>
    <row r="744" spans="1:9" hidden="1" x14ac:dyDescent="0.25">
      <c r="A744" s="2" t="s">
        <v>123</v>
      </c>
      <c r="B744" s="2" t="s">
        <v>106</v>
      </c>
      <c r="C744" s="2" t="s">
        <v>129</v>
      </c>
      <c r="D744" s="2" t="s">
        <v>15</v>
      </c>
      <c r="E744">
        <v>95</v>
      </c>
      <c r="F744" s="1">
        <v>0</v>
      </c>
      <c r="G744" s="1">
        <v>274</v>
      </c>
      <c r="H744">
        <v>0</v>
      </c>
      <c r="I744">
        <v>0</v>
      </c>
    </row>
    <row r="745" spans="1:9" hidden="1" x14ac:dyDescent="0.25">
      <c r="A745" s="2" t="s">
        <v>123</v>
      </c>
      <c r="B745" s="2" t="s">
        <v>106</v>
      </c>
      <c r="C745" s="2" t="s">
        <v>130</v>
      </c>
      <c r="D745" s="2" t="s">
        <v>15</v>
      </c>
      <c r="E745">
        <v>222</v>
      </c>
      <c r="F745" s="1">
        <v>199</v>
      </c>
      <c r="G745" s="1">
        <v>210</v>
      </c>
      <c r="H745" t="s">
        <v>151</v>
      </c>
      <c r="I745">
        <v>3</v>
      </c>
    </row>
    <row r="746" spans="1:9" x14ac:dyDescent="0.25">
      <c r="A746" s="2" t="s">
        <v>123</v>
      </c>
      <c r="B746" s="2" t="s">
        <v>106</v>
      </c>
      <c r="C746" s="2" t="s">
        <v>131</v>
      </c>
      <c r="D746" s="2" t="s">
        <v>15</v>
      </c>
      <c r="E746">
        <v>775</v>
      </c>
      <c r="F746" s="1">
        <v>747</v>
      </c>
      <c r="G746" s="1">
        <v>762</v>
      </c>
      <c r="H746">
        <v>105</v>
      </c>
      <c r="I746">
        <v>517</v>
      </c>
    </row>
    <row r="747" spans="1:9" hidden="1" x14ac:dyDescent="0.25">
      <c r="A747" s="2" t="s">
        <v>123</v>
      </c>
      <c r="B747" s="2" t="s">
        <v>106</v>
      </c>
      <c r="C747" s="2" t="s">
        <v>132</v>
      </c>
      <c r="D747" s="2" t="s">
        <v>15</v>
      </c>
      <c r="E747">
        <v>461</v>
      </c>
      <c r="F747" s="1">
        <v>453</v>
      </c>
      <c r="G747" s="1">
        <v>441</v>
      </c>
      <c r="H747">
        <v>146</v>
      </c>
      <c r="I747">
        <v>382</v>
      </c>
    </row>
    <row r="748" spans="1:9" hidden="1" x14ac:dyDescent="0.25">
      <c r="A748" s="2" t="s">
        <v>123</v>
      </c>
      <c r="B748" s="2" t="s">
        <v>106</v>
      </c>
      <c r="C748" s="2" t="s">
        <v>133</v>
      </c>
      <c r="D748" s="2" t="s">
        <v>15</v>
      </c>
      <c r="E748">
        <v>297</v>
      </c>
      <c r="F748" s="1">
        <v>290</v>
      </c>
      <c r="G748" s="1">
        <v>308</v>
      </c>
      <c r="H748">
        <v>127</v>
      </c>
      <c r="I748">
        <v>264</v>
      </c>
    </row>
    <row r="749" spans="1:9" hidden="1" x14ac:dyDescent="0.25">
      <c r="A749" s="2" t="s">
        <v>123</v>
      </c>
      <c r="B749" s="2" t="s">
        <v>106</v>
      </c>
      <c r="C749" s="2" t="s">
        <v>2</v>
      </c>
      <c r="D749" s="2" t="s">
        <v>15</v>
      </c>
      <c r="E749">
        <v>140</v>
      </c>
      <c r="F749" s="1">
        <v>138</v>
      </c>
      <c r="G749" s="1">
        <v>138</v>
      </c>
      <c r="H749">
        <v>82</v>
      </c>
      <c r="I749">
        <v>128</v>
      </c>
    </row>
    <row r="750" spans="1:9" hidden="1" x14ac:dyDescent="0.25">
      <c r="A750" s="2" t="s">
        <v>123</v>
      </c>
      <c r="B750" s="2" t="s">
        <v>107</v>
      </c>
      <c r="C750" s="2" t="s">
        <v>129</v>
      </c>
      <c r="D750" s="2" t="s">
        <v>15</v>
      </c>
      <c r="E750">
        <v>17</v>
      </c>
      <c r="F750" s="1">
        <v>0</v>
      </c>
      <c r="G750" s="1">
        <v>53</v>
      </c>
      <c r="H750">
        <v>0</v>
      </c>
      <c r="I750">
        <v>0</v>
      </c>
    </row>
    <row r="751" spans="1:9" hidden="1" x14ac:dyDescent="0.25">
      <c r="A751" s="2" t="s">
        <v>123</v>
      </c>
      <c r="B751" s="2" t="s">
        <v>107</v>
      </c>
      <c r="C751" s="2" t="s">
        <v>130</v>
      </c>
      <c r="D751" s="2" t="s">
        <v>15</v>
      </c>
      <c r="E751">
        <v>65</v>
      </c>
      <c r="F751" s="1">
        <v>61</v>
      </c>
      <c r="G751" s="1">
        <v>60</v>
      </c>
      <c r="H751">
        <v>0</v>
      </c>
      <c r="I751">
        <v>1</v>
      </c>
    </row>
    <row r="752" spans="1:9" x14ac:dyDescent="0.25">
      <c r="A752" s="2" t="s">
        <v>123</v>
      </c>
      <c r="B752" s="2" t="s">
        <v>107</v>
      </c>
      <c r="C752" s="2" t="s">
        <v>131</v>
      </c>
      <c r="D752" s="2" t="s">
        <v>15</v>
      </c>
      <c r="E752">
        <v>171</v>
      </c>
      <c r="F752" s="1">
        <v>169</v>
      </c>
      <c r="G752" s="1">
        <v>173</v>
      </c>
      <c r="H752">
        <v>39</v>
      </c>
      <c r="I752">
        <v>120</v>
      </c>
    </row>
    <row r="753" spans="1:9" hidden="1" x14ac:dyDescent="0.25">
      <c r="A753" s="2" t="s">
        <v>123</v>
      </c>
      <c r="B753" s="2" t="s">
        <v>107</v>
      </c>
      <c r="C753" s="2" t="s">
        <v>132</v>
      </c>
      <c r="D753" s="2" t="s">
        <v>15</v>
      </c>
      <c r="E753">
        <v>179</v>
      </c>
      <c r="F753" s="1">
        <v>176</v>
      </c>
      <c r="G753" s="1">
        <v>191</v>
      </c>
      <c r="H753">
        <v>73</v>
      </c>
      <c r="I753">
        <v>155</v>
      </c>
    </row>
    <row r="754" spans="1:9" hidden="1" x14ac:dyDescent="0.25">
      <c r="A754" s="2" t="s">
        <v>123</v>
      </c>
      <c r="B754" s="2" t="s">
        <v>107</v>
      </c>
      <c r="C754" s="2" t="s">
        <v>133</v>
      </c>
      <c r="D754" s="2" t="s">
        <v>15</v>
      </c>
      <c r="E754">
        <v>101</v>
      </c>
      <c r="F754" s="1">
        <v>101</v>
      </c>
      <c r="G754" s="1">
        <v>107</v>
      </c>
      <c r="H754">
        <v>55</v>
      </c>
      <c r="I754">
        <v>93</v>
      </c>
    </row>
    <row r="755" spans="1:9" hidden="1" x14ac:dyDescent="0.25">
      <c r="A755" s="2" t="s">
        <v>123</v>
      </c>
      <c r="B755" s="2" t="s">
        <v>107</v>
      </c>
      <c r="C755" s="2" t="s">
        <v>2</v>
      </c>
      <c r="D755" s="2" t="s">
        <v>15</v>
      </c>
      <c r="E755">
        <v>46</v>
      </c>
      <c r="F755" s="1">
        <v>46</v>
      </c>
      <c r="G755" s="1">
        <v>62</v>
      </c>
      <c r="H755">
        <v>30</v>
      </c>
      <c r="I755">
        <v>41</v>
      </c>
    </row>
    <row r="756" spans="1:9" hidden="1" x14ac:dyDescent="0.25">
      <c r="A756" s="2" t="s">
        <v>123</v>
      </c>
      <c r="B756" s="2" t="s">
        <v>52</v>
      </c>
      <c r="C756" s="2" t="s">
        <v>129</v>
      </c>
      <c r="D756" s="2" t="s">
        <v>15</v>
      </c>
      <c r="E756">
        <v>2694</v>
      </c>
      <c r="F756" s="1">
        <v>0</v>
      </c>
      <c r="G756" s="1">
        <v>8513</v>
      </c>
      <c r="H756">
        <v>0</v>
      </c>
      <c r="I756">
        <v>0</v>
      </c>
    </row>
    <row r="757" spans="1:9" hidden="1" x14ac:dyDescent="0.25">
      <c r="A757" s="2" t="s">
        <v>123</v>
      </c>
      <c r="B757" s="2" t="s">
        <v>52</v>
      </c>
      <c r="C757" s="2" t="s">
        <v>130</v>
      </c>
      <c r="D757" s="2" t="s">
        <v>15</v>
      </c>
      <c r="E757">
        <v>6891</v>
      </c>
      <c r="F757" s="1">
        <v>6613</v>
      </c>
      <c r="G757" s="1">
        <v>7355</v>
      </c>
      <c r="H757" t="s">
        <v>151</v>
      </c>
      <c r="I757">
        <v>254</v>
      </c>
    </row>
    <row r="758" spans="1:9" x14ac:dyDescent="0.25">
      <c r="A758" s="2" t="s">
        <v>123</v>
      </c>
      <c r="B758" s="2" t="s">
        <v>52</v>
      </c>
      <c r="C758" s="2" t="s">
        <v>131</v>
      </c>
      <c r="D758" s="2" t="s">
        <v>15</v>
      </c>
      <c r="E758">
        <v>18221</v>
      </c>
      <c r="F758" s="1">
        <v>17620</v>
      </c>
      <c r="G758" s="1">
        <v>19754</v>
      </c>
      <c r="H758">
        <v>2382</v>
      </c>
      <c r="I758">
        <v>12314</v>
      </c>
    </row>
    <row r="759" spans="1:9" hidden="1" x14ac:dyDescent="0.25">
      <c r="A759" s="2" t="s">
        <v>123</v>
      </c>
      <c r="B759" s="2" t="s">
        <v>52</v>
      </c>
      <c r="C759" s="2" t="s">
        <v>132</v>
      </c>
      <c r="D759" s="2" t="s">
        <v>15</v>
      </c>
      <c r="E759">
        <v>9873</v>
      </c>
      <c r="F759" s="1">
        <v>9654</v>
      </c>
      <c r="G759" s="1">
        <v>10919</v>
      </c>
      <c r="H759">
        <v>2966</v>
      </c>
      <c r="I759">
        <v>8099</v>
      </c>
    </row>
    <row r="760" spans="1:9" hidden="1" x14ac:dyDescent="0.25">
      <c r="A760" s="2" t="s">
        <v>123</v>
      </c>
      <c r="B760" s="2" t="s">
        <v>52</v>
      </c>
      <c r="C760" s="2" t="s">
        <v>133</v>
      </c>
      <c r="D760" s="2" t="s">
        <v>15</v>
      </c>
      <c r="E760">
        <v>8180</v>
      </c>
      <c r="F760" s="1">
        <v>8100</v>
      </c>
      <c r="G760" s="1">
        <v>8613</v>
      </c>
      <c r="H760">
        <v>4048</v>
      </c>
      <c r="I760">
        <v>7502</v>
      </c>
    </row>
    <row r="761" spans="1:9" hidden="1" x14ac:dyDescent="0.25">
      <c r="A761" s="2" t="s">
        <v>123</v>
      </c>
      <c r="B761" s="2" t="s">
        <v>52</v>
      </c>
      <c r="C761" s="2" t="s">
        <v>2</v>
      </c>
      <c r="D761" s="2" t="s">
        <v>15</v>
      </c>
      <c r="E761">
        <v>4242</v>
      </c>
      <c r="F761" s="1">
        <v>4201</v>
      </c>
      <c r="G761" s="1">
        <v>4455</v>
      </c>
      <c r="H761">
        <v>2731</v>
      </c>
      <c r="I761">
        <v>3938</v>
      </c>
    </row>
    <row r="762" spans="1:9" hidden="1" x14ac:dyDescent="0.25">
      <c r="A762" s="2" t="s">
        <v>123</v>
      </c>
      <c r="B762" s="2" t="s">
        <v>47</v>
      </c>
      <c r="C762" s="2" t="s">
        <v>129</v>
      </c>
      <c r="D762" s="2" t="s">
        <v>15</v>
      </c>
      <c r="E762">
        <v>32</v>
      </c>
      <c r="F762" s="1">
        <v>0</v>
      </c>
      <c r="G762" s="1">
        <v>160</v>
      </c>
      <c r="H762">
        <v>0</v>
      </c>
      <c r="I762">
        <v>0</v>
      </c>
    </row>
    <row r="763" spans="1:9" hidden="1" x14ac:dyDescent="0.25">
      <c r="A763" s="2" t="s">
        <v>123</v>
      </c>
      <c r="B763" s="2" t="s">
        <v>47</v>
      </c>
      <c r="C763" s="2" t="s">
        <v>130</v>
      </c>
      <c r="D763" s="2" t="s">
        <v>15</v>
      </c>
      <c r="E763">
        <v>100</v>
      </c>
      <c r="F763" s="1">
        <v>90</v>
      </c>
      <c r="G763" s="1">
        <v>129</v>
      </c>
      <c r="H763" t="s">
        <v>151</v>
      </c>
      <c r="I763">
        <v>2</v>
      </c>
    </row>
    <row r="764" spans="1:9" x14ac:dyDescent="0.25">
      <c r="A764" s="2" t="s">
        <v>123</v>
      </c>
      <c r="B764" s="2" t="s">
        <v>47</v>
      </c>
      <c r="C764" s="2" t="s">
        <v>131</v>
      </c>
      <c r="D764" s="2" t="s">
        <v>15</v>
      </c>
      <c r="E764">
        <v>232</v>
      </c>
      <c r="F764" s="1">
        <v>223</v>
      </c>
      <c r="G764" s="1">
        <v>280</v>
      </c>
      <c r="H764">
        <v>27</v>
      </c>
      <c r="I764">
        <v>134</v>
      </c>
    </row>
    <row r="765" spans="1:9" hidden="1" x14ac:dyDescent="0.25">
      <c r="A765" s="2" t="s">
        <v>123</v>
      </c>
      <c r="B765" s="2" t="s">
        <v>47</v>
      </c>
      <c r="C765" s="2" t="s">
        <v>132</v>
      </c>
      <c r="D765" s="2" t="s">
        <v>15</v>
      </c>
      <c r="E765">
        <v>145</v>
      </c>
      <c r="F765" s="1">
        <v>139</v>
      </c>
      <c r="G765" s="1">
        <v>161</v>
      </c>
      <c r="H765">
        <v>38</v>
      </c>
      <c r="I765">
        <v>106</v>
      </c>
    </row>
    <row r="766" spans="1:9" hidden="1" x14ac:dyDescent="0.25">
      <c r="A766" s="2" t="s">
        <v>123</v>
      </c>
      <c r="B766" s="2" t="s">
        <v>47</v>
      </c>
      <c r="C766" s="2" t="s">
        <v>133</v>
      </c>
      <c r="D766" s="2" t="s">
        <v>15</v>
      </c>
      <c r="E766">
        <v>90</v>
      </c>
      <c r="F766" s="1">
        <v>90</v>
      </c>
      <c r="G766" s="1">
        <v>103</v>
      </c>
      <c r="H766">
        <v>34</v>
      </c>
      <c r="I766">
        <v>78</v>
      </c>
    </row>
    <row r="767" spans="1:9" hidden="1" x14ac:dyDescent="0.25">
      <c r="A767" s="2" t="s">
        <v>123</v>
      </c>
      <c r="B767" s="2" t="s">
        <v>47</v>
      </c>
      <c r="C767" s="2" t="s">
        <v>2</v>
      </c>
      <c r="D767" s="2" t="s">
        <v>15</v>
      </c>
      <c r="E767">
        <v>36</v>
      </c>
      <c r="F767" s="1">
        <v>35</v>
      </c>
      <c r="G767" s="1">
        <v>45</v>
      </c>
      <c r="H767">
        <v>19</v>
      </c>
      <c r="I767">
        <v>31</v>
      </c>
    </row>
    <row r="768" spans="1:9" hidden="1" x14ac:dyDescent="0.25">
      <c r="A768" s="2" t="s">
        <v>123</v>
      </c>
      <c r="B768" s="2" t="s">
        <v>50</v>
      </c>
      <c r="C768" s="2" t="s">
        <v>129</v>
      </c>
      <c r="D768" s="2" t="s">
        <v>15</v>
      </c>
      <c r="E768">
        <v>1618</v>
      </c>
      <c r="F768" s="1">
        <v>0</v>
      </c>
      <c r="G768" s="1">
        <v>5471</v>
      </c>
      <c r="H768">
        <v>0</v>
      </c>
      <c r="I768">
        <v>0</v>
      </c>
    </row>
    <row r="769" spans="1:9" hidden="1" x14ac:dyDescent="0.25">
      <c r="A769" s="2" t="s">
        <v>123</v>
      </c>
      <c r="B769" s="2" t="s">
        <v>50</v>
      </c>
      <c r="C769" s="2" t="s">
        <v>130</v>
      </c>
      <c r="D769" s="2" t="s">
        <v>15</v>
      </c>
      <c r="E769">
        <v>3689</v>
      </c>
      <c r="F769" s="1">
        <v>3527</v>
      </c>
      <c r="G769" s="1">
        <v>3989</v>
      </c>
      <c r="H769" t="s">
        <v>151</v>
      </c>
      <c r="I769">
        <v>120</v>
      </c>
    </row>
    <row r="770" spans="1:9" x14ac:dyDescent="0.25">
      <c r="A770" s="2" t="s">
        <v>123</v>
      </c>
      <c r="B770" s="2" t="s">
        <v>50</v>
      </c>
      <c r="C770" s="2" t="s">
        <v>131</v>
      </c>
      <c r="D770" s="2" t="s">
        <v>15</v>
      </c>
      <c r="E770">
        <v>8859</v>
      </c>
      <c r="F770" s="1">
        <v>8455</v>
      </c>
      <c r="G770" s="1">
        <v>9304</v>
      </c>
      <c r="H770">
        <v>872</v>
      </c>
      <c r="I770">
        <v>5497</v>
      </c>
    </row>
    <row r="771" spans="1:9" hidden="1" x14ac:dyDescent="0.25">
      <c r="A771" s="2" t="s">
        <v>123</v>
      </c>
      <c r="B771" s="2" t="s">
        <v>50</v>
      </c>
      <c r="C771" s="2" t="s">
        <v>132</v>
      </c>
      <c r="D771" s="2" t="s">
        <v>15</v>
      </c>
      <c r="E771">
        <v>5088</v>
      </c>
      <c r="F771" s="1">
        <v>4963</v>
      </c>
      <c r="G771" s="1">
        <v>5188</v>
      </c>
      <c r="H771">
        <v>1144</v>
      </c>
      <c r="I771">
        <v>4058</v>
      </c>
    </row>
    <row r="772" spans="1:9" hidden="1" x14ac:dyDescent="0.25">
      <c r="A772" s="2" t="s">
        <v>123</v>
      </c>
      <c r="B772" s="2" t="s">
        <v>50</v>
      </c>
      <c r="C772" s="2" t="s">
        <v>133</v>
      </c>
      <c r="D772" s="2" t="s">
        <v>15</v>
      </c>
      <c r="E772">
        <v>3772</v>
      </c>
      <c r="F772" s="1">
        <v>3716</v>
      </c>
      <c r="G772" s="1">
        <v>3746</v>
      </c>
      <c r="H772">
        <v>1327</v>
      </c>
      <c r="I772">
        <v>3326</v>
      </c>
    </row>
    <row r="773" spans="1:9" hidden="1" x14ac:dyDescent="0.25">
      <c r="A773" s="2" t="s">
        <v>123</v>
      </c>
      <c r="B773" s="2" t="s">
        <v>50</v>
      </c>
      <c r="C773" s="2" t="s">
        <v>2</v>
      </c>
      <c r="D773" s="2" t="s">
        <v>15</v>
      </c>
      <c r="E773">
        <v>1786</v>
      </c>
      <c r="F773" s="1">
        <v>1763</v>
      </c>
      <c r="G773" s="1">
        <v>1790</v>
      </c>
      <c r="H773">
        <v>875</v>
      </c>
      <c r="I773">
        <v>1582</v>
      </c>
    </row>
    <row r="774" spans="1:9" hidden="1" x14ac:dyDescent="0.25">
      <c r="A774" s="2" t="s">
        <v>45</v>
      </c>
      <c r="B774" s="2" t="s">
        <v>104</v>
      </c>
      <c r="C774" s="2" t="s">
        <v>129</v>
      </c>
      <c r="D774" s="2" t="s">
        <v>25</v>
      </c>
      <c r="E774">
        <v>1361</v>
      </c>
      <c r="F774" s="1">
        <v>0</v>
      </c>
      <c r="G774" s="1">
        <v>7110</v>
      </c>
      <c r="H774">
        <v>0</v>
      </c>
      <c r="I774">
        <v>0</v>
      </c>
    </row>
    <row r="775" spans="1:9" hidden="1" x14ac:dyDescent="0.25">
      <c r="A775" s="2" t="s">
        <v>45</v>
      </c>
      <c r="B775" s="2" t="s">
        <v>104</v>
      </c>
      <c r="C775" s="2" t="s">
        <v>130</v>
      </c>
      <c r="D775" s="2" t="s">
        <v>25</v>
      </c>
      <c r="E775">
        <v>4800</v>
      </c>
      <c r="F775" s="1">
        <v>4382</v>
      </c>
      <c r="G775" s="1">
        <v>5327</v>
      </c>
      <c r="H775" t="s">
        <v>151</v>
      </c>
      <c r="I775">
        <v>104</v>
      </c>
    </row>
    <row r="776" spans="1:9" x14ac:dyDescent="0.25">
      <c r="A776" s="2" t="s">
        <v>45</v>
      </c>
      <c r="B776" s="2" t="s">
        <v>104</v>
      </c>
      <c r="C776" s="2" t="s">
        <v>131</v>
      </c>
      <c r="D776" s="2" t="s">
        <v>25</v>
      </c>
      <c r="E776">
        <v>9975</v>
      </c>
      <c r="F776" s="1">
        <v>9125</v>
      </c>
      <c r="G776" s="1">
        <v>11593</v>
      </c>
      <c r="H776">
        <v>950</v>
      </c>
      <c r="I776">
        <v>4187</v>
      </c>
    </row>
    <row r="777" spans="1:9" hidden="1" x14ac:dyDescent="0.25">
      <c r="A777" s="2" t="s">
        <v>45</v>
      </c>
      <c r="B777" s="2" t="s">
        <v>104</v>
      </c>
      <c r="C777" s="2" t="s">
        <v>132</v>
      </c>
      <c r="D777" s="2" t="s">
        <v>25</v>
      </c>
      <c r="E777">
        <v>6465</v>
      </c>
      <c r="F777" s="1">
        <v>6132</v>
      </c>
      <c r="G777" s="1">
        <v>7416</v>
      </c>
      <c r="H777">
        <v>1399</v>
      </c>
      <c r="I777">
        <v>3992</v>
      </c>
    </row>
    <row r="778" spans="1:9" hidden="1" x14ac:dyDescent="0.25">
      <c r="A778" s="2" t="s">
        <v>45</v>
      </c>
      <c r="B778" s="2" t="s">
        <v>104</v>
      </c>
      <c r="C778" s="2" t="s">
        <v>133</v>
      </c>
      <c r="D778" s="2" t="s">
        <v>25</v>
      </c>
      <c r="E778">
        <v>6119</v>
      </c>
      <c r="F778" s="1">
        <v>5967</v>
      </c>
      <c r="G778" s="1">
        <v>6460</v>
      </c>
      <c r="H778">
        <v>2734</v>
      </c>
      <c r="I778">
        <v>4830</v>
      </c>
    </row>
    <row r="779" spans="1:9" hidden="1" x14ac:dyDescent="0.25">
      <c r="A779" s="2" t="s">
        <v>45</v>
      </c>
      <c r="B779" s="2" t="s">
        <v>104</v>
      </c>
      <c r="C779" s="2" t="s">
        <v>2</v>
      </c>
      <c r="D779" s="2" t="s">
        <v>25</v>
      </c>
      <c r="E779">
        <v>3328</v>
      </c>
      <c r="F779" s="1">
        <v>3287</v>
      </c>
      <c r="G779" s="1">
        <v>3263</v>
      </c>
      <c r="H779">
        <v>2263</v>
      </c>
      <c r="I779">
        <v>2974</v>
      </c>
    </row>
    <row r="780" spans="1:9" hidden="1" x14ac:dyDescent="0.25">
      <c r="A780" s="2" t="s">
        <v>122</v>
      </c>
      <c r="B780" s="2" t="s">
        <v>63</v>
      </c>
      <c r="C780" s="2" t="s">
        <v>129</v>
      </c>
      <c r="D780" s="2" t="s">
        <v>25</v>
      </c>
      <c r="E780">
        <v>21</v>
      </c>
      <c r="F780" s="1">
        <v>0</v>
      </c>
      <c r="G780" s="1">
        <v>67</v>
      </c>
      <c r="H780">
        <v>0</v>
      </c>
      <c r="I780">
        <v>0</v>
      </c>
    </row>
    <row r="781" spans="1:9" hidden="1" x14ac:dyDescent="0.25">
      <c r="A781" s="2" t="s">
        <v>122</v>
      </c>
      <c r="B781" s="2" t="s">
        <v>63</v>
      </c>
      <c r="C781" s="2" t="s">
        <v>130</v>
      </c>
      <c r="D781" s="2" t="s">
        <v>25</v>
      </c>
      <c r="E781">
        <v>44</v>
      </c>
      <c r="F781" s="1">
        <v>44</v>
      </c>
      <c r="G781" s="1">
        <v>46</v>
      </c>
      <c r="H781">
        <v>0</v>
      </c>
      <c r="I781">
        <v>0</v>
      </c>
    </row>
    <row r="782" spans="1:9" x14ac:dyDescent="0.25">
      <c r="A782" s="2" t="s">
        <v>122</v>
      </c>
      <c r="B782" s="2" t="s">
        <v>63</v>
      </c>
      <c r="C782" s="2" t="s">
        <v>131</v>
      </c>
      <c r="D782" s="2" t="s">
        <v>25</v>
      </c>
      <c r="E782">
        <v>96</v>
      </c>
      <c r="F782" s="1">
        <v>94</v>
      </c>
      <c r="G782" s="1">
        <v>89</v>
      </c>
      <c r="H782">
        <v>14</v>
      </c>
      <c r="I782">
        <v>67</v>
      </c>
    </row>
    <row r="783" spans="1:9" hidden="1" x14ac:dyDescent="0.25">
      <c r="A783" s="2" t="s">
        <v>122</v>
      </c>
      <c r="B783" s="2" t="s">
        <v>63</v>
      </c>
      <c r="C783" s="2" t="s">
        <v>132</v>
      </c>
      <c r="D783" s="2" t="s">
        <v>25</v>
      </c>
      <c r="E783">
        <v>106</v>
      </c>
      <c r="F783" s="1">
        <v>102</v>
      </c>
      <c r="G783" s="1">
        <v>116</v>
      </c>
      <c r="H783">
        <v>37</v>
      </c>
      <c r="I783">
        <v>80</v>
      </c>
    </row>
    <row r="784" spans="1:9" hidden="1" x14ac:dyDescent="0.25">
      <c r="A784" s="2" t="s">
        <v>122</v>
      </c>
      <c r="B784" s="2" t="s">
        <v>63</v>
      </c>
      <c r="C784" s="2" t="s">
        <v>133</v>
      </c>
      <c r="D784" s="2" t="s">
        <v>25</v>
      </c>
      <c r="E784">
        <v>67</v>
      </c>
      <c r="F784" s="1">
        <v>67</v>
      </c>
      <c r="G784" s="1">
        <v>69</v>
      </c>
      <c r="H784">
        <v>34</v>
      </c>
      <c r="I784">
        <v>58</v>
      </c>
    </row>
    <row r="785" spans="1:9" hidden="1" x14ac:dyDescent="0.25">
      <c r="A785" s="2" t="s">
        <v>122</v>
      </c>
      <c r="B785" s="2" t="s">
        <v>63</v>
      </c>
      <c r="C785" s="2" t="s">
        <v>2</v>
      </c>
      <c r="D785" s="2" t="s">
        <v>25</v>
      </c>
      <c r="E785">
        <v>22</v>
      </c>
      <c r="F785" s="1">
        <v>22</v>
      </c>
      <c r="G785" s="1">
        <v>22</v>
      </c>
      <c r="H785">
        <v>17</v>
      </c>
      <c r="I785">
        <v>21</v>
      </c>
    </row>
    <row r="786" spans="1:9" hidden="1" x14ac:dyDescent="0.25">
      <c r="A786" s="2" t="s">
        <v>122</v>
      </c>
      <c r="B786" s="2" t="s">
        <v>60</v>
      </c>
      <c r="C786" s="2" t="s">
        <v>129</v>
      </c>
      <c r="D786" s="2" t="s">
        <v>25</v>
      </c>
      <c r="E786">
        <v>17</v>
      </c>
      <c r="F786" s="1">
        <v>0</v>
      </c>
      <c r="G786" s="1">
        <v>48</v>
      </c>
      <c r="H786">
        <v>0</v>
      </c>
      <c r="I786">
        <v>0</v>
      </c>
    </row>
    <row r="787" spans="1:9" hidden="1" x14ac:dyDescent="0.25">
      <c r="A787" s="2" t="s">
        <v>122</v>
      </c>
      <c r="B787" s="2" t="s">
        <v>60</v>
      </c>
      <c r="C787" s="2" t="s">
        <v>130</v>
      </c>
      <c r="D787" s="2" t="s">
        <v>25</v>
      </c>
      <c r="E787">
        <v>53</v>
      </c>
      <c r="F787" s="1">
        <v>50</v>
      </c>
      <c r="G787" s="1">
        <v>39</v>
      </c>
      <c r="H787">
        <v>0</v>
      </c>
      <c r="I787">
        <v>7</v>
      </c>
    </row>
    <row r="788" spans="1:9" x14ac:dyDescent="0.25">
      <c r="A788" s="2" t="s">
        <v>122</v>
      </c>
      <c r="B788" s="2" t="s">
        <v>60</v>
      </c>
      <c r="C788" s="2" t="s">
        <v>131</v>
      </c>
      <c r="D788" s="2" t="s">
        <v>25</v>
      </c>
      <c r="E788">
        <v>129</v>
      </c>
      <c r="F788" s="1">
        <v>125</v>
      </c>
      <c r="G788" s="1">
        <v>86</v>
      </c>
      <c r="H788">
        <v>38</v>
      </c>
      <c r="I788">
        <v>102</v>
      </c>
    </row>
    <row r="789" spans="1:9" hidden="1" x14ac:dyDescent="0.25">
      <c r="A789" s="2" t="s">
        <v>122</v>
      </c>
      <c r="B789" s="2" t="s">
        <v>60</v>
      </c>
      <c r="C789" s="2" t="s">
        <v>132</v>
      </c>
      <c r="D789" s="2" t="s">
        <v>25</v>
      </c>
      <c r="E789">
        <v>157</v>
      </c>
      <c r="F789" s="1">
        <v>153</v>
      </c>
      <c r="G789" s="1">
        <v>144</v>
      </c>
      <c r="H789">
        <v>44</v>
      </c>
      <c r="I789">
        <v>140</v>
      </c>
    </row>
    <row r="790" spans="1:9" hidden="1" x14ac:dyDescent="0.25">
      <c r="A790" s="2" t="s">
        <v>122</v>
      </c>
      <c r="B790" s="2" t="s">
        <v>60</v>
      </c>
      <c r="C790" s="2" t="s">
        <v>133</v>
      </c>
      <c r="D790" s="2" t="s">
        <v>25</v>
      </c>
      <c r="E790">
        <v>89</v>
      </c>
      <c r="F790" s="1">
        <v>88</v>
      </c>
      <c r="G790" s="1">
        <v>84</v>
      </c>
      <c r="H790">
        <v>50</v>
      </c>
      <c r="I790">
        <v>85</v>
      </c>
    </row>
    <row r="791" spans="1:9" hidden="1" x14ac:dyDescent="0.25">
      <c r="A791" s="2" t="s">
        <v>122</v>
      </c>
      <c r="B791" s="2" t="s">
        <v>60</v>
      </c>
      <c r="C791" s="2" t="s">
        <v>2</v>
      </c>
      <c r="D791" s="2" t="s">
        <v>25</v>
      </c>
      <c r="E791">
        <v>30</v>
      </c>
      <c r="F791" s="1">
        <v>30</v>
      </c>
      <c r="G791" s="1">
        <v>29</v>
      </c>
      <c r="H791">
        <v>19</v>
      </c>
      <c r="I791">
        <v>29</v>
      </c>
    </row>
    <row r="792" spans="1:9" hidden="1" x14ac:dyDescent="0.25">
      <c r="A792" s="2" t="s">
        <v>122</v>
      </c>
      <c r="B792" s="2" t="s">
        <v>58</v>
      </c>
      <c r="C792" s="2" t="s">
        <v>129</v>
      </c>
      <c r="D792" s="2" t="s">
        <v>25</v>
      </c>
      <c r="E792">
        <v>97</v>
      </c>
      <c r="F792" s="1">
        <v>0</v>
      </c>
      <c r="G792" s="1">
        <v>153</v>
      </c>
      <c r="H792">
        <v>0</v>
      </c>
      <c r="I792">
        <v>0</v>
      </c>
    </row>
    <row r="793" spans="1:9" hidden="1" x14ac:dyDescent="0.25">
      <c r="A793" s="2" t="s">
        <v>122</v>
      </c>
      <c r="B793" s="2" t="s">
        <v>58</v>
      </c>
      <c r="C793" s="2" t="s">
        <v>130</v>
      </c>
      <c r="D793" s="2" t="s">
        <v>25</v>
      </c>
      <c r="E793">
        <v>102</v>
      </c>
      <c r="F793" s="1">
        <v>96</v>
      </c>
      <c r="G793" s="1">
        <v>101</v>
      </c>
      <c r="H793">
        <v>0</v>
      </c>
      <c r="I793">
        <v>2</v>
      </c>
    </row>
    <row r="794" spans="1:9" x14ac:dyDescent="0.25">
      <c r="A794" s="2" t="s">
        <v>122</v>
      </c>
      <c r="B794" s="2" t="s">
        <v>58</v>
      </c>
      <c r="C794" s="2" t="s">
        <v>131</v>
      </c>
      <c r="D794" s="2" t="s">
        <v>25</v>
      </c>
      <c r="E794">
        <v>321</v>
      </c>
      <c r="F794" s="1">
        <v>319</v>
      </c>
      <c r="G794" s="1">
        <v>248</v>
      </c>
      <c r="H794">
        <v>88</v>
      </c>
      <c r="I794">
        <v>263</v>
      </c>
    </row>
    <row r="795" spans="1:9" hidden="1" x14ac:dyDescent="0.25">
      <c r="A795" s="2" t="s">
        <v>122</v>
      </c>
      <c r="B795" s="2" t="s">
        <v>58</v>
      </c>
      <c r="C795" s="2" t="s">
        <v>132</v>
      </c>
      <c r="D795" s="2" t="s">
        <v>25</v>
      </c>
      <c r="E795">
        <v>292</v>
      </c>
      <c r="F795" s="1">
        <v>286</v>
      </c>
      <c r="G795" s="1">
        <v>269</v>
      </c>
      <c r="H795">
        <v>107</v>
      </c>
      <c r="I795">
        <v>259</v>
      </c>
    </row>
    <row r="796" spans="1:9" hidden="1" x14ac:dyDescent="0.25">
      <c r="A796" s="2" t="s">
        <v>122</v>
      </c>
      <c r="B796" s="2" t="s">
        <v>58</v>
      </c>
      <c r="C796" s="2" t="s">
        <v>133</v>
      </c>
      <c r="D796" s="2" t="s">
        <v>25</v>
      </c>
      <c r="E796">
        <v>243</v>
      </c>
      <c r="F796" s="1">
        <v>241</v>
      </c>
      <c r="G796" s="1">
        <v>248</v>
      </c>
      <c r="H796">
        <v>138</v>
      </c>
      <c r="I796">
        <v>225</v>
      </c>
    </row>
    <row r="797" spans="1:9" hidden="1" x14ac:dyDescent="0.25">
      <c r="A797" s="2" t="s">
        <v>122</v>
      </c>
      <c r="B797" s="2" t="s">
        <v>58</v>
      </c>
      <c r="C797" s="2" t="s">
        <v>2</v>
      </c>
      <c r="D797" s="2" t="s">
        <v>25</v>
      </c>
      <c r="E797">
        <v>204</v>
      </c>
      <c r="F797" s="1">
        <v>201</v>
      </c>
      <c r="G797" s="1">
        <v>222</v>
      </c>
      <c r="H797">
        <v>148</v>
      </c>
      <c r="I797">
        <v>191</v>
      </c>
    </row>
    <row r="798" spans="1:9" hidden="1" x14ac:dyDescent="0.25">
      <c r="A798" s="2" t="s">
        <v>122</v>
      </c>
      <c r="B798" s="2" t="s">
        <v>108</v>
      </c>
      <c r="C798" s="2" t="s">
        <v>129</v>
      </c>
      <c r="D798" s="2" t="s">
        <v>25</v>
      </c>
      <c r="E798">
        <v>0</v>
      </c>
      <c r="F798" s="1">
        <v>0</v>
      </c>
      <c r="G798" s="1">
        <v>3</v>
      </c>
      <c r="H798">
        <v>0</v>
      </c>
      <c r="I798">
        <v>0</v>
      </c>
    </row>
    <row r="799" spans="1:9" hidden="1" x14ac:dyDescent="0.25">
      <c r="A799" s="2" t="s">
        <v>122</v>
      </c>
      <c r="B799" s="2" t="s">
        <v>108</v>
      </c>
      <c r="C799" s="2" t="s">
        <v>130</v>
      </c>
      <c r="D799" s="2" t="s">
        <v>25</v>
      </c>
      <c r="E799">
        <v>0</v>
      </c>
      <c r="F799" s="1">
        <v>0</v>
      </c>
      <c r="G799" s="1">
        <v>1</v>
      </c>
      <c r="H799">
        <v>0</v>
      </c>
      <c r="I799">
        <v>0</v>
      </c>
    </row>
    <row r="800" spans="1:9" hidden="1" x14ac:dyDescent="0.25">
      <c r="A800" s="2" t="s">
        <v>122</v>
      </c>
      <c r="B800" s="2" t="s">
        <v>108</v>
      </c>
      <c r="C800" s="2" t="s">
        <v>132</v>
      </c>
      <c r="D800" s="2" t="s">
        <v>25</v>
      </c>
      <c r="E800">
        <v>0</v>
      </c>
      <c r="F800" s="1">
        <v>0</v>
      </c>
      <c r="G800" s="1">
        <v>6</v>
      </c>
      <c r="H800">
        <v>0</v>
      </c>
      <c r="I800">
        <v>0</v>
      </c>
    </row>
    <row r="801" spans="1:9" hidden="1" x14ac:dyDescent="0.25">
      <c r="A801" s="2" t="s">
        <v>122</v>
      </c>
      <c r="B801" s="2" t="s">
        <v>108</v>
      </c>
      <c r="C801" s="2" t="s">
        <v>133</v>
      </c>
      <c r="D801" s="2" t="s">
        <v>25</v>
      </c>
      <c r="E801">
        <v>0</v>
      </c>
      <c r="F801" s="1">
        <v>0</v>
      </c>
      <c r="G801" s="1">
        <v>4</v>
      </c>
      <c r="H801">
        <v>0</v>
      </c>
      <c r="I801">
        <v>0</v>
      </c>
    </row>
    <row r="802" spans="1:9" hidden="1" x14ac:dyDescent="0.25">
      <c r="A802" s="2" t="s">
        <v>122</v>
      </c>
      <c r="B802" s="2" t="s">
        <v>108</v>
      </c>
      <c r="C802" s="2" t="s">
        <v>2</v>
      </c>
      <c r="D802" s="2" t="s">
        <v>25</v>
      </c>
      <c r="E802">
        <v>0</v>
      </c>
      <c r="F802" s="1">
        <v>0</v>
      </c>
      <c r="G802" s="1">
        <v>5</v>
      </c>
      <c r="H802">
        <v>0</v>
      </c>
      <c r="I802">
        <v>0</v>
      </c>
    </row>
    <row r="803" spans="1:9" hidden="1" x14ac:dyDescent="0.25">
      <c r="A803" s="2" t="s">
        <v>122</v>
      </c>
      <c r="B803" s="2" t="s">
        <v>68</v>
      </c>
      <c r="C803" s="2" t="s">
        <v>129</v>
      </c>
      <c r="D803" s="2" t="s">
        <v>25</v>
      </c>
      <c r="E803">
        <v>56</v>
      </c>
      <c r="F803" s="1">
        <v>0</v>
      </c>
      <c r="G803" s="1">
        <v>132</v>
      </c>
      <c r="H803">
        <v>0</v>
      </c>
      <c r="I803">
        <v>0</v>
      </c>
    </row>
    <row r="804" spans="1:9" hidden="1" x14ac:dyDescent="0.25">
      <c r="A804" s="2" t="s">
        <v>122</v>
      </c>
      <c r="B804" s="2" t="s">
        <v>68</v>
      </c>
      <c r="C804" s="2" t="s">
        <v>130</v>
      </c>
      <c r="D804" s="2" t="s">
        <v>25</v>
      </c>
      <c r="E804">
        <v>104</v>
      </c>
      <c r="F804" s="1">
        <v>100</v>
      </c>
      <c r="G804" s="1">
        <v>119</v>
      </c>
      <c r="H804">
        <v>0</v>
      </c>
      <c r="I804">
        <v>1</v>
      </c>
    </row>
    <row r="805" spans="1:9" x14ac:dyDescent="0.25">
      <c r="A805" s="2" t="s">
        <v>122</v>
      </c>
      <c r="B805" s="2" t="s">
        <v>68</v>
      </c>
      <c r="C805" s="2" t="s">
        <v>131</v>
      </c>
      <c r="D805" s="2" t="s">
        <v>25</v>
      </c>
      <c r="E805">
        <v>342</v>
      </c>
      <c r="F805" s="1">
        <v>330</v>
      </c>
      <c r="G805" s="1">
        <v>371</v>
      </c>
      <c r="H805">
        <v>83</v>
      </c>
      <c r="I805">
        <v>251</v>
      </c>
    </row>
    <row r="806" spans="1:9" hidden="1" x14ac:dyDescent="0.25">
      <c r="A806" s="2" t="s">
        <v>122</v>
      </c>
      <c r="B806" s="2" t="s">
        <v>68</v>
      </c>
      <c r="C806" s="2" t="s">
        <v>132</v>
      </c>
      <c r="D806" s="2" t="s">
        <v>25</v>
      </c>
      <c r="E806">
        <v>402</v>
      </c>
      <c r="F806" s="1">
        <v>400</v>
      </c>
      <c r="G806" s="1">
        <v>477</v>
      </c>
      <c r="H806">
        <v>147</v>
      </c>
      <c r="I806">
        <v>342</v>
      </c>
    </row>
    <row r="807" spans="1:9" hidden="1" x14ac:dyDescent="0.25">
      <c r="A807" s="2" t="s">
        <v>122</v>
      </c>
      <c r="B807" s="2" t="s">
        <v>68</v>
      </c>
      <c r="C807" s="2" t="s">
        <v>133</v>
      </c>
      <c r="D807" s="2" t="s">
        <v>25</v>
      </c>
      <c r="E807">
        <v>488</v>
      </c>
      <c r="F807" s="1">
        <v>482</v>
      </c>
      <c r="G807" s="1">
        <v>515</v>
      </c>
      <c r="H807">
        <v>271</v>
      </c>
      <c r="I807">
        <v>439</v>
      </c>
    </row>
    <row r="808" spans="1:9" hidden="1" x14ac:dyDescent="0.25">
      <c r="A808" s="2" t="s">
        <v>122</v>
      </c>
      <c r="B808" s="2" t="s">
        <v>68</v>
      </c>
      <c r="C808" s="2" t="s">
        <v>2</v>
      </c>
      <c r="D808" s="2" t="s">
        <v>25</v>
      </c>
      <c r="E808">
        <v>636</v>
      </c>
      <c r="F808" s="1">
        <v>632</v>
      </c>
      <c r="G808" s="1">
        <v>676</v>
      </c>
      <c r="H808">
        <v>533</v>
      </c>
      <c r="I808">
        <v>605</v>
      </c>
    </row>
    <row r="809" spans="1:9" hidden="1" x14ac:dyDescent="0.25">
      <c r="A809" s="2" t="s">
        <v>122</v>
      </c>
      <c r="B809" s="2" t="s">
        <v>57</v>
      </c>
      <c r="C809" s="2" t="s">
        <v>129</v>
      </c>
      <c r="D809" s="2" t="s">
        <v>25</v>
      </c>
      <c r="E809">
        <v>159</v>
      </c>
      <c r="F809" s="1">
        <v>0</v>
      </c>
      <c r="G809" s="1">
        <v>428</v>
      </c>
      <c r="H809">
        <v>0</v>
      </c>
      <c r="I809">
        <v>0</v>
      </c>
    </row>
    <row r="810" spans="1:9" hidden="1" x14ac:dyDescent="0.25">
      <c r="A810" s="2" t="s">
        <v>122</v>
      </c>
      <c r="B810" s="2" t="s">
        <v>57</v>
      </c>
      <c r="C810" s="2" t="s">
        <v>130</v>
      </c>
      <c r="D810" s="2" t="s">
        <v>25</v>
      </c>
      <c r="E810">
        <v>248</v>
      </c>
      <c r="F810" s="1">
        <v>238</v>
      </c>
      <c r="G810" s="1">
        <v>229</v>
      </c>
      <c r="H810">
        <v>0</v>
      </c>
      <c r="I810">
        <v>11</v>
      </c>
    </row>
    <row r="811" spans="1:9" x14ac:dyDescent="0.25">
      <c r="A811" s="2" t="s">
        <v>122</v>
      </c>
      <c r="B811" s="2" t="s">
        <v>57</v>
      </c>
      <c r="C811" s="2" t="s">
        <v>131</v>
      </c>
      <c r="D811" s="2" t="s">
        <v>25</v>
      </c>
      <c r="E811">
        <v>1818</v>
      </c>
      <c r="F811" s="1">
        <v>1798</v>
      </c>
      <c r="G811" s="1">
        <v>1409</v>
      </c>
      <c r="H811">
        <v>336</v>
      </c>
      <c r="I811">
        <v>1527</v>
      </c>
    </row>
    <row r="812" spans="1:9" hidden="1" x14ac:dyDescent="0.25">
      <c r="A812" s="2" t="s">
        <v>122</v>
      </c>
      <c r="B812" s="2" t="s">
        <v>57</v>
      </c>
      <c r="C812" s="2" t="s">
        <v>132</v>
      </c>
      <c r="D812" s="2" t="s">
        <v>25</v>
      </c>
      <c r="E812">
        <v>925</v>
      </c>
      <c r="F812" s="1">
        <v>922</v>
      </c>
      <c r="G812" s="1">
        <v>767</v>
      </c>
      <c r="H812">
        <v>272</v>
      </c>
      <c r="I812">
        <v>841</v>
      </c>
    </row>
    <row r="813" spans="1:9" hidden="1" x14ac:dyDescent="0.25">
      <c r="A813" s="2" t="s">
        <v>122</v>
      </c>
      <c r="B813" s="2" t="s">
        <v>57</v>
      </c>
      <c r="C813" s="2" t="s">
        <v>133</v>
      </c>
      <c r="D813" s="2" t="s">
        <v>25</v>
      </c>
      <c r="E813">
        <v>299</v>
      </c>
      <c r="F813" s="1">
        <v>297</v>
      </c>
      <c r="G813" s="1">
        <v>297</v>
      </c>
      <c r="H813">
        <v>92</v>
      </c>
      <c r="I813">
        <v>278</v>
      </c>
    </row>
    <row r="814" spans="1:9" hidden="1" x14ac:dyDescent="0.25">
      <c r="A814" s="2" t="s">
        <v>122</v>
      </c>
      <c r="B814" s="2" t="s">
        <v>57</v>
      </c>
      <c r="C814" s="2" t="s">
        <v>2</v>
      </c>
      <c r="D814" s="2" t="s">
        <v>25</v>
      </c>
      <c r="E814">
        <v>179</v>
      </c>
      <c r="F814" s="1">
        <v>179</v>
      </c>
      <c r="G814" s="1">
        <v>195</v>
      </c>
      <c r="H814">
        <v>79</v>
      </c>
      <c r="I814">
        <v>170</v>
      </c>
    </row>
    <row r="815" spans="1:9" hidden="1" x14ac:dyDescent="0.25">
      <c r="A815" s="2" t="s">
        <v>122</v>
      </c>
      <c r="B815" s="2" t="s">
        <v>102</v>
      </c>
      <c r="C815" s="2" t="s">
        <v>129</v>
      </c>
      <c r="D815" s="2" t="s">
        <v>25</v>
      </c>
      <c r="E815">
        <v>19</v>
      </c>
      <c r="F815" s="1">
        <v>0</v>
      </c>
      <c r="G815" s="1">
        <v>47</v>
      </c>
      <c r="H815">
        <v>0</v>
      </c>
      <c r="I815">
        <v>0</v>
      </c>
    </row>
    <row r="816" spans="1:9" hidden="1" x14ac:dyDescent="0.25">
      <c r="A816" s="2" t="s">
        <v>122</v>
      </c>
      <c r="B816" s="2" t="s">
        <v>102</v>
      </c>
      <c r="C816" s="2" t="s">
        <v>130</v>
      </c>
      <c r="D816" s="2" t="s">
        <v>25</v>
      </c>
      <c r="E816">
        <v>15</v>
      </c>
      <c r="F816" s="1">
        <v>15</v>
      </c>
      <c r="G816" s="1">
        <v>28</v>
      </c>
      <c r="H816">
        <v>0</v>
      </c>
      <c r="I816">
        <v>1</v>
      </c>
    </row>
    <row r="817" spans="1:9" x14ac:dyDescent="0.25">
      <c r="A817" s="2" t="s">
        <v>122</v>
      </c>
      <c r="B817" s="2" t="s">
        <v>102</v>
      </c>
      <c r="C817" s="2" t="s">
        <v>131</v>
      </c>
      <c r="D817" s="2" t="s">
        <v>25</v>
      </c>
      <c r="E817">
        <v>189</v>
      </c>
      <c r="F817" s="1">
        <v>187</v>
      </c>
      <c r="G817" s="1">
        <v>111</v>
      </c>
      <c r="H817">
        <v>43</v>
      </c>
      <c r="I817">
        <v>160</v>
      </c>
    </row>
    <row r="818" spans="1:9" hidden="1" x14ac:dyDescent="0.25">
      <c r="A818" s="2" t="s">
        <v>122</v>
      </c>
      <c r="B818" s="2" t="s">
        <v>102</v>
      </c>
      <c r="C818" s="2" t="s">
        <v>132</v>
      </c>
      <c r="D818" s="2" t="s">
        <v>25</v>
      </c>
      <c r="E818">
        <v>178</v>
      </c>
      <c r="F818" s="1">
        <v>177</v>
      </c>
      <c r="G818" s="1">
        <v>140</v>
      </c>
      <c r="H818">
        <v>56</v>
      </c>
      <c r="I818">
        <v>157</v>
      </c>
    </row>
    <row r="819" spans="1:9" hidden="1" x14ac:dyDescent="0.25">
      <c r="A819" s="2" t="s">
        <v>122</v>
      </c>
      <c r="B819" s="2" t="s">
        <v>102</v>
      </c>
      <c r="C819" s="2" t="s">
        <v>133</v>
      </c>
      <c r="D819" s="2" t="s">
        <v>25</v>
      </c>
      <c r="E819">
        <v>31</v>
      </c>
      <c r="F819" s="1">
        <v>31</v>
      </c>
      <c r="G819" s="1">
        <v>22</v>
      </c>
      <c r="H819">
        <v>14</v>
      </c>
      <c r="I819">
        <v>29</v>
      </c>
    </row>
    <row r="820" spans="1:9" hidden="1" x14ac:dyDescent="0.25">
      <c r="A820" s="2" t="s">
        <v>122</v>
      </c>
      <c r="B820" s="2" t="s">
        <v>102</v>
      </c>
      <c r="C820" s="2" t="s">
        <v>2</v>
      </c>
      <c r="D820" s="2" t="s">
        <v>25</v>
      </c>
      <c r="E820">
        <v>9</v>
      </c>
      <c r="F820" s="1">
        <v>9</v>
      </c>
      <c r="G820" s="1">
        <v>11</v>
      </c>
      <c r="H820">
        <v>8</v>
      </c>
      <c r="I820">
        <v>9</v>
      </c>
    </row>
    <row r="821" spans="1:9" hidden="1" x14ac:dyDescent="0.25">
      <c r="A821" s="2" t="s">
        <v>122</v>
      </c>
      <c r="B821" s="2" t="s">
        <v>64</v>
      </c>
      <c r="C821" s="2" t="s">
        <v>129</v>
      </c>
      <c r="D821" s="2" t="s">
        <v>25</v>
      </c>
      <c r="E821">
        <v>15</v>
      </c>
      <c r="F821" s="1">
        <v>0</v>
      </c>
      <c r="G821" s="1">
        <v>65</v>
      </c>
      <c r="H821">
        <v>0</v>
      </c>
      <c r="I821">
        <v>0</v>
      </c>
    </row>
    <row r="822" spans="1:9" hidden="1" x14ac:dyDescent="0.25">
      <c r="A822" s="2" t="s">
        <v>122</v>
      </c>
      <c r="B822" s="2" t="s">
        <v>64</v>
      </c>
      <c r="C822" s="2" t="s">
        <v>130</v>
      </c>
      <c r="D822" s="2" t="s">
        <v>25</v>
      </c>
      <c r="E822">
        <v>33</v>
      </c>
      <c r="F822" s="1">
        <v>30</v>
      </c>
      <c r="G822" s="1">
        <v>17</v>
      </c>
      <c r="H822">
        <v>0</v>
      </c>
      <c r="I822">
        <v>0</v>
      </c>
    </row>
    <row r="823" spans="1:9" x14ac:dyDescent="0.25">
      <c r="A823" s="2" t="s">
        <v>122</v>
      </c>
      <c r="B823" s="2" t="s">
        <v>64</v>
      </c>
      <c r="C823" s="2" t="s">
        <v>131</v>
      </c>
      <c r="D823" s="2" t="s">
        <v>25</v>
      </c>
      <c r="E823">
        <v>50</v>
      </c>
      <c r="F823" s="1">
        <v>49</v>
      </c>
      <c r="G823" s="1">
        <v>59</v>
      </c>
      <c r="H823" t="s">
        <v>151</v>
      </c>
      <c r="I823">
        <v>33</v>
      </c>
    </row>
    <row r="824" spans="1:9" hidden="1" x14ac:dyDescent="0.25">
      <c r="A824" s="2" t="s">
        <v>122</v>
      </c>
      <c r="B824" s="2" t="s">
        <v>64</v>
      </c>
      <c r="C824" s="2" t="s">
        <v>132</v>
      </c>
      <c r="D824" s="2" t="s">
        <v>25</v>
      </c>
      <c r="E824">
        <v>71</v>
      </c>
      <c r="F824" s="1">
        <v>69</v>
      </c>
      <c r="G824" s="1">
        <v>66</v>
      </c>
      <c r="H824">
        <v>19</v>
      </c>
      <c r="I824">
        <v>56</v>
      </c>
    </row>
    <row r="825" spans="1:9" hidden="1" x14ac:dyDescent="0.25">
      <c r="A825" s="2" t="s">
        <v>122</v>
      </c>
      <c r="B825" s="2" t="s">
        <v>64</v>
      </c>
      <c r="C825" s="2" t="s">
        <v>133</v>
      </c>
      <c r="D825" s="2" t="s">
        <v>25</v>
      </c>
      <c r="E825">
        <v>24</v>
      </c>
      <c r="F825" s="1">
        <v>23</v>
      </c>
      <c r="G825" s="1">
        <v>28</v>
      </c>
      <c r="H825">
        <v>15</v>
      </c>
      <c r="I825">
        <v>20</v>
      </c>
    </row>
    <row r="826" spans="1:9" hidden="1" x14ac:dyDescent="0.25">
      <c r="A826" s="2" t="s">
        <v>122</v>
      </c>
      <c r="B826" s="2" t="s">
        <v>64</v>
      </c>
      <c r="C826" s="2" t="s">
        <v>2</v>
      </c>
      <c r="D826" s="2" t="s">
        <v>25</v>
      </c>
      <c r="E826">
        <v>14</v>
      </c>
      <c r="F826" s="1">
        <v>14</v>
      </c>
      <c r="G826" s="1">
        <v>9</v>
      </c>
      <c r="H826">
        <v>10</v>
      </c>
      <c r="I826">
        <v>13</v>
      </c>
    </row>
    <row r="827" spans="1:9" hidden="1" x14ac:dyDescent="0.25">
      <c r="A827" s="2" t="s">
        <v>122</v>
      </c>
      <c r="B827" s="2" t="s">
        <v>74</v>
      </c>
      <c r="C827" s="2" t="s">
        <v>129</v>
      </c>
      <c r="D827" s="2" t="s">
        <v>25</v>
      </c>
      <c r="E827">
        <v>0</v>
      </c>
      <c r="F827" s="1">
        <v>0</v>
      </c>
      <c r="G827" s="1">
        <v>17</v>
      </c>
      <c r="H827">
        <v>0</v>
      </c>
      <c r="I827">
        <v>0</v>
      </c>
    </row>
    <row r="828" spans="1:9" hidden="1" x14ac:dyDescent="0.25">
      <c r="A828" s="2" t="s">
        <v>122</v>
      </c>
      <c r="B828" s="2" t="s">
        <v>74</v>
      </c>
      <c r="C828" s="2" t="s">
        <v>130</v>
      </c>
      <c r="D828" s="2" t="s">
        <v>25</v>
      </c>
      <c r="E828">
        <v>0</v>
      </c>
      <c r="F828" s="1">
        <v>0</v>
      </c>
      <c r="G828" s="1">
        <v>14</v>
      </c>
      <c r="H828">
        <v>0</v>
      </c>
      <c r="I828">
        <v>0</v>
      </c>
    </row>
    <row r="829" spans="1:9" x14ac:dyDescent="0.25">
      <c r="A829" s="2" t="s">
        <v>122</v>
      </c>
      <c r="B829" s="2" t="s">
        <v>74</v>
      </c>
      <c r="C829" s="2" t="s">
        <v>131</v>
      </c>
      <c r="D829" s="2" t="s">
        <v>25</v>
      </c>
      <c r="E829">
        <v>0</v>
      </c>
      <c r="F829" s="1">
        <v>0</v>
      </c>
      <c r="G829" s="1">
        <v>55</v>
      </c>
      <c r="H829">
        <v>0</v>
      </c>
      <c r="I829">
        <v>0</v>
      </c>
    </row>
    <row r="830" spans="1:9" hidden="1" x14ac:dyDescent="0.25">
      <c r="A830" s="2" t="s">
        <v>122</v>
      </c>
      <c r="B830" s="2" t="s">
        <v>74</v>
      </c>
      <c r="C830" s="2" t="s">
        <v>132</v>
      </c>
      <c r="D830" s="2" t="s">
        <v>25</v>
      </c>
      <c r="E830">
        <v>0</v>
      </c>
      <c r="F830" s="1">
        <v>0</v>
      </c>
      <c r="G830" s="1">
        <v>69</v>
      </c>
      <c r="H830">
        <v>0</v>
      </c>
      <c r="I830">
        <v>0</v>
      </c>
    </row>
    <row r="831" spans="1:9" hidden="1" x14ac:dyDescent="0.25">
      <c r="A831" s="2" t="s">
        <v>122</v>
      </c>
      <c r="B831" s="2" t="s">
        <v>74</v>
      </c>
      <c r="C831" s="2" t="s">
        <v>133</v>
      </c>
      <c r="D831" s="2" t="s">
        <v>25</v>
      </c>
      <c r="E831">
        <v>0</v>
      </c>
      <c r="F831" s="1">
        <v>0</v>
      </c>
      <c r="G831" s="1">
        <v>78</v>
      </c>
      <c r="H831">
        <v>0</v>
      </c>
      <c r="I831">
        <v>0</v>
      </c>
    </row>
    <row r="832" spans="1:9" hidden="1" x14ac:dyDescent="0.25">
      <c r="A832" s="2" t="s">
        <v>122</v>
      </c>
      <c r="B832" s="2" t="s">
        <v>74</v>
      </c>
      <c r="C832" s="2" t="s">
        <v>2</v>
      </c>
      <c r="D832" s="2" t="s">
        <v>25</v>
      </c>
      <c r="E832">
        <v>0</v>
      </c>
      <c r="F832" s="1">
        <v>0</v>
      </c>
      <c r="G832" s="1">
        <v>93</v>
      </c>
      <c r="H832">
        <v>0</v>
      </c>
      <c r="I832">
        <v>0</v>
      </c>
    </row>
    <row r="833" spans="1:9" hidden="1" x14ac:dyDescent="0.25">
      <c r="A833" s="2" t="s">
        <v>122</v>
      </c>
      <c r="B833" s="2" t="s">
        <v>103</v>
      </c>
      <c r="C833" s="2" t="s">
        <v>129</v>
      </c>
      <c r="D833" s="2" t="s">
        <v>25</v>
      </c>
      <c r="E833">
        <v>3103</v>
      </c>
      <c r="F833" s="1">
        <v>0</v>
      </c>
      <c r="G833" s="1">
        <v>7390</v>
      </c>
      <c r="H833">
        <v>0</v>
      </c>
      <c r="I833">
        <v>0</v>
      </c>
    </row>
    <row r="834" spans="1:9" hidden="1" x14ac:dyDescent="0.25">
      <c r="A834" s="2" t="s">
        <v>122</v>
      </c>
      <c r="B834" s="2" t="s">
        <v>103</v>
      </c>
      <c r="C834" s="2" t="s">
        <v>130</v>
      </c>
      <c r="D834" s="2" t="s">
        <v>25</v>
      </c>
      <c r="E834">
        <v>6522</v>
      </c>
      <c r="F834" s="1">
        <v>6286</v>
      </c>
      <c r="G834" s="1">
        <v>6842</v>
      </c>
      <c r="H834" t="s">
        <v>151</v>
      </c>
      <c r="I834">
        <v>194</v>
      </c>
    </row>
    <row r="835" spans="1:9" x14ac:dyDescent="0.25">
      <c r="A835" s="2" t="s">
        <v>122</v>
      </c>
      <c r="B835" s="2" t="s">
        <v>103</v>
      </c>
      <c r="C835" s="2" t="s">
        <v>131</v>
      </c>
      <c r="D835" s="2" t="s">
        <v>25</v>
      </c>
      <c r="E835">
        <v>14488</v>
      </c>
      <c r="F835" s="1">
        <v>14125</v>
      </c>
      <c r="G835" s="1">
        <v>15731</v>
      </c>
      <c r="H835">
        <v>2463</v>
      </c>
      <c r="I835">
        <v>9613</v>
      </c>
    </row>
    <row r="836" spans="1:9" hidden="1" x14ac:dyDescent="0.25">
      <c r="A836" s="2" t="s">
        <v>122</v>
      </c>
      <c r="B836" s="2" t="s">
        <v>103</v>
      </c>
      <c r="C836" s="2" t="s">
        <v>132</v>
      </c>
      <c r="D836" s="2" t="s">
        <v>25</v>
      </c>
      <c r="E836">
        <v>14633</v>
      </c>
      <c r="F836" s="1">
        <v>14354</v>
      </c>
      <c r="G836" s="1">
        <v>16654</v>
      </c>
      <c r="H836">
        <v>4385</v>
      </c>
      <c r="I836">
        <v>11817</v>
      </c>
    </row>
    <row r="837" spans="1:9" hidden="1" x14ac:dyDescent="0.25">
      <c r="A837" s="2" t="s">
        <v>122</v>
      </c>
      <c r="B837" s="2" t="s">
        <v>103</v>
      </c>
      <c r="C837" s="2" t="s">
        <v>133</v>
      </c>
      <c r="D837" s="2" t="s">
        <v>25</v>
      </c>
      <c r="E837">
        <v>21219</v>
      </c>
      <c r="F837" s="1">
        <v>21027</v>
      </c>
      <c r="G837" s="1">
        <v>22601</v>
      </c>
      <c r="H837">
        <v>12031</v>
      </c>
      <c r="I837">
        <v>19209</v>
      </c>
    </row>
    <row r="838" spans="1:9" hidden="1" x14ac:dyDescent="0.25">
      <c r="A838" s="2" t="s">
        <v>122</v>
      </c>
      <c r="B838" s="2" t="s">
        <v>103</v>
      </c>
      <c r="C838" s="2" t="s">
        <v>2</v>
      </c>
      <c r="D838" s="2" t="s">
        <v>25</v>
      </c>
      <c r="E838">
        <v>25394</v>
      </c>
      <c r="F838" s="1">
        <v>25237</v>
      </c>
      <c r="G838" s="1">
        <v>25130</v>
      </c>
      <c r="H838">
        <v>20241</v>
      </c>
      <c r="I838">
        <v>23915</v>
      </c>
    </row>
    <row r="839" spans="1:9" hidden="1" x14ac:dyDescent="0.25">
      <c r="A839" s="2" t="s">
        <v>122</v>
      </c>
      <c r="B839" s="2" t="s">
        <v>59</v>
      </c>
      <c r="C839" s="2" t="s">
        <v>129</v>
      </c>
      <c r="D839" s="2" t="s">
        <v>25</v>
      </c>
      <c r="E839">
        <v>58</v>
      </c>
      <c r="F839" s="1">
        <v>0</v>
      </c>
      <c r="G839" s="1">
        <v>153</v>
      </c>
      <c r="H839">
        <v>0</v>
      </c>
      <c r="I839">
        <v>0</v>
      </c>
    </row>
    <row r="840" spans="1:9" hidden="1" x14ac:dyDescent="0.25">
      <c r="A840" s="2" t="s">
        <v>122</v>
      </c>
      <c r="B840" s="2" t="s">
        <v>59</v>
      </c>
      <c r="C840" s="2" t="s">
        <v>130</v>
      </c>
      <c r="D840" s="2" t="s">
        <v>25</v>
      </c>
      <c r="E840">
        <v>146</v>
      </c>
      <c r="F840" s="1">
        <v>143</v>
      </c>
      <c r="G840" s="1">
        <v>126</v>
      </c>
      <c r="H840">
        <v>0</v>
      </c>
      <c r="I840">
        <v>7</v>
      </c>
    </row>
    <row r="841" spans="1:9" x14ac:dyDescent="0.25">
      <c r="A841" s="2" t="s">
        <v>122</v>
      </c>
      <c r="B841" s="2" t="s">
        <v>59</v>
      </c>
      <c r="C841" s="2" t="s">
        <v>131</v>
      </c>
      <c r="D841" s="2" t="s">
        <v>25</v>
      </c>
      <c r="E841">
        <v>454</v>
      </c>
      <c r="F841" s="1">
        <v>451</v>
      </c>
      <c r="G841" s="1">
        <v>391</v>
      </c>
      <c r="H841">
        <v>108</v>
      </c>
      <c r="I841">
        <v>387</v>
      </c>
    </row>
    <row r="842" spans="1:9" hidden="1" x14ac:dyDescent="0.25">
      <c r="A842" s="2" t="s">
        <v>122</v>
      </c>
      <c r="B842" s="2" t="s">
        <v>59</v>
      </c>
      <c r="C842" s="2" t="s">
        <v>132</v>
      </c>
      <c r="D842" s="2" t="s">
        <v>25</v>
      </c>
      <c r="E842">
        <v>455</v>
      </c>
      <c r="F842" s="1">
        <v>451</v>
      </c>
      <c r="G842" s="1">
        <v>387</v>
      </c>
      <c r="H842">
        <v>148</v>
      </c>
      <c r="I842">
        <v>405</v>
      </c>
    </row>
    <row r="843" spans="1:9" hidden="1" x14ac:dyDescent="0.25">
      <c r="A843" s="2" t="s">
        <v>122</v>
      </c>
      <c r="B843" s="2" t="s">
        <v>59</v>
      </c>
      <c r="C843" s="2" t="s">
        <v>133</v>
      </c>
      <c r="D843" s="2" t="s">
        <v>25</v>
      </c>
      <c r="E843">
        <v>210</v>
      </c>
      <c r="F843" s="1">
        <v>209</v>
      </c>
      <c r="G843" s="1">
        <v>207</v>
      </c>
      <c r="H843">
        <v>96</v>
      </c>
      <c r="I843">
        <v>194</v>
      </c>
    </row>
    <row r="844" spans="1:9" hidden="1" x14ac:dyDescent="0.25">
      <c r="A844" s="2" t="s">
        <v>122</v>
      </c>
      <c r="B844" s="2" t="s">
        <v>59</v>
      </c>
      <c r="C844" s="2" t="s">
        <v>2</v>
      </c>
      <c r="D844" s="2" t="s">
        <v>25</v>
      </c>
      <c r="E844">
        <v>92</v>
      </c>
      <c r="F844" s="1">
        <v>92</v>
      </c>
      <c r="G844" s="1">
        <v>81</v>
      </c>
      <c r="H844">
        <v>58</v>
      </c>
      <c r="I844">
        <v>83</v>
      </c>
    </row>
    <row r="845" spans="1:9" hidden="1" x14ac:dyDescent="0.25">
      <c r="A845" s="2" t="s">
        <v>122</v>
      </c>
      <c r="B845" s="2" t="s">
        <v>65</v>
      </c>
      <c r="C845" s="2" t="s">
        <v>129</v>
      </c>
      <c r="D845" s="2" t="s">
        <v>25</v>
      </c>
      <c r="E845">
        <v>0</v>
      </c>
      <c r="F845" s="1">
        <v>0</v>
      </c>
      <c r="G845" s="1">
        <v>48</v>
      </c>
      <c r="H845">
        <v>0</v>
      </c>
      <c r="I845">
        <v>0</v>
      </c>
    </row>
    <row r="846" spans="1:9" hidden="1" x14ac:dyDescent="0.25">
      <c r="A846" s="2" t="s">
        <v>122</v>
      </c>
      <c r="B846" s="2" t="s">
        <v>65</v>
      </c>
      <c r="C846" s="2" t="s">
        <v>130</v>
      </c>
      <c r="D846" s="2" t="s">
        <v>25</v>
      </c>
      <c r="E846">
        <v>0</v>
      </c>
      <c r="F846" s="1">
        <v>0</v>
      </c>
      <c r="G846" s="1">
        <v>24</v>
      </c>
      <c r="H846">
        <v>0</v>
      </c>
      <c r="I846">
        <v>0</v>
      </c>
    </row>
    <row r="847" spans="1:9" x14ac:dyDescent="0.25">
      <c r="A847" s="2" t="s">
        <v>122</v>
      </c>
      <c r="B847" s="2" t="s">
        <v>65</v>
      </c>
      <c r="C847" s="2" t="s">
        <v>131</v>
      </c>
      <c r="D847" s="2" t="s">
        <v>25</v>
      </c>
      <c r="E847">
        <v>0</v>
      </c>
      <c r="F847" s="1">
        <v>0</v>
      </c>
      <c r="G847" s="1">
        <v>66</v>
      </c>
      <c r="H847">
        <v>0</v>
      </c>
      <c r="I847">
        <v>0</v>
      </c>
    </row>
    <row r="848" spans="1:9" hidden="1" x14ac:dyDescent="0.25">
      <c r="A848" s="2" t="s">
        <v>122</v>
      </c>
      <c r="B848" s="2" t="s">
        <v>65</v>
      </c>
      <c r="C848" s="2" t="s">
        <v>132</v>
      </c>
      <c r="D848" s="2" t="s">
        <v>25</v>
      </c>
      <c r="E848">
        <v>0</v>
      </c>
      <c r="F848" s="1">
        <v>0</v>
      </c>
      <c r="G848" s="1">
        <v>60</v>
      </c>
      <c r="H848">
        <v>0</v>
      </c>
      <c r="I848">
        <v>0</v>
      </c>
    </row>
    <row r="849" spans="1:9" hidden="1" x14ac:dyDescent="0.25">
      <c r="A849" s="2" t="s">
        <v>122</v>
      </c>
      <c r="B849" s="2" t="s">
        <v>65</v>
      </c>
      <c r="C849" s="2" t="s">
        <v>133</v>
      </c>
      <c r="D849" s="2" t="s">
        <v>25</v>
      </c>
      <c r="E849">
        <v>0</v>
      </c>
      <c r="F849" s="1">
        <v>0</v>
      </c>
      <c r="G849" s="1">
        <v>98</v>
      </c>
      <c r="H849">
        <v>0</v>
      </c>
      <c r="I849">
        <v>0</v>
      </c>
    </row>
    <row r="850" spans="1:9" hidden="1" x14ac:dyDescent="0.25">
      <c r="A850" s="2" t="s">
        <v>122</v>
      </c>
      <c r="B850" s="2" t="s">
        <v>65</v>
      </c>
      <c r="C850" s="2" t="s">
        <v>2</v>
      </c>
      <c r="D850" s="2" t="s">
        <v>25</v>
      </c>
      <c r="E850">
        <v>0</v>
      </c>
      <c r="F850" s="1">
        <v>0</v>
      </c>
      <c r="G850" s="1">
        <v>61</v>
      </c>
      <c r="H850">
        <v>0</v>
      </c>
      <c r="I850">
        <v>0</v>
      </c>
    </row>
    <row r="851" spans="1:9" hidden="1" x14ac:dyDescent="0.25">
      <c r="A851" s="2" t="s">
        <v>122</v>
      </c>
      <c r="B851" s="2" t="s">
        <v>67</v>
      </c>
      <c r="C851" s="2" t="s">
        <v>129</v>
      </c>
      <c r="D851" s="2" t="s">
        <v>25</v>
      </c>
      <c r="E851">
        <v>362</v>
      </c>
      <c r="F851" s="1">
        <v>0</v>
      </c>
      <c r="G851" s="1">
        <v>926</v>
      </c>
      <c r="H851">
        <v>0</v>
      </c>
      <c r="I851">
        <v>0</v>
      </c>
    </row>
    <row r="852" spans="1:9" hidden="1" x14ac:dyDescent="0.25">
      <c r="A852" s="2" t="s">
        <v>122</v>
      </c>
      <c r="B852" s="2" t="s">
        <v>67</v>
      </c>
      <c r="C852" s="2" t="s">
        <v>130</v>
      </c>
      <c r="D852" s="2" t="s">
        <v>25</v>
      </c>
      <c r="E852">
        <v>629</v>
      </c>
      <c r="F852" s="1">
        <v>602</v>
      </c>
      <c r="G852" s="1">
        <v>731</v>
      </c>
      <c r="H852">
        <v>0</v>
      </c>
      <c r="I852">
        <v>22</v>
      </c>
    </row>
    <row r="853" spans="1:9" x14ac:dyDescent="0.25">
      <c r="A853" s="2" t="s">
        <v>122</v>
      </c>
      <c r="B853" s="2" t="s">
        <v>67</v>
      </c>
      <c r="C853" s="2" t="s">
        <v>131</v>
      </c>
      <c r="D853" s="2" t="s">
        <v>25</v>
      </c>
      <c r="E853">
        <v>1792</v>
      </c>
      <c r="F853" s="1">
        <v>1754</v>
      </c>
      <c r="G853" s="1">
        <v>1942</v>
      </c>
      <c r="H853">
        <v>327</v>
      </c>
      <c r="I853">
        <v>1250</v>
      </c>
    </row>
    <row r="854" spans="1:9" hidden="1" x14ac:dyDescent="0.25">
      <c r="A854" s="2" t="s">
        <v>122</v>
      </c>
      <c r="B854" s="2" t="s">
        <v>67</v>
      </c>
      <c r="C854" s="2" t="s">
        <v>132</v>
      </c>
      <c r="D854" s="2" t="s">
        <v>25</v>
      </c>
      <c r="E854">
        <v>2052</v>
      </c>
      <c r="F854" s="1">
        <v>2018</v>
      </c>
      <c r="G854" s="1">
        <v>2368</v>
      </c>
      <c r="H854">
        <v>715</v>
      </c>
      <c r="I854">
        <v>1718</v>
      </c>
    </row>
    <row r="855" spans="1:9" hidden="1" x14ac:dyDescent="0.25">
      <c r="A855" s="2" t="s">
        <v>122</v>
      </c>
      <c r="B855" s="2" t="s">
        <v>67</v>
      </c>
      <c r="C855" s="2" t="s">
        <v>133</v>
      </c>
      <c r="D855" s="2" t="s">
        <v>25</v>
      </c>
      <c r="E855">
        <v>1984</v>
      </c>
      <c r="F855" s="1">
        <v>1967</v>
      </c>
      <c r="G855" s="1">
        <v>2094</v>
      </c>
      <c r="H855">
        <v>1127</v>
      </c>
      <c r="I855">
        <v>1800</v>
      </c>
    </row>
    <row r="856" spans="1:9" hidden="1" x14ac:dyDescent="0.25">
      <c r="A856" s="2" t="s">
        <v>122</v>
      </c>
      <c r="B856" s="2" t="s">
        <v>67</v>
      </c>
      <c r="C856" s="2" t="s">
        <v>2</v>
      </c>
      <c r="D856" s="2" t="s">
        <v>25</v>
      </c>
      <c r="E856">
        <v>1941</v>
      </c>
      <c r="F856" s="1">
        <v>1915</v>
      </c>
      <c r="G856" s="1">
        <v>2098</v>
      </c>
      <c r="H856">
        <v>1534</v>
      </c>
      <c r="I856">
        <v>1805</v>
      </c>
    </row>
    <row r="857" spans="1:9" hidden="1" x14ac:dyDescent="0.25">
      <c r="A857" s="2" t="s">
        <v>122</v>
      </c>
      <c r="B857" s="2" t="s">
        <v>110</v>
      </c>
      <c r="C857" s="2" t="s">
        <v>129</v>
      </c>
      <c r="D857" s="2" t="s">
        <v>25</v>
      </c>
      <c r="E857">
        <v>0</v>
      </c>
      <c r="F857" s="1">
        <v>0</v>
      </c>
      <c r="G857" s="1">
        <v>1</v>
      </c>
      <c r="H857">
        <v>0</v>
      </c>
      <c r="I857">
        <v>0</v>
      </c>
    </row>
    <row r="858" spans="1:9" x14ac:dyDescent="0.25">
      <c r="A858" s="2" t="s">
        <v>122</v>
      </c>
      <c r="B858" s="2" t="s">
        <v>110</v>
      </c>
      <c r="C858" s="2" t="s">
        <v>131</v>
      </c>
      <c r="D858" s="2" t="s">
        <v>25</v>
      </c>
      <c r="E858">
        <v>0</v>
      </c>
      <c r="F858" s="1">
        <v>0</v>
      </c>
      <c r="G858" s="1">
        <v>4</v>
      </c>
      <c r="H858">
        <v>0</v>
      </c>
      <c r="I858">
        <v>0</v>
      </c>
    </row>
    <row r="859" spans="1:9" hidden="1" x14ac:dyDescent="0.25">
      <c r="A859" s="2" t="s">
        <v>122</v>
      </c>
      <c r="B859" s="2" t="s">
        <v>110</v>
      </c>
      <c r="C859" s="2" t="s">
        <v>132</v>
      </c>
      <c r="D859" s="2" t="s">
        <v>25</v>
      </c>
      <c r="E859">
        <v>0</v>
      </c>
      <c r="F859" s="1">
        <v>0</v>
      </c>
      <c r="G859" s="1">
        <v>35</v>
      </c>
      <c r="H859">
        <v>0</v>
      </c>
      <c r="I859">
        <v>0</v>
      </c>
    </row>
    <row r="860" spans="1:9" hidden="1" x14ac:dyDescent="0.25">
      <c r="A860" s="2" t="s">
        <v>122</v>
      </c>
      <c r="B860" s="2" t="s">
        <v>110</v>
      </c>
      <c r="C860" s="2" t="s">
        <v>133</v>
      </c>
      <c r="D860" s="2" t="s">
        <v>25</v>
      </c>
      <c r="E860">
        <v>0</v>
      </c>
      <c r="F860" s="1">
        <v>0</v>
      </c>
      <c r="G860" s="1">
        <v>36</v>
      </c>
      <c r="H860">
        <v>0</v>
      </c>
      <c r="I860">
        <v>0</v>
      </c>
    </row>
    <row r="861" spans="1:9" hidden="1" x14ac:dyDescent="0.25">
      <c r="A861" s="2" t="s">
        <v>122</v>
      </c>
      <c r="B861" s="2" t="s">
        <v>110</v>
      </c>
      <c r="C861" s="2" t="s">
        <v>2</v>
      </c>
      <c r="D861" s="2" t="s">
        <v>25</v>
      </c>
      <c r="E861">
        <v>0</v>
      </c>
      <c r="F861" s="1">
        <v>0</v>
      </c>
      <c r="G861" s="1">
        <v>19</v>
      </c>
      <c r="H861">
        <v>0</v>
      </c>
      <c r="I861">
        <v>0</v>
      </c>
    </row>
    <row r="862" spans="1:9" hidden="1" x14ac:dyDescent="0.25">
      <c r="A862" s="2" t="s">
        <v>122</v>
      </c>
      <c r="B862" s="2" t="s">
        <v>56</v>
      </c>
      <c r="C862" s="2" t="s">
        <v>129</v>
      </c>
      <c r="D862" s="2" t="s">
        <v>25</v>
      </c>
      <c r="E862">
        <v>90</v>
      </c>
      <c r="F862" s="1">
        <v>0</v>
      </c>
      <c r="G862" s="1">
        <v>167</v>
      </c>
      <c r="H862">
        <v>0</v>
      </c>
      <c r="I862">
        <v>0</v>
      </c>
    </row>
    <row r="863" spans="1:9" hidden="1" x14ac:dyDescent="0.25">
      <c r="A863" s="2" t="s">
        <v>122</v>
      </c>
      <c r="B863" s="2" t="s">
        <v>56</v>
      </c>
      <c r="C863" s="2" t="s">
        <v>130</v>
      </c>
      <c r="D863" s="2" t="s">
        <v>25</v>
      </c>
      <c r="E863">
        <v>126</v>
      </c>
      <c r="F863" s="1">
        <v>125</v>
      </c>
      <c r="G863" s="1">
        <v>119</v>
      </c>
      <c r="H863">
        <v>0</v>
      </c>
      <c r="I863">
        <v>5</v>
      </c>
    </row>
    <row r="864" spans="1:9" x14ac:dyDescent="0.25">
      <c r="A864" s="2" t="s">
        <v>122</v>
      </c>
      <c r="B864" s="2" t="s">
        <v>56</v>
      </c>
      <c r="C864" s="2" t="s">
        <v>131</v>
      </c>
      <c r="D864" s="2" t="s">
        <v>25</v>
      </c>
      <c r="E864">
        <v>519</v>
      </c>
      <c r="F864" s="1">
        <v>510</v>
      </c>
      <c r="G864" s="1">
        <v>382</v>
      </c>
      <c r="H864">
        <v>160</v>
      </c>
      <c r="I864">
        <v>443</v>
      </c>
    </row>
    <row r="865" spans="1:9" hidden="1" x14ac:dyDescent="0.25">
      <c r="A865" s="2" t="s">
        <v>122</v>
      </c>
      <c r="B865" s="2" t="s">
        <v>56</v>
      </c>
      <c r="C865" s="2" t="s">
        <v>132</v>
      </c>
      <c r="D865" s="2" t="s">
        <v>25</v>
      </c>
      <c r="E865">
        <v>673</v>
      </c>
      <c r="F865" s="1">
        <v>669</v>
      </c>
      <c r="G865" s="1">
        <v>381</v>
      </c>
      <c r="H865">
        <v>229</v>
      </c>
      <c r="I865">
        <v>603</v>
      </c>
    </row>
    <row r="866" spans="1:9" hidden="1" x14ac:dyDescent="0.25">
      <c r="A866" s="2" t="s">
        <v>122</v>
      </c>
      <c r="B866" s="2" t="s">
        <v>56</v>
      </c>
      <c r="C866" s="2" t="s">
        <v>133</v>
      </c>
      <c r="D866" s="2" t="s">
        <v>25</v>
      </c>
      <c r="E866">
        <v>159</v>
      </c>
      <c r="F866" s="1">
        <v>158</v>
      </c>
      <c r="G866" s="1">
        <v>114</v>
      </c>
      <c r="H866">
        <v>72</v>
      </c>
      <c r="I866">
        <v>142</v>
      </c>
    </row>
    <row r="867" spans="1:9" hidden="1" x14ac:dyDescent="0.25">
      <c r="A867" s="2" t="s">
        <v>122</v>
      </c>
      <c r="B867" s="2" t="s">
        <v>56</v>
      </c>
      <c r="C867" s="2" t="s">
        <v>2</v>
      </c>
      <c r="D867" s="2" t="s">
        <v>25</v>
      </c>
      <c r="E867">
        <v>38</v>
      </c>
      <c r="F867" s="1">
        <v>38</v>
      </c>
      <c r="G867" s="1">
        <v>27</v>
      </c>
      <c r="H867">
        <v>20</v>
      </c>
      <c r="I867">
        <v>37</v>
      </c>
    </row>
    <row r="868" spans="1:9" hidden="1" x14ac:dyDescent="0.25">
      <c r="A868" s="2" t="s">
        <v>122</v>
      </c>
      <c r="B868" s="2" t="s">
        <v>70</v>
      </c>
      <c r="C868" s="2" t="s">
        <v>129</v>
      </c>
      <c r="D868" s="2" t="s">
        <v>25</v>
      </c>
      <c r="E868">
        <v>46</v>
      </c>
      <c r="F868" s="1">
        <v>0</v>
      </c>
      <c r="G868" s="1">
        <v>0</v>
      </c>
      <c r="H868">
        <v>0</v>
      </c>
      <c r="I868">
        <v>0</v>
      </c>
    </row>
    <row r="869" spans="1:9" hidden="1" x14ac:dyDescent="0.25">
      <c r="A869" s="2" t="s">
        <v>122</v>
      </c>
      <c r="B869" s="2" t="s">
        <v>70</v>
      </c>
      <c r="C869" s="2" t="s">
        <v>130</v>
      </c>
      <c r="D869" s="2" t="s">
        <v>25</v>
      </c>
      <c r="E869">
        <v>64</v>
      </c>
      <c r="F869" s="1">
        <v>63</v>
      </c>
      <c r="G869" s="1">
        <v>0</v>
      </c>
      <c r="H869">
        <v>0</v>
      </c>
      <c r="I869">
        <v>4</v>
      </c>
    </row>
    <row r="870" spans="1:9" x14ac:dyDescent="0.25">
      <c r="A870" s="2" t="s">
        <v>122</v>
      </c>
      <c r="B870" s="2" t="s">
        <v>70</v>
      </c>
      <c r="C870" s="2" t="s">
        <v>131</v>
      </c>
      <c r="D870" s="2" t="s">
        <v>25</v>
      </c>
      <c r="E870">
        <v>500</v>
      </c>
      <c r="F870" s="1">
        <v>472</v>
      </c>
      <c r="G870" s="1">
        <v>0</v>
      </c>
      <c r="H870">
        <v>121</v>
      </c>
      <c r="I870">
        <v>361</v>
      </c>
    </row>
    <row r="871" spans="1:9" hidden="1" x14ac:dyDescent="0.25">
      <c r="A871" s="2" t="s">
        <v>122</v>
      </c>
      <c r="B871" s="2" t="s">
        <v>70</v>
      </c>
      <c r="C871" s="2" t="s">
        <v>132</v>
      </c>
      <c r="D871" s="2" t="s">
        <v>25</v>
      </c>
      <c r="E871">
        <v>454</v>
      </c>
      <c r="F871" s="1">
        <v>431</v>
      </c>
      <c r="G871" s="1">
        <v>0</v>
      </c>
      <c r="H871">
        <v>112</v>
      </c>
      <c r="I871">
        <v>354</v>
      </c>
    </row>
    <row r="872" spans="1:9" hidden="1" x14ac:dyDescent="0.25">
      <c r="A872" s="2" t="s">
        <v>122</v>
      </c>
      <c r="B872" s="2" t="s">
        <v>70</v>
      </c>
      <c r="C872" s="2" t="s">
        <v>133</v>
      </c>
      <c r="D872" s="2" t="s">
        <v>25</v>
      </c>
      <c r="E872">
        <v>317</v>
      </c>
      <c r="F872" s="1">
        <v>307</v>
      </c>
      <c r="G872" s="1">
        <v>0</v>
      </c>
      <c r="H872">
        <v>125</v>
      </c>
      <c r="I872">
        <v>268</v>
      </c>
    </row>
    <row r="873" spans="1:9" hidden="1" x14ac:dyDescent="0.25">
      <c r="A873" s="2" t="s">
        <v>122</v>
      </c>
      <c r="B873" s="2" t="s">
        <v>70</v>
      </c>
      <c r="C873" s="2" t="s">
        <v>2</v>
      </c>
      <c r="D873" s="2" t="s">
        <v>25</v>
      </c>
      <c r="E873">
        <v>210</v>
      </c>
      <c r="F873" s="1">
        <v>206</v>
      </c>
      <c r="G873" s="1">
        <v>0</v>
      </c>
      <c r="H873">
        <v>144</v>
      </c>
      <c r="I873">
        <v>190</v>
      </c>
    </row>
    <row r="874" spans="1:9" hidden="1" x14ac:dyDescent="0.25">
      <c r="A874" s="2" t="s">
        <v>123</v>
      </c>
      <c r="B874" s="2" t="s">
        <v>105</v>
      </c>
      <c r="C874" s="2" t="s">
        <v>129</v>
      </c>
      <c r="D874" s="2" t="s">
        <v>25</v>
      </c>
      <c r="E874">
        <v>45</v>
      </c>
      <c r="F874" s="1">
        <v>0</v>
      </c>
      <c r="G874" s="1">
        <v>233</v>
      </c>
      <c r="H874">
        <v>0</v>
      </c>
      <c r="I874">
        <v>0</v>
      </c>
    </row>
    <row r="875" spans="1:9" hidden="1" x14ac:dyDescent="0.25">
      <c r="A875" s="2" t="s">
        <v>123</v>
      </c>
      <c r="B875" s="2" t="s">
        <v>105</v>
      </c>
      <c r="C875" s="2" t="s">
        <v>130</v>
      </c>
      <c r="D875" s="2" t="s">
        <v>25</v>
      </c>
      <c r="E875">
        <v>172</v>
      </c>
      <c r="F875" s="1">
        <v>152</v>
      </c>
      <c r="G875" s="1">
        <v>168</v>
      </c>
      <c r="H875">
        <v>0</v>
      </c>
      <c r="I875">
        <v>2</v>
      </c>
    </row>
    <row r="876" spans="1:9" x14ac:dyDescent="0.25">
      <c r="A876" s="2" t="s">
        <v>123</v>
      </c>
      <c r="B876" s="2" t="s">
        <v>105</v>
      </c>
      <c r="C876" s="2" t="s">
        <v>131</v>
      </c>
      <c r="D876" s="2" t="s">
        <v>25</v>
      </c>
      <c r="E876">
        <v>408</v>
      </c>
      <c r="F876" s="1">
        <v>375</v>
      </c>
      <c r="G876" s="1">
        <v>414</v>
      </c>
      <c r="H876">
        <v>24</v>
      </c>
      <c r="I876">
        <v>202</v>
      </c>
    </row>
    <row r="877" spans="1:9" hidden="1" x14ac:dyDescent="0.25">
      <c r="A877" s="2" t="s">
        <v>123</v>
      </c>
      <c r="B877" s="2" t="s">
        <v>105</v>
      </c>
      <c r="C877" s="2" t="s">
        <v>132</v>
      </c>
      <c r="D877" s="2" t="s">
        <v>25</v>
      </c>
      <c r="E877">
        <v>255</v>
      </c>
      <c r="F877" s="1">
        <v>246</v>
      </c>
      <c r="G877" s="1">
        <v>283</v>
      </c>
      <c r="H877">
        <v>52</v>
      </c>
      <c r="I877">
        <v>165</v>
      </c>
    </row>
    <row r="878" spans="1:9" hidden="1" x14ac:dyDescent="0.25">
      <c r="A878" s="2" t="s">
        <v>123</v>
      </c>
      <c r="B878" s="2" t="s">
        <v>105</v>
      </c>
      <c r="C878" s="2" t="s">
        <v>133</v>
      </c>
      <c r="D878" s="2" t="s">
        <v>25</v>
      </c>
      <c r="E878">
        <v>250</v>
      </c>
      <c r="F878" s="1">
        <v>245</v>
      </c>
      <c r="G878" s="1">
        <v>258</v>
      </c>
      <c r="H878">
        <v>105</v>
      </c>
      <c r="I878">
        <v>208</v>
      </c>
    </row>
    <row r="879" spans="1:9" hidden="1" x14ac:dyDescent="0.25">
      <c r="A879" s="2" t="s">
        <v>123</v>
      </c>
      <c r="B879" s="2" t="s">
        <v>105</v>
      </c>
      <c r="C879" s="2" t="s">
        <v>2</v>
      </c>
      <c r="D879" s="2" t="s">
        <v>25</v>
      </c>
      <c r="E879">
        <v>143</v>
      </c>
      <c r="F879" s="1">
        <v>139</v>
      </c>
      <c r="G879" s="1">
        <v>146</v>
      </c>
      <c r="H879">
        <v>104</v>
      </c>
      <c r="I879">
        <v>128</v>
      </c>
    </row>
    <row r="880" spans="1:9" hidden="1" x14ac:dyDescent="0.25">
      <c r="A880" s="2" t="s">
        <v>123</v>
      </c>
      <c r="B880" s="2" t="s">
        <v>48</v>
      </c>
      <c r="C880" s="2" t="s">
        <v>129</v>
      </c>
      <c r="D880" s="2" t="s">
        <v>25</v>
      </c>
      <c r="E880">
        <v>18</v>
      </c>
      <c r="F880" s="1">
        <v>0</v>
      </c>
      <c r="G880" s="1">
        <v>39</v>
      </c>
      <c r="H880">
        <v>0</v>
      </c>
      <c r="I880">
        <v>0</v>
      </c>
    </row>
    <row r="881" spans="1:9" hidden="1" x14ac:dyDescent="0.25">
      <c r="A881" s="2" t="s">
        <v>123</v>
      </c>
      <c r="B881" s="2" t="s">
        <v>48</v>
      </c>
      <c r="C881" s="2" t="s">
        <v>130</v>
      </c>
      <c r="D881" s="2" t="s">
        <v>25</v>
      </c>
      <c r="E881">
        <v>37</v>
      </c>
      <c r="F881" s="1">
        <v>37</v>
      </c>
      <c r="G881" s="1">
        <v>46</v>
      </c>
      <c r="H881">
        <v>0</v>
      </c>
      <c r="I881">
        <v>0</v>
      </c>
    </row>
    <row r="882" spans="1:9" x14ac:dyDescent="0.25">
      <c r="A882" s="2" t="s">
        <v>123</v>
      </c>
      <c r="B882" s="2" t="s">
        <v>48</v>
      </c>
      <c r="C882" s="2" t="s">
        <v>131</v>
      </c>
      <c r="D882" s="2" t="s">
        <v>25</v>
      </c>
      <c r="E882">
        <v>157</v>
      </c>
      <c r="F882" s="1">
        <v>154</v>
      </c>
      <c r="G882" s="1">
        <v>103</v>
      </c>
      <c r="H882">
        <v>36</v>
      </c>
      <c r="I882">
        <v>117</v>
      </c>
    </row>
    <row r="883" spans="1:9" hidden="1" x14ac:dyDescent="0.25">
      <c r="A883" s="2" t="s">
        <v>123</v>
      </c>
      <c r="B883" s="2" t="s">
        <v>48</v>
      </c>
      <c r="C883" s="2" t="s">
        <v>132</v>
      </c>
      <c r="D883" s="2" t="s">
        <v>25</v>
      </c>
      <c r="E883">
        <v>119</v>
      </c>
      <c r="F883" s="1">
        <v>118</v>
      </c>
      <c r="G883" s="1">
        <v>93</v>
      </c>
      <c r="H883">
        <v>36</v>
      </c>
      <c r="I883">
        <v>103</v>
      </c>
    </row>
    <row r="884" spans="1:9" hidden="1" x14ac:dyDescent="0.25">
      <c r="A884" s="2" t="s">
        <v>123</v>
      </c>
      <c r="B884" s="2" t="s">
        <v>48</v>
      </c>
      <c r="C884" s="2" t="s">
        <v>133</v>
      </c>
      <c r="D884" s="2" t="s">
        <v>25</v>
      </c>
      <c r="E884">
        <v>55</v>
      </c>
      <c r="F884" s="1">
        <v>54</v>
      </c>
      <c r="G884" s="1">
        <v>60</v>
      </c>
      <c r="H884">
        <v>26</v>
      </c>
      <c r="I884">
        <v>45</v>
      </c>
    </row>
    <row r="885" spans="1:9" hidden="1" x14ac:dyDescent="0.25">
      <c r="A885" s="2" t="s">
        <v>123</v>
      </c>
      <c r="B885" s="2" t="s">
        <v>48</v>
      </c>
      <c r="C885" s="2" t="s">
        <v>2</v>
      </c>
      <c r="D885" s="2" t="s">
        <v>25</v>
      </c>
      <c r="E885">
        <v>26</v>
      </c>
      <c r="F885" s="1">
        <v>26</v>
      </c>
      <c r="G885" s="1">
        <v>21</v>
      </c>
      <c r="H885">
        <v>17</v>
      </c>
      <c r="I885">
        <v>24</v>
      </c>
    </row>
    <row r="886" spans="1:9" hidden="1" x14ac:dyDescent="0.25">
      <c r="A886" s="2" t="s">
        <v>123</v>
      </c>
      <c r="B886" s="2" t="s">
        <v>49</v>
      </c>
      <c r="C886" s="2" t="s">
        <v>129</v>
      </c>
      <c r="D886" s="2" t="s">
        <v>25</v>
      </c>
      <c r="E886" t="s">
        <v>151</v>
      </c>
      <c r="F886" s="1">
        <v>0</v>
      </c>
      <c r="G886" s="1">
        <v>11</v>
      </c>
      <c r="H886">
        <v>0</v>
      </c>
      <c r="I886">
        <v>0</v>
      </c>
    </row>
    <row r="887" spans="1:9" hidden="1" x14ac:dyDescent="0.25">
      <c r="A887" s="2" t="s">
        <v>123</v>
      </c>
      <c r="B887" s="2" t="s">
        <v>49</v>
      </c>
      <c r="C887" s="2" t="s">
        <v>130</v>
      </c>
      <c r="D887" s="2" t="s">
        <v>25</v>
      </c>
      <c r="E887">
        <v>10</v>
      </c>
      <c r="F887" s="1">
        <v>10</v>
      </c>
      <c r="G887" s="1">
        <v>11</v>
      </c>
      <c r="H887">
        <v>0</v>
      </c>
      <c r="I887">
        <v>0</v>
      </c>
    </row>
    <row r="888" spans="1:9" x14ac:dyDescent="0.25">
      <c r="A888" s="2" t="s">
        <v>123</v>
      </c>
      <c r="B888" s="2" t="s">
        <v>49</v>
      </c>
      <c r="C888" s="2" t="s">
        <v>131</v>
      </c>
      <c r="D888" s="2" t="s">
        <v>25</v>
      </c>
      <c r="E888">
        <v>8</v>
      </c>
      <c r="F888" s="1">
        <v>8</v>
      </c>
      <c r="G888" s="1">
        <v>11</v>
      </c>
      <c r="H888" t="s">
        <v>151</v>
      </c>
      <c r="I888">
        <v>3</v>
      </c>
    </row>
    <row r="889" spans="1:9" hidden="1" x14ac:dyDescent="0.25">
      <c r="A889" s="2" t="s">
        <v>123</v>
      </c>
      <c r="B889" s="2" t="s">
        <v>49</v>
      </c>
      <c r="C889" s="2" t="s">
        <v>132</v>
      </c>
      <c r="D889" s="2" t="s">
        <v>25</v>
      </c>
      <c r="E889">
        <v>22</v>
      </c>
      <c r="F889" s="1">
        <v>20</v>
      </c>
      <c r="G889" s="1">
        <v>21</v>
      </c>
      <c r="H889">
        <v>5</v>
      </c>
      <c r="I889">
        <v>16</v>
      </c>
    </row>
    <row r="890" spans="1:9" hidden="1" x14ac:dyDescent="0.25">
      <c r="A890" s="2" t="s">
        <v>123</v>
      </c>
      <c r="B890" s="2" t="s">
        <v>49</v>
      </c>
      <c r="C890" s="2" t="s">
        <v>133</v>
      </c>
      <c r="D890" s="2" t="s">
        <v>25</v>
      </c>
      <c r="E890">
        <v>7</v>
      </c>
      <c r="F890" s="1">
        <v>7</v>
      </c>
      <c r="G890" s="1">
        <v>5</v>
      </c>
      <c r="H890" t="s">
        <v>151</v>
      </c>
      <c r="I890">
        <v>7</v>
      </c>
    </row>
    <row r="891" spans="1:9" hidden="1" x14ac:dyDescent="0.25">
      <c r="A891" s="2" t="s">
        <v>123</v>
      </c>
      <c r="B891" s="2" t="s">
        <v>49</v>
      </c>
      <c r="C891" s="2" t="s">
        <v>2</v>
      </c>
      <c r="D891" s="2" t="s">
        <v>25</v>
      </c>
      <c r="E891">
        <v>5</v>
      </c>
      <c r="F891" s="1" t="s">
        <v>151</v>
      </c>
      <c r="G891" s="1">
        <v>3</v>
      </c>
      <c r="H891" t="s">
        <v>151</v>
      </c>
      <c r="I891">
        <v>4</v>
      </c>
    </row>
    <row r="892" spans="1:9" hidden="1" x14ac:dyDescent="0.25">
      <c r="A892" s="2" t="s">
        <v>123</v>
      </c>
      <c r="B892" s="2" t="s">
        <v>106</v>
      </c>
      <c r="C892" s="2" t="s">
        <v>129</v>
      </c>
      <c r="D892" s="2" t="s">
        <v>25</v>
      </c>
      <c r="E892">
        <v>12</v>
      </c>
      <c r="F892" s="1">
        <v>0</v>
      </c>
      <c r="G892" s="1">
        <v>51</v>
      </c>
      <c r="H892">
        <v>0</v>
      </c>
      <c r="I892">
        <v>0</v>
      </c>
    </row>
    <row r="893" spans="1:9" hidden="1" x14ac:dyDescent="0.25">
      <c r="A893" s="2" t="s">
        <v>123</v>
      </c>
      <c r="B893" s="2" t="s">
        <v>106</v>
      </c>
      <c r="C893" s="2" t="s">
        <v>130</v>
      </c>
      <c r="D893" s="2" t="s">
        <v>25</v>
      </c>
      <c r="E893">
        <v>44</v>
      </c>
      <c r="F893" s="1">
        <v>39</v>
      </c>
      <c r="G893" s="1">
        <v>39</v>
      </c>
      <c r="H893" t="s">
        <v>151</v>
      </c>
      <c r="I893">
        <v>3</v>
      </c>
    </row>
    <row r="894" spans="1:9" x14ac:dyDescent="0.25">
      <c r="A894" s="2" t="s">
        <v>123</v>
      </c>
      <c r="B894" s="2" t="s">
        <v>106</v>
      </c>
      <c r="C894" s="2" t="s">
        <v>131</v>
      </c>
      <c r="D894" s="2" t="s">
        <v>25</v>
      </c>
      <c r="E894">
        <v>548</v>
      </c>
      <c r="F894" s="1">
        <v>522</v>
      </c>
      <c r="G894" s="1">
        <v>160</v>
      </c>
      <c r="H894">
        <v>112</v>
      </c>
      <c r="I894">
        <v>337</v>
      </c>
    </row>
    <row r="895" spans="1:9" hidden="1" x14ac:dyDescent="0.25">
      <c r="A895" s="2" t="s">
        <v>123</v>
      </c>
      <c r="B895" s="2" t="s">
        <v>106</v>
      </c>
      <c r="C895" s="2" t="s">
        <v>132</v>
      </c>
      <c r="D895" s="2" t="s">
        <v>25</v>
      </c>
      <c r="E895">
        <v>373</v>
      </c>
      <c r="F895" s="1">
        <v>363</v>
      </c>
      <c r="G895" s="1">
        <v>88</v>
      </c>
      <c r="H895">
        <v>100</v>
      </c>
      <c r="I895">
        <v>276</v>
      </c>
    </row>
    <row r="896" spans="1:9" hidden="1" x14ac:dyDescent="0.25">
      <c r="A896" s="2" t="s">
        <v>123</v>
      </c>
      <c r="B896" s="2" t="s">
        <v>106</v>
      </c>
      <c r="C896" s="2" t="s">
        <v>133</v>
      </c>
      <c r="D896" s="2" t="s">
        <v>25</v>
      </c>
      <c r="E896">
        <v>59</v>
      </c>
      <c r="F896" s="1">
        <v>58</v>
      </c>
      <c r="G896" s="1">
        <v>39</v>
      </c>
      <c r="H896">
        <v>22</v>
      </c>
      <c r="I896">
        <v>46</v>
      </c>
    </row>
    <row r="897" spans="1:9" hidden="1" x14ac:dyDescent="0.25">
      <c r="A897" s="2" t="s">
        <v>123</v>
      </c>
      <c r="B897" s="2" t="s">
        <v>106</v>
      </c>
      <c r="C897" s="2" t="s">
        <v>2</v>
      </c>
      <c r="D897" s="2" t="s">
        <v>25</v>
      </c>
      <c r="E897">
        <v>23</v>
      </c>
      <c r="F897" s="1">
        <v>22</v>
      </c>
      <c r="G897" s="1">
        <v>23</v>
      </c>
      <c r="H897">
        <v>15</v>
      </c>
      <c r="I897">
        <v>20</v>
      </c>
    </row>
    <row r="898" spans="1:9" hidden="1" x14ac:dyDescent="0.25">
      <c r="A898" s="2" t="s">
        <v>123</v>
      </c>
      <c r="B898" s="2" t="s">
        <v>107</v>
      </c>
      <c r="C898" s="2" t="s">
        <v>129</v>
      </c>
      <c r="D898" s="2" t="s">
        <v>25</v>
      </c>
      <c r="E898" t="s">
        <v>151</v>
      </c>
      <c r="F898" s="1">
        <v>0</v>
      </c>
      <c r="G898" s="1">
        <v>11</v>
      </c>
      <c r="H898">
        <v>0</v>
      </c>
      <c r="I898">
        <v>0</v>
      </c>
    </row>
    <row r="899" spans="1:9" hidden="1" x14ac:dyDescent="0.25">
      <c r="A899" s="2" t="s">
        <v>123</v>
      </c>
      <c r="B899" s="2" t="s">
        <v>107</v>
      </c>
      <c r="C899" s="2" t="s">
        <v>130</v>
      </c>
      <c r="D899" s="2" t="s">
        <v>25</v>
      </c>
      <c r="E899">
        <v>14</v>
      </c>
      <c r="F899" s="1">
        <v>11</v>
      </c>
      <c r="G899" s="1">
        <v>15</v>
      </c>
      <c r="H899">
        <v>0</v>
      </c>
      <c r="I899">
        <v>0</v>
      </c>
    </row>
    <row r="900" spans="1:9" x14ac:dyDescent="0.25">
      <c r="A900" s="2" t="s">
        <v>123</v>
      </c>
      <c r="B900" s="2" t="s">
        <v>107</v>
      </c>
      <c r="C900" s="2" t="s">
        <v>131</v>
      </c>
      <c r="D900" s="2" t="s">
        <v>25</v>
      </c>
      <c r="E900">
        <v>106</v>
      </c>
      <c r="F900" s="1">
        <v>103</v>
      </c>
      <c r="G900" s="1">
        <v>51</v>
      </c>
      <c r="H900">
        <v>26</v>
      </c>
      <c r="I900">
        <v>77</v>
      </c>
    </row>
    <row r="901" spans="1:9" hidden="1" x14ac:dyDescent="0.25">
      <c r="A901" s="2" t="s">
        <v>123</v>
      </c>
      <c r="B901" s="2" t="s">
        <v>107</v>
      </c>
      <c r="C901" s="2" t="s">
        <v>132</v>
      </c>
      <c r="D901" s="2" t="s">
        <v>25</v>
      </c>
      <c r="E901">
        <v>79</v>
      </c>
      <c r="F901" s="1">
        <v>78</v>
      </c>
      <c r="G901" s="1">
        <v>29</v>
      </c>
      <c r="H901">
        <v>25</v>
      </c>
      <c r="I901">
        <v>70</v>
      </c>
    </row>
    <row r="902" spans="1:9" hidden="1" x14ac:dyDescent="0.25">
      <c r="A902" s="2" t="s">
        <v>123</v>
      </c>
      <c r="B902" s="2" t="s">
        <v>107</v>
      </c>
      <c r="C902" s="2" t="s">
        <v>133</v>
      </c>
      <c r="D902" s="2" t="s">
        <v>25</v>
      </c>
      <c r="E902">
        <v>25</v>
      </c>
      <c r="F902" s="1">
        <v>23</v>
      </c>
      <c r="G902" s="1">
        <v>20</v>
      </c>
      <c r="H902">
        <v>8</v>
      </c>
      <c r="I902">
        <v>20</v>
      </c>
    </row>
    <row r="903" spans="1:9" hidden="1" x14ac:dyDescent="0.25">
      <c r="A903" s="2" t="s">
        <v>123</v>
      </c>
      <c r="B903" s="2" t="s">
        <v>107</v>
      </c>
      <c r="C903" s="2" t="s">
        <v>2</v>
      </c>
      <c r="D903" s="2" t="s">
        <v>25</v>
      </c>
      <c r="E903">
        <v>11</v>
      </c>
      <c r="F903" s="1">
        <v>10</v>
      </c>
      <c r="G903" s="1">
        <v>9</v>
      </c>
      <c r="H903">
        <v>9</v>
      </c>
      <c r="I903">
        <v>10</v>
      </c>
    </row>
    <row r="904" spans="1:9" hidden="1" x14ac:dyDescent="0.25">
      <c r="A904" s="2" t="s">
        <v>123</v>
      </c>
      <c r="B904" s="2" t="s">
        <v>52</v>
      </c>
      <c r="C904" s="2" t="s">
        <v>129</v>
      </c>
      <c r="D904" s="2" t="s">
        <v>25</v>
      </c>
      <c r="E904">
        <v>132</v>
      </c>
      <c r="F904" s="1">
        <v>0</v>
      </c>
      <c r="G904" s="1">
        <v>555</v>
      </c>
      <c r="H904">
        <v>0</v>
      </c>
      <c r="I904">
        <v>0</v>
      </c>
    </row>
    <row r="905" spans="1:9" hidden="1" x14ac:dyDescent="0.25">
      <c r="A905" s="2" t="s">
        <v>123</v>
      </c>
      <c r="B905" s="2" t="s">
        <v>52</v>
      </c>
      <c r="C905" s="2" t="s">
        <v>130</v>
      </c>
      <c r="D905" s="2" t="s">
        <v>25</v>
      </c>
      <c r="E905">
        <v>363</v>
      </c>
      <c r="F905" s="1">
        <v>344</v>
      </c>
      <c r="G905" s="1">
        <v>375</v>
      </c>
      <c r="H905">
        <v>0</v>
      </c>
      <c r="I905">
        <v>12</v>
      </c>
    </row>
    <row r="906" spans="1:9" x14ac:dyDescent="0.25">
      <c r="A906" s="2" t="s">
        <v>123</v>
      </c>
      <c r="B906" s="2" t="s">
        <v>52</v>
      </c>
      <c r="C906" s="2" t="s">
        <v>131</v>
      </c>
      <c r="D906" s="2" t="s">
        <v>25</v>
      </c>
      <c r="E906">
        <v>1501</v>
      </c>
      <c r="F906" s="1">
        <v>1460</v>
      </c>
      <c r="G906" s="1">
        <v>998</v>
      </c>
      <c r="H906">
        <v>324</v>
      </c>
      <c r="I906">
        <v>1120</v>
      </c>
    </row>
    <row r="907" spans="1:9" hidden="1" x14ac:dyDescent="0.25">
      <c r="A907" s="2" t="s">
        <v>123</v>
      </c>
      <c r="B907" s="2" t="s">
        <v>52</v>
      </c>
      <c r="C907" s="2" t="s">
        <v>132</v>
      </c>
      <c r="D907" s="2" t="s">
        <v>25</v>
      </c>
      <c r="E907">
        <v>820</v>
      </c>
      <c r="F907" s="1">
        <v>803</v>
      </c>
      <c r="G907" s="1">
        <v>567</v>
      </c>
      <c r="H907">
        <v>239</v>
      </c>
      <c r="I907">
        <v>703</v>
      </c>
    </row>
    <row r="908" spans="1:9" hidden="1" x14ac:dyDescent="0.25">
      <c r="A908" s="2" t="s">
        <v>123</v>
      </c>
      <c r="B908" s="2" t="s">
        <v>52</v>
      </c>
      <c r="C908" s="2" t="s">
        <v>133</v>
      </c>
      <c r="D908" s="2" t="s">
        <v>25</v>
      </c>
      <c r="E908">
        <v>368</v>
      </c>
      <c r="F908" s="1">
        <v>361</v>
      </c>
      <c r="G908" s="1">
        <v>356</v>
      </c>
      <c r="H908">
        <v>140</v>
      </c>
      <c r="I908">
        <v>334</v>
      </c>
    </row>
    <row r="909" spans="1:9" hidden="1" x14ac:dyDescent="0.25">
      <c r="A909" s="2" t="s">
        <v>123</v>
      </c>
      <c r="B909" s="2" t="s">
        <v>52</v>
      </c>
      <c r="C909" s="2" t="s">
        <v>2</v>
      </c>
      <c r="D909" s="2" t="s">
        <v>25</v>
      </c>
      <c r="E909">
        <v>138</v>
      </c>
      <c r="F909" s="1">
        <v>134</v>
      </c>
      <c r="G909" s="1">
        <v>150</v>
      </c>
      <c r="H909">
        <v>77</v>
      </c>
      <c r="I909">
        <v>125</v>
      </c>
    </row>
    <row r="910" spans="1:9" hidden="1" x14ac:dyDescent="0.25">
      <c r="A910" s="2" t="s">
        <v>123</v>
      </c>
      <c r="B910" s="2" t="s">
        <v>47</v>
      </c>
      <c r="C910" s="2" t="s">
        <v>129</v>
      </c>
      <c r="D910" s="2" t="s">
        <v>25</v>
      </c>
      <c r="E910" t="s">
        <v>151</v>
      </c>
      <c r="F910" s="1">
        <v>0</v>
      </c>
      <c r="G910" s="1">
        <v>6</v>
      </c>
      <c r="H910">
        <v>0</v>
      </c>
      <c r="I910">
        <v>0</v>
      </c>
    </row>
    <row r="911" spans="1:9" hidden="1" x14ac:dyDescent="0.25">
      <c r="A911" s="2" t="s">
        <v>123</v>
      </c>
      <c r="B911" s="2" t="s">
        <v>47</v>
      </c>
      <c r="C911" s="2" t="s">
        <v>130</v>
      </c>
      <c r="D911" s="2" t="s">
        <v>25</v>
      </c>
      <c r="E911">
        <v>16</v>
      </c>
      <c r="F911" s="1">
        <v>15</v>
      </c>
      <c r="G911" s="1">
        <v>13</v>
      </c>
      <c r="H911">
        <v>0</v>
      </c>
      <c r="I911">
        <v>0</v>
      </c>
    </row>
    <row r="912" spans="1:9" x14ac:dyDescent="0.25">
      <c r="A912" s="2" t="s">
        <v>123</v>
      </c>
      <c r="B912" s="2" t="s">
        <v>47</v>
      </c>
      <c r="C912" s="2" t="s">
        <v>131</v>
      </c>
      <c r="D912" s="2" t="s">
        <v>25</v>
      </c>
      <c r="E912">
        <v>19</v>
      </c>
      <c r="F912" s="1">
        <v>19</v>
      </c>
      <c r="G912" s="1">
        <v>23</v>
      </c>
      <c r="H912">
        <v>0</v>
      </c>
      <c r="I912">
        <v>8</v>
      </c>
    </row>
    <row r="913" spans="1:9" hidden="1" x14ac:dyDescent="0.25">
      <c r="A913" s="2" t="s">
        <v>123</v>
      </c>
      <c r="B913" s="2" t="s">
        <v>47</v>
      </c>
      <c r="C913" s="2" t="s">
        <v>132</v>
      </c>
      <c r="D913" s="2" t="s">
        <v>25</v>
      </c>
      <c r="E913">
        <v>14</v>
      </c>
      <c r="F913" s="1">
        <v>12</v>
      </c>
      <c r="G913" s="1">
        <v>19</v>
      </c>
      <c r="H913" t="s">
        <v>151</v>
      </c>
      <c r="I913">
        <v>7</v>
      </c>
    </row>
    <row r="914" spans="1:9" hidden="1" x14ac:dyDescent="0.25">
      <c r="A914" s="2" t="s">
        <v>123</v>
      </c>
      <c r="B914" s="2" t="s">
        <v>47</v>
      </c>
      <c r="C914" s="2" t="s">
        <v>133</v>
      </c>
      <c r="D914" s="2" t="s">
        <v>25</v>
      </c>
      <c r="E914">
        <v>10</v>
      </c>
      <c r="F914" s="1">
        <v>10</v>
      </c>
      <c r="G914" s="1">
        <v>11</v>
      </c>
      <c r="H914" t="s">
        <v>151</v>
      </c>
      <c r="I914">
        <v>7</v>
      </c>
    </row>
    <row r="915" spans="1:9" hidden="1" x14ac:dyDescent="0.25">
      <c r="A915" s="2" t="s">
        <v>123</v>
      </c>
      <c r="B915" s="2" t="s">
        <v>47</v>
      </c>
      <c r="C915" s="2" t="s">
        <v>2</v>
      </c>
      <c r="D915" s="2" t="s">
        <v>25</v>
      </c>
      <c r="E915" t="s">
        <v>151</v>
      </c>
      <c r="F915" s="1" t="s">
        <v>151</v>
      </c>
      <c r="G915" s="1">
        <v>3</v>
      </c>
      <c r="H915" t="s">
        <v>151</v>
      </c>
      <c r="I915">
        <v>4</v>
      </c>
    </row>
    <row r="916" spans="1:9" hidden="1" x14ac:dyDescent="0.25">
      <c r="A916" s="2" t="s">
        <v>123</v>
      </c>
      <c r="B916" s="2" t="s">
        <v>50</v>
      </c>
      <c r="C916" s="2" t="s">
        <v>129</v>
      </c>
      <c r="D916" s="2" t="s">
        <v>25</v>
      </c>
      <c r="E916">
        <v>23</v>
      </c>
      <c r="F916" s="1">
        <v>0</v>
      </c>
      <c r="G916" s="1">
        <v>88</v>
      </c>
      <c r="H916">
        <v>0</v>
      </c>
      <c r="I916">
        <v>0</v>
      </c>
    </row>
    <row r="917" spans="1:9" hidden="1" x14ac:dyDescent="0.25">
      <c r="A917" s="2" t="s">
        <v>123</v>
      </c>
      <c r="B917" s="2" t="s">
        <v>50</v>
      </c>
      <c r="C917" s="2" t="s">
        <v>130</v>
      </c>
      <c r="D917" s="2" t="s">
        <v>25</v>
      </c>
      <c r="E917">
        <v>55</v>
      </c>
      <c r="F917" s="1">
        <v>54</v>
      </c>
      <c r="G917" s="1">
        <v>61</v>
      </c>
      <c r="H917">
        <v>0</v>
      </c>
      <c r="I917">
        <v>3</v>
      </c>
    </row>
    <row r="918" spans="1:9" x14ac:dyDescent="0.25">
      <c r="A918" s="2" t="s">
        <v>123</v>
      </c>
      <c r="B918" s="2" t="s">
        <v>50</v>
      </c>
      <c r="C918" s="2" t="s">
        <v>131</v>
      </c>
      <c r="D918" s="2" t="s">
        <v>25</v>
      </c>
      <c r="E918">
        <v>350</v>
      </c>
      <c r="F918" s="1">
        <v>342</v>
      </c>
      <c r="G918" s="1">
        <v>185</v>
      </c>
      <c r="H918">
        <v>111</v>
      </c>
      <c r="I918">
        <v>228</v>
      </c>
    </row>
    <row r="919" spans="1:9" hidden="1" x14ac:dyDescent="0.25">
      <c r="A919" s="2" t="s">
        <v>123</v>
      </c>
      <c r="B919" s="2" t="s">
        <v>50</v>
      </c>
      <c r="C919" s="2" t="s">
        <v>132</v>
      </c>
      <c r="D919" s="2" t="s">
        <v>25</v>
      </c>
      <c r="E919">
        <v>131</v>
      </c>
      <c r="F919" s="1">
        <v>126</v>
      </c>
      <c r="G919" s="1">
        <v>73</v>
      </c>
      <c r="H919">
        <v>61</v>
      </c>
      <c r="I919">
        <v>109</v>
      </c>
    </row>
    <row r="920" spans="1:9" hidden="1" x14ac:dyDescent="0.25">
      <c r="A920" s="2" t="s">
        <v>123</v>
      </c>
      <c r="B920" s="2" t="s">
        <v>50</v>
      </c>
      <c r="C920" s="2" t="s">
        <v>133</v>
      </c>
      <c r="D920" s="2" t="s">
        <v>25</v>
      </c>
      <c r="E920">
        <v>63</v>
      </c>
      <c r="F920" s="1">
        <v>63</v>
      </c>
      <c r="G920" s="1">
        <v>52</v>
      </c>
      <c r="H920">
        <v>29</v>
      </c>
      <c r="I920">
        <v>55</v>
      </c>
    </row>
    <row r="921" spans="1:9" hidden="1" x14ac:dyDescent="0.25">
      <c r="A921" s="2" t="s">
        <v>123</v>
      </c>
      <c r="B921" s="2" t="s">
        <v>50</v>
      </c>
      <c r="C921" s="2" t="s">
        <v>2</v>
      </c>
      <c r="D921" s="2" t="s">
        <v>25</v>
      </c>
      <c r="E921">
        <v>17</v>
      </c>
      <c r="F921" s="1">
        <v>17</v>
      </c>
      <c r="G921" s="1">
        <v>18</v>
      </c>
      <c r="H921">
        <v>10</v>
      </c>
      <c r="I921">
        <v>16</v>
      </c>
    </row>
    <row r="922" spans="1:9" hidden="1" x14ac:dyDescent="0.25">
      <c r="A922" s="2" t="s">
        <v>45</v>
      </c>
      <c r="B922" s="2" t="s">
        <v>104</v>
      </c>
      <c r="C922" s="2" t="s">
        <v>129</v>
      </c>
      <c r="D922" s="2" t="s">
        <v>28</v>
      </c>
      <c r="E922">
        <v>1236</v>
      </c>
      <c r="F922" s="1">
        <v>0</v>
      </c>
      <c r="G922" s="1">
        <v>3674</v>
      </c>
      <c r="H922">
        <v>0</v>
      </c>
      <c r="I922">
        <v>0</v>
      </c>
    </row>
    <row r="923" spans="1:9" hidden="1" x14ac:dyDescent="0.25">
      <c r="A923" s="2" t="s">
        <v>45</v>
      </c>
      <c r="B923" s="2" t="s">
        <v>104</v>
      </c>
      <c r="C923" s="2" t="s">
        <v>130</v>
      </c>
      <c r="D923" s="2" t="s">
        <v>28</v>
      </c>
      <c r="E923">
        <v>2555</v>
      </c>
      <c r="F923" s="1">
        <v>2358</v>
      </c>
      <c r="G923" s="1">
        <v>2734</v>
      </c>
      <c r="H923">
        <v>0</v>
      </c>
      <c r="I923">
        <v>65</v>
      </c>
    </row>
    <row r="924" spans="1:9" x14ac:dyDescent="0.25">
      <c r="A924" s="2" t="s">
        <v>45</v>
      </c>
      <c r="B924" s="2" t="s">
        <v>104</v>
      </c>
      <c r="C924" s="2" t="s">
        <v>131</v>
      </c>
      <c r="D924" s="2" t="s">
        <v>28</v>
      </c>
      <c r="E924">
        <v>6247</v>
      </c>
      <c r="F924" s="1">
        <v>5892</v>
      </c>
      <c r="G924" s="1">
        <v>6969</v>
      </c>
      <c r="H924">
        <v>751</v>
      </c>
      <c r="I924">
        <v>3077</v>
      </c>
    </row>
    <row r="925" spans="1:9" hidden="1" x14ac:dyDescent="0.25">
      <c r="A925" s="2" t="s">
        <v>45</v>
      </c>
      <c r="B925" s="2" t="s">
        <v>104</v>
      </c>
      <c r="C925" s="2" t="s">
        <v>132</v>
      </c>
      <c r="D925" s="2" t="s">
        <v>28</v>
      </c>
      <c r="E925">
        <v>4097</v>
      </c>
      <c r="F925" s="1">
        <v>3926</v>
      </c>
      <c r="G925" s="1">
        <v>4432</v>
      </c>
      <c r="H925">
        <v>1047</v>
      </c>
      <c r="I925">
        <v>2780</v>
      </c>
    </row>
    <row r="926" spans="1:9" hidden="1" x14ac:dyDescent="0.25">
      <c r="A926" s="2" t="s">
        <v>45</v>
      </c>
      <c r="B926" s="2" t="s">
        <v>104</v>
      </c>
      <c r="C926" s="2" t="s">
        <v>133</v>
      </c>
      <c r="D926" s="2" t="s">
        <v>28</v>
      </c>
      <c r="E926">
        <v>3431</v>
      </c>
      <c r="F926" s="1">
        <v>3380</v>
      </c>
      <c r="G926" s="1">
        <v>3545</v>
      </c>
      <c r="H926">
        <v>1782</v>
      </c>
      <c r="I926">
        <v>2888</v>
      </c>
    </row>
    <row r="927" spans="1:9" hidden="1" x14ac:dyDescent="0.25">
      <c r="A927" s="2" t="s">
        <v>45</v>
      </c>
      <c r="B927" s="2" t="s">
        <v>104</v>
      </c>
      <c r="C927" s="2" t="s">
        <v>2</v>
      </c>
      <c r="D927" s="2" t="s">
        <v>28</v>
      </c>
      <c r="E927">
        <v>1522</v>
      </c>
      <c r="F927" s="1">
        <v>1504</v>
      </c>
      <c r="G927" s="1">
        <v>1443</v>
      </c>
      <c r="H927">
        <v>1154</v>
      </c>
      <c r="I927">
        <v>1401</v>
      </c>
    </row>
    <row r="928" spans="1:9" hidden="1" x14ac:dyDescent="0.25">
      <c r="A928" s="2" t="s">
        <v>122</v>
      </c>
      <c r="B928" s="2" t="s">
        <v>63</v>
      </c>
      <c r="C928" s="2" t="s">
        <v>129</v>
      </c>
      <c r="D928" s="2" t="s">
        <v>28</v>
      </c>
      <c r="E928">
        <v>62</v>
      </c>
      <c r="F928" s="1">
        <v>0</v>
      </c>
      <c r="G928" s="1">
        <v>154</v>
      </c>
      <c r="H928">
        <v>0</v>
      </c>
      <c r="I928">
        <v>0</v>
      </c>
    </row>
    <row r="929" spans="1:9" hidden="1" x14ac:dyDescent="0.25">
      <c r="A929" s="2" t="s">
        <v>122</v>
      </c>
      <c r="B929" s="2" t="s">
        <v>63</v>
      </c>
      <c r="C929" s="2" t="s">
        <v>130</v>
      </c>
      <c r="D929" s="2" t="s">
        <v>28</v>
      </c>
      <c r="E929">
        <v>117</v>
      </c>
      <c r="F929" s="1">
        <v>114</v>
      </c>
      <c r="G929" s="1">
        <v>129</v>
      </c>
      <c r="H929" t="s">
        <v>151</v>
      </c>
      <c r="I929">
        <v>5</v>
      </c>
    </row>
    <row r="930" spans="1:9" x14ac:dyDescent="0.25">
      <c r="A930" s="2" t="s">
        <v>122</v>
      </c>
      <c r="B930" s="2" t="s">
        <v>63</v>
      </c>
      <c r="C930" s="2" t="s">
        <v>131</v>
      </c>
      <c r="D930" s="2" t="s">
        <v>28</v>
      </c>
      <c r="E930">
        <v>251</v>
      </c>
      <c r="F930" s="1">
        <v>248</v>
      </c>
      <c r="G930" s="1">
        <v>286</v>
      </c>
      <c r="H930">
        <v>36</v>
      </c>
      <c r="I930">
        <v>163</v>
      </c>
    </row>
    <row r="931" spans="1:9" hidden="1" x14ac:dyDescent="0.25">
      <c r="A931" s="2" t="s">
        <v>122</v>
      </c>
      <c r="B931" s="2" t="s">
        <v>63</v>
      </c>
      <c r="C931" s="2" t="s">
        <v>132</v>
      </c>
      <c r="D931" s="2" t="s">
        <v>28</v>
      </c>
      <c r="E931">
        <v>238</v>
      </c>
      <c r="F931" s="1">
        <v>237</v>
      </c>
      <c r="G931" s="1">
        <v>258</v>
      </c>
      <c r="H931">
        <v>75</v>
      </c>
      <c r="I931">
        <v>184</v>
      </c>
    </row>
    <row r="932" spans="1:9" hidden="1" x14ac:dyDescent="0.25">
      <c r="A932" s="2" t="s">
        <v>122</v>
      </c>
      <c r="B932" s="2" t="s">
        <v>63</v>
      </c>
      <c r="C932" s="2" t="s">
        <v>133</v>
      </c>
      <c r="D932" s="2" t="s">
        <v>28</v>
      </c>
      <c r="E932">
        <v>155</v>
      </c>
      <c r="F932" s="1">
        <v>154</v>
      </c>
      <c r="G932" s="1">
        <v>154</v>
      </c>
      <c r="H932">
        <v>87</v>
      </c>
      <c r="I932">
        <v>144</v>
      </c>
    </row>
    <row r="933" spans="1:9" hidden="1" x14ac:dyDescent="0.25">
      <c r="A933" s="2" t="s">
        <v>122</v>
      </c>
      <c r="B933" s="2" t="s">
        <v>63</v>
      </c>
      <c r="C933" s="2" t="s">
        <v>2</v>
      </c>
      <c r="D933" s="2" t="s">
        <v>28</v>
      </c>
      <c r="E933">
        <v>29</v>
      </c>
      <c r="F933" s="1">
        <v>29</v>
      </c>
      <c r="G933" s="1">
        <v>35</v>
      </c>
      <c r="H933">
        <v>11</v>
      </c>
      <c r="I933">
        <v>28</v>
      </c>
    </row>
    <row r="934" spans="1:9" hidden="1" x14ac:dyDescent="0.25">
      <c r="A934" s="2" t="s">
        <v>122</v>
      </c>
      <c r="B934" s="2" t="s">
        <v>60</v>
      </c>
      <c r="C934" s="2" t="s">
        <v>129</v>
      </c>
      <c r="D934" s="2" t="s">
        <v>28</v>
      </c>
      <c r="E934">
        <v>30</v>
      </c>
      <c r="F934" s="1">
        <v>0</v>
      </c>
      <c r="G934" s="1">
        <v>46</v>
      </c>
      <c r="H934">
        <v>0</v>
      </c>
      <c r="I934">
        <v>0</v>
      </c>
    </row>
    <row r="935" spans="1:9" hidden="1" x14ac:dyDescent="0.25">
      <c r="A935" s="2" t="s">
        <v>122</v>
      </c>
      <c r="B935" s="2" t="s">
        <v>60</v>
      </c>
      <c r="C935" s="2" t="s">
        <v>130</v>
      </c>
      <c r="D935" s="2" t="s">
        <v>28</v>
      </c>
      <c r="E935">
        <v>49</v>
      </c>
      <c r="F935" s="1">
        <v>47</v>
      </c>
      <c r="G935" s="1">
        <v>59</v>
      </c>
      <c r="H935">
        <v>0</v>
      </c>
      <c r="I935">
        <v>2</v>
      </c>
    </row>
    <row r="936" spans="1:9" x14ac:dyDescent="0.25">
      <c r="A936" s="2" t="s">
        <v>122</v>
      </c>
      <c r="B936" s="2" t="s">
        <v>60</v>
      </c>
      <c r="C936" s="2" t="s">
        <v>131</v>
      </c>
      <c r="D936" s="2" t="s">
        <v>28</v>
      </c>
      <c r="E936">
        <v>216</v>
      </c>
      <c r="F936" s="1">
        <v>216</v>
      </c>
      <c r="G936" s="1">
        <v>183</v>
      </c>
      <c r="H936">
        <v>62</v>
      </c>
      <c r="I936">
        <v>188</v>
      </c>
    </row>
    <row r="937" spans="1:9" hidden="1" x14ac:dyDescent="0.25">
      <c r="A937" s="2" t="s">
        <v>122</v>
      </c>
      <c r="B937" s="2" t="s">
        <v>60</v>
      </c>
      <c r="C937" s="2" t="s">
        <v>132</v>
      </c>
      <c r="D937" s="2" t="s">
        <v>28</v>
      </c>
      <c r="E937">
        <v>198</v>
      </c>
      <c r="F937" s="1">
        <v>198</v>
      </c>
      <c r="G937" s="1">
        <v>173</v>
      </c>
      <c r="H937">
        <v>73</v>
      </c>
      <c r="I937">
        <v>184</v>
      </c>
    </row>
    <row r="938" spans="1:9" hidden="1" x14ac:dyDescent="0.25">
      <c r="A938" s="2" t="s">
        <v>122</v>
      </c>
      <c r="B938" s="2" t="s">
        <v>60</v>
      </c>
      <c r="C938" s="2" t="s">
        <v>133</v>
      </c>
      <c r="D938" s="2" t="s">
        <v>28</v>
      </c>
      <c r="E938">
        <v>113</v>
      </c>
      <c r="F938" s="1">
        <v>112</v>
      </c>
      <c r="G938" s="1">
        <v>106</v>
      </c>
      <c r="H938">
        <v>57</v>
      </c>
      <c r="I938">
        <v>104</v>
      </c>
    </row>
    <row r="939" spans="1:9" hidden="1" x14ac:dyDescent="0.25">
      <c r="A939" s="2" t="s">
        <v>122</v>
      </c>
      <c r="B939" s="2" t="s">
        <v>60</v>
      </c>
      <c r="C939" s="2" t="s">
        <v>2</v>
      </c>
      <c r="D939" s="2" t="s">
        <v>28</v>
      </c>
      <c r="E939">
        <v>48</v>
      </c>
      <c r="F939" s="1">
        <v>48</v>
      </c>
      <c r="G939" s="1">
        <v>43</v>
      </c>
      <c r="H939">
        <v>30</v>
      </c>
      <c r="I939">
        <v>45</v>
      </c>
    </row>
    <row r="940" spans="1:9" hidden="1" x14ac:dyDescent="0.25">
      <c r="A940" s="2" t="s">
        <v>122</v>
      </c>
      <c r="B940" s="2" t="s">
        <v>58</v>
      </c>
      <c r="C940" s="2" t="s">
        <v>129</v>
      </c>
      <c r="D940" s="2" t="s">
        <v>28</v>
      </c>
      <c r="E940">
        <v>370</v>
      </c>
      <c r="F940" s="1">
        <v>0</v>
      </c>
      <c r="G940" s="1">
        <v>569</v>
      </c>
      <c r="H940">
        <v>0</v>
      </c>
      <c r="I940">
        <v>0</v>
      </c>
    </row>
    <row r="941" spans="1:9" hidden="1" x14ac:dyDescent="0.25">
      <c r="A941" s="2" t="s">
        <v>122</v>
      </c>
      <c r="B941" s="2" t="s">
        <v>58</v>
      </c>
      <c r="C941" s="2" t="s">
        <v>130</v>
      </c>
      <c r="D941" s="2" t="s">
        <v>28</v>
      </c>
      <c r="E941">
        <v>314</v>
      </c>
      <c r="F941" s="1">
        <v>300</v>
      </c>
      <c r="G941" s="1">
        <v>290</v>
      </c>
      <c r="H941">
        <v>0</v>
      </c>
      <c r="I941">
        <v>11</v>
      </c>
    </row>
    <row r="942" spans="1:9" x14ac:dyDescent="0.25">
      <c r="A942" s="2" t="s">
        <v>122</v>
      </c>
      <c r="B942" s="2" t="s">
        <v>58</v>
      </c>
      <c r="C942" s="2" t="s">
        <v>131</v>
      </c>
      <c r="D942" s="2" t="s">
        <v>28</v>
      </c>
      <c r="E942">
        <v>1024</v>
      </c>
      <c r="F942" s="1">
        <v>1015</v>
      </c>
      <c r="G942" s="1">
        <v>977</v>
      </c>
      <c r="H942">
        <v>202</v>
      </c>
      <c r="I942">
        <v>861</v>
      </c>
    </row>
    <row r="943" spans="1:9" hidden="1" x14ac:dyDescent="0.25">
      <c r="A943" s="2" t="s">
        <v>122</v>
      </c>
      <c r="B943" s="2" t="s">
        <v>58</v>
      </c>
      <c r="C943" s="2" t="s">
        <v>132</v>
      </c>
      <c r="D943" s="2" t="s">
        <v>28</v>
      </c>
      <c r="E943">
        <v>1220</v>
      </c>
      <c r="F943" s="1">
        <v>1208</v>
      </c>
      <c r="G943" s="1">
        <v>1236</v>
      </c>
      <c r="H943">
        <v>297</v>
      </c>
      <c r="I943">
        <v>1066</v>
      </c>
    </row>
    <row r="944" spans="1:9" hidden="1" x14ac:dyDescent="0.25">
      <c r="A944" s="2" t="s">
        <v>122</v>
      </c>
      <c r="B944" s="2" t="s">
        <v>58</v>
      </c>
      <c r="C944" s="2" t="s">
        <v>133</v>
      </c>
      <c r="D944" s="2" t="s">
        <v>28</v>
      </c>
      <c r="E944">
        <v>851</v>
      </c>
      <c r="F944" s="1">
        <v>842</v>
      </c>
      <c r="G944" s="1">
        <v>939</v>
      </c>
      <c r="H944">
        <v>397</v>
      </c>
      <c r="I944">
        <v>784</v>
      </c>
    </row>
    <row r="945" spans="1:9" hidden="1" x14ac:dyDescent="0.25">
      <c r="A945" s="2" t="s">
        <v>122</v>
      </c>
      <c r="B945" s="2" t="s">
        <v>58</v>
      </c>
      <c r="C945" s="2" t="s">
        <v>2</v>
      </c>
      <c r="D945" s="2" t="s">
        <v>28</v>
      </c>
      <c r="E945">
        <v>840</v>
      </c>
      <c r="F945" s="1">
        <v>830</v>
      </c>
      <c r="G945" s="1">
        <v>864</v>
      </c>
      <c r="H945">
        <v>513</v>
      </c>
      <c r="I945">
        <v>788</v>
      </c>
    </row>
    <row r="946" spans="1:9" hidden="1" x14ac:dyDescent="0.25">
      <c r="A946" s="2" t="s">
        <v>122</v>
      </c>
      <c r="B946" s="2" t="s">
        <v>108</v>
      </c>
      <c r="C946" s="2" t="s">
        <v>130</v>
      </c>
      <c r="D946" s="2" t="s">
        <v>28</v>
      </c>
      <c r="E946">
        <v>0</v>
      </c>
      <c r="F946" s="1">
        <v>0</v>
      </c>
      <c r="G946" s="1">
        <v>1</v>
      </c>
      <c r="H946">
        <v>0</v>
      </c>
      <c r="I946">
        <v>0</v>
      </c>
    </row>
    <row r="947" spans="1:9" x14ac:dyDescent="0.25">
      <c r="A947" s="2" t="s">
        <v>122</v>
      </c>
      <c r="B947" s="2" t="s">
        <v>108</v>
      </c>
      <c r="C947" s="2" t="s">
        <v>131</v>
      </c>
      <c r="D947" s="2" t="s">
        <v>28</v>
      </c>
      <c r="E947">
        <v>0</v>
      </c>
      <c r="F947" s="1">
        <v>0</v>
      </c>
      <c r="G947" s="1">
        <v>8</v>
      </c>
      <c r="H947">
        <v>0</v>
      </c>
      <c r="I947">
        <v>0</v>
      </c>
    </row>
    <row r="948" spans="1:9" hidden="1" x14ac:dyDescent="0.25">
      <c r="A948" s="2" t="s">
        <v>122</v>
      </c>
      <c r="B948" s="2" t="s">
        <v>108</v>
      </c>
      <c r="C948" s="2" t="s">
        <v>132</v>
      </c>
      <c r="D948" s="2" t="s">
        <v>28</v>
      </c>
      <c r="E948">
        <v>0</v>
      </c>
      <c r="F948" s="1">
        <v>0</v>
      </c>
      <c r="G948" s="1">
        <v>8</v>
      </c>
      <c r="H948">
        <v>0</v>
      </c>
      <c r="I948">
        <v>0</v>
      </c>
    </row>
    <row r="949" spans="1:9" hidden="1" x14ac:dyDescent="0.25">
      <c r="A949" s="2" t="s">
        <v>122</v>
      </c>
      <c r="B949" s="2" t="s">
        <v>108</v>
      </c>
      <c r="C949" s="2" t="s">
        <v>133</v>
      </c>
      <c r="D949" s="2" t="s">
        <v>28</v>
      </c>
      <c r="E949">
        <v>0</v>
      </c>
      <c r="F949" s="1">
        <v>0</v>
      </c>
      <c r="G949" s="1">
        <v>12</v>
      </c>
      <c r="H949">
        <v>0</v>
      </c>
      <c r="I949">
        <v>0</v>
      </c>
    </row>
    <row r="950" spans="1:9" hidden="1" x14ac:dyDescent="0.25">
      <c r="A950" s="2" t="s">
        <v>122</v>
      </c>
      <c r="B950" s="2" t="s">
        <v>108</v>
      </c>
      <c r="C950" s="2" t="s">
        <v>2</v>
      </c>
      <c r="D950" s="2" t="s">
        <v>28</v>
      </c>
      <c r="E950">
        <v>0</v>
      </c>
      <c r="F950" s="1">
        <v>0</v>
      </c>
      <c r="G950" s="1">
        <v>5</v>
      </c>
      <c r="H950">
        <v>0</v>
      </c>
      <c r="I950">
        <v>0</v>
      </c>
    </row>
    <row r="951" spans="1:9" hidden="1" x14ac:dyDescent="0.25">
      <c r="A951" s="2" t="s">
        <v>122</v>
      </c>
      <c r="B951" s="2" t="s">
        <v>68</v>
      </c>
      <c r="C951" s="2" t="s">
        <v>129</v>
      </c>
      <c r="D951" s="2" t="s">
        <v>28</v>
      </c>
      <c r="E951">
        <v>49</v>
      </c>
      <c r="F951" s="1">
        <v>0</v>
      </c>
      <c r="G951" s="1">
        <v>76</v>
      </c>
      <c r="H951">
        <v>0</v>
      </c>
      <c r="I951">
        <v>0</v>
      </c>
    </row>
    <row r="952" spans="1:9" hidden="1" x14ac:dyDescent="0.25">
      <c r="A952" s="2" t="s">
        <v>122</v>
      </c>
      <c r="B952" s="2" t="s">
        <v>68</v>
      </c>
      <c r="C952" s="2" t="s">
        <v>130</v>
      </c>
      <c r="D952" s="2" t="s">
        <v>28</v>
      </c>
      <c r="E952">
        <v>67</v>
      </c>
      <c r="F952" s="1">
        <v>67</v>
      </c>
      <c r="G952" s="1">
        <v>79</v>
      </c>
      <c r="H952">
        <v>0</v>
      </c>
      <c r="I952">
        <v>1</v>
      </c>
    </row>
    <row r="953" spans="1:9" x14ac:dyDescent="0.25">
      <c r="A953" s="2" t="s">
        <v>122</v>
      </c>
      <c r="B953" s="2" t="s">
        <v>68</v>
      </c>
      <c r="C953" s="2" t="s">
        <v>131</v>
      </c>
      <c r="D953" s="2" t="s">
        <v>28</v>
      </c>
      <c r="E953">
        <v>328</v>
      </c>
      <c r="F953" s="1">
        <v>325</v>
      </c>
      <c r="G953" s="1">
        <v>349</v>
      </c>
      <c r="H953">
        <v>69</v>
      </c>
      <c r="I953">
        <v>256</v>
      </c>
    </row>
    <row r="954" spans="1:9" hidden="1" x14ac:dyDescent="0.25">
      <c r="A954" s="2" t="s">
        <v>122</v>
      </c>
      <c r="B954" s="2" t="s">
        <v>68</v>
      </c>
      <c r="C954" s="2" t="s">
        <v>132</v>
      </c>
      <c r="D954" s="2" t="s">
        <v>28</v>
      </c>
      <c r="E954">
        <v>368</v>
      </c>
      <c r="F954" s="1">
        <v>366</v>
      </c>
      <c r="G954" s="1">
        <v>405</v>
      </c>
      <c r="H954">
        <v>132</v>
      </c>
      <c r="I954">
        <v>327</v>
      </c>
    </row>
    <row r="955" spans="1:9" hidden="1" x14ac:dyDescent="0.25">
      <c r="A955" s="2" t="s">
        <v>122</v>
      </c>
      <c r="B955" s="2" t="s">
        <v>68</v>
      </c>
      <c r="C955" s="2" t="s">
        <v>133</v>
      </c>
      <c r="D955" s="2" t="s">
        <v>28</v>
      </c>
      <c r="E955">
        <v>374</v>
      </c>
      <c r="F955" s="1">
        <v>373</v>
      </c>
      <c r="G955" s="1">
        <v>417</v>
      </c>
      <c r="H955">
        <v>235</v>
      </c>
      <c r="I955">
        <v>350</v>
      </c>
    </row>
    <row r="956" spans="1:9" hidden="1" x14ac:dyDescent="0.25">
      <c r="A956" s="2" t="s">
        <v>122</v>
      </c>
      <c r="B956" s="2" t="s">
        <v>68</v>
      </c>
      <c r="C956" s="2" t="s">
        <v>2</v>
      </c>
      <c r="D956" s="2" t="s">
        <v>28</v>
      </c>
      <c r="E956">
        <v>343</v>
      </c>
      <c r="F956" s="1">
        <v>341</v>
      </c>
      <c r="G956" s="1">
        <v>350</v>
      </c>
      <c r="H956">
        <v>270</v>
      </c>
      <c r="I956">
        <v>328</v>
      </c>
    </row>
    <row r="957" spans="1:9" hidden="1" x14ac:dyDescent="0.25">
      <c r="A957" s="2" t="s">
        <v>122</v>
      </c>
      <c r="B957" s="2" t="s">
        <v>57</v>
      </c>
      <c r="C957" s="2" t="s">
        <v>129</v>
      </c>
      <c r="D957" s="2" t="s">
        <v>28</v>
      </c>
      <c r="E957">
        <v>602</v>
      </c>
      <c r="F957" s="1">
        <v>0</v>
      </c>
      <c r="G957" s="1">
        <v>859</v>
      </c>
      <c r="H957">
        <v>0</v>
      </c>
      <c r="I957">
        <v>0</v>
      </c>
    </row>
    <row r="958" spans="1:9" hidden="1" x14ac:dyDescent="0.25">
      <c r="A958" s="2" t="s">
        <v>122</v>
      </c>
      <c r="B958" s="2" t="s">
        <v>57</v>
      </c>
      <c r="C958" s="2" t="s">
        <v>130</v>
      </c>
      <c r="D958" s="2" t="s">
        <v>28</v>
      </c>
      <c r="E958">
        <v>459</v>
      </c>
      <c r="F958" s="1">
        <v>447</v>
      </c>
      <c r="G958" s="1">
        <v>401</v>
      </c>
      <c r="H958">
        <v>0</v>
      </c>
      <c r="I958">
        <v>19</v>
      </c>
    </row>
    <row r="959" spans="1:9" x14ac:dyDescent="0.25">
      <c r="A959" s="2" t="s">
        <v>122</v>
      </c>
      <c r="B959" s="2" t="s">
        <v>57</v>
      </c>
      <c r="C959" s="2" t="s">
        <v>131</v>
      </c>
      <c r="D959" s="2" t="s">
        <v>28</v>
      </c>
      <c r="E959">
        <v>3315</v>
      </c>
      <c r="F959" s="1">
        <v>3301</v>
      </c>
      <c r="G959" s="1">
        <v>2978</v>
      </c>
      <c r="H959">
        <v>762</v>
      </c>
      <c r="I959">
        <v>2837</v>
      </c>
    </row>
    <row r="960" spans="1:9" hidden="1" x14ac:dyDescent="0.25">
      <c r="A960" s="2" t="s">
        <v>122</v>
      </c>
      <c r="B960" s="2" t="s">
        <v>57</v>
      </c>
      <c r="C960" s="2" t="s">
        <v>132</v>
      </c>
      <c r="D960" s="2" t="s">
        <v>28</v>
      </c>
      <c r="E960">
        <v>2239</v>
      </c>
      <c r="F960" s="1">
        <v>2229</v>
      </c>
      <c r="G960" s="1">
        <v>1976</v>
      </c>
      <c r="H960">
        <v>869</v>
      </c>
      <c r="I960">
        <v>2057</v>
      </c>
    </row>
    <row r="961" spans="1:9" hidden="1" x14ac:dyDescent="0.25">
      <c r="A961" s="2" t="s">
        <v>122</v>
      </c>
      <c r="B961" s="2" t="s">
        <v>57</v>
      </c>
      <c r="C961" s="2" t="s">
        <v>133</v>
      </c>
      <c r="D961" s="2" t="s">
        <v>28</v>
      </c>
      <c r="E961">
        <v>833</v>
      </c>
      <c r="F961" s="1">
        <v>831</v>
      </c>
      <c r="G961" s="1">
        <v>859</v>
      </c>
      <c r="H961">
        <v>512</v>
      </c>
      <c r="I961">
        <v>798</v>
      </c>
    </row>
    <row r="962" spans="1:9" hidden="1" x14ac:dyDescent="0.25">
      <c r="A962" s="2" t="s">
        <v>122</v>
      </c>
      <c r="B962" s="2" t="s">
        <v>57</v>
      </c>
      <c r="C962" s="2" t="s">
        <v>2</v>
      </c>
      <c r="D962" s="2" t="s">
        <v>28</v>
      </c>
      <c r="E962">
        <v>578</v>
      </c>
      <c r="F962" s="1">
        <v>569</v>
      </c>
      <c r="G962" s="1">
        <v>551</v>
      </c>
      <c r="H962">
        <v>391</v>
      </c>
      <c r="I962">
        <v>558</v>
      </c>
    </row>
    <row r="963" spans="1:9" hidden="1" x14ac:dyDescent="0.25">
      <c r="A963" s="2" t="s">
        <v>122</v>
      </c>
      <c r="B963" s="2" t="s">
        <v>102</v>
      </c>
      <c r="C963" s="2" t="s">
        <v>129</v>
      </c>
      <c r="D963" s="2" t="s">
        <v>28</v>
      </c>
      <c r="E963">
        <v>56</v>
      </c>
      <c r="F963" s="1">
        <v>0</v>
      </c>
      <c r="G963" s="1">
        <v>83</v>
      </c>
      <c r="H963">
        <v>0</v>
      </c>
      <c r="I963">
        <v>0</v>
      </c>
    </row>
    <row r="964" spans="1:9" hidden="1" x14ac:dyDescent="0.25">
      <c r="A964" s="2" t="s">
        <v>122</v>
      </c>
      <c r="B964" s="2" t="s">
        <v>102</v>
      </c>
      <c r="C964" s="2" t="s">
        <v>130</v>
      </c>
      <c r="D964" s="2" t="s">
        <v>28</v>
      </c>
      <c r="E964">
        <v>61</v>
      </c>
      <c r="F964" s="1">
        <v>61</v>
      </c>
      <c r="G964" s="1">
        <v>59</v>
      </c>
      <c r="H964">
        <v>0</v>
      </c>
      <c r="I964">
        <v>1</v>
      </c>
    </row>
    <row r="965" spans="1:9" x14ac:dyDescent="0.25">
      <c r="A965" s="2" t="s">
        <v>122</v>
      </c>
      <c r="B965" s="2" t="s">
        <v>102</v>
      </c>
      <c r="C965" s="2" t="s">
        <v>131</v>
      </c>
      <c r="D965" s="2" t="s">
        <v>28</v>
      </c>
      <c r="E965">
        <v>211</v>
      </c>
      <c r="F965" s="1">
        <v>207</v>
      </c>
      <c r="G965" s="1">
        <v>204</v>
      </c>
      <c r="H965">
        <v>33</v>
      </c>
      <c r="I965">
        <v>149</v>
      </c>
    </row>
    <row r="966" spans="1:9" hidden="1" x14ac:dyDescent="0.25">
      <c r="A966" s="2" t="s">
        <v>122</v>
      </c>
      <c r="B966" s="2" t="s">
        <v>102</v>
      </c>
      <c r="C966" s="2" t="s">
        <v>132</v>
      </c>
      <c r="D966" s="2" t="s">
        <v>28</v>
      </c>
      <c r="E966">
        <v>254</v>
      </c>
      <c r="F966" s="1">
        <v>251</v>
      </c>
      <c r="G966" s="1">
        <v>234</v>
      </c>
      <c r="H966">
        <v>78</v>
      </c>
      <c r="I966">
        <v>215</v>
      </c>
    </row>
    <row r="967" spans="1:9" hidden="1" x14ac:dyDescent="0.25">
      <c r="A967" s="2" t="s">
        <v>122</v>
      </c>
      <c r="B967" s="2" t="s">
        <v>102</v>
      </c>
      <c r="C967" s="2" t="s">
        <v>133</v>
      </c>
      <c r="D967" s="2" t="s">
        <v>28</v>
      </c>
      <c r="E967">
        <v>76</v>
      </c>
      <c r="F967" s="1">
        <v>75</v>
      </c>
      <c r="G967" s="1">
        <v>66</v>
      </c>
      <c r="H967">
        <v>28</v>
      </c>
      <c r="I967">
        <v>66</v>
      </c>
    </row>
    <row r="968" spans="1:9" hidden="1" x14ac:dyDescent="0.25">
      <c r="A968" s="2" t="s">
        <v>122</v>
      </c>
      <c r="B968" s="2" t="s">
        <v>102</v>
      </c>
      <c r="C968" s="2" t="s">
        <v>2</v>
      </c>
      <c r="D968" s="2" t="s">
        <v>28</v>
      </c>
      <c r="E968">
        <v>15</v>
      </c>
      <c r="F968" s="1">
        <v>15</v>
      </c>
      <c r="G968" s="1">
        <v>15</v>
      </c>
      <c r="H968">
        <v>9</v>
      </c>
      <c r="I968">
        <v>15</v>
      </c>
    </row>
    <row r="969" spans="1:9" hidden="1" x14ac:dyDescent="0.25">
      <c r="A969" s="2" t="s">
        <v>122</v>
      </c>
      <c r="B969" s="2" t="s">
        <v>64</v>
      </c>
      <c r="C969" s="2" t="s">
        <v>129</v>
      </c>
      <c r="D969" s="2" t="s">
        <v>28</v>
      </c>
      <c r="E969">
        <v>33</v>
      </c>
      <c r="F969" s="1">
        <v>0</v>
      </c>
      <c r="G969" s="1">
        <v>111</v>
      </c>
      <c r="H969">
        <v>0</v>
      </c>
      <c r="I969">
        <v>0</v>
      </c>
    </row>
    <row r="970" spans="1:9" hidden="1" x14ac:dyDescent="0.25">
      <c r="A970" s="2" t="s">
        <v>122</v>
      </c>
      <c r="B970" s="2" t="s">
        <v>64</v>
      </c>
      <c r="C970" s="2" t="s">
        <v>130</v>
      </c>
      <c r="D970" s="2" t="s">
        <v>28</v>
      </c>
      <c r="E970">
        <v>63</v>
      </c>
      <c r="F970" s="1">
        <v>60</v>
      </c>
      <c r="G970" s="1">
        <v>62</v>
      </c>
      <c r="H970">
        <v>0</v>
      </c>
      <c r="I970">
        <v>2</v>
      </c>
    </row>
    <row r="971" spans="1:9" x14ac:dyDescent="0.25">
      <c r="A971" s="2" t="s">
        <v>122</v>
      </c>
      <c r="B971" s="2" t="s">
        <v>64</v>
      </c>
      <c r="C971" s="2" t="s">
        <v>131</v>
      </c>
      <c r="D971" s="2" t="s">
        <v>28</v>
      </c>
      <c r="E971">
        <v>182</v>
      </c>
      <c r="F971" s="1">
        <v>182</v>
      </c>
      <c r="G971" s="1">
        <v>220</v>
      </c>
      <c r="H971">
        <v>22</v>
      </c>
      <c r="I971">
        <v>128</v>
      </c>
    </row>
    <row r="972" spans="1:9" hidden="1" x14ac:dyDescent="0.25">
      <c r="A972" s="2" t="s">
        <v>122</v>
      </c>
      <c r="B972" s="2" t="s">
        <v>64</v>
      </c>
      <c r="C972" s="2" t="s">
        <v>132</v>
      </c>
      <c r="D972" s="2" t="s">
        <v>28</v>
      </c>
      <c r="E972">
        <v>178</v>
      </c>
      <c r="F972" s="1">
        <v>174</v>
      </c>
      <c r="G972" s="1">
        <v>149</v>
      </c>
      <c r="H972">
        <v>41</v>
      </c>
      <c r="I972">
        <v>135</v>
      </c>
    </row>
    <row r="973" spans="1:9" hidden="1" x14ac:dyDescent="0.25">
      <c r="A973" s="2" t="s">
        <v>122</v>
      </c>
      <c r="B973" s="2" t="s">
        <v>64</v>
      </c>
      <c r="C973" s="2" t="s">
        <v>133</v>
      </c>
      <c r="D973" s="2" t="s">
        <v>28</v>
      </c>
      <c r="E973">
        <v>97</v>
      </c>
      <c r="F973" s="1">
        <v>95</v>
      </c>
      <c r="G973" s="1">
        <v>101</v>
      </c>
      <c r="H973">
        <v>40</v>
      </c>
      <c r="I973">
        <v>84</v>
      </c>
    </row>
    <row r="974" spans="1:9" hidden="1" x14ac:dyDescent="0.25">
      <c r="A974" s="2" t="s">
        <v>122</v>
      </c>
      <c r="B974" s="2" t="s">
        <v>64</v>
      </c>
      <c r="C974" s="2" t="s">
        <v>2</v>
      </c>
      <c r="D974" s="2" t="s">
        <v>28</v>
      </c>
      <c r="E974">
        <v>35</v>
      </c>
      <c r="F974" s="1">
        <v>35</v>
      </c>
      <c r="G974" s="1">
        <v>36</v>
      </c>
      <c r="H974">
        <v>17</v>
      </c>
      <c r="I974">
        <v>33</v>
      </c>
    </row>
    <row r="975" spans="1:9" hidden="1" x14ac:dyDescent="0.25">
      <c r="A975" s="2" t="s">
        <v>122</v>
      </c>
      <c r="B975" s="2" t="s">
        <v>74</v>
      </c>
      <c r="C975" s="2" t="s">
        <v>129</v>
      </c>
      <c r="D975" s="2" t="s">
        <v>28</v>
      </c>
      <c r="E975">
        <v>0</v>
      </c>
      <c r="F975" s="1">
        <v>0</v>
      </c>
      <c r="G975" s="1">
        <v>6</v>
      </c>
      <c r="H975">
        <v>0</v>
      </c>
      <c r="I975">
        <v>0</v>
      </c>
    </row>
    <row r="976" spans="1:9" hidden="1" x14ac:dyDescent="0.25">
      <c r="A976" s="2" t="s">
        <v>122</v>
      </c>
      <c r="B976" s="2" t="s">
        <v>74</v>
      </c>
      <c r="C976" s="2" t="s">
        <v>130</v>
      </c>
      <c r="D976" s="2" t="s">
        <v>28</v>
      </c>
      <c r="E976">
        <v>0</v>
      </c>
      <c r="F976" s="1">
        <v>0</v>
      </c>
      <c r="G976" s="1">
        <v>5</v>
      </c>
      <c r="H976">
        <v>0</v>
      </c>
      <c r="I976">
        <v>0</v>
      </c>
    </row>
    <row r="977" spans="1:9" x14ac:dyDescent="0.25">
      <c r="A977" s="2" t="s">
        <v>122</v>
      </c>
      <c r="B977" s="2" t="s">
        <v>74</v>
      </c>
      <c r="C977" s="2" t="s">
        <v>131</v>
      </c>
      <c r="D977" s="2" t="s">
        <v>28</v>
      </c>
      <c r="E977">
        <v>0</v>
      </c>
      <c r="F977" s="1">
        <v>0</v>
      </c>
      <c r="G977" s="1">
        <v>49</v>
      </c>
      <c r="H977">
        <v>0</v>
      </c>
      <c r="I977">
        <v>0</v>
      </c>
    </row>
    <row r="978" spans="1:9" hidden="1" x14ac:dyDescent="0.25">
      <c r="A978" s="2" t="s">
        <v>122</v>
      </c>
      <c r="B978" s="2" t="s">
        <v>74</v>
      </c>
      <c r="C978" s="2" t="s">
        <v>132</v>
      </c>
      <c r="D978" s="2" t="s">
        <v>28</v>
      </c>
      <c r="E978">
        <v>0</v>
      </c>
      <c r="F978" s="1">
        <v>0</v>
      </c>
      <c r="G978" s="1">
        <v>76</v>
      </c>
      <c r="H978">
        <v>0</v>
      </c>
      <c r="I978">
        <v>0</v>
      </c>
    </row>
    <row r="979" spans="1:9" hidden="1" x14ac:dyDescent="0.25">
      <c r="A979" s="2" t="s">
        <v>122</v>
      </c>
      <c r="B979" s="2" t="s">
        <v>74</v>
      </c>
      <c r="C979" s="2" t="s">
        <v>133</v>
      </c>
      <c r="D979" s="2" t="s">
        <v>28</v>
      </c>
      <c r="E979">
        <v>0</v>
      </c>
      <c r="F979" s="1">
        <v>0</v>
      </c>
      <c r="G979" s="1">
        <v>75</v>
      </c>
      <c r="H979">
        <v>0</v>
      </c>
      <c r="I979">
        <v>0</v>
      </c>
    </row>
    <row r="980" spans="1:9" hidden="1" x14ac:dyDescent="0.25">
      <c r="A980" s="2" t="s">
        <v>122</v>
      </c>
      <c r="B980" s="2" t="s">
        <v>74</v>
      </c>
      <c r="C980" s="2" t="s">
        <v>2</v>
      </c>
      <c r="D980" s="2" t="s">
        <v>28</v>
      </c>
      <c r="E980">
        <v>0</v>
      </c>
      <c r="F980" s="1">
        <v>0</v>
      </c>
      <c r="G980" s="1">
        <v>43</v>
      </c>
      <c r="H980">
        <v>0</v>
      </c>
      <c r="I980">
        <v>0</v>
      </c>
    </row>
    <row r="981" spans="1:9" hidden="1" x14ac:dyDescent="0.25">
      <c r="A981" s="2" t="s">
        <v>122</v>
      </c>
      <c r="B981" s="2" t="s">
        <v>103</v>
      </c>
      <c r="C981" s="2" t="s">
        <v>129</v>
      </c>
      <c r="D981" s="2" t="s">
        <v>28</v>
      </c>
      <c r="E981">
        <v>3653</v>
      </c>
      <c r="F981" s="1" t="s">
        <v>151</v>
      </c>
      <c r="G981" s="1">
        <v>6148</v>
      </c>
      <c r="H981">
        <v>0</v>
      </c>
      <c r="I981">
        <v>0</v>
      </c>
    </row>
    <row r="982" spans="1:9" hidden="1" x14ac:dyDescent="0.25">
      <c r="A982" s="2" t="s">
        <v>122</v>
      </c>
      <c r="B982" s="2" t="s">
        <v>103</v>
      </c>
      <c r="C982" s="2" t="s">
        <v>130</v>
      </c>
      <c r="D982" s="2" t="s">
        <v>28</v>
      </c>
      <c r="E982">
        <v>5403</v>
      </c>
      <c r="F982" s="1">
        <v>5261</v>
      </c>
      <c r="G982" s="1">
        <v>5507</v>
      </c>
      <c r="H982">
        <v>0</v>
      </c>
      <c r="I982">
        <v>152</v>
      </c>
    </row>
    <row r="983" spans="1:9" x14ac:dyDescent="0.25">
      <c r="A983" s="2" t="s">
        <v>122</v>
      </c>
      <c r="B983" s="2" t="s">
        <v>103</v>
      </c>
      <c r="C983" s="2" t="s">
        <v>131</v>
      </c>
      <c r="D983" s="2" t="s">
        <v>28</v>
      </c>
      <c r="E983">
        <v>14893</v>
      </c>
      <c r="F983" s="1">
        <v>14663</v>
      </c>
      <c r="G983" s="1">
        <v>16217</v>
      </c>
      <c r="H983">
        <v>3067</v>
      </c>
      <c r="I983">
        <v>10795</v>
      </c>
    </row>
    <row r="984" spans="1:9" hidden="1" x14ac:dyDescent="0.25">
      <c r="A984" s="2" t="s">
        <v>122</v>
      </c>
      <c r="B984" s="2" t="s">
        <v>103</v>
      </c>
      <c r="C984" s="2" t="s">
        <v>132</v>
      </c>
      <c r="D984" s="2" t="s">
        <v>28</v>
      </c>
      <c r="E984">
        <v>14629</v>
      </c>
      <c r="F984" s="1">
        <v>14458</v>
      </c>
      <c r="G984" s="1">
        <v>15789</v>
      </c>
      <c r="H984">
        <v>5143</v>
      </c>
      <c r="I984">
        <v>12332</v>
      </c>
    </row>
    <row r="985" spans="1:9" hidden="1" x14ac:dyDescent="0.25">
      <c r="A985" s="2" t="s">
        <v>122</v>
      </c>
      <c r="B985" s="2" t="s">
        <v>103</v>
      </c>
      <c r="C985" s="2" t="s">
        <v>133</v>
      </c>
      <c r="D985" s="2" t="s">
        <v>28</v>
      </c>
      <c r="E985">
        <v>17225</v>
      </c>
      <c r="F985" s="1">
        <v>17103</v>
      </c>
      <c r="G985" s="1">
        <v>18038</v>
      </c>
      <c r="H985">
        <v>10094</v>
      </c>
      <c r="I985">
        <v>15817</v>
      </c>
    </row>
    <row r="986" spans="1:9" hidden="1" x14ac:dyDescent="0.25">
      <c r="A986" s="2" t="s">
        <v>122</v>
      </c>
      <c r="B986" s="2" t="s">
        <v>103</v>
      </c>
      <c r="C986" s="2" t="s">
        <v>2</v>
      </c>
      <c r="D986" s="2" t="s">
        <v>28</v>
      </c>
      <c r="E986">
        <v>15671</v>
      </c>
      <c r="F986" s="1">
        <v>15558</v>
      </c>
      <c r="G986" s="1">
        <v>15469</v>
      </c>
      <c r="H986">
        <v>12347</v>
      </c>
      <c r="I986">
        <v>14723</v>
      </c>
    </row>
    <row r="987" spans="1:9" hidden="1" x14ac:dyDescent="0.25">
      <c r="A987" s="2" t="s">
        <v>122</v>
      </c>
      <c r="B987" s="2" t="s">
        <v>59</v>
      </c>
      <c r="C987" s="2" t="s">
        <v>129</v>
      </c>
      <c r="D987" s="2" t="s">
        <v>28</v>
      </c>
      <c r="E987">
        <v>198</v>
      </c>
      <c r="F987" s="1">
        <v>0</v>
      </c>
      <c r="G987" s="1">
        <v>383</v>
      </c>
      <c r="H987">
        <v>0</v>
      </c>
      <c r="I987">
        <v>0</v>
      </c>
    </row>
    <row r="988" spans="1:9" hidden="1" x14ac:dyDescent="0.25">
      <c r="A988" s="2" t="s">
        <v>122</v>
      </c>
      <c r="B988" s="2" t="s">
        <v>59</v>
      </c>
      <c r="C988" s="2" t="s">
        <v>130</v>
      </c>
      <c r="D988" s="2" t="s">
        <v>28</v>
      </c>
      <c r="E988">
        <v>273</v>
      </c>
      <c r="F988" s="1">
        <v>269</v>
      </c>
      <c r="G988" s="1">
        <v>262</v>
      </c>
      <c r="H988">
        <v>0</v>
      </c>
      <c r="I988">
        <v>9</v>
      </c>
    </row>
    <row r="989" spans="1:9" x14ac:dyDescent="0.25">
      <c r="A989" s="2" t="s">
        <v>122</v>
      </c>
      <c r="B989" s="2" t="s">
        <v>59</v>
      </c>
      <c r="C989" s="2" t="s">
        <v>131</v>
      </c>
      <c r="D989" s="2" t="s">
        <v>28</v>
      </c>
      <c r="E989">
        <v>836</v>
      </c>
      <c r="F989" s="1">
        <v>828</v>
      </c>
      <c r="G989" s="1">
        <v>785</v>
      </c>
      <c r="H989">
        <v>218</v>
      </c>
      <c r="I989">
        <v>711</v>
      </c>
    </row>
    <row r="990" spans="1:9" hidden="1" x14ac:dyDescent="0.25">
      <c r="A990" s="2" t="s">
        <v>122</v>
      </c>
      <c r="B990" s="2" t="s">
        <v>59</v>
      </c>
      <c r="C990" s="2" t="s">
        <v>132</v>
      </c>
      <c r="D990" s="2" t="s">
        <v>28</v>
      </c>
      <c r="E990">
        <v>925</v>
      </c>
      <c r="F990" s="1">
        <v>917</v>
      </c>
      <c r="G990" s="1">
        <v>886</v>
      </c>
      <c r="H990">
        <v>322</v>
      </c>
      <c r="I990">
        <v>830</v>
      </c>
    </row>
    <row r="991" spans="1:9" hidden="1" x14ac:dyDescent="0.25">
      <c r="A991" s="2" t="s">
        <v>122</v>
      </c>
      <c r="B991" s="2" t="s">
        <v>59</v>
      </c>
      <c r="C991" s="2" t="s">
        <v>133</v>
      </c>
      <c r="D991" s="2" t="s">
        <v>28</v>
      </c>
      <c r="E991">
        <v>410</v>
      </c>
      <c r="F991" s="1">
        <v>408</v>
      </c>
      <c r="G991" s="1">
        <v>401</v>
      </c>
      <c r="H991">
        <v>231</v>
      </c>
      <c r="I991">
        <v>386</v>
      </c>
    </row>
    <row r="992" spans="1:9" hidden="1" x14ac:dyDescent="0.25">
      <c r="A992" s="2" t="s">
        <v>122</v>
      </c>
      <c r="B992" s="2" t="s">
        <v>59</v>
      </c>
      <c r="C992" s="2" t="s">
        <v>2</v>
      </c>
      <c r="D992" s="2" t="s">
        <v>28</v>
      </c>
      <c r="E992">
        <v>232</v>
      </c>
      <c r="F992" s="1">
        <v>231</v>
      </c>
      <c r="G992" s="1">
        <v>231</v>
      </c>
      <c r="H992">
        <v>162</v>
      </c>
      <c r="I992">
        <v>221</v>
      </c>
    </row>
    <row r="993" spans="1:9" hidden="1" x14ac:dyDescent="0.25">
      <c r="A993" s="2" t="s">
        <v>122</v>
      </c>
      <c r="B993" s="2" t="s">
        <v>65</v>
      </c>
      <c r="C993" s="2" t="s">
        <v>129</v>
      </c>
      <c r="D993" s="2" t="s">
        <v>28</v>
      </c>
      <c r="E993">
        <v>0</v>
      </c>
      <c r="F993" s="1">
        <v>0</v>
      </c>
      <c r="G993" s="1">
        <v>40</v>
      </c>
      <c r="H993">
        <v>0</v>
      </c>
      <c r="I993">
        <v>0</v>
      </c>
    </row>
    <row r="994" spans="1:9" hidden="1" x14ac:dyDescent="0.25">
      <c r="A994" s="2" t="s">
        <v>122</v>
      </c>
      <c r="B994" s="2" t="s">
        <v>65</v>
      </c>
      <c r="C994" s="2" t="s">
        <v>130</v>
      </c>
      <c r="D994" s="2" t="s">
        <v>28</v>
      </c>
      <c r="E994">
        <v>0</v>
      </c>
      <c r="F994" s="1">
        <v>0</v>
      </c>
      <c r="G994" s="1">
        <v>19</v>
      </c>
      <c r="H994">
        <v>0</v>
      </c>
      <c r="I994">
        <v>0</v>
      </c>
    </row>
    <row r="995" spans="1:9" x14ac:dyDescent="0.25">
      <c r="A995" s="2" t="s">
        <v>122</v>
      </c>
      <c r="B995" s="2" t="s">
        <v>65</v>
      </c>
      <c r="C995" s="2" t="s">
        <v>131</v>
      </c>
      <c r="D995" s="2" t="s">
        <v>28</v>
      </c>
      <c r="E995">
        <v>0</v>
      </c>
      <c r="F995" s="1">
        <v>0</v>
      </c>
      <c r="G995" s="1">
        <v>53</v>
      </c>
      <c r="H995">
        <v>0</v>
      </c>
      <c r="I995">
        <v>0</v>
      </c>
    </row>
    <row r="996" spans="1:9" hidden="1" x14ac:dyDescent="0.25">
      <c r="A996" s="2" t="s">
        <v>122</v>
      </c>
      <c r="B996" s="2" t="s">
        <v>65</v>
      </c>
      <c r="C996" s="2" t="s">
        <v>132</v>
      </c>
      <c r="D996" s="2" t="s">
        <v>28</v>
      </c>
      <c r="E996">
        <v>0</v>
      </c>
      <c r="F996" s="1">
        <v>0</v>
      </c>
      <c r="G996" s="1">
        <v>57</v>
      </c>
      <c r="H996">
        <v>0</v>
      </c>
      <c r="I996">
        <v>0</v>
      </c>
    </row>
    <row r="997" spans="1:9" hidden="1" x14ac:dyDescent="0.25">
      <c r="A997" s="2" t="s">
        <v>122</v>
      </c>
      <c r="B997" s="2" t="s">
        <v>65</v>
      </c>
      <c r="C997" s="2" t="s">
        <v>133</v>
      </c>
      <c r="D997" s="2" t="s">
        <v>28</v>
      </c>
      <c r="E997">
        <v>0</v>
      </c>
      <c r="F997" s="1">
        <v>0</v>
      </c>
      <c r="G997" s="1">
        <v>42</v>
      </c>
      <c r="H997">
        <v>0</v>
      </c>
      <c r="I997">
        <v>0</v>
      </c>
    </row>
    <row r="998" spans="1:9" hidden="1" x14ac:dyDescent="0.25">
      <c r="A998" s="2" t="s">
        <v>122</v>
      </c>
      <c r="B998" s="2" t="s">
        <v>65</v>
      </c>
      <c r="C998" s="2" t="s">
        <v>2</v>
      </c>
      <c r="D998" s="2" t="s">
        <v>28</v>
      </c>
      <c r="E998">
        <v>0</v>
      </c>
      <c r="F998" s="1">
        <v>0</v>
      </c>
      <c r="G998" s="1">
        <v>40</v>
      </c>
      <c r="H998">
        <v>0</v>
      </c>
      <c r="I998">
        <v>0</v>
      </c>
    </row>
    <row r="999" spans="1:9" hidden="1" x14ac:dyDescent="0.25">
      <c r="A999" s="2" t="s">
        <v>122</v>
      </c>
      <c r="B999" s="2" t="s">
        <v>67</v>
      </c>
      <c r="C999" s="2" t="s">
        <v>129</v>
      </c>
      <c r="D999" s="2" t="s">
        <v>28</v>
      </c>
      <c r="E999">
        <v>422</v>
      </c>
      <c r="F999" s="1">
        <v>0</v>
      </c>
      <c r="G999" s="1">
        <v>758</v>
      </c>
      <c r="H999">
        <v>0</v>
      </c>
      <c r="I999">
        <v>0</v>
      </c>
    </row>
    <row r="1000" spans="1:9" hidden="1" x14ac:dyDescent="0.25">
      <c r="A1000" s="2" t="s">
        <v>122</v>
      </c>
      <c r="B1000" s="2" t="s">
        <v>67</v>
      </c>
      <c r="C1000" s="2" t="s">
        <v>130</v>
      </c>
      <c r="D1000" s="2" t="s">
        <v>28</v>
      </c>
      <c r="E1000">
        <v>491</v>
      </c>
      <c r="F1000" s="1">
        <v>478</v>
      </c>
      <c r="G1000" s="1">
        <v>537</v>
      </c>
      <c r="H1000">
        <v>0</v>
      </c>
      <c r="I1000">
        <v>13</v>
      </c>
    </row>
    <row r="1001" spans="1:9" x14ac:dyDescent="0.25">
      <c r="A1001" s="2" t="s">
        <v>122</v>
      </c>
      <c r="B1001" s="2" t="s">
        <v>67</v>
      </c>
      <c r="C1001" s="2" t="s">
        <v>131</v>
      </c>
      <c r="D1001" s="2" t="s">
        <v>28</v>
      </c>
      <c r="E1001">
        <v>1652</v>
      </c>
      <c r="F1001" s="1">
        <v>1634</v>
      </c>
      <c r="G1001" s="1">
        <v>1817</v>
      </c>
      <c r="H1001">
        <v>373</v>
      </c>
      <c r="I1001">
        <v>1264</v>
      </c>
    </row>
    <row r="1002" spans="1:9" hidden="1" x14ac:dyDescent="0.25">
      <c r="A1002" s="2" t="s">
        <v>122</v>
      </c>
      <c r="B1002" s="2" t="s">
        <v>67</v>
      </c>
      <c r="C1002" s="2" t="s">
        <v>132</v>
      </c>
      <c r="D1002" s="2" t="s">
        <v>28</v>
      </c>
      <c r="E1002">
        <v>2399</v>
      </c>
      <c r="F1002" s="1">
        <v>2380</v>
      </c>
      <c r="G1002" s="1">
        <v>2606</v>
      </c>
      <c r="H1002">
        <v>878</v>
      </c>
      <c r="I1002">
        <v>2079</v>
      </c>
    </row>
    <row r="1003" spans="1:9" hidden="1" x14ac:dyDescent="0.25">
      <c r="A1003" s="2" t="s">
        <v>122</v>
      </c>
      <c r="B1003" s="2" t="s">
        <v>67</v>
      </c>
      <c r="C1003" s="2" t="s">
        <v>133</v>
      </c>
      <c r="D1003" s="2" t="s">
        <v>28</v>
      </c>
      <c r="E1003">
        <v>1816</v>
      </c>
      <c r="F1003" s="1">
        <v>1805</v>
      </c>
      <c r="G1003" s="1">
        <v>1944</v>
      </c>
      <c r="H1003">
        <v>1049</v>
      </c>
      <c r="I1003">
        <v>1658</v>
      </c>
    </row>
    <row r="1004" spans="1:9" hidden="1" x14ac:dyDescent="0.25">
      <c r="A1004" s="2" t="s">
        <v>122</v>
      </c>
      <c r="B1004" s="2" t="s">
        <v>67</v>
      </c>
      <c r="C1004" s="2" t="s">
        <v>2</v>
      </c>
      <c r="D1004" s="2" t="s">
        <v>28</v>
      </c>
      <c r="E1004">
        <v>1927</v>
      </c>
      <c r="F1004" s="1">
        <v>1900</v>
      </c>
      <c r="G1004" s="1">
        <v>2029</v>
      </c>
      <c r="H1004">
        <v>1510</v>
      </c>
      <c r="I1004">
        <v>1800</v>
      </c>
    </row>
    <row r="1005" spans="1:9" hidden="1" x14ac:dyDescent="0.25">
      <c r="A1005" s="2" t="s">
        <v>122</v>
      </c>
      <c r="B1005" s="2" t="s">
        <v>109</v>
      </c>
      <c r="C1005" s="2" t="s">
        <v>132</v>
      </c>
      <c r="D1005" s="2" t="s">
        <v>28</v>
      </c>
      <c r="E1005">
        <v>0</v>
      </c>
      <c r="F1005" s="1">
        <v>0</v>
      </c>
      <c r="G1005" s="1">
        <v>2</v>
      </c>
      <c r="H1005">
        <v>0</v>
      </c>
      <c r="I1005">
        <v>0</v>
      </c>
    </row>
    <row r="1006" spans="1:9" hidden="1" x14ac:dyDescent="0.25">
      <c r="A1006" s="2" t="s">
        <v>122</v>
      </c>
      <c r="B1006" s="2" t="s">
        <v>109</v>
      </c>
      <c r="C1006" s="2" t="s">
        <v>133</v>
      </c>
      <c r="D1006" s="2" t="s">
        <v>28</v>
      </c>
      <c r="E1006">
        <v>0</v>
      </c>
      <c r="F1006" s="1">
        <v>0</v>
      </c>
      <c r="G1006" s="1">
        <v>2</v>
      </c>
      <c r="H1006">
        <v>0</v>
      </c>
      <c r="I1006">
        <v>0</v>
      </c>
    </row>
    <row r="1007" spans="1:9" hidden="1" x14ac:dyDescent="0.25">
      <c r="A1007" s="2" t="s">
        <v>122</v>
      </c>
      <c r="B1007" s="2" t="s">
        <v>109</v>
      </c>
      <c r="C1007" s="2" t="s">
        <v>2</v>
      </c>
      <c r="D1007" s="2" t="s">
        <v>28</v>
      </c>
      <c r="E1007">
        <v>0</v>
      </c>
      <c r="F1007" s="1">
        <v>0</v>
      </c>
      <c r="G1007" s="1">
        <v>1</v>
      </c>
      <c r="H1007">
        <v>0</v>
      </c>
      <c r="I1007">
        <v>0</v>
      </c>
    </row>
    <row r="1008" spans="1:9" hidden="1" x14ac:dyDescent="0.25">
      <c r="A1008" s="2" t="s">
        <v>122</v>
      </c>
      <c r="B1008" s="2" t="s">
        <v>110</v>
      </c>
      <c r="C1008" s="2" t="s">
        <v>130</v>
      </c>
      <c r="D1008" s="2" t="s">
        <v>28</v>
      </c>
      <c r="E1008">
        <v>0</v>
      </c>
      <c r="F1008" s="1">
        <v>0</v>
      </c>
      <c r="G1008" s="1">
        <v>1</v>
      </c>
      <c r="H1008">
        <v>0</v>
      </c>
      <c r="I1008">
        <v>0</v>
      </c>
    </row>
    <row r="1009" spans="1:9" x14ac:dyDescent="0.25">
      <c r="A1009" s="2" t="s">
        <v>122</v>
      </c>
      <c r="B1009" s="2" t="s">
        <v>110</v>
      </c>
      <c r="C1009" s="2" t="s">
        <v>131</v>
      </c>
      <c r="D1009" s="2" t="s">
        <v>28</v>
      </c>
      <c r="E1009">
        <v>0</v>
      </c>
      <c r="F1009" s="1">
        <v>0</v>
      </c>
      <c r="G1009" s="1">
        <v>18</v>
      </c>
      <c r="H1009">
        <v>0</v>
      </c>
      <c r="I1009">
        <v>0</v>
      </c>
    </row>
    <row r="1010" spans="1:9" hidden="1" x14ac:dyDescent="0.25">
      <c r="A1010" s="2" t="s">
        <v>122</v>
      </c>
      <c r="B1010" s="2" t="s">
        <v>110</v>
      </c>
      <c r="C1010" s="2" t="s">
        <v>132</v>
      </c>
      <c r="D1010" s="2" t="s">
        <v>28</v>
      </c>
      <c r="E1010">
        <v>0</v>
      </c>
      <c r="F1010" s="1">
        <v>0</v>
      </c>
      <c r="G1010" s="1">
        <v>21</v>
      </c>
      <c r="H1010">
        <v>0</v>
      </c>
      <c r="I1010">
        <v>0</v>
      </c>
    </row>
    <row r="1011" spans="1:9" hidden="1" x14ac:dyDescent="0.25">
      <c r="A1011" s="2" t="s">
        <v>122</v>
      </c>
      <c r="B1011" s="2" t="s">
        <v>110</v>
      </c>
      <c r="C1011" s="2" t="s">
        <v>133</v>
      </c>
      <c r="D1011" s="2" t="s">
        <v>28</v>
      </c>
      <c r="E1011">
        <v>0</v>
      </c>
      <c r="F1011" s="1">
        <v>0</v>
      </c>
      <c r="G1011" s="1">
        <v>37</v>
      </c>
      <c r="H1011">
        <v>0</v>
      </c>
      <c r="I1011">
        <v>0</v>
      </c>
    </row>
    <row r="1012" spans="1:9" hidden="1" x14ac:dyDescent="0.25">
      <c r="A1012" s="2" t="s">
        <v>122</v>
      </c>
      <c r="B1012" s="2" t="s">
        <v>110</v>
      </c>
      <c r="C1012" s="2" t="s">
        <v>2</v>
      </c>
      <c r="D1012" s="2" t="s">
        <v>28</v>
      </c>
      <c r="E1012">
        <v>0</v>
      </c>
      <c r="F1012" s="1">
        <v>0</v>
      </c>
      <c r="G1012" s="1">
        <v>11</v>
      </c>
      <c r="H1012">
        <v>0</v>
      </c>
      <c r="I1012">
        <v>0</v>
      </c>
    </row>
    <row r="1013" spans="1:9" hidden="1" x14ac:dyDescent="0.25">
      <c r="A1013" s="2" t="s">
        <v>122</v>
      </c>
      <c r="B1013" s="2" t="s">
        <v>56</v>
      </c>
      <c r="C1013" s="2" t="s">
        <v>129</v>
      </c>
      <c r="D1013" s="2" t="s">
        <v>28</v>
      </c>
      <c r="E1013">
        <v>304</v>
      </c>
      <c r="F1013" s="1">
        <v>0</v>
      </c>
      <c r="G1013" s="1">
        <v>462</v>
      </c>
      <c r="H1013">
        <v>0</v>
      </c>
      <c r="I1013">
        <v>0</v>
      </c>
    </row>
    <row r="1014" spans="1:9" hidden="1" x14ac:dyDescent="0.25">
      <c r="A1014" s="2" t="s">
        <v>122</v>
      </c>
      <c r="B1014" s="2" t="s">
        <v>56</v>
      </c>
      <c r="C1014" s="2" t="s">
        <v>130</v>
      </c>
      <c r="D1014" s="2" t="s">
        <v>28</v>
      </c>
      <c r="E1014">
        <v>322</v>
      </c>
      <c r="F1014" s="1">
        <v>314</v>
      </c>
      <c r="G1014" s="1">
        <v>276</v>
      </c>
      <c r="H1014" t="s">
        <v>151</v>
      </c>
      <c r="I1014">
        <v>20</v>
      </c>
    </row>
    <row r="1015" spans="1:9" x14ac:dyDescent="0.25">
      <c r="A1015" s="2" t="s">
        <v>122</v>
      </c>
      <c r="B1015" s="2" t="s">
        <v>56</v>
      </c>
      <c r="C1015" s="2" t="s">
        <v>131</v>
      </c>
      <c r="D1015" s="2" t="s">
        <v>28</v>
      </c>
      <c r="E1015">
        <v>953</v>
      </c>
      <c r="F1015" s="1">
        <v>951</v>
      </c>
      <c r="G1015" s="1">
        <v>841</v>
      </c>
      <c r="H1015">
        <v>286</v>
      </c>
      <c r="I1015">
        <v>838</v>
      </c>
    </row>
    <row r="1016" spans="1:9" hidden="1" x14ac:dyDescent="0.25">
      <c r="A1016" s="2" t="s">
        <v>122</v>
      </c>
      <c r="B1016" s="2" t="s">
        <v>56</v>
      </c>
      <c r="C1016" s="2" t="s">
        <v>132</v>
      </c>
      <c r="D1016" s="2" t="s">
        <v>28</v>
      </c>
      <c r="E1016">
        <v>1175</v>
      </c>
      <c r="F1016" s="1">
        <v>1170</v>
      </c>
      <c r="G1016" s="1">
        <v>993</v>
      </c>
      <c r="H1016">
        <v>443</v>
      </c>
      <c r="I1016">
        <v>1081</v>
      </c>
    </row>
    <row r="1017" spans="1:9" hidden="1" x14ac:dyDescent="0.25">
      <c r="A1017" s="2" t="s">
        <v>122</v>
      </c>
      <c r="B1017" s="2" t="s">
        <v>56</v>
      </c>
      <c r="C1017" s="2" t="s">
        <v>133</v>
      </c>
      <c r="D1017" s="2" t="s">
        <v>28</v>
      </c>
      <c r="E1017">
        <v>632</v>
      </c>
      <c r="F1017" s="1">
        <v>629</v>
      </c>
      <c r="G1017" s="1">
        <v>560</v>
      </c>
      <c r="H1017">
        <v>363</v>
      </c>
      <c r="I1017">
        <v>605</v>
      </c>
    </row>
    <row r="1018" spans="1:9" hidden="1" x14ac:dyDescent="0.25">
      <c r="A1018" s="2" t="s">
        <v>122</v>
      </c>
      <c r="B1018" s="2" t="s">
        <v>56</v>
      </c>
      <c r="C1018" s="2" t="s">
        <v>2</v>
      </c>
      <c r="D1018" s="2" t="s">
        <v>28</v>
      </c>
      <c r="E1018">
        <v>223</v>
      </c>
      <c r="F1018" s="1">
        <v>223</v>
      </c>
      <c r="G1018" s="1">
        <v>205</v>
      </c>
      <c r="H1018">
        <v>160</v>
      </c>
      <c r="I1018">
        <v>210</v>
      </c>
    </row>
    <row r="1019" spans="1:9" hidden="1" x14ac:dyDescent="0.25">
      <c r="A1019" s="2" t="s">
        <v>122</v>
      </c>
      <c r="B1019" s="2" t="s">
        <v>70</v>
      </c>
      <c r="C1019" s="2" t="s">
        <v>129</v>
      </c>
      <c r="D1019" s="2" t="s">
        <v>28</v>
      </c>
      <c r="E1019">
        <v>29</v>
      </c>
      <c r="F1019" s="1">
        <v>0</v>
      </c>
      <c r="G1019" s="1">
        <v>0</v>
      </c>
      <c r="H1019">
        <v>0</v>
      </c>
      <c r="I1019">
        <v>0</v>
      </c>
    </row>
    <row r="1020" spans="1:9" hidden="1" x14ac:dyDescent="0.25">
      <c r="A1020" s="2" t="s">
        <v>122</v>
      </c>
      <c r="B1020" s="2" t="s">
        <v>70</v>
      </c>
      <c r="C1020" s="2" t="s">
        <v>130</v>
      </c>
      <c r="D1020" s="2" t="s">
        <v>28</v>
      </c>
      <c r="E1020">
        <v>43</v>
      </c>
      <c r="F1020" s="1">
        <v>39</v>
      </c>
      <c r="G1020" s="1">
        <v>0</v>
      </c>
      <c r="H1020">
        <v>0</v>
      </c>
      <c r="I1020">
        <v>2</v>
      </c>
    </row>
    <row r="1021" spans="1:9" x14ac:dyDescent="0.25">
      <c r="A1021" s="2" t="s">
        <v>122</v>
      </c>
      <c r="B1021" s="2" t="s">
        <v>70</v>
      </c>
      <c r="C1021" s="2" t="s">
        <v>131</v>
      </c>
      <c r="D1021" s="2" t="s">
        <v>28</v>
      </c>
      <c r="E1021">
        <v>220</v>
      </c>
      <c r="F1021" s="1">
        <v>216</v>
      </c>
      <c r="G1021" s="1">
        <v>0</v>
      </c>
      <c r="H1021">
        <v>52</v>
      </c>
      <c r="I1021">
        <v>180</v>
      </c>
    </row>
    <row r="1022" spans="1:9" hidden="1" x14ac:dyDescent="0.25">
      <c r="A1022" s="2" t="s">
        <v>122</v>
      </c>
      <c r="B1022" s="2" t="s">
        <v>70</v>
      </c>
      <c r="C1022" s="2" t="s">
        <v>132</v>
      </c>
      <c r="D1022" s="2" t="s">
        <v>28</v>
      </c>
      <c r="E1022">
        <v>287</v>
      </c>
      <c r="F1022" s="1">
        <v>282</v>
      </c>
      <c r="G1022" s="1">
        <v>0</v>
      </c>
      <c r="H1022">
        <v>90</v>
      </c>
      <c r="I1022">
        <v>248</v>
      </c>
    </row>
    <row r="1023" spans="1:9" hidden="1" x14ac:dyDescent="0.25">
      <c r="A1023" s="2" t="s">
        <v>122</v>
      </c>
      <c r="B1023" s="2" t="s">
        <v>70</v>
      </c>
      <c r="C1023" s="2" t="s">
        <v>133</v>
      </c>
      <c r="D1023" s="2" t="s">
        <v>28</v>
      </c>
      <c r="E1023">
        <v>216</v>
      </c>
      <c r="F1023" s="1">
        <v>209</v>
      </c>
      <c r="G1023" s="1">
        <v>0</v>
      </c>
      <c r="H1023">
        <v>94</v>
      </c>
      <c r="I1023">
        <v>189</v>
      </c>
    </row>
    <row r="1024" spans="1:9" hidden="1" x14ac:dyDescent="0.25">
      <c r="A1024" s="2" t="s">
        <v>122</v>
      </c>
      <c r="B1024" s="2" t="s">
        <v>70</v>
      </c>
      <c r="C1024" s="2" t="s">
        <v>2</v>
      </c>
      <c r="D1024" s="2" t="s">
        <v>28</v>
      </c>
      <c r="E1024">
        <v>109</v>
      </c>
      <c r="F1024" s="1">
        <v>105</v>
      </c>
      <c r="G1024" s="1">
        <v>0</v>
      </c>
      <c r="H1024">
        <v>71</v>
      </c>
      <c r="I1024">
        <v>96</v>
      </c>
    </row>
    <row r="1025" spans="1:9" hidden="1" x14ac:dyDescent="0.25">
      <c r="A1025" s="2" t="s">
        <v>123</v>
      </c>
      <c r="B1025" s="2" t="s">
        <v>105</v>
      </c>
      <c r="C1025" s="2" t="s">
        <v>129</v>
      </c>
      <c r="D1025" s="2" t="s">
        <v>28</v>
      </c>
      <c r="E1025">
        <v>50</v>
      </c>
      <c r="F1025" s="1">
        <v>0</v>
      </c>
      <c r="G1025" s="1">
        <v>125</v>
      </c>
      <c r="H1025">
        <v>0</v>
      </c>
      <c r="I1025">
        <v>0</v>
      </c>
    </row>
    <row r="1026" spans="1:9" hidden="1" x14ac:dyDescent="0.25">
      <c r="A1026" s="2" t="s">
        <v>123</v>
      </c>
      <c r="B1026" s="2" t="s">
        <v>105</v>
      </c>
      <c r="C1026" s="2" t="s">
        <v>130</v>
      </c>
      <c r="D1026" s="2" t="s">
        <v>28</v>
      </c>
      <c r="E1026">
        <v>90</v>
      </c>
      <c r="F1026" s="1">
        <v>86</v>
      </c>
      <c r="G1026" s="1">
        <v>99</v>
      </c>
      <c r="H1026">
        <v>0</v>
      </c>
      <c r="I1026">
        <v>0</v>
      </c>
    </row>
    <row r="1027" spans="1:9" x14ac:dyDescent="0.25">
      <c r="A1027" s="2" t="s">
        <v>123</v>
      </c>
      <c r="B1027" s="2" t="s">
        <v>105</v>
      </c>
      <c r="C1027" s="2" t="s">
        <v>131</v>
      </c>
      <c r="D1027" s="2" t="s">
        <v>28</v>
      </c>
      <c r="E1027">
        <v>271</v>
      </c>
      <c r="F1027" s="1">
        <v>260</v>
      </c>
      <c r="G1027" s="1">
        <v>307</v>
      </c>
      <c r="H1027">
        <v>38</v>
      </c>
      <c r="I1027">
        <v>150</v>
      </c>
    </row>
    <row r="1028" spans="1:9" hidden="1" x14ac:dyDescent="0.25">
      <c r="A1028" s="2" t="s">
        <v>123</v>
      </c>
      <c r="B1028" s="2" t="s">
        <v>105</v>
      </c>
      <c r="C1028" s="2" t="s">
        <v>132</v>
      </c>
      <c r="D1028" s="2" t="s">
        <v>28</v>
      </c>
      <c r="E1028">
        <v>213</v>
      </c>
      <c r="F1028" s="1">
        <v>209</v>
      </c>
      <c r="G1028" s="1">
        <v>215</v>
      </c>
      <c r="H1028">
        <v>49</v>
      </c>
      <c r="I1028">
        <v>150</v>
      </c>
    </row>
    <row r="1029" spans="1:9" hidden="1" x14ac:dyDescent="0.25">
      <c r="A1029" s="2" t="s">
        <v>123</v>
      </c>
      <c r="B1029" s="2" t="s">
        <v>105</v>
      </c>
      <c r="C1029" s="2" t="s">
        <v>133</v>
      </c>
      <c r="D1029" s="2" t="s">
        <v>28</v>
      </c>
      <c r="E1029">
        <v>223</v>
      </c>
      <c r="F1029" s="1">
        <v>219</v>
      </c>
      <c r="G1029" s="1">
        <v>226</v>
      </c>
      <c r="H1029">
        <v>121</v>
      </c>
      <c r="I1029">
        <v>195</v>
      </c>
    </row>
    <row r="1030" spans="1:9" hidden="1" x14ac:dyDescent="0.25">
      <c r="A1030" s="2" t="s">
        <v>123</v>
      </c>
      <c r="B1030" s="2" t="s">
        <v>105</v>
      </c>
      <c r="C1030" s="2" t="s">
        <v>2</v>
      </c>
      <c r="D1030" s="2" t="s">
        <v>28</v>
      </c>
      <c r="E1030">
        <v>113</v>
      </c>
      <c r="F1030" s="1">
        <v>112</v>
      </c>
      <c r="G1030" s="1">
        <v>114</v>
      </c>
      <c r="H1030">
        <v>85</v>
      </c>
      <c r="I1030">
        <v>103</v>
      </c>
    </row>
    <row r="1031" spans="1:9" hidden="1" x14ac:dyDescent="0.25">
      <c r="A1031" s="2" t="s">
        <v>123</v>
      </c>
      <c r="B1031" s="2" t="s">
        <v>48</v>
      </c>
      <c r="C1031" s="2" t="s">
        <v>129</v>
      </c>
      <c r="D1031" s="2" t="s">
        <v>28</v>
      </c>
      <c r="E1031">
        <v>56</v>
      </c>
      <c r="F1031" s="1">
        <v>0</v>
      </c>
      <c r="G1031" s="1">
        <v>118</v>
      </c>
      <c r="H1031">
        <v>0</v>
      </c>
      <c r="I1031">
        <v>0</v>
      </c>
    </row>
    <row r="1032" spans="1:9" hidden="1" x14ac:dyDescent="0.25">
      <c r="A1032" s="2" t="s">
        <v>123</v>
      </c>
      <c r="B1032" s="2" t="s">
        <v>48</v>
      </c>
      <c r="C1032" s="2" t="s">
        <v>130</v>
      </c>
      <c r="D1032" s="2" t="s">
        <v>28</v>
      </c>
      <c r="E1032">
        <v>71</v>
      </c>
      <c r="F1032" s="1">
        <v>69</v>
      </c>
      <c r="G1032" s="1">
        <v>73</v>
      </c>
      <c r="H1032">
        <v>0</v>
      </c>
      <c r="I1032">
        <v>2</v>
      </c>
    </row>
    <row r="1033" spans="1:9" x14ac:dyDescent="0.25">
      <c r="A1033" s="2" t="s">
        <v>123</v>
      </c>
      <c r="B1033" s="2" t="s">
        <v>48</v>
      </c>
      <c r="C1033" s="2" t="s">
        <v>131</v>
      </c>
      <c r="D1033" s="2" t="s">
        <v>28</v>
      </c>
      <c r="E1033">
        <v>256</v>
      </c>
      <c r="F1033" s="1">
        <v>252</v>
      </c>
      <c r="G1033" s="1">
        <v>256</v>
      </c>
      <c r="H1033">
        <v>67</v>
      </c>
      <c r="I1033">
        <v>199</v>
      </c>
    </row>
    <row r="1034" spans="1:9" hidden="1" x14ac:dyDescent="0.25">
      <c r="A1034" s="2" t="s">
        <v>123</v>
      </c>
      <c r="B1034" s="2" t="s">
        <v>48</v>
      </c>
      <c r="C1034" s="2" t="s">
        <v>132</v>
      </c>
      <c r="D1034" s="2" t="s">
        <v>28</v>
      </c>
      <c r="E1034">
        <v>304</v>
      </c>
      <c r="F1034" s="1">
        <v>303</v>
      </c>
      <c r="G1034" s="1">
        <v>297</v>
      </c>
      <c r="H1034">
        <v>128</v>
      </c>
      <c r="I1034">
        <v>266</v>
      </c>
    </row>
    <row r="1035" spans="1:9" hidden="1" x14ac:dyDescent="0.25">
      <c r="A1035" s="2" t="s">
        <v>123</v>
      </c>
      <c r="B1035" s="2" t="s">
        <v>48</v>
      </c>
      <c r="C1035" s="2" t="s">
        <v>133</v>
      </c>
      <c r="D1035" s="2" t="s">
        <v>28</v>
      </c>
      <c r="E1035">
        <v>152</v>
      </c>
      <c r="F1035" s="1">
        <v>151</v>
      </c>
      <c r="G1035" s="1">
        <v>149</v>
      </c>
      <c r="H1035">
        <v>90</v>
      </c>
      <c r="I1035">
        <v>139</v>
      </c>
    </row>
    <row r="1036" spans="1:9" hidden="1" x14ac:dyDescent="0.25">
      <c r="A1036" s="2" t="s">
        <v>123</v>
      </c>
      <c r="B1036" s="2" t="s">
        <v>48</v>
      </c>
      <c r="C1036" s="2" t="s">
        <v>2</v>
      </c>
      <c r="D1036" s="2" t="s">
        <v>28</v>
      </c>
      <c r="E1036">
        <v>69</v>
      </c>
      <c r="F1036" s="1">
        <v>68</v>
      </c>
      <c r="G1036" s="1">
        <v>68</v>
      </c>
      <c r="H1036">
        <v>53</v>
      </c>
      <c r="I1036">
        <v>67</v>
      </c>
    </row>
    <row r="1037" spans="1:9" hidden="1" x14ac:dyDescent="0.25">
      <c r="A1037" s="2" t="s">
        <v>123</v>
      </c>
      <c r="B1037" s="2" t="s">
        <v>49</v>
      </c>
      <c r="C1037" s="2" t="s">
        <v>129</v>
      </c>
      <c r="D1037" s="2" t="s">
        <v>28</v>
      </c>
      <c r="E1037">
        <v>15</v>
      </c>
      <c r="F1037" s="1">
        <v>0</v>
      </c>
      <c r="G1037" s="1">
        <v>39</v>
      </c>
      <c r="H1037">
        <v>0</v>
      </c>
      <c r="I1037">
        <v>0</v>
      </c>
    </row>
    <row r="1038" spans="1:9" hidden="1" x14ac:dyDescent="0.25">
      <c r="A1038" s="2" t="s">
        <v>123</v>
      </c>
      <c r="B1038" s="2" t="s">
        <v>49</v>
      </c>
      <c r="C1038" s="2" t="s">
        <v>130</v>
      </c>
      <c r="D1038" s="2" t="s">
        <v>28</v>
      </c>
      <c r="E1038">
        <v>40</v>
      </c>
      <c r="F1038" s="1">
        <v>37</v>
      </c>
      <c r="G1038" s="1">
        <v>33</v>
      </c>
      <c r="H1038">
        <v>0</v>
      </c>
      <c r="I1038">
        <v>1</v>
      </c>
    </row>
    <row r="1039" spans="1:9" x14ac:dyDescent="0.25">
      <c r="A1039" s="2" t="s">
        <v>123</v>
      </c>
      <c r="B1039" s="2" t="s">
        <v>49</v>
      </c>
      <c r="C1039" s="2" t="s">
        <v>131</v>
      </c>
      <c r="D1039" s="2" t="s">
        <v>28</v>
      </c>
      <c r="E1039">
        <v>74</v>
      </c>
      <c r="F1039" s="1">
        <v>71</v>
      </c>
      <c r="G1039" s="1">
        <v>85</v>
      </c>
      <c r="H1039">
        <v>9</v>
      </c>
      <c r="I1039">
        <v>43</v>
      </c>
    </row>
    <row r="1040" spans="1:9" hidden="1" x14ac:dyDescent="0.25">
      <c r="A1040" s="2" t="s">
        <v>123</v>
      </c>
      <c r="B1040" s="2" t="s">
        <v>49</v>
      </c>
      <c r="C1040" s="2" t="s">
        <v>132</v>
      </c>
      <c r="D1040" s="2" t="s">
        <v>28</v>
      </c>
      <c r="E1040">
        <v>57</v>
      </c>
      <c r="F1040" s="1">
        <v>55</v>
      </c>
      <c r="G1040" s="1">
        <v>62</v>
      </c>
      <c r="H1040">
        <v>18</v>
      </c>
      <c r="I1040">
        <v>43</v>
      </c>
    </row>
    <row r="1041" spans="1:9" hidden="1" x14ac:dyDescent="0.25">
      <c r="A1041" s="2" t="s">
        <v>123</v>
      </c>
      <c r="B1041" s="2" t="s">
        <v>49</v>
      </c>
      <c r="C1041" s="2" t="s">
        <v>133</v>
      </c>
      <c r="D1041" s="2" t="s">
        <v>28</v>
      </c>
      <c r="E1041">
        <v>49</v>
      </c>
      <c r="F1041" s="1">
        <v>49</v>
      </c>
      <c r="G1041" s="1">
        <v>49</v>
      </c>
      <c r="H1041">
        <v>23</v>
      </c>
      <c r="I1041">
        <v>39</v>
      </c>
    </row>
    <row r="1042" spans="1:9" hidden="1" x14ac:dyDescent="0.25">
      <c r="A1042" s="2" t="s">
        <v>123</v>
      </c>
      <c r="B1042" s="2" t="s">
        <v>49</v>
      </c>
      <c r="C1042" s="2" t="s">
        <v>2</v>
      </c>
      <c r="D1042" s="2" t="s">
        <v>28</v>
      </c>
      <c r="E1042">
        <v>35</v>
      </c>
      <c r="F1042" s="1">
        <v>33</v>
      </c>
      <c r="G1042" s="1">
        <v>34</v>
      </c>
      <c r="H1042">
        <v>26</v>
      </c>
      <c r="I1042">
        <v>32</v>
      </c>
    </row>
    <row r="1043" spans="1:9" hidden="1" x14ac:dyDescent="0.25">
      <c r="A1043" s="2" t="s">
        <v>123</v>
      </c>
      <c r="B1043" s="2" t="s">
        <v>106</v>
      </c>
      <c r="C1043" s="2" t="s">
        <v>129</v>
      </c>
      <c r="D1043" s="2" t="s">
        <v>28</v>
      </c>
      <c r="E1043">
        <v>16</v>
      </c>
      <c r="F1043" s="1">
        <v>0</v>
      </c>
      <c r="G1043" s="1">
        <v>43</v>
      </c>
      <c r="H1043">
        <v>0</v>
      </c>
      <c r="I1043">
        <v>0</v>
      </c>
    </row>
    <row r="1044" spans="1:9" hidden="1" x14ac:dyDescent="0.25">
      <c r="A1044" s="2" t="s">
        <v>123</v>
      </c>
      <c r="B1044" s="2" t="s">
        <v>106</v>
      </c>
      <c r="C1044" s="2" t="s">
        <v>130</v>
      </c>
      <c r="D1044" s="2" t="s">
        <v>28</v>
      </c>
      <c r="E1044">
        <v>20</v>
      </c>
      <c r="F1044" s="1">
        <v>20</v>
      </c>
      <c r="G1044" s="1">
        <v>18</v>
      </c>
      <c r="H1044">
        <v>0</v>
      </c>
      <c r="I1044">
        <v>1</v>
      </c>
    </row>
    <row r="1045" spans="1:9" x14ac:dyDescent="0.25">
      <c r="A1045" s="2" t="s">
        <v>123</v>
      </c>
      <c r="B1045" s="2" t="s">
        <v>106</v>
      </c>
      <c r="C1045" s="2" t="s">
        <v>131</v>
      </c>
      <c r="D1045" s="2" t="s">
        <v>28</v>
      </c>
      <c r="E1045">
        <v>78</v>
      </c>
      <c r="F1045" s="1">
        <v>76</v>
      </c>
      <c r="G1045" s="1">
        <v>86</v>
      </c>
      <c r="H1045">
        <v>19</v>
      </c>
      <c r="I1045">
        <v>50</v>
      </c>
    </row>
    <row r="1046" spans="1:9" hidden="1" x14ac:dyDescent="0.25">
      <c r="A1046" s="2" t="s">
        <v>123</v>
      </c>
      <c r="B1046" s="2" t="s">
        <v>106</v>
      </c>
      <c r="C1046" s="2" t="s">
        <v>132</v>
      </c>
      <c r="D1046" s="2" t="s">
        <v>28</v>
      </c>
      <c r="E1046">
        <v>83</v>
      </c>
      <c r="F1046" s="1">
        <v>82</v>
      </c>
      <c r="G1046" s="1">
        <v>74</v>
      </c>
      <c r="H1046">
        <v>20</v>
      </c>
      <c r="I1046">
        <v>61</v>
      </c>
    </row>
    <row r="1047" spans="1:9" hidden="1" x14ac:dyDescent="0.25">
      <c r="A1047" s="2" t="s">
        <v>123</v>
      </c>
      <c r="B1047" s="2" t="s">
        <v>106</v>
      </c>
      <c r="C1047" s="2" t="s">
        <v>133</v>
      </c>
      <c r="D1047" s="2" t="s">
        <v>28</v>
      </c>
      <c r="E1047">
        <v>43</v>
      </c>
      <c r="F1047" s="1">
        <v>42</v>
      </c>
      <c r="G1047" s="1">
        <v>47</v>
      </c>
      <c r="H1047">
        <v>23</v>
      </c>
      <c r="I1047">
        <v>39</v>
      </c>
    </row>
    <row r="1048" spans="1:9" hidden="1" x14ac:dyDescent="0.25">
      <c r="A1048" s="2" t="s">
        <v>123</v>
      </c>
      <c r="B1048" s="2" t="s">
        <v>106</v>
      </c>
      <c r="C1048" s="2" t="s">
        <v>2</v>
      </c>
      <c r="D1048" s="2" t="s">
        <v>28</v>
      </c>
      <c r="E1048">
        <v>28</v>
      </c>
      <c r="F1048" s="1">
        <v>27</v>
      </c>
      <c r="G1048" s="1">
        <v>26</v>
      </c>
      <c r="H1048">
        <v>18</v>
      </c>
      <c r="I1048">
        <v>23</v>
      </c>
    </row>
    <row r="1049" spans="1:9" hidden="1" x14ac:dyDescent="0.25">
      <c r="A1049" s="2" t="s">
        <v>123</v>
      </c>
      <c r="B1049" s="2" t="s">
        <v>107</v>
      </c>
      <c r="C1049" s="2" t="s">
        <v>129</v>
      </c>
      <c r="D1049" s="2" t="s">
        <v>28</v>
      </c>
      <c r="E1049" t="s">
        <v>151</v>
      </c>
      <c r="F1049" s="1">
        <v>0</v>
      </c>
      <c r="G1049" s="1">
        <v>1</v>
      </c>
      <c r="H1049">
        <v>0</v>
      </c>
      <c r="I1049">
        <v>0</v>
      </c>
    </row>
    <row r="1050" spans="1:9" hidden="1" x14ac:dyDescent="0.25">
      <c r="A1050" s="2" t="s">
        <v>123</v>
      </c>
      <c r="B1050" s="2" t="s">
        <v>107</v>
      </c>
      <c r="C1050" s="2" t="s">
        <v>130</v>
      </c>
      <c r="D1050" s="2" t="s">
        <v>28</v>
      </c>
      <c r="E1050" t="s">
        <v>151</v>
      </c>
      <c r="F1050" s="1" t="s">
        <v>151</v>
      </c>
      <c r="G1050" s="1">
        <v>5</v>
      </c>
      <c r="H1050">
        <v>0</v>
      </c>
      <c r="I1050">
        <v>1</v>
      </c>
    </row>
    <row r="1051" spans="1:9" x14ac:dyDescent="0.25">
      <c r="A1051" s="2" t="s">
        <v>123</v>
      </c>
      <c r="B1051" s="2" t="s">
        <v>107</v>
      </c>
      <c r="C1051" s="2" t="s">
        <v>131</v>
      </c>
      <c r="D1051" s="2" t="s">
        <v>28</v>
      </c>
      <c r="E1051">
        <v>22</v>
      </c>
      <c r="F1051" s="1">
        <v>21</v>
      </c>
      <c r="G1051" s="1">
        <v>28</v>
      </c>
      <c r="H1051" t="s">
        <v>151</v>
      </c>
      <c r="I1051">
        <v>14</v>
      </c>
    </row>
    <row r="1052" spans="1:9" hidden="1" x14ac:dyDescent="0.25">
      <c r="A1052" s="2" t="s">
        <v>123</v>
      </c>
      <c r="B1052" s="2" t="s">
        <v>107</v>
      </c>
      <c r="C1052" s="2" t="s">
        <v>132</v>
      </c>
      <c r="D1052" s="2" t="s">
        <v>28</v>
      </c>
      <c r="E1052">
        <v>26</v>
      </c>
      <c r="F1052" s="1">
        <v>26</v>
      </c>
      <c r="G1052" s="1">
        <v>21</v>
      </c>
      <c r="H1052">
        <v>8</v>
      </c>
      <c r="I1052">
        <v>18</v>
      </c>
    </row>
    <row r="1053" spans="1:9" hidden="1" x14ac:dyDescent="0.25">
      <c r="A1053" s="2" t="s">
        <v>123</v>
      </c>
      <c r="B1053" s="2" t="s">
        <v>107</v>
      </c>
      <c r="C1053" s="2" t="s">
        <v>133</v>
      </c>
      <c r="D1053" s="2" t="s">
        <v>28</v>
      </c>
      <c r="E1053">
        <v>15</v>
      </c>
      <c r="F1053" s="1">
        <v>15</v>
      </c>
      <c r="G1053" s="1">
        <v>12</v>
      </c>
      <c r="H1053">
        <v>6</v>
      </c>
      <c r="I1053">
        <v>12</v>
      </c>
    </row>
    <row r="1054" spans="1:9" hidden="1" x14ac:dyDescent="0.25">
      <c r="A1054" s="2" t="s">
        <v>123</v>
      </c>
      <c r="B1054" s="2" t="s">
        <v>107</v>
      </c>
      <c r="C1054" s="2" t="s">
        <v>2</v>
      </c>
      <c r="D1054" s="2" t="s">
        <v>28</v>
      </c>
      <c r="E1054" t="s">
        <v>151</v>
      </c>
      <c r="F1054" s="1" t="s">
        <v>151</v>
      </c>
      <c r="G1054" s="1">
        <v>2</v>
      </c>
      <c r="H1054" t="s">
        <v>151</v>
      </c>
      <c r="I1054">
        <v>2</v>
      </c>
    </row>
    <row r="1055" spans="1:9" hidden="1" x14ac:dyDescent="0.25">
      <c r="A1055" s="2" t="s">
        <v>123</v>
      </c>
      <c r="B1055" s="2" t="s">
        <v>52</v>
      </c>
      <c r="C1055" s="2" t="s">
        <v>129</v>
      </c>
      <c r="D1055" s="2" t="s">
        <v>28</v>
      </c>
      <c r="E1055">
        <v>300</v>
      </c>
      <c r="F1055" s="1">
        <v>0</v>
      </c>
      <c r="G1055" s="1">
        <v>839</v>
      </c>
      <c r="H1055">
        <v>0</v>
      </c>
      <c r="I1055">
        <v>0</v>
      </c>
    </row>
    <row r="1056" spans="1:9" hidden="1" x14ac:dyDescent="0.25">
      <c r="A1056" s="2" t="s">
        <v>123</v>
      </c>
      <c r="B1056" s="2" t="s">
        <v>52</v>
      </c>
      <c r="C1056" s="2" t="s">
        <v>130</v>
      </c>
      <c r="D1056" s="2" t="s">
        <v>28</v>
      </c>
      <c r="E1056">
        <v>744</v>
      </c>
      <c r="F1056" s="1">
        <v>715</v>
      </c>
      <c r="G1056" s="1">
        <v>748</v>
      </c>
      <c r="H1056">
        <v>0</v>
      </c>
      <c r="I1056">
        <v>18</v>
      </c>
    </row>
    <row r="1057" spans="1:9" x14ac:dyDescent="0.25">
      <c r="A1057" s="2" t="s">
        <v>123</v>
      </c>
      <c r="B1057" s="2" t="s">
        <v>52</v>
      </c>
      <c r="C1057" s="2" t="s">
        <v>131</v>
      </c>
      <c r="D1057" s="2" t="s">
        <v>28</v>
      </c>
      <c r="E1057">
        <v>1817</v>
      </c>
      <c r="F1057" s="1">
        <v>1761</v>
      </c>
      <c r="G1057" s="1">
        <v>1974</v>
      </c>
      <c r="H1057">
        <v>260</v>
      </c>
      <c r="I1057">
        <v>1058</v>
      </c>
    </row>
    <row r="1058" spans="1:9" hidden="1" x14ac:dyDescent="0.25">
      <c r="A1058" s="2" t="s">
        <v>123</v>
      </c>
      <c r="B1058" s="2" t="s">
        <v>52</v>
      </c>
      <c r="C1058" s="2" t="s">
        <v>132</v>
      </c>
      <c r="D1058" s="2" t="s">
        <v>28</v>
      </c>
      <c r="E1058">
        <v>1254</v>
      </c>
      <c r="F1058" s="1">
        <v>1233</v>
      </c>
      <c r="G1058" s="1">
        <v>1340</v>
      </c>
      <c r="H1058">
        <v>383</v>
      </c>
      <c r="I1058">
        <v>961</v>
      </c>
    </row>
    <row r="1059" spans="1:9" hidden="1" x14ac:dyDescent="0.25">
      <c r="A1059" s="2" t="s">
        <v>123</v>
      </c>
      <c r="B1059" s="2" t="s">
        <v>52</v>
      </c>
      <c r="C1059" s="2" t="s">
        <v>133</v>
      </c>
      <c r="D1059" s="2" t="s">
        <v>28</v>
      </c>
      <c r="E1059">
        <v>1005</v>
      </c>
      <c r="F1059" s="1">
        <v>988</v>
      </c>
      <c r="G1059" s="1">
        <v>1019</v>
      </c>
      <c r="H1059">
        <v>558</v>
      </c>
      <c r="I1059">
        <v>880</v>
      </c>
    </row>
    <row r="1060" spans="1:9" hidden="1" x14ac:dyDescent="0.25">
      <c r="A1060" s="2" t="s">
        <v>123</v>
      </c>
      <c r="B1060" s="2" t="s">
        <v>52</v>
      </c>
      <c r="C1060" s="2" t="s">
        <v>2</v>
      </c>
      <c r="D1060" s="2" t="s">
        <v>28</v>
      </c>
      <c r="E1060">
        <v>614</v>
      </c>
      <c r="F1060" s="1">
        <v>606</v>
      </c>
      <c r="G1060" s="1">
        <v>633</v>
      </c>
      <c r="H1060">
        <v>450</v>
      </c>
      <c r="I1060">
        <v>573</v>
      </c>
    </row>
    <row r="1061" spans="1:9" hidden="1" x14ac:dyDescent="0.25">
      <c r="A1061" s="2" t="s">
        <v>123</v>
      </c>
      <c r="B1061" s="2" t="s">
        <v>47</v>
      </c>
      <c r="C1061" s="2" t="s">
        <v>129</v>
      </c>
      <c r="D1061" s="2" t="s">
        <v>28</v>
      </c>
      <c r="E1061">
        <v>68</v>
      </c>
      <c r="F1061" s="1">
        <v>0</v>
      </c>
      <c r="G1061" s="1">
        <v>153</v>
      </c>
      <c r="H1061">
        <v>0</v>
      </c>
      <c r="I1061">
        <v>0</v>
      </c>
    </row>
    <row r="1062" spans="1:9" hidden="1" x14ac:dyDescent="0.25">
      <c r="A1062" s="2" t="s">
        <v>123</v>
      </c>
      <c r="B1062" s="2" t="s">
        <v>47</v>
      </c>
      <c r="C1062" s="2" t="s">
        <v>130</v>
      </c>
      <c r="D1062" s="2" t="s">
        <v>28</v>
      </c>
      <c r="E1062">
        <v>137</v>
      </c>
      <c r="F1062" s="1">
        <v>132</v>
      </c>
      <c r="G1062" s="1">
        <v>137</v>
      </c>
      <c r="H1062">
        <v>0</v>
      </c>
      <c r="I1062">
        <v>1</v>
      </c>
    </row>
    <row r="1063" spans="1:9" x14ac:dyDescent="0.25">
      <c r="A1063" s="2" t="s">
        <v>123</v>
      </c>
      <c r="B1063" s="2" t="s">
        <v>47</v>
      </c>
      <c r="C1063" s="2" t="s">
        <v>131</v>
      </c>
      <c r="D1063" s="2" t="s">
        <v>28</v>
      </c>
      <c r="E1063">
        <v>229</v>
      </c>
      <c r="F1063" s="1">
        <v>214</v>
      </c>
      <c r="G1063" s="1">
        <v>275</v>
      </c>
      <c r="H1063">
        <v>34</v>
      </c>
      <c r="I1063">
        <v>127</v>
      </c>
    </row>
    <row r="1064" spans="1:9" hidden="1" x14ac:dyDescent="0.25">
      <c r="A1064" s="2" t="s">
        <v>123</v>
      </c>
      <c r="B1064" s="2" t="s">
        <v>47</v>
      </c>
      <c r="C1064" s="2" t="s">
        <v>132</v>
      </c>
      <c r="D1064" s="2" t="s">
        <v>28</v>
      </c>
      <c r="E1064">
        <v>214</v>
      </c>
      <c r="F1064" s="1">
        <v>207</v>
      </c>
      <c r="G1064" s="1">
        <v>245</v>
      </c>
      <c r="H1064">
        <v>68</v>
      </c>
      <c r="I1064">
        <v>157</v>
      </c>
    </row>
    <row r="1065" spans="1:9" hidden="1" x14ac:dyDescent="0.25">
      <c r="A1065" s="2" t="s">
        <v>123</v>
      </c>
      <c r="B1065" s="2" t="s">
        <v>47</v>
      </c>
      <c r="C1065" s="2" t="s">
        <v>133</v>
      </c>
      <c r="D1065" s="2" t="s">
        <v>28</v>
      </c>
      <c r="E1065">
        <v>151</v>
      </c>
      <c r="F1065" s="1">
        <v>148</v>
      </c>
      <c r="G1065" s="1">
        <v>151</v>
      </c>
      <c r="H1065">
        <v>84</v>
      </c>
      <c r="I1065">
        <v>125</v>
      </c>
    </row>
    <row r="1066" spans="1:9" hidden="1" x14ac:dyDescent="0.25">
      <c r="A1066" s="2" t="s">
        <v>123</v>
      </c>
      <c r="B1066" s="2" t="s">
        <v>47</v>
      </c>
      <c r="C1066" s="2" t="s">
        <v>2</v>
      </c>
      <c r="D1066" s="2" t="s">
        <v>28</v>
      </c>
      <c r="E1066">
        <v>88</v>
      </c>
      <c r="F1066" s="1">
        <v>87</v>
      </c>
      <c r="G1066" s="1">
        <v>90</v>
      </c>
      <c r="H1066">
        <v>67</v>
      </c>
      <c r="I1066">
        <v>83</v>
      </c>
    </row>
    <row r="1067" spans="1:9" hidden="1" x14ac:dyDescent="0.25">
      <c r="A1067" s="2" t="s">
        <v>123</v>
      </c>
      <c r="B1067" s="2" t="s">
        <v>50</v>
      </c>
      <c r="C1067" s="2" t="s">
        <v>129</v>
      </c>
      <c r="D1067" s="2" t="s">
        <v>28</v>
      </c>
      <c r="E1067">
        <v>53</v>
      </c>
      <c r="F1067" s="1">
        <v>0</v>
      </c>
      <c r="G1067" s="1">
        <v>203</v>
      </c>
      <c r="H1067">
        <v>0</v>
      </c>
      <c r="I1067">
        <v>0</v>
      </c>
    </row>
    <row r="1068" spans="1:9" hidden="1" x14ac:dyDescent="0.25">
      <c r="A1068" s="2" t="s">
        <v>123</v>
      </c>
      <c r="B1068" s="2" t="s">
        <v>50</v>
      </c>
      <c r="C1068" s="2" t="s">
        <v>130</v>
      </c>
      <c r="D1068" s="2" t="s">
        <v>28</v>
      </c>
      <c r="E1068">
        <v>147</v>
      </c>
      <c r="F1068" s="1">
        <v>135</v>
      </c>
      <c r="G1068" s="1">
        <v>121</v>
      </c>
      <c r="H1068">
        <v>0</v>
      </c>
      <c r="I1068">
        <v>5</v>
      </c>
    </row>
    <row r="1069" spans="1:9" x14ac:dyDescent="0.25">
      <c r="A1069" s="2" t="s">
        <v>123</v>
      </c>
      <c r="B1069" s="2" t="s">
        <v>50</v>
      </c>
      <c r="C1069" s="2" t="s">
        <v>131</v>
      </c>
      <c r="D1069" s="2" t="s">
        <v>28</v>
      </c>
      <c r="E1069">
        <v>307</v>
      </c>
      <c r="F1069" s="1">
        <v>302</v>
      </c>
      <c r="G1069" s="1">
        <v>313</v>
      </c>
      <c r="H1069">
        <v>29</v>
      </c>
      <c r="I1069">
        <v>162</v>
      </c>
    </row>
    <row r="1070" spans="1:9" hidden="1" x14ac:dyDescent="0.25">
      <c r="A1070" s="2" t="s">
        <v>123</v>
      </c>
      <c r="B1070" s="2" t="s">
        <v>50</v>
      </c>
      <c r="C1070" s="2" t="s">
        <v>132</v>
      </c>
      <c r="D1070" s="2" t="s">
        <v>28</v>
      </c>
      <c r="E1070">
        <v>206</v>
      </c>
      <c r="F1070" s="1">
        <v>200</v>
      </c>
      <c r="G1070" s="1">
        <v>222</v>
      </c>
      <c r="H1070">
        <v>59</v>
      </c>
      <c r="I1070">
        <v>153</v>
      </c>
    </row>
    <row r="1071" spans="1:9" hidden="1" x14ac:dyDescent="0.25">
      <c r="A1071" s="2" t="s">
        <v>123</v>
      </c>
      <c r="B1071" s="2" t="s">
        <v>50</v>
      </c>
      <c r="C1071" s="2" t="s">
        <v>133</v>
      </c>
      <c r="D1071" s="2" t="s">
        <v>28</v>
      </c>
      <c r="E1071">
        <v>141</v>
      </c>
      <c r="F1071" s="1">
        <v>139</v>
      </c>
      <c r="G1071" s="1">
        <v>151</v>
      </c>
      <c r="H1071">
        <v>74</v>
      </c>
      <c r="I1071">
        <v>123</v>
      </c>
    </row>
    <row r="1072" spans="1:9" hidden="1" x14ac:dyDescent="0.25">
      <c r="A1072" s="2" t="s">
        <v>123</v>
      </c>
      <c r="B1072" s="2" t="s">
        <v>50</v>
      </c>
      <c r="C1072" s="2" t="s">
        <v>2</v>
      </c>
      <c r="D1072" s="2" t="s">
        <v>28</v>
      </c>
      <c r="E1072">
        <v>82</v>
      </c>
      <c r="F1072" s="1">
        <v>80</v>
      </c>
      <c r="G1072" s="1">
        <v>89</v>
      </c>
      <c r="H1072">
        <v>51</v>
      </c>
      <c r="I1072">
        <v>75</v>
      </c>
    </row>
    <row r="1073" spans="1:9" hidden="1" x14ac:dyDescent="0.25">
      <c r="A1073" s="2" t="s">
        <v>45</v>
      </c>
      <c r="B1073" s="2" t="s">
        <v>104</v>
      </c>
      <c r="C1073" s="2" t="s">
        <v>129</v>
      </c>
      <c r="D1073" s="2" t="s">
        <v>21</v>
      </c>
      <c r="E1073">
        <v>1118</v>
      </c>
      <c r="F1073" s="1">
        <v>0</v>
      </c>
      <c r="G1073" s="1">
        <v>5837</v>
      </c>
      <c r="H1073">
        <v>0</v>
      </c>
      <c r="I1073">
        <v>0</v>
      </c>
    </row>
    <row r="1074" spans="1:9" hidden="1" x14ac:dyDescent="0.25">
      <c r="A1074" s="2" t="s">
        <v>45</v>
      </c>
      <c r="B1074" s="2" t="s">
        <v>104</v>
      </c>
      <c r="C1074" s="2" t="s">
        <v>130</v>
      </c>
      <c r="D1074" s="2" t="s">
        <v>21</v>
      </c>
      <c r="E1074">
        <v>4054</v>
      </c>
      <c r="F1074" s="1">
        <v>3683</v>
      </c>
      <c r="G1074" s="1">
        <v>4557</v>
      </c>
      <c r="H1074" t="s">
        <v>151</v>
      </c>
      <c r="I1074">
        <v>66</v>
      </c>
    </row>
    <row r="1075" spans="1:9" x14ac:dyDescent="0.25">
      <c r="A1075" s="2" t="s">
        <v>45</v>
      </c>
      <c r="B1075" s="2" t="s">
        <v>104</v>
      </c>
      <c r="C1075" s="2" t="s">
        <v>131</v>
      </c>
      <c r="D1075" s="2" t="s">
        <v>21</v>
      </c>
      <c r="E1075">
        <v>8369</v>
      </c>
      <c r="F1075" s="1">
        <v>7654</v>
      </c>
      <c r="G1075" s="1">
        <v>10054</v>
      </c>
      <c r="H1075">
        <v>724</v>
      </c>
      <c r="I1075">
        <v>3259</v>
      </c>
    </row>
    <row r="1076" spans="1:9" hidden="1" x14ac:dyDescent="0.25">
      <c r="A1076" s="2" t="s">
        <v>45</v>
      </c>
      <c r="B1076" s="2" t="s">
        <v>104</v>
      </c>
      <c r="C1076" s="2" t="s">
        <v>132</v>
      </c>
      <c r="D1076" s="2" t="s">
        <v>21</v>
      </c>
      <c r="E1076">
        <v>5780</v>
      </c>
      <c r="F1076" s="1">
        <v>5495</v>
      </c>
      <c r="G1076" s="1">
        <v>6599</v>
      </c>
      <c r="H1076">
        <v>1254</v>
      </c>
      <c r="I1076">
        <v>3490</v>
      </c>
    </row>
    <row r="1077" spans="1:9" hidden="1" x14ac:dyDescent="0.25">
      <c r="A1077" s="2" t="s">
        <v>45</v>
      </c>
      <c r="B1077" s="2" t="s">
        <v>104</v>
      </c>
      <c r="C1077" s="2" t="s">
        <v>133</v>
      </c>
      <c r="D1077" s="2" t="s">
        <v>21</v>
      </c>
      <c r="E1077">
        <v>5640</v>
      </c>
      <c r="F1077" s="1">
        <v>5510</v>
      </c>
      <c r="G1077" s="1">
        <v>6042</v>
      </c>
      <c r="H1077">
        <v>2595</v>
      </c>
      <c r="I1077">
        <v>4431</v>
      </c>
    </row>
    <row r="1078" spans="1:9" hidden="1" x14ac:dyDescent="0.25">
      <c r="A1078" s="2" t="s">
        <v>45</v>
      </c>
      <c r="B1078" s="2" t="s">
        <v>104</v>
      </c>
      <c r="C1078" s="2" t="s">
        <v>2</v>
      </c>
      <c r="D1078" s="2" t="s">
        <v>21</v>
      </c>
      <c r="E1078">
        <v>2941</v>
      </c>
      <c r="F1078" s="1">
        <v>2904</v>
      </c>
      <c r="G1078" s="1">
        <v>2833</v>
      </c>
      <c r="H1078">
        <v>2050</v>
      </c>
      <c r="I1078">
        <v>2605</v>
      </c>
    </row>
    <row r="1079" spans="1:9" hidden="1" x14ac:dyDescent="0.25">
      <c r="A1079" s="2" t="s">
        <v>122</v>
      </c>
      <c r="B1079" s="2" t="s">
        <v>63</v>
      </c>
      <c r="C1079" s="2" t="s">
        <v>129</v>
      </c>
      <c r="D1079" s="2" t="s">
        <v>21</v>
      </c>
      <c r="E1079">
        <v>20</v>
      </c>
      <c r="F1079" s="1">
        <v>0</v>
      </c>
      <c r="G1079" s="1">
        <v>55</v>
      </c>
      <c r="H1079">
        <v>0</v>
      </c>
      <c r="I1079">
        <v>0</v>
      </c>
    </row>
    <row r="1080" spans="1:9" hidden="1" x14ac:dyDescent="0.25">
      <c r="A1080" s="2" t="s">
        <v>122</v>
      </c>
      <c r="B1080" s="2" t="s">
        <v>63</v>
      </c>
      <c r="C1080" s="2" t="s">
        <v>130</v>
      </c>
      <c r="D1080" s="2" t="s">
        <v>21</v>
      </c>
      <c r="E1080">
        <v>27</v>
      </c>
      <c r="F1080" s="1">
        <v>24</v>
      </c>
      <c r="G1080" s="1">
        <v>33</v>
      </c>
      <c r="H1080">
        <v>0</v>
      </c>
      <c r="I1080">
        <v>0</v>
      </c>
    </row>
    <row r="1081" spans="1:9" x14ac:dyDescent="0.25">
      <c r="A1081" s="2" t="s">
        <v>122</v>
      </c>
      <c r="B1081" s="2" t="s">
        <v>63</v>
      </c>
      <c r="C1081" s="2" t="s">
        <v>131</v>
      </c>
      <c r="D1081" s="2" t="s">
        <v>21</v>
      </c>
      <c r="E1081">
        <v>74</v>
      </c>
      <c r="F1081" s="1">
        <v>74</v>
      </c>
      <c r="G1081" s="1">
        <v>76</v>
      </c>
      <c r="H1081">
        <v>14</v>
      </c>
      <c r="I1081">
        <v>48</v>
      </c>
    </row>
    <row r="1082" spans="1:9" hidden="1" x14ac:dyDescent="0.25">
      <c r="A1082" s="2" t="s">
        <v>122</v>
      </c>
      <c r="B1082" s="2" t="s">
        <v>63</v>
      </c>
      <c r="C1082" s="2" t="s">
        <v>132</v>
      </c>
      <c r="D1082" s="2" t="s">
        <v>21</v>
      </c>
      <c r="E1082">
        <v>83</v>
      </c>
      <c r="F1082" s="1">
        <v>82</v>
      </c>
      <c r="G1082" s="1">
        <v>92</v>
      </c>
      <c r="H1082">
        <v>32</v>
      </c>
      <c r="I1082">
        <v>69</v>
      </c>
    </row>
    <row r="1083" spans="1:9" hidden="1" x14ac:dyDescent="0.25">
      <c r="A1083" s="2" t="s">
        <v>122</v>
      </c>
      <c r="B1083" s="2" t="s">
        <v>63</v>
      </c>
      <c r="C1083" s="2" t="s">
        <v>133</v>
      </c>
      <c r="D1083" s="2" t="s">
        <v>21</v>
      </c>
      <c r="E1083">
        <v>54</v>
      </c>
      <c r="F1083" s="1">
        <v>54</v>
      </c>
      <c r="G1083" s="1">
        <v>58</v>
      </c>
      <c r="H1083">
        <v>31</v>
      </c>
      <c r="I1083">
        <v>47</v>
      </c>
    </row>
    <row r="1084" spans="1:9" hidden="1" x14ac:dyDescent="0.25">
      <c r="A1084" s="2" t="s">
        <v>122</v>
      </c>
      <c r="B1084" s="2" t="s">
        <v>63</v>
      </c>
      <c r="C1084" s="2" t="s">
        <v>2</v>
      </c>
      <c r="D1084" s="2" t="s">
        <v>21</v>
      </c>
      <c r="E1084">
        <v>13</v>
      </c>
      <c r="F1084" s="1">
        <v>12</v>
      </c>
      <c r="G1084" s="1">
        <v>12</v>
      </c>
      <c r="H1084">
        <v>11</v>
      </c>
      <c r="I1084">
        <v>12</v>
      </c>
    </row>
    <row r="1085" spans="1:9" hidden="1" x14ac:dyDescent="0.25">
      <c r="A1085" s="2" t="s">
        <v>122</v>
      </c>
      <c r="B1085" s="2" t="s">
        <v>60</v>
      </c>
      <c r="C1085" s="2" t="s">
        <v>129</v>
      </c>
      <c r="D1085" s="2" t="s">
        <v>21</v>
      </c>
      <c r="E1085">
        <v>36</v>
      </c>
      <c r="F1085" s="1">
        <v>0</v>
      </c>
      <c r="G1085" s="1">
        <v>59</v>
      </c>
      <c r="H1085">
        <v>0</v>
      </c>
      <c r="I1085">
        <v>0</v>
      </c>
    </row>
    <row r="1086" spans="1:9" hidden="1" x14ac:dyDescent="0.25">
      <c r="A1086" s="2" t="s">
        <v>122</v>
      </c>
      <c r="B1086" s="2" t="s">
        <v>60</v>
      </c>
      <c r="C1086" s="2" t="s">
        <v>130</v>
      </c>
      <c r="D1086" s="2" t="s">
        <v>21</v>
      </c>
      <c r="E1086">
        <v>55</v>
      </c>
      <c r="F1086" s="1">
        <v>53</v>
      </c>
      <c r="G1086" s="1">
        <v>45</v>
      </c>
      <c r="H1086">
        <v>0</v>
      </c>
      <c r="I1086">
        <v>0</v>
      </c>
    </row>
    <row r="1087" spans="1:9" x14ac:dyDescent="0.25">
      <c r="A1087" s="2" t="s">
        <v>122</v>
      </c>
      <c r="B1087" s="2" t="s">
        <v>60</v>
      </c>
      <c r="C1087" s="2" t="s">
        <v>131</v>
      </c>
      <c r="D1087" s="2" t="s">
        <v>21</v>
      </c>
      <c r="E1087">
        <v>252</v>
      </c>
      <c r="F1087" s="1">
        <v>250</v>
      </c>
      <c r="G1087" s="1">
        <v>154</v>
      </c>
      <c r="H1087">
        <v>63</v>
      </c>
      <c r="I1087">
        <v>208</v>
      </c>
    </row>
    <row r="1088" spans="1:9" hidden="1" x14ac:dyDescent="0.25">
      <c r="A1088" s="2" t="s">
        <v>122</v>
      </c>
      <c r="B1088" s="2" t="s">
        <v>60</v>
      </c>
      <c r="C1088" s="2" t="s">
        <v>132</v>
      </c>
      <c r="D1088" s="2" t="s">
        <v>21</v>
      </c>
      <c r="E1088">
        <v>259</v>
      </c>
      <c r="F1088" s="1">
        <v>254</v>
      </c>
      <c r="G1088" s="1">
        <v>194</v>
      </c>
      <c r="H1088">
        <v>84</v>
      </c>
      <c r="I1088">
        <v>224</v>
      </c>
    </row>
    <row r="1089" spans="1:9" hidden="1" x14ac:dyDescent="0.25">
      <c r="A1089" s="2" t="s">
        <v>122</v>
      </c>
      <c r="B1089" s="2" t="s">
        <v>60</v>
      </c>
      <c r="C1089" s="2" t="s">
        <v>133</v>
      </c>
      <c r="D1089" s="2" t="s">
        <v>21</v>
      </c>
      <c r="E1089">
        <v>122</v>
      </c>
      <c r="F1089" s="1">
        <v>121</v>
      </c>
      <c r="G1089" s="1">
        <v>98</v>
      </c>
      <c r="H1089">
        <v>71</v>
      </c>
      <c r="I1089">
        <v>113</v>
      </c>
    </row>
    <row r="1090" spans="1:9" hidden="1" x14ac:dyDescent="0.25">
      <c r="A1090" s="2" t="s">
        <v>122</v>
      </c>
      <c r="B1090" s="2" t="s">
        <v>60</v>
      </c>
      <c r="C1090" s="2" t="s">
        <v>2</v>
      </c>
      <c r="D1090" s="2" t="s">
        <v>21</v>
      </c>
      <c r="E1090">
        <v>30</v>
      </c>
      <c r="F1090" s="1">
        <v>30</v>
      </c>
      <c r="G1090" s="1">
        <v>31</v>
      </c>
      <c r="H1090">
        <v>21</v>
      </c>
      <c r="I1090">
        <v>30</v>
      </c>
    </row>
    <row r="1091" spans="1:9" hidden="1" x14ac:dyDescent="0.25">
      <c r="A1091" s="2" t="s">
        <v>122</v>
      </c>
      <c r="B1091" s="2" t="s">
        <v>58</v>
      </c>
      <c r="C1091" s="2" t="s">
        <v>129</v>
      </c>
      <c r="D1091" s="2" t="s">
        <v>21</v>
      </c>
      <c r="E1091">
        <v>58</v>
      </c>
      <c r="F1091" s="1" t="s">
        <v>151</v>
      </c>
      <c r="G1091" s="1">
        <v>149</v>
      </c>
      <c r="H1091">
        <v>0</v>
      </c>
      <c r="I1091">
        <v>0</v>
      </c>
    </row>
    <row r="1092" spans="1:9" hidden="1" x14ac:dyDescent="0.25">
      <c r="A1092" s="2" t="s">
        <v>122</v>
      </c>
      <c r="B1092" s="2" t="s">
        <v>58</v>
      </c>
      <c r="C1092" s="2" t="s">
        <v>130</v>
      </c>
      <c r="D1092" s="2" t="s">
        <v>21</v>
      </c>
      <c r="E1092">
        <v>89</v>
      </c>
      <c r="F1092" s="1">
        <v>85</v>
      </c>
      <c r="G1092" s="1">
        <v>89</v>
      </c>
      <c r="H1092">
        <v>0</v>
      </c>
      <c r="I1092">
        <v>2</v>
      </c>
    </row>
    <row r="1093" spans="1:9" x14ac:dyDescent="0.25">
      <c r="A1093" s="2" t="s">
        <v>122</v>
      </c>
      <c r="B1093" s="2" t="s">
        <v>58</v>
      </c>
      <c r="C1093" s="2" t="s">
        <v>131</v>
      </c>
      <c r="D1093" s="2" t="s">
        <v>21</v>
      </c>
      <c r="E1093">
        <v>273</v>
      </c>
      <c r="F1093" s="1">
        <v>267</v>
      </c>
      <c r="G1093" s="1">
        <v>277</v>
      </c>
      <c r="H1093">
        <v>63</v>
      </c>
      <c r="I1093">
        <v>223</v>
      </c>
    </row>
    <row r="1094" spans="1:9" hidden="1" x14ac:dyDescent="0.25">
      <c r="A1094" s="2" t="s">
        <v>122</v>
      </c>
      <c r="B1094" s="2" t="s">
        <v>58</v>
      </c>
      <c r="C1094" s="2" t="s">
        <v>132</v>
      </c>
      <c r="D1094" s="2" t="s">
        <v>21</v>
      </c>
      <c r="E1094">
        <v>346</v>
      </c>
      <c r="F1094" s="1">
        <v>339</v>
      </c>
      <c r="G1094" s="1">
        <v>370</v>
      </c>
      <c r="H1094">
        <v>83</v>
      </c>
      <c r="I1094">
        <v>286</v>
      </c>
    </row>
    <row r="1095" spans="1:9" hidden="1" x14ac:dyDescent="0.25">
      <c r="A1095" s="2" t="s">
        <v>122</v>
      </c>
      <c r="B1095" s="2" t="s">
        <v>58</v>
      </c>
      <c r="C1095" s="2" t="s">
        <v>133</v>
      </c>
      <c r="D1095" s="2" t="s">
        <v>21</v>
      </c>
      <c r="E1095">
        <v>197</v>
      </c>
      <c r="F1095" s="1">
        <v>197</v>
      </c>
      <c r="G1095" s="1">
        <v>189</v>
      </c>
      <c r="H1095">
        <v>67</v>
      </c>
      <c r="I1095">
        <v>182</v>
      </c>
    </row>
    <row r="1096" spans="1:9" hidden="1" x14ac:dyDescent="0.25">
      <c r="A1096" s="2" t="s">
        <v>122</v>
      </c>
      <c r="B1096" s="2" t="s">
        <v>58</v>
      </c>
      <c r="C1096" s="2" t="s">
        <v>2</v>
      </c>
      <c r="D1096" s="2" t="s">
        <v>21</v>
      </c>
      <c r="E1096">
        <v>134</v>
      </c>
      <c r="F1096" s="1">
        <v>132</v>
      </c>
      <c r="G1096" s="1">
        <v>136</v>
      </c>
      <c r="H1096">
        <v>63</v>
      </c>
      <c r="I1096">
        <v>121</v>
      </c>
    </row>
    <row r="1097" spans="1:9" hidden="1" x14ac:dyDescent="0.25">
      <c r="A1097" s="2" t="s">
        <v>122</v>
      </c>
      <c r="B1097" s="2" t="s">
        <v>108</v>
      </c>
      <c r="C1097" s="2" t="s">
        <v>129</v>
      </c>
      <c r="D1097" s="2" t="s">
        <v>21</v>
      </c>
      <c r="E1097">
        <v>0</v>
      </c>
      <c r="F1097" s="1">
        <v>0</v>
      </c>
      <c r="G1097" s="1">
        <v>1</v>
      </c>
      <c r="H1097">
        <v>0</v>
      </c>
      <c r="I1097">
        <v>0</v>
      </c>
    </row>
    <row r="1098" spans="1:9" x14ac:dyDescent="0.25">
      <c r="A1098" s="2" t="s">
        <v>122</v>
      </c>
      <c r="B1098" s="2" t="s">
        <v>108</v>
      </c>
      <c r="C1098" s="2" t="s">
        <v>131</v>
      </c>
      <c r="D1098" s="2" t="s">
        <v>21</v>
      </c>
      <c r="E1098">
        <v>0</v>
      </c>
      <c r="F1098" s="1">
        <v>0</v>
      </c>
      <c r="G1098" s="1">
        <v>3</v>
      </c>
      <c r="H1098">
        <v>0</v>
      </c>
      <c r="I1098">
        <v>0</v>
      </c>
    </row>
    <row r="1099" spans="1:9" hidden="1" x14ac:dyDescent="0.25">
      <c r="A1099" s="2" t="s">
        <v>122</v>
      </c>
      <c r="B1099" s="2" t="s">
        <v>108</v>
      </c>
      <c r="C1099" s="2" t="s">
        <v>132</v>
      </c>
      <c r="D1099" s="2" t="s">
        <v>21</v>
      </c>
      <c r="E1099">
        <v>0</v>
      </c>
      <c r="F1099" s="1">
        <v>0</v>
      </c>
      <c r="G1099" s="1">
        <v>1</v>
      </c>
      <c r="H1099">
        <v>0</v>
      </c>
      <c r="I1099">
        <v>0</v>
      </c>
    </row>
    <row r="1100" spans="1:9" hidden="1" x14ac:dyDescent="0.25">
      <c r="A1100" s="2" t="s">
        <v>122</v>
      </c>
      <c r="B1100" s="2" t="s">
        <v>108</v>
      </c>
      <c r="C1100" s="2" t="s">
        <v>133</v>
      </c>
      <c r="D1100" s="2" t="s">
        <v>21</v>
      </c>
      <c r="E1100">
        <v>0</v>
      </c>
      <c r="F1100" s="1">
        <v>0</v>
      </c>
      <c r="G1100" s="1">
        <v>2</v>
      </c>
      <c r="H1100">
        <v>0</v>
      </c>
      <c r="I1100">
        <v>0</v>
      </c>
    </row>
    <row r="1101" spans="1:9" hidden="1" x14ac:dyDescent="0.25">
      <c r="A1101" s="2" t="s">
        <v>122</v>
      </c>
      <c r="B1101" s="2" t="s">
        <v>108</v>
      </c>
      <c r="C1101" s="2" t="s">
        <v>2</v>
      </c>
      <c r="D1101" s="2" t="s">
        <v>21</v>
      </c>
      <c r="E1101">
        <v>0</v>
      </c>
      <c r="F1101" s="1">
        <v>0</v>
      </c>
      <c r="G1101" s="1">
        <v>2</v>
      </c>
      <c r="H1101">
        <v>0</v>
      </c>
      <c r="I1101">
        <v>0</v>
      </c>
    </row>
    <row r="1102" spans="1:9" hidden="1" x14ac:dyDescent="0.25">
      <c r="A1102" s="2" t="s">
        <v>122</v>
      </c>
      <c r="B1102" s="2" t="s">
        <v>68</v>
      </c>
      <c r="C1102" s="2" t="s">
        <v>129</v>
      </c>
      <c r="D1102" s="2" t="s">
        <v>21</v>
      </c>
      <c r="E1102">
        <v>48</v>
      </c>
      <c r="F1102" s="1">
        <v>0</v>
      </c>
      <c r="G1102" s="1">
        <v>146</v>
      </c>
      <c r="H1102">
        <v>0</v>
      </c>
      <c r="I1102">
        <v>0</v>
      </c>
    </row>
    <row r="1103" spans="1:9" hidden="1" x14ac:dyDescent="0.25">
      <c r="A1103" s="2" t="s">
        <v>122</v>
      </c>
      <c r="B1103" s="2" t="s">
        <v>68</v>
      </c>
      <c r="C1103" s="2" t="s">
        <v>130</v>
      </c>
      <c r="D1103" s="2" t="s">
        <v>21</v>
      </c>
      <c r="E1103">
        <v>88</v>
      </c>
      <c r="F1103" s="1">
        <v>85</v>
      </c>
      <c r="G1103" s="1">
        <v>97</v>
      </c>
      <c r="H1103">
        <v>0</v>
      </c>
      <c r="I1103">
        <v>2</v>
      </c>
    </row>
    <row r="1104" spans="1:9" x14ac:dyDescent="0.25">
      <c r="A1104" s="2" t="s">
        <v>122</v>
      </c>
      <c r="B1104" s="2" t="s">
        <v>68</v>
      </c>
      <c r="C1104" s="2" t="s">
        <v>131</v>
      </c>
      <c r="D1104" s="2" t="s">
        <v>21</v>
      </c>
      <c r="E1104">
        <v>286</v>
      </c>
      <c r="F1104" s="1">
        <v>282</v>
      </c>
      <c r="G1104" s="1">
        <v>354</v>
      </c>
      <c r="H1104">
        <v>70</v>
      </c>
      <c r="I1104">
        <v>205</v>
      </c>
    </row>
    <row r="1105" spans="1:9" hidden="1" x14ac:dyDescent="0.25">
      <c r="A1105" s="2" t="s">
        <v>122</v>
      </c>
      <c r="B1105" s="2" t="s">
        <v>68</v>
      </c>
      <c r="C1105" s="2" t="s">
        <v>132</v>
      </c>
      <c r="D1105" s="2" t="s">
        <v>21</v>
      </c>
      <c r="E1105">
        <v>298</v>
      </c>
      <c r="F1105" s="1">
        <v>289</v>
      </c>
      <c r="G1105" s="1">
        <v>345</v>
      </c>
      <c r="H1105">
        <v>102</v>
      </c>
      <c r="I1105">
        <v>244</v>
      </c>
    </row>
    <row r="1106" spans="1:9" hidden="1" x14ac:dyDescent="0.25">
      <c r="A1106" s="2" t="s">
        <v>122</v>
      </c>
      <c r="B1106" s="2" t="s">
        <v>68</v>
      </c>
      <c r="C1106" s="2" t="s">
        <v>133</v>
      </c>
      <c r="D1106" s="2" t="s">
        <v>21</v>
      </c>
      <c r="E1106">
        <v>240</v>
      </c>
      <c r="F1106" s="1">
        <v>236</v>
      </c>
      <c r="G1106" s="1">
        <v>273</v>
      </c>
      <c r="H1106">
        <v>134</v>
      </c>
      <c r="I1106">
        <v>216</v>
      </c>
    </row>
    <row r="1107" spans="1:9" hidden="1" x14ac:dyDescent="0.25">
      <c r="A1107" s="2" t="s">
        <v>122</v>
      </c>
      <c r="B1107" s="2" t="s">
        <v>68</v>
      </c>
      <c r="C1107" s="2" t="s">
        <v>2</v>
      </c>
      <c r="D1107" s="2" t="s">
        <v>21</v>
      </c>
      <c r="E1107">
        <v>299</v>
      </c>
      <c r="F1107" s="1">
        <v>298</v>
      </c>
      <c r="G1107" s="1">
        <v>344</v>
      </c>
      <c r="H1107">
        <v>245</v>
      </c>
      <c r="I1107">
        <v>283</v>
      </c>
    </row>
    <row r="1108" spans="1:9" hidden="1" x14ac:dyDescent="0.25">
      <c r="A1108" s="2" t="s">
        <v>122</v>
      </c>
      <c r="B1108" s="2" t="s">
        <v>57</v>
      </c>
      <c r="C1108" s="2" t="s">
        <v>129</v>
      </c>
      <c r="D1108" s="2" t="s">
        <v>21</v>
      </c>
      <c r="E1108">
        <v>135</v>
      </c>
      <c r="F1108" s="1">
        <v>0</v>
      </c>
      <c r="G1108" s="1">
        <v>248</v>
      </c>
      <c r="H1108">
        <v>0</v>
      </c>
      <c r="I1108">
        <v>0</v>
      </c>
    </row>
    <row r="1109" spans="1:9" hidden="1" x14ac:dyDescent="0.25">
      <c r="A1109" s="2" t="s">
        <v>122</v>
      </c>
      <c r="B1109" s="2" t="s">
        <v>57</v>
      </c>
      <c r="C1109" s="2" t="s">
        <v>130</v>
      </c>
      <c r="D1109" s="2" t="s">
        <v>21</v>
      </c>
      <c r="E1109">
        <v>132</v>
      </c>
      <c r="F1109" s="1">
        <v>128</v>
      </c>
      <c r="G1109" s="1">
        <v>129</v>
      </c>
      <c r="H1109">
        <v>0</v>
      </c>
      <c r="I1109">
        <v>2</v>
      </c>
    </row>
    <row r="1110" spans="1:9" x14ac:dyDescent="0.25">
      <c r="A1110" s="2" t="s">
        <v>122</v>
      </c>
      <c r="B1110" s="2" t="s">
        <v>57</v>
      </c>
      <c r="C1110" s="2" t="s">
        <v>131</v>
      </c>
      <c r="D1110" s="2" t="s">
        <v>21</v>
      </c>
      <c r="E1110">
        <v>1831</v>
      </c>
      <c r="F1110" s="1">
        <v>1814</v>
      </c>
      <c r="G1110" s="1">
        <v>1408</v>
      </c>
      <c r="H1110">
        <v>356</v>
      </c>
      <c r="I1110">
        <v>1524</v>
      </c>
    </row>
    <row r="1111" spans="1:9" hidden="1" x14ac:dyDescent="0.25">
      <c r="A1111" s="2" t="s">
        <v>122</v>
      </c>
      <c r="B1111" s="2" t="s">
        <v>57</v>
      </c>
      <c r="C1111" s="2" t="s">
        <v>132</v>
      </c>
      <c r="D1111" s="2" t="s">
        <v>21</v>
      </c>
      <c r="E1111">
        <v>692</v>
      </c>
      <c r="F1111" s="1">
        <v>688</v>
      </c>
      <c r="G1111" s="1">
        <v>569</v>
      </c>
      <c r="H1111">
        <v>263</v>
      </c>
      <c r="I1111">
        <v>642</v>
      </c>
    </row>
    <row r="1112" spans="1:9" hidden="1" x14ac:dyDescent="0.25">
      <c r="A1112" s="2" t="s">
        <v>122</v>
      </c>
      <c r="B1112" s="2" t="s">
        <v>57</v>
      </c>
      <c r="C1112" s="2" t="s">
        <v>133</v>
      </c>
      <c r="D1112" s="2" t="s">
        <v>21</v>
      </c>
      <c r="E1112">
        <v>220</v>
      </c>
      <c r="F1112" s="1">
        <v>219</v>
      </c>
      <c r="G1112" s="1">
        <v>211</v>
      </c>
      <c r="H1112">
        <v>121</v>
      </c>
      <c r="I1112">
        <v>204</v>
      </c>
    </row>
    <row r="1113" spans="1:9" hidden="1" x14ac:dyDescent="0.25">
      <c r="A1113" s="2" t="s">
        <v>122</v>
      </c>
      <c r="B1113" s="2" t="s">
        <v>57</v>
      </c>
      <c r="C1113" s="2" t="s">
        <v>2</v>
      </c>
      <c r="D1113" s="2" t="s">
        <v>21</v>
      </c>
      <c r="E1113">
        <v>122</v>
      </c>
      <c r="F1113" s="1">
        <v>120</v>
      </c>
      <c r="G1113" s="1">
        <v>138</v>
      </c>
      <c r="H1113">
        <v>92</v>
      </c>
      <c r="I1113">
        <v>114</v>
      </c>
    </row>
    <row r="1114" spans="1:9" hidden="1" x14ac:dyDescent="0.25">
      <c r="A1114" s="2" t="s">
        <v>122</v>
      </c>
      <c r="B1114" s="2" t="s">
        <v>102</v>
      </c>
      <c r="C1114" s="2" t="s">
        <v>129</v>
      </c>
      <c r="D1114" s="2" t="s">
        <v>21</v>
      </c>
      <c r="E1114">
        <v>20</v>
      </c>
      <c r="F1114" s="1">
        <v>0</v>
      </c>
      <c r="G1114" s="1">
        <v>33</v>
      </c>
      <c r="H1114">
        <v>0</v>
      </c>
      <c r="I1114">
        <v>0</v>
      </c>
    </row>
    <row r="1115" spans="1:9" hidden="1" x14ac:dyDescent="0.25">
      <c r="A1115" s="2" t="s">
        <v>122</v>
      </c>
      <c r="B1115" s="2" t="s">
        <v>102</v>
      </c>
      <c r="C1115" s="2" t="s">
        <v>130</v>
      </c>
      <c r="D1115" s="2" t="s">
        <v>21</v>
      </c>
      <c r="E1115">
        <v>22</v>
      </c>
      <c r="F1115" s="1">
        <v>21</v>
      </c>
      <c r="G1115" s="1">
        <v>23</v>
      </c>
      <c r="H1115">
        <v>0</v>
      </c>
      <c r="I1115">
        <v>1</v>
      </c>
    </row>
    <row r="1116" spans="1:9" x14ac:dyDescent="0.25">
      <c r="A1116" s="2" t="s">
        <v>122</v>
      </c>
      <c r="B1116" s="2" t="s">
        <v>102</v>
      </c>
      <c r="C1116" s="2" t="s">
        <v>131</v>
      </c>
      <c r="D1116" s="2" t="s">
        <v>21</v>
      </c>
      <c r="E1116">
        <v>69</v>
      </c>
      <c r="F1116" s="1">
        <v>66</v>
      </c>
      <c r="G1116" s="1">
        <v>68</v>
      </c>
      <c r="H1116">
        <v>11</v>
      </c>
      <c r="I1116">
        <v>53</v>
      </c>
    </row>
    <row r="1117" spans="1:9" hidden="1" x14ac:dyDescent="0.25">
      <c r="A1117" s="2" t="s">
        <v>122</v>
      </c>
      <c r="B1117" s="2" t="s">
        <v>102</v>
      </c>
      <c r="C1117" s="2" t="s">
        <v>132</v>
      </c>
      <c r="D1117" s="2" t="s">
        <v>21</v>
      </c>
      <c r="E1117">
        <v>109</v>
      </c>
      <c r="F1117" s="1">
        <v>108</v>
      </c>
      <c r="G1117" s="1">
        <v>100</v>
      </c>
      <c r="H1117">
        <v>37</v>
      </c>
      <c r="I1117">
        <v>93</v>
      </c>
    </row>
    <row r="1118" spans="1:9" hidden="1" x14ac:dyDescent="0.25">
      <c r="A1118" s="2" t="s">
        <v>122</v>
      </c>
      <c r="B1118" s="2" t="s">
        <v>102</v>
      </c>
      <c r="C1118" s="2" t="s">
        <v>133</v>
      </c>
      <c r="D1118" s="2" t="s">
        <v>21</v>
      </c>
      <c r="E1118">
        <v>35</v>
      </c>
      <c r="F1118" s="1">
        <v>35</v>
      </c>
      <c r="G1118" s="1">
        <v>34</v>
      </c>
      <c r="H1118">
        <v>20</v>
      </c>
      <c r="I1118">
        <v>32</v>
      </c>
    </row>
    <row r="1119" spans="1:9" hidden="1" x14ac:dyDescent="0.25">
      <c r="A1119" s="2" t="s">
        <v>122</v>
      </c>
      <c r="B1119" s="2" t="s">
        <v>102</v>
      </c>
      <c r="C1119" s="2" t="s">
        <v>2</v>
      </c>
      <c r="D1119" s="2" t="s">
        <v>21</v>
      </c>
      <c r="E1119">
        <v>6</v>
      </c>
      <c r="F1119" s="1">
        <v>6</v>
      </c>
      <c r="G1119" s="1">
        <v>6</v>
      </c>
      <c r="H1119">
        <v>5</v>
      </c>
      <c r="I1119">
        <v>6</v>
      </c>
    </row>
    <row r="1120" spans="1:9" hidden="1" x14ac:dyDescent="0.25">
      <c r="A1120" s="2" t="s">
        <v>122</v>
      </c>
      <c r="B1120" s="2" t="s">
        <v>64</v>
      </c>
      <c r="C1120" s="2" t="s">
        <v>129</v>
      </c>
      <c r="D1120" s="2" t="s">
        <v>21</v>
      </c>
      <c r="E1120">
        <v>7</v>
      </c>
      <c r="F1120" s="1">
        <v>0</v>
      </c>
      <c r="G1120" s="1">
        <v>24</v>
      </c>
      <c r="H1120">
        <v>0</v>
      </c>
      <c r="I1120">
        <v>0</v>
      </c>
    </row>
    <row r="1121" spans="1:9" hidden="1" x14ac:dyDescent="0.25">
      <c r="A1121" s="2" t="s">
        <v>122</v>
      </c>
      <c r="B1121" s="2" t="s">
        <v>64</v>
      </c>
      <c r="C1121" s="2" t="s">
        <v>130</v>
      </c>
      <c r="D1121" s="2" t="s">
        <v>21</v>
      </c>
      <c r="E1121">
        <v>7</v>
      </c>
      <c r="F1121" s="1">
        <v>6</v>
      </c>
      <c r="G1121" s="1">
        <v>8</v>
      </c>
      <c r="H1121">
        <v>0</v>
      </c>
      <c r="I1121">
        <v>0</v>
      </c>
    </row>
    <row r="1122" spans="1:9" x14ac:dyDescent="0.25">
      <c r="A1122" s="2" t="s">
        <v>122</v>
      </c>
      <c r="B1122" s="2" t="s">
        <v>64</v>
      </c>
      <c r="C1122" s="2" t="s">
        <v>131</v>
      </c>
      <c r="D1122" s="2" t="s">
        <v>21</v>
      </c>
      <c r="E1122">
        <v>19</v>
      </c>
      <c r="F1122" s="1">
        <v>19</v>
      </c>
      <c r="G1122" s="1">
        <v>19</v>
      </c>
      <c r="H1122" t="s">
        <v>151</v>
      </c>
      <c r="I1122">
        <v>11</v>
      </c>
    </row>
    <row r="1123" spans="1:9" hidden="1" x14ac:dyDescent="0.25">
      <c r="A1123" s="2" t="s">
        <v>122</v>
      </c>
      <c r="B1123" s="2" t="s">
        <v>64</v>
      </c>
      <c r="C1123" s="2" t="s">
        <v>132</v>
      </c>
      <c r="D1123" s="2" t="s">
        <v>21</v>
      </c>
      <c r="E1123">
        <v>42</v>
      </c>
      <c r="F1123" s="1">
        <v>41</v>
      </c>
      <c r="G1123" s="1">
        <v>45</v>
      </c>
      <c r="H1123">
        <v>8</v>
      </c>
      <c r="I1123">
        <v>36</v>
      </c>
    </row>
    <row r="1124" spans="1:9" hidden="1" x14ac:dyDescent="0.25">
      <c r="A1124" s="2" t="s">
        <v>122</v>
      </c>
      <c r="B1124" s="2" t="s">
        <v>64</v>
      </c>
      <c r="C1124" s="2" t="s">
        <v>133</v>
      </c>
      <c r="D1124" s="2" t="s">
        <v>21</v>
      </c>
      <c r="E1124">
        <v>27</v>
      </c>
      <c r="F1124" s="1">
        <v>26</v>
      </c>
      <c r="G1124" s="1">
        <v>27</v>
      </c>
      <c r="H1124">
        <v>14</v>
      </c>
      <c r="I1124">
        <v>23</v>
      </c>
    </row>
    <row r="1125" spans="1:9" hidden="1" x14ac:dyDescent="0.25">
      <c r="A1125" s="2" t="s">
        <v>122</v>
      </c>
      <c r="B1125" s="2" t="s">
        <v>64</v>
      </c>
      <c r="C1125" s="2" t="s">
        <v>2</v>
      </c>
      <c r="D1125" s="2" t="s">
        <v>21</v>
      </c>
      <c r="E1125">
        <v>7</v>
      </c>
      <c r="F1125" s="1">
        <v>7</v>
      </c>
      <c r="G1125" s="1">
        <v>7</v>
      </c>
      <c r="H1125" t="s">
        <v>151</v>
      </c>
      <c r="I1125">
        <v>7</v>
      </c>
    </row>
    <row r="1126" spans="1:9" hidden="1" x14ac:dyDescent="0.25">
      <c r="A1126" s="2" t="s">
        <v>122</v>
      </c>
      <c r="B1126" s="2" t="s">
        <v>74</v>
      </c>
      <c r="C1126" s="2" t="s">
        <v>129</v>
      </c>
      <c r="D1126" s="2" t="s">
        <v>21</v>
      </c>
      <c r="E1126">
        <v>0</v>
      </c>
      <c r="F1126" s="1">
        <v>0</v>
      </c>
      <c r="G1126" s="1">
        <v>10</v>
      </c>
      <c r="H1126">
        <v>0</v>
      </c>
      <c r="I1126">
        <v>0</v>
      </c>
    </row>
    <row r="1127" spans="1:9" hidden="1" x14ac:dyDescent="0.25">
      <c r="A1127" s="2" t="s">
        <v>122</v>
      </c>
      <c r="B1127" s="2" t="s">
        <v>74</v>
      </c>
      <c r="C1127" s="2" t="s">
        <v>130</v>
      </c>
      <c r="D1127" s="2" t="s">
        <v>21</v>
      </c>
      <c r="E1127">
        <v>0</v>
      </c>
      <c r="F1127" s="1">
        <v>0</v>
      </c>
      <c r="G1127" s="1">
        <v>7</v>
      </c>
      <c r="H1127">
        <v>0</v>
      </c>
      <c r="I1127">
        <v>0</v>
      </c>
    </row>
    <row r="1128" spans="1:9" x14ac:dyDescent="0.25">
      <c r="A1128" s="2" t="s">
        <v>122</v>
      </c>
      <c r="B1128" s="2" t="s">
        <v>74</v>
      </c>
      <c r="C1128" s="2" t="s">
        <v>131</v>
      </c>
      <c r="D1128" s="2" t="s">
        <v>21</v>
      </c>
      <c r="E1128">
        <v>0</v>
      </c>
      <c r="F1128" s="1">
        <v>0</v>
      </c>
      <c r="G1128" s="1">
        <v>109</v>
      </c>
      <c r="H1128">
        <v>0</v>
      </c>
      <c r="I1128">
        <v>0</v>
      </c>
    </row>
    <row r="1129" spans="1:9" hidden="1" x14ac:dyDescent="0.25">
      <c r="A1129" s="2" t="s">
        <v>122</v>
      </c>
      <c r="B1129" s="2" t="s">
        <v>74</v>
      </c>
      <c r="C1129" s="2" t="s">
        <v>132</v>
      </c>
      <c r="D1129" s="2" t="s">
        <v>21</v>
      </c>
      <c r="E1129">
        <v>0</v>
      </c>
      <c r="F1129" s="1">
        <v>0</v>
      </c>
      <c r="G1129" s="1">
        <v>136</v>
      </c>
      <c r="H1129">
        <v>0</v>
      </c>
      <c r="I1129">
        <v>0</v>
      </c>
    </row>
    <row r="1130" spans="1:9" hidden="1" x14ac:dyDescent="0.25">
      <c r="A1130" s="2" t="s">
        <v>122</v>
      </c>
      <c r="B1130" s="2" t="s">
        <v>74</v>
      </c>
      <c r="C1130" s="2" t="s">
        <v>133</v>
      </c>
      <c r="D1130" s="2" t="s">
        <v>21</v>
      </c>
      <c r="E1130">
        <v>0</v>
      </c>
      <c r="F1130" s="1">
        <v>0</v>
      </c>
      <c r="G1130" s="1">
        <v>107</v>
      </c>
      <c r="H1130">
        <v>0</v>
      </c>
      <c r="I1130">
        <v>0</v>
      </c>
    </row>
    <row r="1131" spans="1:9" hidden="1" x14ac:dyDescent="0.25">
      <c r="A1131" s="2" t="s">
        <v>122</v>
      </c>
      <c r="B1131" s="2" t="s">
        <v>74</v>
      </c>
      <c r="C1131" s="2" t="s">
        <v>2</v>
      </c>
      <c r="D1131" s="2" t="s">
        <v>21</v>
      </c>
      <c r="E1131">
        <v>0</v>
      </c>
      <c r="F1131" s="1">
        <v>0</v>
      </c>
      <c r="G1131" s="1">
        <v>106</v>
      </c>
      <c r="H1131">
        <v>0</v>
      </c>
      <c r="I1131">
        <v>0</v>
      </c>
    </row>
    <row r="1132" spans="1:9" hidden="1" x14ac:dyDescent="0.25">
      <c r="A1132" s="2" t="s">
        <v>122</v>
      </c>
      <c r="B1132" s="2" t="s">
        <v>103</v>
      </c>
      <c r="C1132" s="2" t="s">
        <v>129</v>
      </c>
      <c r="D1132" s="2" t="s">
        <v>21</v>
      </c>
      <c r="E1132">
        <v>1604</v>
      </c>
      <c r="F1132" s="1">
        <v>0</v>
      </c>
      <c r="G1132" s="1">
        <v>4045</v>
      </c>
      <c r="H1132">
        <v>0</v>
      </c>
      <c r="I1132">
        <v>0</v>
      </c>
    </row>
    <row r="1133" spans="1:9" hidden="1" x14ac:dyDescent="0.25">
      <c r="A1133" s="2" t="s">
        <v>122</v>
      </c>
      <c r="B1133" s="2" t="s">
        <v>103</v>
      </c>
      <c r="C1133" s="2" t="s">
        <v>130</v>
      </c>
      <c r="D1133" s="2" t="s">
        <v>21</v>
      </c>
      <c r="E1133">
        <v>3470</v>
      </c>
      <c r="F1133" s="1">
        <v>3351</v>
      </c>
      <c r="G1133" s="1">
        <v>3617</v>
      </c>
      <c r="H1133" t="s">
        <v>151</v>
      </c>
      <c r="I1133">
        <v>109</v>
      </c>
    </row>
    <row r="1134" spans="1:9" x14ac:dyDescent="0.25">
      <c r="A1134" s="2" t="s">
        <v>122</v>
      </c>
      <c r="B1134" s="2" t="s">
        <v>103</v>
      </c>
      <c r="C1134" s="2" t="s">
        <v>131</v>
      </c>
      <c r="D1134" s="2" t="s">
        <v>21</v>
      </c>
      <c r="E1134">
        <v>7807</v>
      </c>
      <c r="F1134" s="1">
        <v>7598</v>
      </c>
      <c r="G1134" s="1">
        <v>8892</v>
      </c>
      <c r="H1134">
        <v>1345</v>
      </c>
      <c r="I1134">
        <v>4947</v>
      </c>
    </row>
    <row r="1135" spans="1:9" hidden="1" x14ac:dyDescent="0.25">
      <c r="A1135" s="2" t="s">
        <v>122</v>
      </c>
      <c r="B1135" s="2" t="s">
        <v>103</v>
      </c>
      <c r="C1135" s="2" t="s">
        <v>132</v>
      </c>
      <c r="D1135" s="2" t="s">
        <v>21</v>
      </c>
      <c r="E1135">
        <v>7775</v>
      </c>
      <c r="F1135" s="1">
        <v>7650</v>
      </c>
      <c r="G1135" s="1">
        <v>8960</v>
      </c>
      <c r="H1135">
        <v>2420</v>
      </c>
      <c r="I1135">
        <v>6130</v>
      </c>
    </row>
    <row r="1136" spans="1:9" hidden="1" x14ac:dyDescent="0.25">
      <c r="A1136" s="2" t="s">
        <v>122</v>
      </c>
      <c r="B1136" s="2" t="s">
        <v>103</v>
      </c>
      <c r="C1136" s="2" t="s">
        <v>133</v>
      </c>
      <c r="D1136" s="2" t="s">
        <v>21</v>
      </c>
      <c r="E1136">
        <v>11075</v>
      </c>
      <c r="F1136" s="1">
        <v>10973</v>
      </c>
      <c r="G1136" s="1">
        <v>11984</v>
      </c>
      <c r="H1136">
        <v>6438</v>
      </c>
      <c r="I1136">
        <v>9884</v>
      </c>
    </row>
    <row r="1137" spans="1:9" hidden="1" x14ac:dyDescent="0.25">
      <c r="A1137" s="2" t="s">
        <v>122</v>
      </c>
      <c r="B1137" s="2" t="s">
        <v>103</v>
      </c>
      <c r="C1137" s="2" t="s">
        <v>2</v>
      </c>
      <c r="D1137" s="2" t="s">
        <v>21</v>
      </c>
      <c r="E1137">
        <v>12940</v>
      </c>
      <c r="F1137" s="1">
        <v>12837</v>
      </c>
      <c r="G1137" s="1">
        <v>12802</v>
      </c>
      <c r="H1137">
        <v>10449</v>
      </c>
      <c r="I1137">
        <v>12101</v>
      </c>
    </row>
    <row r="1138" spans="1:9" hidden="1" x14ac:dyDescent="0.25">
      <c r="A1138" s="2" t="s">
        <v>122</v>
      </c>
      <c r="B1138" s="2" t="s">
        <v>59</v>
      </c>
      <c r="C1138" s="2" t="s">
        <v>129</v>
      </c>
      <c r="D1138" s="2" t="s">
        <v>21</v>
      </c>
      <c r="E1138">
        <v>76</v>
      </c>
      <c r="F1138" s="1">
        <v>0</v>
      </c>
      <c r="G1138" s="1">
        <v>177</v>
      </c>
      <c r="H1138">
        <v>0</v>
      </c>
      <c r="I1138">
        <v>0</v>
      </c>
    </row>
    <row r="1139" spans="1:9" hidden="1" x14ac:dyDescent="0.25">
      <c r="A1139" s="2" t="s">
        <v>122</v>
      </c>
      <c r="B1139" s="2" t="s">
        <v>59</v>
      </c>
      <c r="C1139" s="2" t="s">
        <v>130</v>
      </c>
      <c r="D1139" s="2" t="s">
        <v>21</v>
      </c>
      <c r="E1139">
        <v>135</v>
      </c>
      <c r="F1139" s="1">
        <v>130</v>
      </c>
      <c r="G1139" s="1">
        <v>139</v>
      </c>
      <c r="H1139">
        <v>0</v>
      </c>
      <c r="I1139">
        <v>3</v>
      </c>
    </row>
    <row r="1140" spans="1:9" x14ac:dyDescent="0.25">
      <c r="A1140" s="2" t="s">
        <v>122</v>
      </c>
      <c r="B1140" s="2" t="s">
        <v>59</v>
      </c>
      <c r="C1140" s="2" t="s">
        <v>131</v>
      </c>
      <c r="D1140" s="2" t="s">
        <v>21</v>
      </c>
      <c r="E1140">
        <v>394</v>
      </c>
      <c r="F1140" s="1">
        <v>394</v>
      </c>
      <c r="G1140" s="1">
        <v>336</v>
      </c>
      <c r="H1140">
        <v>105</v>
      </c>
      <c r="I1140">
        <v>328</v>
      </c>
    </row>
    <row r="1141" spans="1:9" hidden="1" x14ac:dyDescent="0.25">
      <c r="A1141" s="2" t="s">
        <v>122</v>
      </c>
      <c r="B1141" s="2" t="s">
        <v>59</v>
      </c>
      <c r="C1141" s="2" t="s">
        <v>132</v>
      </c>
      <c r="D1141" s="2" t="s">
        <v>21</v>
      </c>
      <c r="E1141">
        <v>429</v>
      </c>
      <c r="F1141" s="1">
        <v>428</v>
      </c>
      <c r="G1141" s="1">
        <v>415</v>
      </c>
      <c r="H1141">
        <v>144</v>
      </c>
      <c r="I1141">
        <v>378</v>
      </c>
    </row>
    <row r="1142" spans="1:9" hidden="1" x14ac:dyDescent="0.25">
      <c r="A1142" s="2" t="s">
        <v>122</v>
      </c>
      <c r="B1142" s="2" t="s">
        <v>59</v>
      </c>
      <c r="C1142" s="2" t="s">
        <v>133</v>
      </c>
      <c r="D1142" s="2" t="s">
        <v>21</v>
      </c>
      <c r="E1142">
        <v>260</v>
      </c>
      <c r="F1142" s="1">
        <v>258</v>
      </c>
      <c r="G1142" s="1">
        <v>250</v>
      </c>
      <c r="H1142">
        <v>139</v>
      </c>
      <c r="I1142">
        <v>242</v>
      </c>
    </row>
    <row r="1143" spans="1:9" hidden="1" x14ac:dyDescent="0.25">
      <c r="A1143" s="2" t="s">
        <v>122</v>
      </c>
      <c r="B1143" s="2" t="s">
        <v>59</v>
      </c>
      <c r="C1143" s="2" t="s">
        <v>2</v>
      </c>
      <c r="D1143" s="2" t="s">
        <v>21</v>
      </c>
      <c r="E1143">
        <v>71</v>
      </c>
      <c r="F1143" s="1">
        <v>71</v>
      </c>
      <c r="G1143" s="1">
        <v>71</v>
      </c>
      <c r="H1143">
        <v>50</v>
      </c>
      <c r="I1143">
        <v>63</v>
      </c>
    </row>
    <row r="1144" spans="1:9" hidden="1" x14ac:dyDescent="0.25">
      <c r="A1144" s="2" t="s">
        <v>122</v>
      </c>
      <c r="B1144" s="2" t="s">
        <v>65</v>
      </c>
      <c r="C1144" s="2" t="s">
        <v>129</v>
      </c>
      <c r="D1144" s="2" t="s">
        <v>21</v>
      </c>
      <c r="E1144">
        <v>0</v>
      </c>
      <c r="F1144" s="1">
        <v>0</v>
      </c>
      <c r="G1144" s="1">
        <v>19</v>
      </c>
      <c r="H1144">
        <v>0</v>
      </c>
      <c r="I1144">
        <v>0</v>
      </c>
    </row>
    <row r="1145" spans="1:9" hidden="1" x14ac:dyDescent="0.25">
      <c r="A1145" s="2" t="s">
        <v>122</v>
      </c>
      <c r="B1145" s="2" t="s">
        <v>65</v>
      </c>
      <c r="C1145" s="2" t="s">
        <v>130</v>
      </c>
      <c r="D1145" s="2" t="s">
        <v>21</v>
      </c>
      <c r="E1145">
        <v>0</v>
      </c>
      <c r="F1145" s="1">
        <v>0</v>
      </c>
      <c r="G1145" s="1">
        <v>13</v>
      </c>
      <c r="H1145">
        <v>0</v>
      </c>
      <c r="I1145">
        <v>0</v>
      </c>
    </row>
    <row r="1146" spans="1:9" x14ac:dyDescent="0.25">
      <c r="A1146" s="2" t="s">
        <v>122</v>
      </c>
      <c r="B1146" s="2" t="s">
        <v>65</v>
      </c>
      <c r="C1146" s="2" t="s">
        <v>131</v>
      </c>
      <c r="D1146" s="2" t="s">
        <v>21</v>
      </c>
      <c r="E1146">
        <v>0</v>
      </c>
      <c r="F1146" s="1">
        <v>0</v>
      </c>
      <c r="G1146" s="1">
        <v>43</v>
      </c>
      <c r="H1146">
        <v>0</v>
      </c>
      <c r="I1146">
        <v>0</v>
      </c>
    </row>
    <row r="1147" spans="1:9" hidden="1" x14ac:dyDescent="0.25">
      <c r="A1147" s="2" t="s">
        <v>122</v>
      </c>
      <c r="B1147" s="2" t="s">
        <v>65</v>
      </c>
      <c r="C1147" s="2" t="s">
        <v>132</v>
      </c>
      <c r="D1147" s="2" t="s">
        <v>21</v>
      </c>
      <c r="E1147">
        <v>0</v>
      </c>
      <c r="F1147" s="1">
        <v>0</v>
      </c>
      <c r="G1147" s="1">
        <v>32</v>
      </c>
      <c r="H1147">
        <v>0</v>
      </c>
      <c r="I1147">
        <v>0</v>
      </c>
    </row>
    <row r="1148" spans="1:9" hidden="1" x14ac:dyDescent="0.25">
      <c r="A1148" s="2" t="s">
        <v>122</v>
      </c>
      <c r="B1148" s="2" t="s">
        <v>65</v>
      </c>
      <c r="C1148" s="2" t="s">
        <v>133</v>
      </c>
      <c r="D1148" s="2" t="s">
        <v>21</v>
      </c>
      <c r="E1148">
        <v>0</v>
      </c>
      <c r="F1148" s="1">
        <v>0</v>
      </c>
      <c r="G1148" s="1">
        <v>33</v>
      </c>
      <c r="H1148">
        <v>0</v>
      </c>
      <c r="I1148">
        <v>0</v>
      </c>
    </row>
    <row r="1149" spans="1:9" hidden="1" x14ac:dyDescent="0.25">
      <c r="A1149" s="2" t="s">
        <v>122</v>
      </c>
      <c r="B1149" s="2" t="s">
        <v>65</v>
      </c>
      <c r="C1149" s="2" t="s">
        <v>2</v>
      </c>
      <c r="D1149" s="2" t="s">
        <v>21</v>
      </c>
      <c r="E1149">
        <v>0</v>
      </c>
      <c r="F1149" s="1">
        <v>0</v>
      </c>
      <c r="G1149" s="1">
        <v>19</v>
      </c>
      <c r="H1149">
        <v>0</v>
      </c>
      <c r="I1149">
        <v>0</v>
      </c>
    </row>
    <row r="1150" spans="1:9" hidden="1" x14ac:dyDescent="0.25">
      <c r="A1150" s="2" t="s">
        <v>122</v>
      </c>
      <c r="B1150" s="2" t="s">
        <v>67</v>
      </c>
      <c r="C1150" s="2" t="s">
        <v>129</v>
      </c>
      <c r="D1150" s="2" t="s">
        <v>21</v>
      </c>
      <c r="E1150">
        <v>241</v>
      </c>
      <c r="F1150" s="1">
        <v>0</v>
      </c>
      <c r="G1150" s="1">
        <v>607</v>
      </c>
      <c r="H1150">
        <v>0</v>
      </c>
      <c r="I1150">
        <v>0</v>
      </c>
    </row>
    <row r="1151" spans="1:9" hidden="1" x14ac:dyDescent="0.25">
      <c r="A1151" s="2" t="s">
        <v>122</v>
      </c>
      <c r="B1151" s="2" t="s">
        <v>67</v>
      </c>
      <c r="C1151" s="2" t="s">
        <v>130</v>
      </c>
      <c r="D1151" s="2" t="s">
        <v>21</v>
      </c>
      <c r="E1151">
        <v>388</v>
      </c>
      <c r="F1151" s="1">
        <v>377</v>
      </c>
      <c r="G1151" s="1">
        <v>449</v>
      </c>
      <c r="H1151">
        <v>0</v>
      </c>
      <c r="I1151">
        <v>11</v>
      </c>
    </row>
    <row r="1152" spans="1:9" x14ac:dyDescent="0.25">
      <c r="A1152" s="2" t="s">
        <v>122</v>
      </c>
      <c r="B1152" s="2" t="s">
        <v>67</v>
      </c>
      <c r="C1152" s="2" t="s">
        <v>131</v>
      </c>
      <c r="D1152" s="2" t="s">
        <v>21</v>
      </c>
      <c r="E1152">
        <v>1063</v>
      </c>
      <c r="F1152" s="1">
        <v>1038</v>
      </c>
      <c r="G1152" s="1">
        <v>1303</v>
      </c>
      <c r="H1152">
        <v>220</v>
      </c>
      <c r="I1152">
        <v>741</v>
      </c>
    </row>
    <row r="1153" spans="1:9" hidden="1" x14ac:dyDescent="0.25">
      <c r="A1153" s="2" t="s">
        <v>122</v>
      </c>
      <c r="B1153" s="2" t="s">
        <v>67</v>
      </c>
      <c r="C1153" s="2" t="s">
        <v>132</v>
      </c>
      <c r="D1153" s="2" t="s">
        <v>21</v>
      </c>
      <c r="E1153">
        <v>1385</v>
      </c>
      <c r="F1153" s="1">
        <v>1361</v>
      </c>
      <c r="G1153" s="1">
        <v>1605</v>
      </c>
      <c r="H1153">
        <v>512</v>
      </c>
      <c r="I1153">
        <v>1161</v>
      </c>
    </row>
    <row r="1154" spans="1:9" hidden="1" x14ac:dyDescent="0.25">
      <c r="A1154" s="2" t="s">
        <v>122</v>
      </c>
      <c r="B1154" s="2" t="s">
        <v>67</v>
      </c>
      <c r="C1154" s="2" t="s">
        <v>133</v>
      </c>
      <c r="D1154" s="2" t="s">
        <v>21</v>
      </c>
      <c r="E1154">
        <v>1414</v>
      </c>
      <c r="F1154" s="1">
        <v>1402</v>
      </c>
      <c r="G1154" s="1">
        <v>1511</v>
      </c>
      <c r="H1154">
        <v>882</v>
      </c>
      <c r="I1154">
        <v>1274</v>
      </c>
    </row>
    <row r="1155" spans="1:9" hidden="1" x14ac:dyDescent="0.25">
      <c r="A1155" s="2" t="s">
        <v>122</v>
      </c>
      <c r="B1155" s="2" t="s">
        <v>67</v>
      </c>
      <c r="C1155" s="2" t="s">
        <v>2</v>
      </c>
      <c r="D1155" s="2" t="s">
        <v>21</v>
      </c>
      <c r="E1155">
        <v>1606</v>
      </c>
      <c r="F1155" s="1">
        <v>1597</v>
      </c>
      <c r="G1155" s="1">
        <v>1721</v>
      </c>
      <c r="H1155">
        <v>1330</v>
      </c>
      <c r="I1155">
        <v>1506</v>
      </c>
    </row>
    <row r="1156" spans="1:9" hidden="1" x14ac:dyDescent="0.25">
      <c r="A1156" s="2" t="s">
        <v>122</v>
      </c>
      <c r="B1156" s="2" t="s">
        <v>109</v>
      </c>
      <c r="C1156" s="2" t="s">
        <v>133</v>
      </c>
      <c r="D1156" s="2" t="s">
        <v>21</v>
      </c>
      <c r="E1156">
        <v>0</v>
      </c>
      <c r="F1156" s="1">
        <v>0</v>
      </c>
      <c r="G1156" s="1">
        <v>2</v>
      </c>
      <c r="H1156">
        <v>0</v>
      </c>
      <c r="I1156">
        <v>0</v>
      </c>
    </row>
    <row r="1157" spans="1:9" hidden="1" x14ac:dyDescent="0.25">
      <c r="A1157" s="2" t="s">
        <v>122</v>
      </c>
      <c r="B1157" s="2" t="s">
        <v>109</v>
      </c>
      <c r="C1157" s="2" t="s">
        <v>2</v>
      </c>
      <c r="D1157" s="2" t="s">
        <v>21</v>
      </c>
      <c r="E1157">
        <v>0</v>
      </c>
      <c r="F1157" s="1">
        <v>0</v>
      </c>
      <c r="G1157" s="1">
        <v>1</v>
      </c>
      <c r="H1157">
        <v>0</v>
      </c>
      <c r="I1157">
        <v>0</v>
      </c>
    </row>
    <row r="1158" spans="1:9" hidden="1" x14ac:dyDescent="0.25">
      <c r="A1158" s="2" t="s">
        <v>122</v>
      </c>
      <c r="B1158" s="2" t="s">
        <v>110</v>
      </c>
      <c r="C1158" s="2" t="s">
        <v>130</v>
      </c>
      <c r="D1158" s="2" t="s">
        <v>21</v>
      </c>
      <c r="E1158">
        <v>0</v>
      </c>
      <c r="F1158" s="1">
        <v>0</v>
      </c>
      <c r="G1158" s="1">
        <v>2</v>
      </c>
      <c r="H1158">
        <v>0</v>
      </c>
      <c r="I1158">
        <v>0</v>
      </c>
    </row>
    <row r="1159" spans="1:9" x14ac:dyDescent="0.25">
      <c r="A1159" s="2" t="s">
        <v>122</v>
      </c>
      <c r="B1159" s="2" t="s">
        <v>110</v>
      </c>
      <c r="C1159" s="2" t="s">
        <v>131</v>
      </c>
      <c r="D1159" s="2" t="s">
        <v>21</v>
      </c>
      <c r="E1159">
        <v>0</v>
      </c>
      <c r="F1159" s="1">
        <v>0</v>
      </c>
      <c r="G1159" s="1">
        <v>19</v>
      </c>
      <c r="H1159">
        <v>0</v>
      </c>
      <c r="I1159">
        <v>0</v>
      </c>
    </row>
    <row r="1160" spans="1:9" hidden="1" x14ac:dyDescent="0.25">
      <c r="A1160" s="2" t="s">
        <v>122</v>
      </c>
      <c r="B1160" s="2" t="s">
        <v>110</v>
      </c>
      <c r="C1160" s="2" t="s">
        <v>132</v>
      </c>
      <c r="D1160" s="2" t="s">
        <v>21</v>
      </c>
      <c r="E1160">
        <v>0</v>
      </c>
      <c r="F1160" s="1">
        <v>0</v>
      </c>
      <c r="G1160" s="1">
        <v>46</v>
      </c>
      <c r="H1160">
        <v>0</v>
      </c>
      <c r="I1160">
        <v>0</v>
      </c>
    </row>
    <row r="1161" spans="1:9" hidden="1" x14ac:dyDescent="0.25">
      <c r="A1161" s="2" t="s">
        <v>122</v>
      </c>
      <c r="B1161" s="2" t="s">
        <v>110</v>
      </c>
      <c r="C1161" s="2" t="s">
        <v>133</v>
      </c>
      <c r="D1161" s="2" t="s">
        <v>21</v>
      </c>
      <c r="E1161">
        <v>0</v>
      </c>
      <c r="F1161" s="1">
        <v>0</v>
      </c>
      <c r="G1161" s="1">
        <v>61</v>
      </c>
      <c r="H1161">
        <v>0</v>
      </c>
      <c r="I1161">
        <v>0</v>
      </c>
    </row>
    <row r="1162" spans="1:9" hidden="1" x14ac:dyDescent="0.25">
      <c r="A1162" s="2" t="s">
        <v>122</v>
      </c>
      <c r="B1162" s="2" t="s">
        <v>110</v>
      </c>
      <c r="C1162" s="2" t="s">
        <v>2</v>
      </c>
      <c r="D1162" s="2" t="s">
        <v>21</v>
      </c>
      <c r="E1162">
        <v>0</v>
      </c>
      <c r="F1162" s="1">
        <v>0</v>
      </c>
      <c r="G1162" s="1">
        <v>43</v>
      </c>
      <c r="H1162">
        <v>0</v>
      </c>
      <c r="I1162">
        <v>0</v>
      </c>
    </row>
    <row r="1163" spans="1:9" hidden="1" x14ac:dyDescent="0.25">
      <c r="A1163" s="2" t="s">
        <v>122</v>
      </c>
      <c r="B1163" s="2" t="s">
        <v>56</v>
      </c>
      <c r="C1163" s="2" t="s">
        <v>129</v>
      </c>
      <c r="D1163" s="2" t="s">
        <v>21</v>
      </c>
      <c r="E1163">
        <v>98</v>
      </c>
      <c r="F1163" s="1">
        <v>0</v>
      </c>
      <c r="G1163" s="1">
        <v>183</v>
      </c>
      <c r="H1163">
        <v>0</v>
      </c>
      <c r="I1163">
        <v>0</v>
      </c>
    </row>
    <row r="1164" spans="1:9" hidden="1" x14ac:dyDescent="0.25">
      <c r="A1164" s="2" t="s">
        <v>122</v>
      </c>
      <c r="B1164" s="2" t="s">
        <v>56</v>
      </c>
      <c r="C1164" s="2" t="s">
        <v>130</v>
      </c>
      <c r="D1164" s="2" t="s">
        <v>21</v>
      </c>
      <c r="E1164">
        <v>120</v>
      </c>
      <c r="F1164" s="1">
        <v>119</v>
      </c>
      <c r="G1164" s="1">
        <v>105</v>
      </c>
      <c r="H1164">
        <v>0</v>
      </c>
      <c r="I1164">
        <v>3</v>
      </c>
    </row>
    <row r="1165" spans="1:9" x14ac:dyDescent="0.25">
      <c r="A1165" s="2" t="s">
        <v>122</v>
      </c>
      <c r="B1165" s="2" t="s">
        <v>56</v>
      </c>
      <c r="C1165" s="2" t="s">
        <v>131</v>
      </c>
      <c r="D1165" s="2" t="s">
        <v>21</v>
      </c>
      <c r="E1165">
        <v>372</v>
      </c>
      <c r="F1165" s="1">
        <v>372</v>
      </c>
      <c r="G1165" s="1">
        <v>367</v>
      </c>
      <c r="H1165">
        <v>129</v>
      </c>
      <c r="I1165">
        <v>324</v>
      </c>
    </row>
    <row r="1166" spans="1:9" hidden="1" x14ac:dyDescent="0.25">
      <c r="A1166" s="2" t="s">
        <v>122</v>
      </c>
      <c r="B1166" s="2" t="s">
        <v>56</v>
      </c>
      <c r="C1166" s="2" t="s">
        <v>132</v>
      </c>
      <c r="D1166" s="2" t="s">
        <v>21</v>
      </c>
      <c r="E1166">
        <v>564</v>
      </c>
      <c r="F1166" s="1">
        <v>564</v>
      </c>
      <c r="G1166" s="1">
        <v>455</v>
      </c>
      <c r="H1166">
        <v>276</v>
      </c>
      <c r="I1166">
        <v>526</v>
      </c>
    </row>
    <row r="1167" spans="1:9" hidden="1" x14ac:dyDescent="0.25">
      <c r="A1167" s="2" t="s">
        <v>122</v>
      </c>
      <c r="B1167" s="2" t="s">
        <v>56</v>
      </c>
      <c r="C1167" s="2" t="s">
        <v>133</v>
      </c>
      <c r="D1167" s="2" t="s">
        <v>21</v>
      </c>
      <c r="E1167">
        <v>190</v>
      </c>
      <c r="F1167" s="1">
        <v>189</v>
      </c>
      <c r="G1167" s="1">
        <v>173</v>
      </c>
      <c r="H1167">
        <v>107</v>
      </c>
      <c r="I1167">
        <v>176</v>
      </c>
    </row>
    <row r="1168" spans="1:9" hidden="1" x14ac:dyDescent="0.25">
      <c r="A1168" s="2" t="s">
        <v>122</v>
      </c>
      <c r="B1168" s="2" t="s">
        <v>56</v>
      </c>
      <c r="C1168" s="2" t="s">
        <v>2</v>
      </c>
      <c r="D1168" s="2" t="s">
        <v>21</v>
      </c>
      <c r="E1168">
        <v>47</v>
      </c>
      <c r="F1168" s="1">
        <v>47</v>
      </c>
      <c r="G1168" s="1">
        <v>47</v>
      </c>
      <c r="H1168">
        <v>38</v>
      </c>
      <c r="I1168">
        <v>45</v>
      </c>
    </row>
    <row r="1169" spans="1:9" hidden="1" x14ac:dyDescent="0.25">
      <c r="A1169" s="2" t="s">
        <v>122</v>
      </c>
      <c r="B1169" s="2" t="s">
        <v>70</v>
      </c>
      <c r="C1169" s="2" t="s">
        <v>129</v>
      </c>
      <c r="D1169" s="2" t="s">
        <v>21</v>
      </c>
      <c r="E1169">
        <v>19</v>
      </c>
      <c r="F1169" s="1">
        <v>0</v>
      </c>
      <c r="G1169" s="1">
        <v>0</v>
      </c>
      <c r="H1169">
        <v>0</v>
      </c>
      <c r="I1169">
        <v>0</v>
      </c>
    </row>
    <row r="1170" spans="1:9" hidden="1" x14ac:dyDescent="0.25">
      <c r="A1170" s="2" t="s">
        <v>122</v>
      </c>
      <c r="B1170" s="2" t="s">
        <v>70</v>
      </c>
      <c r="C1170" s="2" t="s">
        <v>130</v>
      </c>
      <c r="D1170" s="2" t="s">
        <v>21</v>
      </c>
      <c r="E1170">
        <v>25</v>
      </c>
      <c r="F1170" s="1">
        <v>24</v>
      </c>
      <c r="G1170" s="1">
        <v>0</v>
      </c>
      <c r="H1170">
        <v>0</v>
      </c>
      <c r="I1170">
        <v>1</v>
      </c>
    </row>
    <row r="1171" spans="1:9" x14ac:dyDescent="0.25">
      <c r="A1171" s="2" t="s">
        <v>122</v>
      </c>
      <c r="B1171" s="2" t="s">
        <v>70</v>
      </c>
      <c r="C1171" s="2" t="s">
        <v>131</v>
      </c>
      <c r="D1171" s="2" t="s">
        <v>21</v>
      </c>
      <c r="E1171">
        <v>254</v>
      </c>
      <c r="F1171" s="1">
        <v>248</v>
      </c>
      <c r="G1171" s="1">
        <v>0</v>
      </c>
      <c r="H1171">
        <v>60</v>
      </c>
      <c r="I1171">
        <v>197</v>
      </c>
    </row>
    <row r="1172" spans="1:9" hidden="1" x14ac:dyDescent="0.25">
      <c r="A1172" s="2" t="s">
        <v>122</v>
      </c>
      <c r="B1172" s="2" t="s">
        <v>70</v>
      </c>
      <c r="C1172" s="2" t="s">
        <v>132</v>
      </c>
      <c r="D1172" s="2" t="s">
        <v>21</v>
      </c>
      <c r="E1172">
        <v>270</v>
      </c>
      <c r="F1172" s="1">
        <v>265</v>
      </c>
      <c r="G1172" s="1">
        <v>0</v>
      </c>
      <c r="H1172">
        <v>82</v>
      </c>
      <c r="I1172">
        <v>212</v>
      </c>
    </row>
    <row r="1173" spans="1:9" hidden="1" x14ac:dyDescent="0.25">
      <c r="A1173" s="2" t="s">
        <v>122</v>
      </c>
      <c r="B1173" s="2" t="s">
        <v>70</v>
      </c>
      <c r="C1173" s="2" t="s">
        <v>133</v>
      </c>
      <c r="D1173" s="2" t="s">
        <v>21</v>
      </c>
      <c r="E1173">
        <v>259</v>
      </c>
      <c r="F1173" s="1">
        <v>249</v>
      </c>
      <c r="G1173" s="1">
        <v>0</v>
      </c>
      <c r="H1173">
        <v>123</v>
      </c>
      <c r="I1173">
        <v>222</v>
      </c>
    </row>
    <row r="1174" spans="1:9" hidden="1" x14ac:dyDescent="0.25">
      <c r="A1174" s="2" t="s">
        <v>122</v>
      </c>
      <c r="B1174" s="2" t="s">
        <v>70</v>
      </c>
      <c r="C1174" s="2" t="s">
        <v>2</v>
      </c>
      <c r="D1174" s="2" t="s">
        <v>21</v>
      </c>
      <c r="E1174">
        <v>217</v>
      </c>
      <c r="F1174" s="1">
        <v>209</v>
      </c>
      <c r="G1174" s="1">
        <v>0</v>
      </c>
      <c r="H1174">
        <v>151</v>
      </c>
      <c r="I1174">
        <v>198</v>
      </c>
    </row>
    <row r="1175" spans="1:9" hidden="1" x14ac:dyDescent="0.25">
      <c r="A1175" s="2" t="s">
        <v>123</v>
      </c>
      <c r="B1175" s="2" t="s">
        <v>105</v>
      </c>
      <c r="C1175" s="2" t="s">
        <v>129</v>
      </c>
      <c r="D1175" s="2" t="s">
        <v>21</v>
      </c>
      <c r="E1175">
        <v>32</v>
      </c>
      <c r="F1175" s="1">
        <v>0</v>
      </c>
      <c r="G1175" s="1">
        <v>142</v>
      </c>
      <c r="H1175">
        <v>0</v>
      </c>
      <c r="I1175">
        <v>0</v>
      </c>
    </row>
    <row r="1176" spans="1:9" hidden="1" x14ac:dyDescent="0.25">
      <c r="A1176" s="2" t="s">
        <v>123</v>
      </c>
      <c r="B1176" s="2" t="s">
        <v>105</v>
      </c>
      <c r="C1176" s="2" t="s">
        <v>130</v>
      </c>
      <c r="D1176" s="2" t="s">
        <v>21</v>
      </c>
      <c r="E1176">
        <v>71</v>
      </c>
      <c r="F1176" s="1">
        <v>67</v>
      </c>
      <c r="G1176" s="1">
        <v>82</v>
      </c>
      <c r="H1176">
        <v>0</v>
      </c>
      <c r="I1176">
        <v>4</v>
      </c>
    </row>
    <row r="1177" spans="1:9" x14ac:dyDescent="0.25">
      <c r="A1177" s="2" t="s">
        <v>123</v>
      </c>
      <c r="B1177" s="2" t="s">
        <v>105</v>
      </c>
      <c r="C1177" s="2" t="s">
        <v>131</v>
      </c>
      <c r="D1177" s="2" t="s">
        <v>21</v>
      </c>
      <c r="E1177">
        <v>180</v>
      </c>
      <c r="F1177" s="1">
        <v>171</v>
      </c>
      <c r="G1177" s="1">
        <v>196</v>
      </c>
      <c r="H1177">
        <v>15</v>
      </c>
      <c r="I1177">
        <v>78</v>
      </c>
    </row>
    <row r="1178" spans="1:9" hidden="1" x14ac:dyDescent="0.25">
      <c r="A1178" s="2" t="s">
        <v>123</v>
      </c>
      <c r="B1178" s="2" t="s">
        <v>105</v>
      </c>
      <c r="C1178" s="2" t="s">
        <v>132</v>
      </c>
      <c r="D1178" s="2" t="s">
        <v>21</v>
      </c>
      <c r="E1178">
        <v>132</v>
      </c>
      <c r="F1178" s="1">
        <v>129</v>
      </c>
      <c r="G1178" s="1">
        <v>140</v>
      </c>
      <c r="H1178">
        <v>27</v>
      </c>
      <c r="I1178">
        <v>86</v>
      </c>
    </row>
    <row r="1179" spans="1:9" hidden="1" x14ac:dyDescent="0.25">
      <c r="A1179" s="2" t="s">
        <v>123</v>
      </c>
      <c r="B1179" s="2" t="s">
        <v>105</v>
      </c>
      <c r="C1179" s="2" t="s">
        <v>133</v>
      </c>
      <c r="D1179" s="2" t="s">
        <v>21</v>
      </c>
      <c r="E1179">
        <v>113</v>
      </c>
      <c r="F1179" s="1">
        <v>111</v>
      </c>
      <c r="G1179" s="1">
        <v>118</v>
      </c>
      <c r="H1179">
        <v>58</v>
      </c>
      <c r="I1179">
        <v>92</v>
      </c>
    </row>
    <row r="1180" spans="1:9" hidden="1" x14ac:dyDescent="0.25">
      <c r="A1180" s="2" t="s">
        <v>123</v>
      </c>
      <c r="B1180" s="2" t="s">
        <v>105</v>
      </c>
      <c r="C1180" s="2" t="s">
        <v>2</v>
      </c>
      <c r="D1180" s="2" t="s">
        <v>21</v>
      </c>
      <c r="E1180">
        <v>58</v>
      </c>
      <c r="F1180" s="1">
        <v>57</v>
      </c>
      <c r="G1180" s="1">
        <v>53</v>
      </c>
      <c r="H1180">
        <v>39</v>
      </c>
      <c r="I1180">
        <v>51</v>
      </c>
    </row>
    <row r="1181" spans="1:9" hidden="1" x14ac:dyDescent="0.25">
      <c r="A1181" s="2" t="s">
        <v>123</v>
      </c>
      <c r="B1181" s="2" t="s">
        <v>48</v>
      </c>
      <c r="C1181" s="2" t="s">
        <v>129</v>
      </c>
      <c r="D1181" s="2" t="s">
        <v>21</v>
      </c>
      <c r="E1181">
        <v>33</v>
      </c>
      <c r="F1181" s="1">
        <v>0</v>
      </c>
      <c r="G1181" s="1">
        <v>68</v>
      </c>
      <c r="H1181">
        <v>0</v>
      </c>
      <c r="I1181">
        <v>0</v>
      </c>
    </row>
    <row r="1182" spans="1:9" hidden="1" x14ac:dyDescent="0.25">
      <c r="A1182" s="2" t="s">
        <v>123</v>
      </c>
      <c r="B1182" s="2" t="s">
        <v>48</v>
      </c>
      <c r="C1182" s="2" t="s">
        <v>130</v>
      </c>
      <c r="D1182" s="2" t="s">
        <v>21</v>
      </c>
      <c r="E1182">
        <v>44</v>
      </c>
      <c r="F1182" s="1">
        <v>43</v>
      </c>
      <c r="G1182" s="1">
        <v>55</v>
      </c>
      <c r="H1182">
        <v>0</v>
      </c>
      <c r="I1182">
        <v>0</v>
      </c>
    </row>
    <row r="1183" spans="1:9" x14ac:dyDescent="0.25">
      <c r="A1183" s="2" t="s">
        <v>123</v>
      </c>
      <c r="B1183" s="2" t="s">
        <v>48</v>
      </c>
      <c r="C1183" s="2" t="s">
        <v>131</v>
      </c>
      <c r="D1183" s="2" t="s">
        <v>21</v>
      </c>
      <c r="E1183">
        <v>155</v>
      </c>
      <c r="F1183" s="1">
        <v>149</v>
      </c>
      <c r="G1183" s="1">
        <v>170</v>
      </c>
      <c r="H1183">
        <v>22</v>
      </c>
      <c r="I1183">
        <v>96</v>
      </c>
    </row>
    <row r="1184" spans="1:9" hidden="1" x14ac:dyDescent="0.25">
      <c r="A1184" s="2" t="s">
        <v>123</v>
      </c>
      <c r="B1184" s="2" t="s">
        <v>48</v>
      </c>
      <c r="C1184" s="2" t="s">
        <v>132</v>
      </c>
      <c r="D1184" s="2" t="s">
        <v>21</v>
      </c>
      <c r="E1184">
        <v>176</v>
      </c>
      <c r="F1184" s="1">
        <v>171</v>
      </c>
      <c r="G1184" s="1">
        <v>179</v>
      </c>
      <c r="H1184">
        <v>54</v>
      </c>
      <c r="I1184">
        <v>143</v>
      </c>
    </row>
    <row r="1185" spans="1:9" hidden="1" x14ac:dyDescent="0.25">
      <c r="A1185" s="2" t="s">
        <v>123</v>
      </c>
      <c r="B1185" s="2" t="s">
        <v>48</v>
      </c>
      <c r="C1185" s="2" t="s">
        <v>133</v>
      </c>
      <c r="D1185" s="2" t="s">
        <v>21</v>
      </c>
      <c r="E1185">
        <v>65</v>
      </c>
      <c r="F1185" s="1">
        <v>64</v>
      </c>
      <c r="G1185" s="1">
        <v>73</v>
      </c>
      <c r="H1185">
        <v>34</v>
      </c>
      <c r="I1185">
        <v>58</v>
      </c>
    </row>
    <row r="1186" spans="1:9" hidden="1" x14ac:dyDescent="0.25">
      <c r="A1186" s="2" t="s">
        <v>123</v>
      </c>
      <c r="B1186" s="2" t="s">
        <v>48</v>
      </c>
      <c r="C1186" s="2" t="s">
        <v>2</v>
      </c>
      <c r="D1186" s="2" t="s">
        <v>21</v>
      </c>
      <c r="E1186">
        <v>29</v>
      </c>
      <c r="F1186" s="1">
        <v>28</v>
      </c>
      <c r="G1186" s="1">
        <v>25</v>
      </c>
      <c r="H1186">
        <v>18</v>
      </c>
      <c r="I1186">
        <v>26</v>
      </c>
    </row>
    <row r="1187" spans="1:9" hidden="1" x14ac:dyDescent="0.25">
      <c r="A1187" s="2" t="s">
        <v>123</v>
      </c>
      <c r="B1187" s="2" t="s">
        <v>49</v>
      </c>
      <c r="C1187" s="2" t="s">
        <v>129</v>
      </c>
      <c r="D1187" s="2" t="s">
        <v>21</v>
      </c>
      <c r="E1187" t="s">
        <v>151</v>
      </c>
      <c r="F1187" s="1">
        <v>0</v>
      </c>
      <c r="G1187" s="1">
        <v>6</v>
      </c>
      <c r="H1187">
        <v>0</v>
      </c>
      <c r="I1187">
        <v>0</v>
      </c>
    </row>
    <row r="1188" spans="1:9" hidden="1" x14ac:dyDescent="0.25">
      <c r="A1188" s="2" t="s">
        <v>123</v>
      </c>
      <c r="B1188" s="2" t="s">
        <v>49</v>
      </c>
      <c r="C1188" s="2" t="s">
        <v>130</v>
      </c>
      <c r="D1188" s="2" t="s">
        <v>21</v>
      </c>
      <c r="E1188">
        <v>7</v>
      </c>
      <c r="F1188" s="1">
        <v>6</v>
      </c>
      <c r="G1188" s="1">
        <v>6</v>
      </c>
      <c r="H1188">
        <v>0</v>
      </c>
      <c r="I1188">
        <v>0</v>
      </c>
    </row>
    <row r="1189" spans="1:9" x14ac:dyDescent="0.25">
      <c r="A1189" s="2" t="s">
        <v>123</v>
      </c>
      <c r="B1189" s="2" t="s">
        <v>49</v>
      </c>
      <c r="C1189" s="2" t="s">
        <v>131</v>
      </c>
      <c r="D1189" s="2" t="s">
        <v>21</v>
      </c>
      <c r="E1189">
        <v>14</v>
      </c>
      <c r="F1189" s="1">
        <v>13</v>
      </c>
      <c r="G1189" s="1">
        <v>18</v>
      </c>
      <c r="H1189" t="s">
        <v>151</v>
      </c>
      <c r="I1189">
        <v>7</v>
      </c>
    </row>
    <row r="1190" spans="1:9" hidden="1" x14ac:dyDescent="0.25">
      <c r="A1190" s="2" t="s">
        <v>123</v>
      </c>
      <c r="B1190" s="2" t="s">
        <v>49</v>
      </c>
      <c r="C1190" s="2" t="s">
        <v>132</v>
      </c>
      <c r="D1190" s="2" t="s">
        <v>21</v>
      </c>
      <c r="E1190">
        <v>12</v>
      </c>
      <c r="F1190" s="1">
        <v>11</v>
      </c>
      <c r="G1190" s="1">
        <v>7</v>
      </c>
      <c r="H1190">
        <v>5</v>
      </c>
      <c r="I1190">
        <v>9</v>
      </c>
    </row>
    <row r="1191" spans="1:9" hidden="1" x14ac:dyDescent="0.25">
      <c r="A1191" s="2" t="s">
        <v>123</v>
      </c>
      <c r="B1191" s="2" t="s">
        <v>49</v>
      </c>
      <c r="C1191" s="2" t="s">
        <v>133</v>
      </c>
      <c r="D1191" s="2" t="s">
        <v>21</v>
      </c>
      <c r="E1191">
        <v>10</v>
      </c>
      <c r="F1191" s="1">
        <v>10</v>
      </c>
      <c r="G1191" s="1">
        <v>11</v>
      </c>
      <c r="H1191">
        <v>6</v>
      </c>
      <c r="I1191">
        <v>9</v>
      </c>
    </row>
    <row r="1192" spans="1:9" hidden="1" x14ac:dyDescent="0.25">
      <c r="A1192" s="2" t="s">
        <v>123</v>
      </c>
      <c r="B1192" s="2" t="s">
        <v>49</v>
      </c>
      <c r="C1192" s="2" t="s">
        <v>2</v>
      </c>
      <c r="D1192" s="2" t="s">
        <v>21</v>
      </c>
      <c r="E1192">
        <v>10</v>
      </c>
      <c r="F1192" s="1">
        <v>10</v>
      </c>
      <c r="G1192" s="1">
        <v>7</v>
      </c>
      <c r="H1192">
        <v>8</v>
      </c>
      <c r="I1192">
        <v>9</v>
      </c>
    </row>
    <row r="1193" spans="1:9" hidden="1" x14ac:dyDescent="0.25">
      <c r="A1193" s="2" t="s">
        <v>123</v>
      </c>
      <c r="B1193" s="2" t="s">
        <v>106</v>
      </c>
      <c r="C1193" s="2" t="s">
        <v>129</v>
      </c>
      <c r="D1193" s="2" t="s">
        <v>21</v>
      </c>
      <c r="E1193">
        <v>7</v>
      </c>
      <c r="F1193" s="1">
        <v>0</v>
      </c>
      <c r="G1193" s="1">
        <v>25</v>
      </c>
      <c r="H1193">
        <v>0</v>
      </c>
      <c r="I1193">
        <v>0</v>
      </c>
    </row>
    <row r="1194" spans="1:9" hidden="1" x14ac:dyDescent="0.25">
      <c r="A1194" s="2" t="s">
        <v>123</v>
      </c>
      <c r="B1194" s="2" t="s">
        <v>106</v>
      </c>
      <c r="C1194" s="2" t="s">
        <v>130</v>
      </c>
      <c r="D1194" s="2" t="s">
        <v>21</v>
      </c>
      <c r="E1194">
        <v>15</v>
      </c>
      <c r="F1194" s="1">
        <v>14</v>
      </c>
      <c r="G1194" s="1">
        <v>16</v>
      </c>
      <c r="H1194">
        <v>0</v>
      </c>
      <c r="I1194">
        <v>0</v>
      </c>
    </row>
    <row r="1195" spans="1:9" x14ac:dyDescent="0.25">
      <c r="A1195" s="2" t="s">
        <v>123</v>
      </c>
      <c r="B1195" s="2" t="s">
        <v>106</v>
      </c>
      <c r="C1195" s="2" t="s">
        <v>131</v>
      </c>
      <c r="D1195" s="2" t="s">
        <v>21</v>
      </c>
      <c r="E1195">
        <v>49</v>
      </c>
      <c r="F1195" s="1">
        <v>48</v>
      </c>
      <c r="G1195" s="1">
        <v>54</v>
      </c>
      <c r="H1195">
        <v>9</v>
      </c>
      <c r="I1195">
        <v>34</v>
      </c>
    </row>
    <row r="1196" spans="1:9" hidden="1" x14ac:dyDescent="0.25">
      <c r="A1196" s="2" t="s">
        <v>123</v>
      </c>
      <c r="B1196" s="2" t="s">
        <v>106</v>
      </c>
      <c r="C1196" s="2" t="s">
        <v>132</v>
      </c>
      <c r="D1196" s="2" t="s">
        <v>21</v>
      </c>
      <c r="E1196">
        <v>49</v>
      </c>
      <c r="F1196" s="1">
        <v>47</v>
      </c>
      <c r="G1196" s="1">
        <v>42</v>
      </c>
      <c r="H1196">
        <v>18</v>
      </c>
      <c r="I1196">
        <v>40</v>
      </c>
    </row>
    <row r="1197" spans="1:9" hidden="1" x14ac:dyDescent="0.25">
      <c r="A1197" s="2" t="s">
        <v>123</v>
      </c>
      <c r="B1197" s="2" t="s">
        <v>106</v>
      </c>
      <c r="C1197" s="2" t="s">
        <v>133</v>
      </c>
      <c r="D1197" s="2" t="s">
        <v>21</v>
      </c>
      <c r="E1197">
        <v>29</v>
      </c>
      <c r="F1197" s="1">
        <v>29</v>
      </c>
      <c r="G1197" s="1">
        <v>26</v>
      </c>
      <c r="H1197">
        <v>13</v>
      </c>
      <c r="I1197">
        <v>27</v>
      </c>
    </row>
    <row r="1198" spans="1:9" hidden="1" x14ac:dyDescent="0.25">
      <c r="A1198" s="2" t="s">
        <v>123</v>
      </c>
      <c r="B1198" s="2" t="s">
        <v>106</v>
      </c>
      <c r="C1198" s="2" t="s">
        <v>2</v>
      </c>
      <c r="D1198" s="2" t="s">
        <v>21</v>
      </c>
      <c r="E1198">
        <v>14</v>
      </c>
      <c r="F1198" s="1">
        <v>14</v>
      </c>
      <c r="G1198" s="1">
        <v>11</v>
      </c>
      <c r="H1198">
        <v>10</v>
      </c>
      <c r="I1198">
        <v>11</v>
      </c>
    </row>
    <row r="1199" spans="1:9" hidden="1" x14ac:dyDescent="0.25">
      <c r="A1199" s="2" t="s">
        <v>123</v>
      </c>
      <c r="B1199" s="2" t="s">
        <v>107</v>
      </c>
      <c r="C1199" s="2" t="s">
        <v>129</v>
      </c>
      <c r="D1199" s="2" t="s">
        <v>21</v>
      </c>
      <c r="E1199" t="s">
        <v>151</v>
      </c>
      <c r="F1199" s="1">
        <v>0</v>
      </c>
      <c r="G1199" s="1">
        <v>7</v>
      </c>
      <c r="H1199">
        <v>0</v>
      </c>
      <c r="I1199">
        <v>0</v>
      </c>
    </row>
    <row r="1200" spans="1:9" hidden="1" x14ac:dyDescent="0.25">
      <c r="A1200" s="2" t="s">
        <v>123</v>
      </c>
      <c r="B1200" s="2" t="s">
        <v>107</v>
      </c>
      <c r="C1200" s="2" t="s">
        <v>130</v>
      </c>
      <c r="D1200" s="2" t="s">
        <v>21</v>
      </c>
      <c r="E1200" t="s">
        <v>151</v>
      </c>
      <c r="F1200" s="1" t="s">
        <v>151</v>
      </c>
      <c r="G1200" s="1">
        <v>8</v>
      </c>
      <c r="H1200">
        <v>0</v>
      </c>
      <c r="I1200">
        <v>1</v>
      </c>
    </row>
    <row r="1201" spans="1:9" x14ac:dyDescent="0.25">
      <c r="A1201" s="2" t="s">
        <v>123</v>
      </c>
      <c r="B1201" s="2" t="s">
        <v>107</v>
      </c>
      <c r="C1201" s="2" t="s">
        <v>131</v>
      </c>
      <c r="D1201" s="2" t="s">
        <v>21</v>
      </c>
      <c r="E1201">
        <v>22</v>
      </c>
      <c r="F1201" s="1">
        <v>21</v>
      </c>
      <c r="G1201" s="1">
        <v>26</v>
      </c>
      <c r="H1201">
        <v>5</v>
      </c>
      <c r="I1201">
        <v>14</v>
      </c>
    </row>
    <row r="1202" spans="1:9" hidden="1" x14ac:dyDescent="0.25">
      <c r="A1202" s="2" t="s">
        <v>123</v>
      </c>
      <c r="B1202" s="2" t="s">
        <v>107</v>
      </c>
      <c r="C1202" s="2" t="s">
        <v>132</v>
      </c>
      <c r="D1202" s="2" t="s">
        <v>21</v>
      </c>
      <c r="E1202">
        <v>16</v>
      </c>
      <c r="F1202" s="1">
        <v>16</v>
      </c>
      <c r="G1202" s="1">
        <v>14</v>
      </c>
      <c r="H1202">
        <v>5</v>
      </c>
      <c r="I1202">
        <v>13</v>
      </c>
    </row>
    <row r="1203" spans="1:9" hidden="1" x14ac:dyDescent="0.25">
      <c r="A1203" s="2" t="s">
        <v>123</v>
      </c>
      <c r="B1203" s="2" t="s">
        <v>107</v>
      </c>
      <c r="C1203" s="2" t="s">
        <v>133</v>
      </c>
      <c r="D1203" s="2" t="s">
        <v>21</v>
      </c>
      <c r="E1203">
        <v>12</v>
      </c>
      <c r="F1203" s="1">
        <v>12</v>
      </c>
      <c r="G1203" s="1">
        <v>11</v>
      </c>
      <c r="H1203">
        <v>6</v>
      </c>
      <c r="I1203">
        <v>10</v>
      </c>
    </row>
    <row r="1204" spans="1:9" hidden="1" x14ac:dyDescent="0.25">
      <c r="A1204" s="2" t="s">
        <v>123</v>
      </c>
      <c r="B1204" s="2" t="s">
        <v>107</v>
      </c>
      <c r="C1204" s="2" t="s">
        <v>2</v>
      </c>
      <c r="D1204" s="2" t="s">
        <v>21</v>
      </c>
      <c r="E1204">
        <v>5</v>
      </c>
      <c r="F1204" s="1">
        <v>5</v>
      </c>
      <c r="G1204" s="1">
        <v>5</v>
      </c>
      <c r="H1204">
        <v>5</v>
      </c>
      <c r="I1204">
        <v>5</v>
      </c>
    </row>
    <row r="1205" spans="1:9" hidden="1" x14ac:dyDescent="0.25">
      <c r="A1205" s="2" t="s">
        <v>123</v>
      </c>
      <c r="B1205" s="2" t="s">
        <v>52</v>
      </c>
      <c r="C1205" s="2" t="s">
        <v>129</v>
      </c>
      <c r="D1205" s="2" t="s">
        <v>21</v>
      </c>
      <c r="E1205">
        <v>18</v>
      </c>
      <c r="F1205" s="1">
        <v>0</v>
      </c>
      <c r="G1205" s="1">
        <v>54</v>
      </c>
      <c r="H1205">
        <v>0</v>
      </c>
      <c r="I1205">
        <v>0</v>
      </c>
    </row>
    <row r="1206" spans="1:9" hidden="1" x14ac:dyDescent="0.25">
      <c r="A1206" s="2" t="s">
        <v>123</v>
      </c>
      <c r="B1206" s="2" t="s">
        <v>52</v>
      </c>
      <c r="C1206" s="2" t="s">
        <v>130</v>
      </c>
      <c r="D1206" s="2" t="s">
        <v>21</v>
      </c>
      <c r="E1206">
        <v>36</v>
      </c>
      <c r="F1206" s="1">
        <v>32</v>
      </c>
      <c r="G1206" s="1">
        <v>48</v>
      </c>
      <c r="H1206">
        <v>0</v>
      </c>
      <c r="I1206">
        <v>1</v>
      </c>
    </row>
    <row r="1207" spans="1:9" x14ac:dyDescent="0.25">
      <c r="A1207" s="2" t="s">
        <v>123</v>
      </c>
      <c r="B1207" s="2" t="s">
        <v>52</v>
      </c>
      <c r="C1207" s="2" t="s">
        <v>131</v>
      </c>
      <c r="D1207" s="2" t="s">
        <v>21</v>
      </c>
      <c r="E1207">
        <v>132</v>
      </c>
      <c r="F1207" s="1">
        <v>128</v>
      </c>
      <c r="G1207" s="1">
        <v>128</v>
      </c>
      <c r="H1207">
        <v>22</v>
      </c>
      <c r="I1207">
        <v>74</v>
      </c>
    </row>
    <row r="1208" spans="1:9" hidden="1" x14ac:dyDescent="0.25">
      <c r="A1208" s="2" t="s">
        <v>123</v>
      </c>
      <c r="B1208" s="2" t="s">
        <v>52</v>
      </c>
      <c r="C1208" s="2" t="s">
        <v>132</v>
      </c>
      <c r="D1208" s="2" t="s">
        <v>21</v>
      </c>
      <c r="E1208">
        <v>85</v>
      </c>
      <c r="F1208" s="1">
        <v>84</v>
      </c>
      <c r="G1208" s="1">
        <v>98</v>
      </c>
      <c r="H1208">
        <v>31</v>
      </c>
      <c r="I1208">
        <v>66</v>
      </c>
    </row>
    <row r="1209" spans="1:9" hidden="1" x14ac:dyDescent="0.25">
      <c r="A1209" s="2" t="s">
        <v>123</v>
      </c>
      <c r="B1209" s="2" t="s">
        <v>52</v>
      </c>
      <c r="C1209" s="2" t="s">
        <v>133</v>
      </c>
      <c r="D1209" s="2" t="s">
        <v>21</v>
      </c>
      <c r="E1209">
        <v>97</v>
      </c>
      <c r="F1209" s="1">
        <v>96</v>
      </c>
      <c r="G1209" s="1">
        <v>105</v>
      </c>
      <c r="H1209">
        <v>40</v>
      </c>
      <c r="I1209">
        <v>78</v>
      </c>
    </row>
    <row r="1210" spans="1:9" hidden="1" x14ac:dyDescent="0.25">
      <c r="A1210" s="2" t="s">
        <v>123</v>
      </c>
      <c r="B1210" s="2" t="s">
        <v>52</v>
      </c>
      <c r="C1210" s="2" t="s">
        <v>2</v>
      </c>
      <c r="D1210" s="2" t="s">
        <v>21</v>
      </c>
      <c r="E1210">
        <v>41</v>
      </c>
      <c r="F1210" s="1">
        <v>41</v>
      </c>
      <c r="G1210" s="1">
        <v>35</v>
      </c>
      <c r="H1210">
        <v>33</v>
      </c>
      <c r="I1210">
        <v>38</v>
      </c>
    </row>
    <row r="1211" spans="1:9" hidden="1" x14ac:dyDescent="0.25">
      <c r="A1211" s="2" t="s">
        <v>123</v>
      </c>
      <c r="B1211" s="2" t="s">
        <v>47</v>
      </c>
      <c r="C1211" s="2" t="s">
        <v>129</v>
      </c>
      <c r="D1211" s="2" t="s">
        <v>21</v>
      </c>
      <c r="E1211">
        <v>23</v>
      </c>
      <c r="F1211" s="1">
        <v>0</v>
      </c>
      <c r="G1211" s="1">
        <v>59</v>
      </c>
      <c r="H1211">
        <v>0</v>
      </c>
      <c r="I1211">
        <v>0</v>
      </c>
    </row>
    <row r="1212" spans="1:9" hidden="1" x14ac:dyDescent="0.25">
      <c r="A1212" s="2" t="s">
        <v>123</v>
      </c>
      <c r="B1212" s="2" t="s">
        <v>47</v>
      </c>
      <c r="C1212" s="2" t="s">
        <v>130</v>
      </c>
      <c r="D1212" s="2" t="s">
        <v>21</v>
      </c>
      <c r="E1212">
        <v>28</v>
      </c>
      <c r="F1212" s="1">
        <v>27</v>
      </c>
      <c r="G1212" s="1">
        <v>30</v>
      </c>
      <c r="H1212">
        <v>0</v>
      </c>
      <c r="I1212">
        <v>1</v>
      </c>
    </row>
    <row r="1213" spans="1:9" x14ac:dyDescent="0.25">
      <c r="A1213" s="2" t="s">
        <v>123</v>
      </c>
      <c r="B1213" s="2" t="s">
        <v>47</v>
      </c>
      <c r="C1213" s="2" t="s">
        <v>131</v>
      </c>
      <c r="D1213" s="2" t="s">
        <v>21</v>
      </c>
      <c r="E1213">
        <v>102</v>
      </c>
      <c r="F1213" s="1">
        <v>98</v>
      </c>
      <c r="G1213" s="1">
        <v>106</v>
      </c>
      <c r="H1213">
        <v>28</v>
      </c>
      <c r="I1213">
        <v>66</v>
      </c>
    </row>
    <row r="1214" spans="1:9" hidden="1" x14ac:dyDescent="0.25">
      <c r="A1214" s="2" t="s">
        <v>123</v>
      </c>
      <c r="B1214" s="2" t="s">
        <v>47</v>
      </c>
      <c r="C1214" s="2" t="s">
        <v>132</v>
      </c>
      <c r="D1214" s="2" t="s">
        <v>21</v>
      </c>
      <c r="E1214">
        <v>58</v>
      </c>
      <c r="F1214" s="1">
        <v>54</v>
      </c>
      <c r="G1214" s="1">
        <v>64</v>
      </c>
      <c r="H1214">
        <v>26</v>
      </c>
      <c r="I1214">
        <v>43</v>
      </c>
    </row>
    <row r="1215" spans="1:9" hidden="1" x14ac:dyDescent="0.25">
      <c r="A1215" s="2" t="s">
        <v>123</v>
      </c>
      <c r="B1215" s="2" t="s">
        <v>47</v>
      </c>
      <c r="C1215" s="2" t="s">
        <v>133</v>
      </c>
      <c r="D1215" s="2" t="s">
        <v>21</v>
      </c>
      <c r="E1215">
        <v>64</v>
      </c>
      <c r="F1215" s="1">
        <v>64</v>
      </c>
      <c r="G1215" s="1">
        <v>72</v>
      </c>
      <c r="H1215">
        <v>46</v>
      </c>
      <c r="I1215">
        <v>61</v>
      </c>
    </row>
    <row r="1216" spans="1:9" hidden="1" x14ac:dyDescent="0.25">
      <c r="A1216" s="2" t="s">
        <v>123</v>
      </c>
      <c r="B1216" s="2" t="s">
        <v>47</v>
      </c>
      <c r="C1216" s="2" t="s">
        <v>2</v>
      </c>
      <c r="D1216" s="2" t="s">
        <v>21</v>
      </c>
      <c r="E1216">
        <v>40</v>
      </c>
      <c r="F1216" s="1">
        <v>39</v>
      </c>
      <c r="G1216" s="1">
        <v>39</v>
      </c>
      <c r="H1216">
        <v>32</v>
      </c>
      <c r="I1216">
        <v>37</v>
      </c>
    </row>
    <row r="1217" spans="1:9" hidden="1" x14ac:dyDescent="0.25">
      <c r="A1217" s="2" t="s">
        <v>123</v>
      </c>
      <c r="B1217" s="2" t="s">
        <v>50</v>
      </c>
      <c r="C1217" s="2" t="s">
        <v>129</v>
      </c>
      <c r="D1217" s="2" t="s">
        <v>21</v>
      </c>
      <c r="E1217">
        <v>10</v>
      </c>
      <c r="F1217" s="1">
        <v>0</v>
      </c>
      <c r="G1217" s="1">
        <v>44</v>
      </c>
      <c r="H1217">
        <v>0</v>
      </c>
      <c r="I1217">
        <v>0</v>
      </c>
    </row>
    <row r="1218" spans="1:9" hidden="1" x14ac:dyDescent="0.25">
      <c r="A1218" s="2" t="s">
        <v>123</v>
      </c>
      <c r="B1218" s="2" t="s">
        <v>50</v>
      </c>
      <c r="C1218" s="2" t="s">
        <v>130</v>
      </c>
      <c r="D1218" s="2" t="s">
        <v>21</v>
      </c>
      <c r="E1218">
        <v>23</v>
      </c>
      <c r="F1218" s="1">
        <v>22</v>
      </c>
      <c r="G1218" s="1">
        <v>27</v>
      </c>
      <c r="H1218">
        <v>0</v>
      </c>
      <c r="I1218">
        <v>0</v>
      </c>
    </row>
    <row r="1219" spans="1:9" x14ac:dyDescent="0.25">
      <c r="A1219" s="2" t="s">
        <v>123</v>
      </c>
      <c r="B1219" s="2" t="s">
        <v>50</v>
      </c>
      <c r="C1219" s="2" t="s">
        <v>131</v>
      </c>
      <c r="D1219" s="2" t="s">
        <v>21</v>
      </c>
      <c r="E1219">
        <v>52</v>
      </c>
      <c r="F1219" s="1">
        <v>50</v>
      </c>
      <c r="G1219" s="1">
        <v>62</v>
      </c>
      <c r="H1219">
        <v>7</v>
      </c>
      <c r="I1219">
        <v>24</v>
      </c>
    </row>
    <row r="1220" spans="1:9" hidden="1" x14ac:dyDescent="0.25">
      <c r="A1220" s="2" t="s">
        <v>123</v>
      </c>
      <c r="B1220" s="2" t="s">
        <v>50</v>
      </c>
      <c r="C1220" s="2" t="s">
        <v>132</v>
      </c>
      <c r="D1220" s="2" t="s">
        <v>21</v>
      </c>
      <c r="E1220">
        <v>53</v>
      </c>
      <c r="F1220" s="1">
        <v>52</v>
      </c>
      <c r="G1220" s="1">
        <v>57</v>
      </c>
      <c r="H1220">
        <v>11</v>
      </c>
      <c r="I1220">
        <v>39</v>
      </c>
    </row>
    <row r="1221" spans="1:9" hidden="1" x14ac:dyDescent="0.25">
      <c r="A1221" s="2" t="s">
        <v>123</v>
      </c>
      <c r="B1221" s="2" t="s">
        <v>50</v>
      </c>
      <c r="C1221" s="2" t="s">
        <v>133</v>
      </c>
      <c r="D1221" s="2" t="s">
        <v>21</v>
      </c>
      <c r="E1221">
        <v>36</v>
      </c>
      <c r="F1221" s="1">
        <v>33</v>
      </c>
      <c r="G1221" s="1">
        <v>37</v>
      </c>
      <c r="H1221">
        <v>18</v>
      </c>
      <c r="I1221">
        <v>30</v>
      </c>
    </row>
    <row r="1222" spans="1:9" hidden="1" x14ac:dyDescent="0.25">
      <c r="A1222" s="2" t="s">
        <v>123</v>
      </c>
      <c r="B1222" s="2" t="s">
        <v>50</v>
      </c>
      <c r="C1222" s="2" t="s">
        <v>2</v>
      </c>
      <c r="D1222" s="2" t="s">
        <v>21</v>
      </c>
      <c r="E1222">
        <v>26</v>
      </c>
      <c r="F1222" s="1">
        <v>26</v>
      </c>
      <c r="G1222" s="1">
        <v>25</v>
      </c>
      <c r="H1222">
        <v>18</v>
      </c>
      <c r="I1222">
        <v>25</v>
      </c>
    </row>
    <row r="1223" spans="1:9" hidden="1" x14ac:dyDescent="0.25">
      <c r="A1223" s="2" t="s">
        <v>45</v>
      </c>
      <c r="B1223" s="2" t="s">
        <v>104</v>
      </c>
      <c r="C1223" s="2" t="s">
        <v>129</v>
      </c>
      <c r="D1223" s="2" t="s">
        <v>26</v>
      </c>
      <c r="E1223">
        <v>1298</v>
      </c>
      <c r="F1223" s="1">
        <v>0</v>
      </c>
      <c r="G1223" s="1">
        <v>5415</v>
      </c>
      <c r="H1223">
        <v>0</v>
      </c>
      <c r="I1223">
        <v>0</v>
      </c>
    </row>
    <row r="1224" spans="1:9" hidden="1" x14ac:dyDescent="0.25">
      <c r="A1224" s="2" t="s">
        <v>45</v>
      </c>
      <c r="B1224" s="2" t="s">
        <v>104</v>
      </c>
      <c r="C1224" s="2" t="s">
        <v>130</v>
      </c>
      <c r="D1224" s="2" t="s">
        <v>26</v>
      </c>
      <c r="E1224">
        <v>3557</v>
      </c>
      <c r="F1224" s="1">
        <v>3262</v>
      </c>
      <c r="G1224" s="1">
        <v>3913</v>
      </c>
      <c r="H1224">
        <v>0</v>
      </c>
      <c r="I1224">
        <v>64</v>
      </c>
    </row>
    <row r="1225" spans="1:9" x14ac:dyDescent="0.25">
      <c r="A1225" s="2" t="s">
        <v>45</v>
      </c>
      <c r="B1225" s="2" t="s">
        <v>104</v>
      </c>
      <c r="C1225" s="2" t="s">
        <v>131</v>
      </c>
      <c r="D1225" s="2" t="s">
        <v>26</v>
      </c>
      <c r="E1225">
        <v>7965</v>
      </c>
      <c r="F1225" s="1">
        <v>7493</v>
      </c>
      <c r="G1225" s="1">
        <v>8672</v>
      </c>
      <c r="H1225">
        <v>945</v>
      </c>
      <c r="I1225">
        <v>3646</v>
      </c>
    </row>
    <row r="1226" spans="1:9" hidden="1" x14ac:dyDescent="0.25">
      <c r="A1226" s="2" t="s">
        <v>45</v>
      </c>
      <c r="B1226" s="2" t="s">
        <v>104</v>
      </c>
      <c r="C1226" s="2" t="s">
        <v>132</v>
      </c>
      <c r="D1226" s="2" t="s">
        <v>26</v>
      </c>
      <c r="E1226">
        <v>4623</v>
      </c>
      <c r="F1226" s="1">
        <v>4391</v>
      </c>
      <c r="G1226" s="1">
        <v>5056</v>
      </c>
      <c r="H1226">
        <v>1038</v>
      </c>
      <c r="I1226">
        <v>2929</v>
      </c>
    </row>
    <row r="1227" spans="1:9" hidden="1" x14ac:dyDescent="0.25">
      <c r="A1227" s="2" t="s">
        <v>45</v>
      </c>
      <c r="B1227" s="2" t="s">
        <v>104</v>
      </c>
      <c r="C1227" s="2" t="s">
        <v>133</v>
      </c>
      <c r="D1227" s="2" t="s">
        <v>26</v>
      </c>
      <c r="E1227">
        <v>4291</v>
      </c>
      <c r="F1227" s="1">
        <v>4201</v>
      </c>
      <c r="G1227" s="1">
        <v>4508</v>
      </c>
      <c r="H1227">
        <v>2035</v>
      </c>
      <c r="I1227">
        <v>3465</v>
      </c>
    </row>
    <row r="1228" spans="1:9" hidden="1" x14ac:dyDescent="0.25">
      <c r="A1228" s="2" t="s">
        <v>45</v>
      </c>
      <c r="B1228" s="2" t="s">
        <v>104</v>
      </c>
      <c r="C1228" s="2" t="s">
        <v>2</v>
      </c>
      <c r="D1228" s="2" t="s">
        <v>26</v>
      </c>
      <c r="E1228">
        <v>2251</v>
      </c>
      <c r="F1228" s="1">
        <v>2221</v>
      </c>
      <c r="G1228" s="1">
        <v>2076</v>
      </c>
      <c r="H1228">
        <v>1597</v>
      </c>
      <c r="I1228">
        <v>2022</v>
      </c>
    </row>
    <row r="1229" spans="1:9" hidden="1" x14ac:dyDescent="0.25">
      <c r="A1229" s="2" t="s">
        <v>122</v>
      </c>
      <c r="B1229" s="2" t="s">
        <v>63</v>
      </c>
      <c r="C1229" s="2" t="s">
        <v>129</v>
      </c>
      <c r="D1229" s="2" t="s">
        <v>26</v>
      </c>
      <c r="E1229">
        <v>36</v>
      </c>
      <c r="F1229" s="1">
        <v>0</v>
      </c>
      <c r="G1229" s="1">
        <v>86</v>
      </c>
      <c r="H1229">
        <v>0</v>
      </c>
      <c r="I1229">
        <v>0</v>
      </c>
    </row>
    <row r="1230" spans="1:9" hidden="1" x14ac:dyDescent="0.25">
      <c r="A1230" s="2" t="s">
        <v>122</v>
      </c>
      <c r="B1230" s="2" t="s">
        <v>63</v>
      </c>
      <c r="C1230" s="2" t="s">
        <v>130</v>
      </c>
      <c r="D1230" s="2" t="s">
        <v>26</v>
      </c>
      <c r="E1230">
        <v>59</v>
      </c>
      <c r="F1230" s="1">
        <v>57</v>
      </c>
      <c r="G1230" s="1">
        <v>60</v>
      </c>
      <c r="H1230">
        <v>0</v>
      </c>
      <c r="I1230">
        <v>3</v>
      </c>
    </row>
    <row r="1231" spans="1:9" x14ac:dyDescent="0.25">
      <c r="A1231" s="2" t="s">
        <v>122</v>
      </c>
      <c r="B1231" s="2" t="s">
        <v>63</v>
      </c>
      <c r="C1231" s="2" t="s">
        <v>131</v>
      </c>
      <c r="D1231" s="2" t="s">
        <v>26</v>
      </c>
      <c r="E1231">
        <v>199</v>
      </c>
      <c r="F1231" s="1">
        <v>194</v>
      </c>
      <c r="G1231" s="1">
        <v>210</v>
      </c>
      <c r="H1231">
        <v>39</v>
      </c>
      <c r="I1231">
        <v>135</v>
      </c>
    </row>
    <row r="1232" spans="1:9" hidden="1" x14ac:dyDescent="0.25">
      <c r="A1232" s="2" t="s">
        <v>122</v>
      </c>
      <c r="B1232" s="2" t="s">
        <v>63</v>
      </c>
      <c r="C1232" s="2" t="s">
        <v>132</v>
      </c>
      <c r="D1232" s="2" t="s">
        <v>26</v>
      </c>
      <c r="E1232">
        <v>178</v>
      </c>
      <c r="F1232" s="1">
        <v>176</v>
      </c>
      <c r="G1232" s="1">
        <v>191</v>
      </c>
      <c r="H1232">
        <v>69</v>
      </c>
      <c r="I1232">
        <v>149</v>
      </c>
    </row>
    <row r="1233" spans="1:9" hidden="1" x14ac:dyDescent="0.25">
      <c r="A1233" s="2" t="s">
        <v>122</v>
      </c>
      <c r="B1233" s="2" t="s">
        <v>63</v>
      </c>
      <c r="C1233" s="2" t="s">
        <v>133</v>
      </c>
      <c r="D1233" s="2" t="s">
        <v>26</v>
      </c>
      <c r="E1233">
        <v>106</v>
      </c>
      <c r="F1233" s="1">
        <v>106</v>
      </c>
      <c r="G1233" s="1">
        <v>113</v>
      </c>
      <c r="H1233">
        <v>58</v>
      </c>
      <c r="I1233">
        <v>94</v>
      </c>
    </row>
    <row r="1234" spans="1:9" hidden="1" x14ac:dyDescent="0.25">
      <c r="A1234" s="2" t="s">
        <v>122</v>
      </c>
      <c r="B1234" s="2" t="s">
        <v>63</v>
      </c>
      <c r="C1234" s="2" t="s">
        <v>2</v>
      </c>
      <c r="D1234" s="2" t="s">
        <v>26</v>
      </c>
      <c r="E1234">
        <v>45</v>
      </c>
      <c r="F1234" s="1">
        <v>44</v>
      </c>
      <c r="G1234" s="1">
        <v>48</v>
      </c>
      <c r="H1234">
        <v>31</v>
      </c>
      <c r="I1234">
        <v>38</v>
      </c>
    </row>
    <row r="1235" spans="1:9" hidden="1" x14ac:dyDescent="0.25">
      <c r="A1235" s="2" t="s">
        <v>122</v>
      </c>
      <c r="B1235" s="2" t="s">
        <v>60</v>
      </c>
      <c r="C1235" s="2" t="s">
        <v>129</v>
      </c>
      <c r="D1235" s="2" t="s">
        <v>26</v>
      </c>
      <c r="E1235">
        <v>40</v>
      </c>
      <c r="F1235" s="1">
        <v>0</v>
      </c>
      <c r="G1235" s="1">
        <v>99</v>
      </c>
      <c r="H1235">
        <v>0</v>
      </c>
      <c r="I1235">
        <v>0</v>
      </c>
    </row>
    <row r="1236" spans="1:9" hidden="1" x14ac:dyDescent="0.25">
      <c r="A1236" s="2" t="s">
        <v>122</v>
      </c>
      <c r="B1236" s="2" t="s">
        <v>60</v>
      </c>
      <c r="C1236" s="2" t="s">
        <v>130</v>
      </c>
      <c r="D1236" s="2" t="s">
        <v>26</v>
      </c>
      <c r="E1236">
        <v>90</v>
      </c>
      <c r="F1236" s="1">
        <v>87</v>
      </c>
      <c r="G1236" s="1">
        <v>89</v>
      </c>
      <c r="H1236">
        <v>0</v>
      </c>
      <c r="I1236">
        <v>5</v>
      </c>
    </row>
    <row r="1237" spans="1:9" x14ac:dyDescent="0.25">
      <c r="A1237" s="2" t="s">
        <v>122</v>
      </c>
      <c r="B1237" s="2" t="s">
        <v>60</v>
      </c>
      <c r="C1237" s="2" t="s">
        <v>131</v>
      </c>
      <c r="D1237" s="2" t="s">
        <v>26</v>
      </c>
      <c r="E1237">
        <v>271</v>
      </c>
      <c r="F1237" s="1">
        <v>270</v>
      </c>
      <c r="G1237" s="1">
        <v>255</v>
      </c>
      <c r="H1237">
        <v>60</v>
      </c>
      <c r="I1237">
        <v>220</v>
      </c>
    </row>
    <row r="1238" spans="1:9" hidden="1" x14ac:dyDescent="0.25">
      <c r="A1238" s="2" t="s">
        <v>122</v>
      </c>
      <c r="B1238" s="2" t="s">
        <v>60</v>
      </c>
      <c r="C1238" s="2" t="s">
        <v>132</v>
      </c>
      <c r="D1238" s="2" t="s">
        <v>26</v>
      </c>
      <c r="E1238">
        <v>271</v>
      </c>
      <c r="F1238" s="1">
        <v>269</v>
      </c>
      <c r="G1238" s="1">
        <v>267</v>
      </c>
      <c r="H1238">
        <v>109</v>
      </c>
      <c r="I1238">
        <v>242</v>
      </c>
    </row>
    <row r="1239" spans="1:9" hidden="1" x14ac:dyDescent="0.25">
      <c r="A1239" s="2" t="s">
        <v>122</v>
      </c>
      <c r="B1239" s="2" t="s">
        <v>60</v>
      </c>
      <c r="C1239" s="2" t="s">
        <v>133</v>
      </c>
      <c r="D1239" s="2" t="s">
        <v>26</v>
      </c>
      <c r="E1239">
        <v>157</v>
      </c>
      <c r="F1239" s="1">
        <v>157</v>
      </c>
      <c r="G1239" s="1">
        <v>165</v>
      </c>
      <c r="H1239">
        <v>90</v>
      </c>
      <c r="I1239">
        <v>149</v>
      </c>
    </row>
    <row r="1240" spans="1:9" hidden="1" x14ac:dyDescent="0.25">
      <c r="A1240" s="2" t="s">
        <v>122</v>
      </c>
      <c r="B1240" s="2" t="s">
        <v>60</v>
      </c>
      <c r="C1240" s="2" t="s">
        <v>2</v>
      </c>
      <c r="D1240" s="2" t="s">
        <v>26</v>
      </c>
      <c r="E1240">
        <v>60</v>
      </c>
      <c r="F1240" s="1">
        <v>60</v>
      </c>
      <c r="G1240" s="1">
        <v>62</v>
      </c>
      <c r="H1240">
        <v>46</v>
      </c>
      <c r="I1240">
        <v>59</v>
      </c>
    </row>
    <row r="1241" spans="1:9" hidden="1" x14ac:dyDescent="0.25">
      <c r="A1241" s="2" t="s">
        <v>122</v>
      </c>
      <c r="B1241" s="2" t="s">
        <v>58</v>
      </c>
      <c r="C1241" s="2" t="s">
        <v>129</v>
      </c>
      <c r="D1241" s="2" t="s">
        <v>26</v>
      </c>
      <c r="E1241">
        <v>251</v>
      </c>
      <c r="F1241" s="1" t="s">
        <v>151</v>
      </c>
      <c r="G1241" s="1">
        <v>334</v>
      </c>
      <c r="H1241">
        <v>0</v>
      </c>
      <c r="I1241">
        <v>0</v>
      </c>
    </row>
    <row r="1242" spans="1:9" hidden="1" x14ac:dyDescent="0.25">
      <c r="A1242" s="2" t="s">
        <v>122</v>
      </c>
      <c r="B1242" s="2" t="s">
        <v>58</v>
      </c>
      <c r="C1242" s="2" t="s">
        <v>130</v>
      </c>
      <c r="D1242" s="2" t="s">
        <v>26</v>
      </c>
      <c r="E1242">
        <v>231</v>
      </c>
      <c r="F1242" s="1">
        <v>227</v>
      </c>
      <c r="G1242" s="1">
        <v>207</v>
      </c>
      <c r="H1242">
        <v>0</v>
      </c>
      <c r="I1242">
        <v>4</v>
      </c>
    </row>
    <row r="1243" spans="1:9" x14ac:dyDescent="0.25">
      <c r="A1243" s="2" t="s">
        <v>122</v>
      </c>
      <c r="B1243" s="2" t="s">
        <v>58</v>
      </c>
      <c r="C1243" s="2" t="s">
        <v>131</v>
      </c>
      <c r="D1243" s="2" t="s">
        <v>26</v>
      </c>
      <c r="E1243">
        <v>796</v>
      </c>
      <c r="F1243" s="1">
        <v>790</v>
      </c>
      <c r="G1243" s="1">
        <v>613</v>
      </c>
      <c r="H1243">
        <v>184</v>
      </c>
      <c r="I1243">
        <v>670</v>
      </c>
    </row>
    <row r="1244" spans="1:9" hidden="1" x14ac:dyDescent="0.25">
      <c r="A1244" s="2" t="s">
        <v>122</v>
      </c>
      <c r="B1244" s="2" t="s">
        <v>58</v>
      </c>
      <c r="C1244" s="2" t="s">
        <v>132</v>
      </c>
      <c r="D1244" s="2" t="s">
        <v>26</v>
      </c>
      <c r="E1244">
        <v>621</v>
      </c>
      <c r="F1244" s="1">
        <v>615</v>
      </c>
      <c r="G1244" s="1">
        <v>619</v>
      </c>
      <c r="H1244">
        <v>230</v>
      </c>
      <c r="I1244">
        <v>557</v>
      </c>
    </row>
    <row r="1245" spans="1:9" hidden="1" x14ac:dyDescent="0.25">
      <c r="A1245" s="2" t="s">
        <v>122</v>
      </c>
      <c r="B1245" s="2" t="s">
        <v>58</v>
      </c>
      <c r="C1245" s="2" t="s">
        <v>133</v>
      </c>
      <c r="D1245" s="2" t="s">
        <v>26</v>
      </c>
      <c r="E1245">
        <v>517</v>
      </c>
      <c r="F1245" s="1">
        <v>513</v>
      </c>
      <c r="G1245" s="1">
        <v>539</v>
      </c>
      <c r="H1245">
        <v>271</v>
      </c>
      <c r="I1245">
        <v>485</v>
      </c>
    </row>
    <row r="1246" spans="1:9" hidden="1" x14ac:dyDescent="0.25">
      <c r="A1246" s="2" t="s">
        <v>122</v>
      </c>
      <c r="B1246" s="2" t="s">
        <v>58</v>
      </c>
      <c r="C1246" s="2" t="s">
        <v>2</v>
      </c>
      <c r="D1246" s="2" t="s">
        <v>26</v>
      </c>
      <c r="E1246">
        <v>518</v>
      </c>
      <c r="F1246" s="1">
        <v>514</v>
      </c>
      <c r="G1246" s="1">
        <v>514</v>
      </c>
      <c r="H1246">
        <v>363</v>
      </c>
      <c r="I1246">
        <v>490</v>
      </c>
    </row>
    <row r="1247" spans="1:9" hidden="1" x14ac:dyDescent="0.25">
      <c r="A1247" s="2" t="s">
        <v>122</v>
      </c>
      <c r="B1247" s="2" t="s">
        <v>108</v>
      </c>
      <c r="C1247" s="2" t="s">
        <v>129</v>
      </c>
      <c r="D1247" s="2" t="s">
        <v>26</v>
      </c>
      <c r="E1247">
        <v>0</v>
      </c>
      <c r="F1247" s="1">
        <v>0</v>
      </c>
      <c r="G1247" s="1">
        <v>7</v>
      </c>
      <c r="H1247">
        <v>0</v>
      </c>
      <c r="I1247">
        <v>0</v>
      </c>
    </row>
    <row r="1248" spans="1:9" hidden="1" x14ac:dyDescent="0.25">
      <c r="A1248" s="2" t="s">
        <v>122</v>
      </c>
      <c r="B1248" s="2" t="s">
        <v>108</v>
      </c>
      <c r="C1248" s="2" t="s">
        <v>130</v>
      </c>
      <c r="D1248" s="2" t="s">
        <v>26</v>
      </c>
      <c r="E1248">
        <v>0</v>
      </c>
      <c r="F1248" s="1">
        <v>0</v>
      </c>
      <c r="G1248" s="1">
        <v>8</v>
      </c>
      <c r="H1248">
        <v>0</v>
      </c>
      <c r="I1248">
        <v>0</v>
      </c>
    </row>
    <row r="1249" spans="1:9" x14ac:dyDescent="0.25">
      <c r="A1249" s="2" t="s">
        <v>122</v>
      </c>
      <c r="B1249" s="2" t="s">
        <v>108</v>
      </c>
      <c r="C1249" s="2" t="s">
        <v>131</v>
      </c>
      <c r="D1249" s="2" t="s">
        <v>26</v>
      </c>
      <c r="E1249">
        <v>0</v>
      </c>
      <c r="F1249" s="1">
        <v>0</v>
      </c>
      <c r="G1249" s="1">
        <v>37</v>
      </c>
      <c r="H1249">
        <v>0</v>
      </c>
      <c r="I1249">
        <v>0</v>
      </c>
    </row>
    <row r="1250" spans="1:9" hidden="1" x14ac:dyDescent="0.25">
      <c r="A1250" s="2" t="s">
        <v>122</v>
      </c>
      <c r="B1250" s="2" t="s">
        <v>108</v>
      </c>
      <c r="C1250" s="2" t="s">
        <v>132</v>
      </c>
      <c r="D1250" s="2" t="s">
        <v>26</v>
      </c>
      <c r="E1250">
        <v>0</v>
      </c>
      <c r="F1250" s="1">
        <v>0</v>
      </c>
      <c r="G1250" s="1">
        <v>50</v>
      </c>
      <c r="H1250">
        <v>0</v>
      </c>
      <c r="I1250">
        <v>0</v>
      </c>
    </row>
    <row r="1251" spans="1:9" hidden="1" x14ac:dyDescent="0.25">
      <c r="A1251" s="2" t="s">
        <v>122</v>
      </c>
      <c r="B1251" s="2" t="s">
        <v>108</v>
      </c>
      <c r="C1251" s="2" t="s">
        <v>133</v>
      </c>
      <c r="D1251" s="2" t="s">
        <v>26</v>
      </c>
      <c r="E1251">
        <v>0</v>
      </c>
      <c r="F1251" s="1">
        <v>0</v>
      </c>
      <c r="G1251" s="1">
        <v>39</v>
      </c>
      <c r="H1251">
        <v>0</v>
      </c>
      <c r="I1251">
        <v>0</v>
      </c>
    </row>
    <row r="1252" spans="1:9" hidden="1" x14ac:dyDescent="0.25">
      <c r="A1252" s="2" t="s">
        <v>122</v>
      </c>
      <c r="B1252" s="2" t="s">
        <v>108</v>
      </c>
      <c r="C1252" s="2" t="s">
        <v>2</v>
      </c>
      <c r="D1252" s="2" t="s">
        <v>26</v>
      </c>
      <c r="E1252">
        <v>0</v>
      </c>
      <c r="F1252" s="1">
        <v>0</v>
      </c>
      <c r="G1252" s="1">
        <v>24</v>
      </c>
      <c r="H1252">
        <v>0</v>
      </c>
      <c r="I1252">
        <v>0</v>
      </c>
    </row>
    <row r="1253" spans="1:9" hidden="1" x14ac:dyDescent="0.25">
      <c r="A1253" s="2" t="s">
        <v>122</v>
      </c>
      <c r="B1253" s="2" t="s">
        <v>68</v>
      </c>
      <c r="C1253" s="2" t="s">
        <v>129</v>
      </c>
      <c r="D1253" s="2" t="s">
        <v>26</v>
      </c>
      <c r="E1253">
        <v>66</v>
      </c>
      <c r="F1253" s="1">
        <v>0</v>
      </c>
      <c r="G1253" s="1">
        <v>206</v>
      </c>
      <c r="H1253">
        <v>0</v>
      </c>
      <c r="I1253">
        <v>0</v>
      </c>
    </row>
    <row r="1254" spans="1:9" hidden="1" x14ac:dyDescent="0.25">
      <c r="A1254" s="2" t="s">
        <v>122</v>
      </c>
      <c r="B1254" s="2" t="s">
        <v>68</v>
      </c>
      <c r="C1254" s="2" t="s">
        <v>130</v>
      </c>
      <c r="D1254" s="2" t="s">
        <v>26</v>
      </c>
      <c r="E1254">
        <v>230</v>
      </c>
      <c r="F1254" s="1">
        <v>224</v>
      </c>
      <c r="G1254" s="1">
        <v>252</v>
      </c>
      <c r="H1254">
        <v>0</v>
      </c>
      <c r="I1254">
        <v>5</v>
      </c>
    </row>
    <row r="1255" spans="1:9" x14ac:dyDescent="0.25">
      <c r="A1255" s="2" t="s">
        <v>122</v>
      </c>
      <c r="B1255" s="2" t="s">
        <v>68</v>
      </c>
      <c r="C1255" s="2" t="s">
        <v>131</v>
      </c>
      <c r="D1255" s="2" t="s">
        <v>26</v>
      </c>
      <c r="E1255">
        <v>572</v>
      </c>
      <c r="F1255" s="1">
        <v>563</v>
      </c>
      <c r="G1255" s="1">
        <v>571</v>
      </c>
      <c r="H1255">
        <v>148</v>
      </c>
      <c r="I1255">
        <v>413</v>
      </c>
    </row>
    <row r="1256" spans="1:9" hidden="1" x14ac:dyDescent="0.25">
      <c r="A1256" s="2" t="s">
        <v>122</v>
      </c>
      <c r="B1256" s="2" t="s">
        <v>68</v>
      </c>
      <c r="C1256" s="2" t="s">
        <v>132</v>
      </c>
      <c r="D1256" s="2" t="s">
        <v>26</v>
      </c>
      <c r="E1256">
        <v>487</v>
      </c>
      <c r="F1256" s="1">
        <v>477</v>
      </c>
      <c r="G1256" s="1">
        <v>558</v>
      </c>
      <c r="H1256">
        <v>170</v>
      </c>
      <c r="I1256">
        <v>409</v>
      </c>
    </row>
    <row r="1257" spans="1:9" hidden="1" x14ac:dyDescent="0.25">
      <c r="A1257" s="2" t="s">
        <v>122</v>
      </c>
      <c r="B1257" s="2" t="s">
        <v>68</v>
      </c>
      <c r="C1257" s="2" t="s">
        <v>133</v>
      </c>
      <c r="D1257" s="2" t="s">
        <v>26</v>
      </c>
      <c r="E1257">
        <v>581</v>
      </c>
      <c r="F1257" s="1">
        <v>573</v>
      </c>
      <c r="G1257" s="1">
        <v>601</v>
      </c>
      <c r="H1257">
        <v>330</v>
      </c>
      <c r="I1257">
        <v>518</v>
      </c>
    </row>
    <row r="1258" spans="1:9" hidden="1" x14ac:dyDescent="0.25">
      <c r="A1258" s="2" t="s">
        <v>122</v>
      </c>
      <c r="B1258" s="2" t="s">
        <v>68</v>
      </c>
      <c r="C1258" s="2" t="s">
        <v>2</v>
      </c>
      <c r="D1258" s="2" t="s">
        <v>26</v>
      </c>
      <c r="E1258">
        <v>615</v>
      </c>
      <c r="F1258" s="1">
        <v>610</v>
      </c>
      <c r="G1258" s="1">
        <v>677</v>
      </c>
      <c r="H1258">
        <v>481</v>
      </c>
      <c r="I1258">
        <v>566</v>
      </c>
    </row>
    <row r="1259" spans="1:9" hidden="1" x14ac:dyDescent="0.25">
      <c r="A1259" s="2" t="s">
        <v>122</v>
      </c>
      <c r="B1259" s="2" t="s">
        <v>57</v>
      </c>
      <c r="C1259" s="2" t="s">
        <v>129</v>
      </c>
      <c r="D1259" s="2" t="s">
        <v>26</v>
      </c>
      <c r="E1259">
        <v>241</v>
      </c>
      <c r="F1259" s="1">
        <v>0</v>
      </c>
      <c r="G1259" s="1">
        <v>434</v>
      </c>
      <c r="H1259">
        <v>0</v>
      </c>
      <c r="I1259">
        <v>0</v>
      </c>
    </row>
    <row r="1260" spans="1:9" hidden="1" x14ac:dyDescent="0.25">
      <c r="A1260" s="2" t="s">
        <v>122</v>
      </c>
      <c r="B1260" s="2" t="s">
        <v>57</v>
      </c>
      <c r="C1260" s="2" t="s">
        <v>130</v>
      </c>
      <c r="D1260" s="2" t="s">
        <v>26</v>
      </c>
      <c r="E1260">
        <v>207</v>
      </c>
      <c r="F1260" s="1">
        <v>195</v>
      </c>
      <c r="G1260" s="1">
        <v>208</v>
      </c>
      <c r="H1260">
        <v>0</v>
      </c>
      <c r="I1260">
        <v>4</v>
      </c>
    </row>
    <row r="1261" spans="1:9" x14ac:dyDescent="0.25">
      <c r="A1261" s="2" t="s">
        <v>122</v>
      </c>
      <c r="B1261" s="2" t="s">
        <v>57</v>
      </c>
      <c r="C1261" s="2" t="s">
        <v>131</v>
      </c>
      <c r="D1261" s="2" t="s">
        <v>26</v>
      </c>
      <c r="E1261">
        <v>1724</v>
      </c>
      <c r="F1261" s="1">
        <v>1715</v>
      </c>
      <c r="G1261" s="1">
        <v>1367</v>
      </c>
      <c r="H1261">
        <v>432</v>
      </c>
      <c r="I1261">
        <v>1450</v>
      </c>
    </row>
    <row r="1262" spans="1:9" hidden="1" x14ac:dyDescent="0.25">
      <c r="A1262" s="2" t="s">
        <v>122</v>
      </c>
      <c r="B1262" s="2" t="s">
        <v>57</v>
      </c>
      <c r="C1262" s="2" t="s">
        <v>132</v>
      </c>
      <c r="D1262" s="2" t="s">
        <v>26</v>
      </c>
      <c r="E1262">
        <v>1012</v>
      </c>
      <c r="F1262" s="1">
        <v>1003</v>
      </c>
      <c r="G1262" s="1">
        <v>861</v>
      </c>
      <c r="H1262">
        <v>428</v>
      </c>
      <c r="I1262">
        <v>916</v>
      </c>
    </row>
    <row r="1263" spans="1:9" hidden="1" x14ac:dyDescent="0.25">
      <c r="A1263" s="2" t="s">
        <v>122</v>
      </c>
      <c r="B1263" s="2" t="s">
        <v>57</v>
      </c>
      <c r="C1263" s="2" t="s">
        <v>133</v>
      </c>
      <c r="D1263" s="2" t="s">
        <v>26</v>
      </c>
      <c r="E1263">
        <v>342</v>
      </c>
      <c r="F1263" s="1">
        <v>340</v>
      </c>
      <c r="G1263" s="1">
        <v>360</v>
      </c>
      <c r="H1263">
        <v>188</v>
      </c>
      <c r="I1263">
        <v>319</v>
      </c>
    </row>
    <row r="1264" spans="1:9" hidden="1" x14ac:dyDescent="0.25">
      <c r="A1264" s="2" t="s">
        <v>122</v>
      </c>
      <c r="B1264" s="2" t="s">
        <v>57</v>
      </c>
      <c r="C1264" s="2" t="s">
        <v>2</v>
      </c>
      <c r="D1264" s="2" t="s">
        <v>26</v>
      </c>
      <c r="E1264">
        <v>188</v>
      </c>
      <c r="F1264" s="1">
        <v>186</v>
      </c>
      <c r="G1264" s="1">
        <v>207</v>
      </c>
      <c r="H1264">
        <v>144</v>
      </c>
      <c r="I1264">
        <v>184</v>
      </c>
    </row>
    <row r="1265" spans="1:9" hidden="1" x14ac:dyDescent="0.25">
      <c r="A1265" s="2" t="s">
        <v>122</v>
      </c>
      <c r="B1265" s="2" t="s">
        <v>102</v>
      </c>
      <c r="C1265" s="2" t="s">
        <v>129</v>
      </c>
      <c r="D1265" s="2" t="s">
        <v>26</v>
      </c>
      <c r="E1265">
        <v>34</v>
      </c>
      <c r="F1265" s="1">
        <v>0</v>
      </c>
      <c r="G1265" s="1">
        <v>59</v>
      </c>
      <c r="H1265">
        <v>0</v>
      </c>
      <c r="I1265">
        <v>0</v>
      </c>
    </row>
    <row r="1266" spans="1:9" hidden="1" x14ac:dyDescent="0.25">
      <c r="A1266" s="2" t="s">
        <v>122</v>
      </c>
      <c r="B1266" s="2" t="s">
        <v>102</v>
      </c>
      <c r="C1266" s="2" t="s">
        <v>130</v>
      </c>
      <c r="D1266" s="2" t="s">
        <v>26</v>
      </c>
      <c r="E1266">
        <v>36</v>
      </c>
      <c r="F1266" s="1">
        <v>36</v>
      </c>
      <c r="G1266" s="1">
        <v>39</v>
      </c>
      <c r="H1266">
        <v>0</v>
      </c>
      <c r="I1266">
        <v>1</v>
      </c>
    </row>
    <row r="1267" spans="1:9" x14ac:dyDescent="0.25">
      <c r="A1267" s="2" t="s">
        <v>122</v>
      </c>
      <c r="B1267" s="2" t="s">
        <v>102</v>
      </c>
      <c r="C1267" s="2" t="s">
        <v>131</v>
      </c>
      <c r="D1267" s="2" t="s">
        <v>26</v>
      </c>
      <c r="E1267">
        <v>142</v>
      </c>
      <c r="F1267" s="1">
        <v>139</v>
      </c>
      <c r="G1267" s="1">
        <v>104</v>
      </c>
      <c r="H1267">
        <v>37</v>
      </c>
      <c r="I1267">
        <v>120</v>
      </c>
    </row>
    <row r="1268" spans="1:9" hidden="1" x14ac:dyDescent="0.25">
      <c r="A1268" s="2" t="s">
        <v>122</v>
      </c>
      <c r="B1268" s="2" t="s">
        <v>102</v>
      </c>
      <c r="C1268" s="2" t="s">
        <v>132</v>
      </c>
      <c r="D1268" s="2" t="s">
        <v>26</v>
      </c>
      <c r="E1268">
        <v>160</v>
      </c>
      <c r="F1268" s="1">
        <v>157</v>
      </c>
      <c r="G1268" s="1">
        <v>156</v>
      </c>
      <c r="H1268">
        <v>63</v>
      </c>
      <c r="I1268">
        <v>143</v>
      </c>
    </row>
    <row r="1269" spans="1:9" hidden="1" x14ac:dyDescent="0.25">
      <c r="A1269" s="2" t="s">
        <v>122</v>
      </c>
      <c r="B1269" s="2" t="s">
        <v>102</v>
      </c>
      <c r="C1269" s="2" t="s">
        <v>133</v>
      </c>
      <c r="D1269" s="2" t="s">
        <v>26</v>
      </c>
      <c r="E1269">
        <v>54</v>
      </c>
      <c r="F1269" s="1">
        <v>52</v>
      </c>
      <c r="G1269" s="1">
        <v>55</v>
      </c>
      <c r="H1269">
        <v>28</v>
      </c>
      <c r="I1269">
        <v>46</v>
      </c>
    </row>
    <row r="1270" spans="1:9" hidden="1" x14ac:dyDescent="0.25">
      <c r="A1270" s="2" t="s">
        <v>122</v>
      </c>
      <c r="B1270" s="2" t="s">
        <v>102</v>
      </c>
      <c r="C1270" s="2" t="s">
        <v>2</v>
      </c>
      <c r="D1270" s="2" t="s">
        <v>26</v>
      </c>
      <c r="E1270">
        <v>18</v>
      </c>
      <c r="F1270" s="1">
        <v>18</v>
      </c>
      <c r="G1270" s="1">
        <v>18</v>
      </c>
      <c r="H1270">
        <v>13</v>
      </c>
      <c r="I1270">
        <v>17</v>
      </c>
    </row>
    <row r="1271" spans="1:9" hidden="1" x14ac:dyDescent="0.25">
      <c r="A1271" s="2" t="s">
        <v>122</v>
      </c>
      <c r="B1271" s="2" t="s">
        <v>64</v>
      </c>
      <c r="C1271" s="2" t="s">
        <v>129</v>
      </c>
      <c r="D1271" s="2" t="s">
        <v>26</v>
      </c>
      <c r="E1271">
        <v>31</v>
      </c>
      <c r="F1271" s="1">
        <v>0</v>
      </c>
      <c r="G1271" s="1">
        <v>102</v>
      </c>
      <c r="H1271">
        <v>0</v>
      </c>
      <c r="I1271">
        <v>0</v>
      </c>
    </row>
    <row r="1272" spans="1:9" hidden="1" x14ac:dyDescent="0.25">
      <c r="A1272" s="2" t="s">
        <v>122</v>
      </c>
      <c r="B1272" s="2" t="s">
        <v>64</v>
      </c>
      <c r="C1272" s="2" t="s">
        <v>130</v>
      </c>
      <c r="D1272" s="2" t="s">
        <v>26</v>
      </c>
      <c r="E1272">
        <v>53</v>
      </c>
      <c r="F1272" s="1">
        <v>50</v>
      </c>
      <c r="G1272" s="1">
        <v>51</v>
      </c>
      <c r="H1272">
        <v>0</v>
      </c>
      <c r="I1272">
        <v>2</v>
      </c>
    </row>
    <row r="1273" spans="1:9" x14ac:dyDescent="0.25">
      <c r="A1273" s="2" t="s">
        <v>122</v>
      </c>
      <c r="B1273" s="2" t="s">
        <v>64</v>
      </c>
      <c r="C1273" s="2" t="s">
        <v>131</v>
      </c>
      <c r="D1273" s="2" t="s">
        <v>26</v>
      </c>
      <c r="E1273">
        <v>125</v>
      </c>
      <c r="F1273" s="1">
        <v>123</v>
      </c>
      <c r="G1273" s="1">
        <v>152</v>
      </c>
      <c r="H1273">
        <v>30</v>
      </c>
      <c r="I1273">
        <v>96</v>
      </c>
    </row>
    <row r="1274" spans="1:9" hidden="1" x14ac:dyDescent="0.25">
      <c r="A1274" s="2" t="s">
        <v>122</v>
      </c>
      <c r="B1274" s="2" t="s">
        <v>64</v>
      </c>
      <c r="C1274" s="2" t="s">
        <v>132</v>
      </c>
      <c r="D1274" s="2" t="s">
        <v>26</v>
      </c>
      <c r="E1274">
        <v>149</v>
      </c>
      <c r="F1274" s="1">
        <v>149</v>
      </c>
      <c r="G1274" s="1">
        <v>131</v>
      </c>
      <c r="H1274">
        <v>51</v>
      </c>
      <c r="I1274">
        <v>125</v>
      </c>
    </row>
    <row r="1275" spans="1:9" hidden="1" x14ac:dyDescent="0.25">
      <c r="A1275" s="2" t="s">
        <v>122</v>
      </c>
      <c r="B1275" s="2" t="s">
        <v>64</v>
      </c>
      <c r="C1275" s="2" t="s">
        <v>133</v>
      </c>
      <c r="D1275" s="2" t="s">
        <v>26</v>
      </c>
      <c r="E1275">
        <v>64</v>
      </c>
      <c r="F1275" s="1">
        <v>64</v>
      </c>
      <c r="G1275" s="1">
        <v>70</v>
      </c>
      <c r="H1275">
        <v>27</v>
      </c>
      <c r="I1275">
        <v>55</v>
      </c>
    </row>
    <row r="1276" spans="1:9" hidden="1" x14ac:dyDescent="0.25">
      <c r="A1276" s="2" t="s">
        <v>122</v>
      </c>
      <c r="B1276" s="2" t="s">
        <v>64</v>
      </c>
      <c r="C1276" s="2" t="s">
        <v>2</v>
      </c>
      <c r="D1276" s="2" t="s">
        <v>26</v>
      </c>
      <c r="E1276">
        <v>26</v>
      </c>
      <c r="F1276" s="1">
        <v>24</v>
      </c>
      <c r="G1276" s="1">
        <v>31</v>
      </c>
      <c r="H1276">
        <v>15</v>
      </c>
      <c r="I1276">
        <v>22</v>
      </c>
    </row>
    <row r="1277" spans="1:9" hidden="1" x14ac:dyDescent="0.25">
      <c r="A1277" s="2" t="s">
        <v>122</v>
      </c>
      <c r="B1277" s="2" t="s">
        <v>74</v>
      </c>
      <c r="C1277" s="2" t="s">
        <v>129</v>
      </c>
      <c r="D1277" s="2" t="s">
        <v>26</v>
      </c>
      <c r="E1277">
        <v>0</v>
      </c>
      <c r="F1277" s="1">
        <v>0</v>
      </c>
      <c r="G1277" s="1">
        <v>19</v>
      </c>
      <c r="H1277">
        <v>0</v>
      </c>
      <c r="I1277">
        <v>0</v>
      </c>
    </row>
    <row r="1278" spans="1:9" hidden="1" x14ac:dyDescent="0.25">
      <c r="A1278" s="2" t="s">
        <v>122</v>
      </c>
      <c r="B1278" s="2" t="s">
        <v>74</v>
      </c>
      <c r="C1278" s="2" t="s">
        <v>130</v>
      </c>
      <c r="D1278" s="2" t="s">
        <v>26</v>
      </c>
      <c r="E1278">
        <v>0</v>
      </c>
      <c r="F1278" s="1">
        <v>0</v>
      </c>
      <c r="G1278" s="1">
        <v>16</v>
      </c>
      <c r="H1278">
        <v>0</v>
      </c>
      <c r="I1278">
        <v>0</v>
      </c>
    </row>
    <row r="1279" spans="1:9" x14ac:dyDescent="0.25">
      <c r="A1279" s="2" t="s">
        <v>122</v>
      </c>
      <c r="B1279" s="2" t="s">
        <v>74</v>
      </c>
      <c r="C1279" s="2" t="s">
        <v>131</v>
      </c>
      <c r="D1279" s="2" t="s">
        <v>26</v>
      </c>
      <c r="E1279">
        <v>0</v>
      </c>
      <c r="F1279" s="1">
        <v>0</v>
      </c>
      <c r="G1279" s="1">
        <v>106</v>
      </c>
      <c r="H1279">
        <v>0</v>
      </c>
      <c r="I1279">
        <v>0</v>
      </c>
    </row>
    <row r="1280" spans="1:9" hidden="1" x14ac:dyDescent="0.25">
      <c r="A1280" s="2" t="s">
        <v>122</v>
      </c>
      <c r="B1280" s="2" t="s">
        <v>74</v>
      </c>
      <c r="C1280" s="2" t="s">
        <v>132</v>
      </c>
      <c r="D1280" s="2" t="s">
        <v>26</v>
      </c>
      <c r="E1280">
        <v>0</v>
      </c>
      <c r="F1280" s="1">
        <v>0</v>
      </c>
      <c r="G1280" s="1">
        <v>172</v>
      </c>
      <c r="H1280">
        <v>0</v>
      </c>
      <c r="I1280">
        <v>0</v>
      </c>
    </row>
    <row r="1281" spans="1:9" hidden="1" x14ac:dyDescent="0.25">
      <c r="A1281" s="2" t="s">
        <v>122</v>
      </c>
      <c r="B1281" s="2" t="s">
        <v>74</v>
      </c>
      <c r="C1281" s="2" t="s">
        <v>133</v>
      </c>
      <c r="D1281" s="2" t="s">
        <v>26</v>
      </c>
      <c r="E1281">
        <v>0</v>
      </c>
      <c r="F1281" s="1">
        <v>0</v>
      </c>
      <c r="G1281" s="1">
        <v>172</v>
      </c>
      <c r="H1281">
        <v>0</v>
      </c>
      <c r="I1281">
        <v>0</v>
      </c>
    </row>
    <row r="1282" spans="1:9" hidden="1" x14ac:dyDescent="0.25">
      <c r="A1282" s="2" t="s">
        <v>122</v>
      </c>
      <c r="B1282" s="2" t="s">
        <v>74</v>
      </c>
      <c r="C1282" s="2" t="s">
        <v>2</v>
      </c>
      <c r="D1282" s="2" t="s">
        <v>26</v>
      </c>
      <c r="E1282">
        <v>0</v>
      </c>
      <c r="F1282" s="1">
        <v>0</v>
      </c>
      <c r="G1282" s="1">
        <v>143</v>
      </c>
      <c r="H1282">
        <v>0</v>
      </c>
      <c r="I1282">
        <v>0</v>
      </c>
    </row>
    <row r="1283" spans="1:9" hidden="1" x14ac:dyDescent="0.25">
      <c r="A1283" s="2" t="s">
        <v>122</v>
      </c>
      <c r="B1283" s="2" t="s">
        <v>103</v>
      </c>
      <c r="C1283" s="2" t="s">
        <v>129</v>
      </c>
      <c r="D1283" s="2" t="s">
        <v>26</v>
      </c>
      <c r="E1283">
        <v>3525</v>
      </c>
      <c r="F1283" s="1" t="s">
        <v>151</v>
      </c>
      <c r="G1283" s="1">
        <v>8415</v>
      </c>
      <c r="H1283">
        <v>0</v>
      </c>
      <c r="I1283">
        <v>0</v>
      </c>
    </row>
    <row r="1284" spans="1:9" hidden="1" x14ac:dyDescent="0.25">
      <c r="A1284" s="2" t="s">
        <v>122</v>
      </c>
      <c r="B1284" s="2" t="s">
        <v>103</v>
      </c>
      <c r="C1284" s="2" t="s">
        <v>130</v>
      </c>
      <c r="D1284" s="2" t="s">
        <v>26</v>
      </c>
      <c r="E1284">
        <v>7483</v>
      </c>
      <c r="F1284" s="1">
        <v>7241</v>
      </c>
      <c r="G1284" s="1">
        <v>7753</v>
      </c>
      <c r="H1284" t="s">
        <v>151</v>
      </c>
      <c r="I1284">
        <v>222</v>
      </c>
    </row>
    <row r="1285" spans="1:9" x14ac:dyDescent="0.25">
      <c r="A1285" s="2" t="s">
        <v>122</v>
      </c>
      <c r="B1285" s="2" t="s">
        <v>103</v>
      </c>
      <c r="C1285" s="2" t="s">
        <v>131</v>
      </c>
      <c r="D1285" s="2" t="s">
        <v>26</v>
      </c>
      <c r="E1285">
        <v>20529</v>
      </c>
      <c r="F1285" s="1">
        <v>20019</v>
      </c>
      <c r="G1285" s="1">
        <v>22300</v>
      </c>
      <c r="H1285">
        <v>4172</v>
      </c>
      <c r="I1285">
        <v>13626</v>
      </c>
    </row>
    <row r="1286" spans="1:9" hidden="1" x14ac:dyDescent="0.25">
      <c r="A1286" s="2" t="s">
        <v>122</v>
      </c>
      <c r="B1286" s="2" t="s">
        <v>103</v>
      </c>
      <c r="C1286" s="2" t="s">
        <v>132</v>
      </c>
      <c r="D1286" s="2" t="s">
        <v>26</v>
      </c>
      <c r="E1286">
        <v>16642</v>
      </c>
      <c r="F1286" s="1">
        <v>16341</v>
      </c>
      <c r="G1286" s="1">
        <v>18274</v>
      </c>
      <c r="H1286">
        <v>5340</v>
      </c>
      <c r="I1286">
        <v>13333</v>
      </c>
    </row>
    <row r="1287" spans="1:9" hidden="1" x14ac:dyDescent="0.25">
      <c r="A1287" s="2" t="s">
        <v>122</v>
      </c>
      <c r="B1287" s="2" t="s">
        <v>103</v>
      </c>
      <c r="C1287" s="2" t="s">
        <v>133</v>
      </c>
      <c r="D1287" s="2" t="s">
        <v>26</v>
      </c>
      <c r="E1287">
        <v>22815</v>
      </c>
      <c r="F1287" s="1">
        <v>22596</v>
      </c>
      <c r="G1287" s="1">
        <v>24453</v>
      </c>
      <c r="H1287">
        <v>12609</v>
      </c>
      <c r="I1287">
        <v>20321</v>
      </c>
    </row>
    <row r="1288" spans="1:9" hidden="1" x14ac:dyDescent="0.25">
      <c r="A1288" s="2" t="s">
        <v>122</v>
      </c>
      <c r="B1288" s="2" t="s">
        <v>103</v>
      </c>
      <c r="C1288" s="2" t="s">
        <v>2</v>
      </c>
      <c r="D1288" s="2" t="s">
        <v>26</v>
      </c>
      <c r="E1288">
        <v>26592</v>
      </c>
      <c r="F1288" s="1">
        <v>26379</v>
      </c>
      <c r="G1288" s="1">
        <v>26378</v>
      </c>
      <c r="H1288">
        <v>20997</v>
      </c>
      <c r="I1288">
        <v>24903</v>
      </c>
    </row>
    <row r="1289" spans="1:9" hidden="1" x14ac:dyDescent="0.25">
      <c r="A1289" s="2" t="s">
        <v>122</v>
      </c>
      <c r="B1289" s="2" t="s">
        <v>59</v>
      </c>
      <c r="C1289" s="2" t="s">
        <v>129</v>
      </c>
      <c r="D1289" s="2" t="s">
        <v>26</v>
      </c>
      <c r="E1289">
        <v>176</v>
      </c>
      <c r="F1289" s="1">
        <v>0</v>
      </c>
      <c r="G1289" s="1">
        <v>376</v>
      </c>
      <c r="H1289">
        <v>0</v>
      </c>
      <c r="I1289">
        <v>0</v>
      </c>
    </row>
    <row r="1290" spans="1:9" hidden="1" x14ac:dyDescent="0.25">
      <c r="A1290" s="2" t="s">
        <v>122</v>
      </c>
      <c r="B1290" s="2" t="s">
        <v>59</v>
      </c>
      <c r="C1290" s="2" t="s">
        <v>130</v>
      </c>
      <c r="D1290" s="2" t="s">
        <v>26</v>
      </c>
      <c r="E1290">
        <v>255</v>
      </c>
      <c r="F1290" s="1">
        <v>250</v>
      </c>
      <c r="G1290" s="1">
        <v>233</v>
      </c>
      <c r="H1290">
        <v>0</v>
      </c>
      <c r="I1290">
        <v>10</v>
      </c>
    </row>
    <row r="1291" spans="1:9" x14ac:dyDescent="0.25">
      <c r="A1291" s="2" t="s">
        <v>122</v>
      </c>
      <c r="B1291" s="2" t="s">
        <v>59</v>
      </c>
      <c r="C1291" s="2" t="s">
        <v>131</v>
      </c>
      <c r="D1291" s="2" t="s">
        <v>26</v>
      </c>
      <c r="E1291">
        <v>776</v>
      </c>
      <c r="F1291" s="1">
        <v>773</v>
      </c>
      <c r="G1291" s="1">
        <v>717</v>
      </c>
      <c r="H1291">
        <v>190</v>
      </c>
      <c r="I1291">
        <v>601</v>
      </c>
    </row>
    <row r="1292" spans="1:9" hidden="1" x14ac:dyDescent="0.25">
      <c r="A1292" s="2" t="s">
        <v>122</v>
      </c>
      <c r="B1292" s="2" t="s">
        <v>59</v>
      </c>
      <c r="C1292" s="2" t="s">
        <v>132</v>
      </c>
      <c r="D1292" s="2" t="s">
        <v>26</v>
      </c>
      <c r="E1292">
        <v>770</v>
      </c>
      <c r="F1292" s="1">
        <v>766</v>
      </c>
      <c r="G1292" s="1">
        <v>690</v>
      </c>
      <c r="H1292">
        <v>257</v>
      </c>
      <c r="I1292">
        <v>696</v>
      </c>
    </row>
    <row r="1293" spans="1:9" hidden="1" x14ac:dyDescent="0.25">
      <c r="A1293" s="2" t="s">
        <v>122</v>
      </c>
      <c r="B1293" s="2" t="s">
        <v>59</v>
      </c>
      <c r="C1293" s="2" t="s">
        <v>133</v>
      </c>
      <c r="D1293" s="2" t="s">
        <v>26</v>
      </c>
      <c r="E1293">
        <v>369</v>
      </c>
      <c r="F1293" s="1">
        <v>368</v>
      </c>
      <c r="G1293" s="1">
        <v>350</v>
      </c>
      <c r="H1293">
        <v>208</v>
      </c>
      <c r="I1293">
        <v>348</v>
      </c>
    </row>
    <row r="1294" spans="1:9" hidden="1" x14ac:dyDescent="0.25">
      <c r="A1294" s="2" t="s">
        <v>122</v>
      </c>
      <c r="B1294" s="2" t="s">
        <v>59</v>
      </c>
      <c r="C1294" s="2" t="s">
        <v>2</v>
      </c>
      <c r="D1294" s="2" t="s">
        <v>26</v>
      </c>
      <c r="E1294">
        <v>155</v>
      </c>
      <c r="F1294" s="1">
        <v>153</v>
      </c>
      <c r="G1294" s="1">
        <v>151</v>
      </c>
      <c r="H1294">
        <v>99</v>
      </c>
      <c r="I1294">
        <v>148</v>
      </c>
    </row>
    <row r="1295" spans="1:9" hidden="1" x14ac:dyDescent="0.25">
      <c r="A1295" s="2" t="s">
        <v>122</v>
      </c>
      <c r="B1295" s="2" t="s">
        <v>65</v>
      </c>
      <c r="C1295" s="2" t="s">
        <v>129</v>
      </c>
      <c r="D1295" s="2" t="s">
        <v>26</v>
      </c>
      <c r="E1295">
        <v>0</v>
      </c>
      <c r="F1295" s="1">
        <v>0</v>
      </c>
      <c r="G1295" s="1">
        <v>63</v>
      </c>
      <c r="H1295">
        <v>0</v>
      </c>
      <c r="I1295">
        <v>0</v>
      </c>
    </row>
    <row r="1296" spans="1:9" hidden="1" x14ac:dyDescent="0.25">
      <c r="A1296" s="2" t="s">
        <v>122</v>
      </c>
      <c r="B1296" s="2" t="s">
        <v>65</v>
      </c>
      <c r="C1296" s="2" t="s">
        <v>130</v>
      </c>
      <c r="D1296" s="2" t="s">
        <v>26</v>
      </c>
      <c r="E1296">
        <v>0</v>
      </c>
      <c r="F1296" s="1">
        <v>0</v>
      </c>
      <c r="G1296" s="1">
        <v>18</v>
      </c>
      <c r="H1296">
        <v>0</v>
      </c>
      <c r="I1296">
        <v>0</v>
      </c>
    </row>
    <row r="1297" spans="1:9" x14ac:dyDescent="0.25">
      <c r="A1297" s="2" t="s">
        <v>122</v>
      </c>
      <c r="B1297" s="2" t="s">
        <v>65</v>
      </c>
      <c r="C1297" s="2" t="s">
        <v>131</v>
      </c>
      <c r="D1297" s="2" t="s">
        <v>26</v>
      </c>
      <c r="E1297">
        <v>0</v>
      </c>
      <c r="F1297" s="1">
        <v>0</v>
      </c>
      <c r="G1297" s="1">
        <v>93</v>
      </c>
      <c r="H1297">
        <v>0</v>
      </c>
      <c r="I1297">
        <v>0</v>
      </c>
    </row>
    <row r="1298" spans="1:9" hidden="1" x14ac:dyDescent="0.25">
      <c r="A1298" s="2" t="s">
        <v>122</v>
      </c>
      <c r="B1298" s="2" t="s">
        <v>65</v>
      </c>
      <c r="C1298" s="2" t="s">
        <v>132</v>
      </c>
      <c r="D1298" s="2" t="s">
        <v>26</v>
      </c>
      <c r="E1298">
        <v>0</v>
      </c>
      <c r="F1298" s="1">
        <v>0</v>
      </c>
      <c r="G1298" s="1">
        <v>73</v>
      </c>
      <c r="H1298">
        <v>0</v>
      </c>
      <c r="I1298">
        <v>0</v>
      </c>
    </row>
    <row r="1299" spans="1:9" hidden="1" x14ac:dyDescent="0.25">
      <c r="A1299" s="2" t="s">
        <v>122</v>
      </c>
      <c r="B1299" s="2" t="s">
        <v>65</v>
      </c>
      <c r="C1299" s="2" t="s">
        <v>133</v>
      </c>
      <c r="D1299" s="2" t="s">
        <v>26</v>
      </c>
      <c r="E1299">
        <v>0</v>
      </c>
      <c r="F1299" s="1">
        <v>0</v>
      </c>
      <c r="G1299" s="1">
        <v>67</v>
      </c>
      <c r="H1299">
        <v>0</v>
      </c>
      <c r="I1299">
        <v>0</v>
      </c>
    </row>
    <row r="1300" spans="1:9" hidden="1" x14ac:dyDescent="0.25">
      <c r="A1300" s="2" t="s">
        <v>122</v>
      </c>
      <c r="B1300" s="2" t="s">
        <v>65</v>
      </c>
      <c r="C1300" s="2" t="s">
        <v>2</v>
      </c>
      <c r="D1300" s="2" t="s">
        <v>26</v>
      </c>
      <c r="E1300">
        <v>0</v>
      </c>
      <c r="F1300" s="1">
        <v>0</v>
      </c>
      <c r="G1300" s="1">
        <v>39</v>
      </c>
      <c r="H1300">
        <v>0</v>
      </c>
      <c r="I1300">
        <v>0</v>
      </c>
    </row>
    <row r="1301" spans="1:9" hidden="1" x14ac:dyDescent="0.25">
      <c r="A1301" s="2" t="s">
        <v>122</v>
      </c>
      <c r="B1301" s="2" t="s">
        <v>67</v>
      </c>
      <c r="C1301" s="2" t="s">
        <v>129</v>
      </c>
      <c r="D1301" s="2" t="s">
        <v>26</v>
      </c>
      <c r="E1301">
        <v>352</v>
      </c>
      <c r="F1301" s="1">
        <v>0</v>
      </c>
      <c r="G1301" s="1">
        <v>805</v>
      </c>
      <c r="H1301">
        <v>0</v>
      </c>
      <c r="I1301">
        <v>0</v>
      </c>
    </row>
    <row r="1302" spans="1:9" hidden="1" x14ac:dyDescent="0.25">
      <c r="A1302" s="2" t="s">
        <v>122</v>
      </c>
      <c r="B1302" s="2" t="s">
        <v>67</v>
      </c>
      <c r="C1302" s="2" t="s">
        <v>130</v>
      </c>
      <c r="D1302" s="2" t="s">
        <v>26</v>
      </c>
      <c r="E1302">
        <v>578</v>
      </c>
      <c r="F1302" s="1">
        <v>554</v>
      </c>
      <c r="G1302" s="1">
        <v>669</v>
      </c>
      <c r="H1302">
        <v>0</v>
      </c>
      <c r="I1302">
        <v>20</v>
      </c>
    </row>
    <row r="1303" spans="1:9" x14ac:dyDescent="0.25">
      <c r="A1303" s="2" t="s">
        <v>122</v>
      </c>
      <c r="B1303" s="2" t="s">
        <v>67</v>
      </c>
      <c r="C1303" s="2" t="s">
        <v>131</v>
      </c>
      <c r="D1303" s="2" t="s">
        <v>26</v>
      </c>
      <c r="E1303">
        <v>2005</v>
      </c>
      <c r="F1303" s="1">
        <v>1974</v>
      </c>
      <c r="G1303" s="1">
        <v>2047</v>
      </c>
      <c r="H1303">
        <v>478</v>
      </c>
      <c r="I1303">
        <v>1489</v>
      </c>
    </row>
    <row r="1304" spans="1:9" hidden="1" x14ac:dyDescent="0.25">
      <c r="A1304" s="2" t="s">
        <v>122</v>
      </c>
      <c r="B1304" s="2" t="s">
        <v>67</v>
      </c>
      <c r="C1304" s="2" t="s">
        <v>132</v>
      </c>
      <c r="D1304" s="2" t="s">
        <v>26</v>
      </c>
      <c r="E1304">
        <v>1835</v>
      </c>
      <c r="F1304" s="1">
        <v>1812</v>
      </c>
      <c r="G1304" s="1">
        <v>1994</v>
      </c>
      <c r="H1304">
        <v>702</v>
      </c>
      <c r="I1304">
        <v>1554</v>
      </c>
    </row>
    <row r="1305" spans="1:9" hidden="1" x14ac:dyDescent="0.25">
      <c r="A1305" s="2" t="s">
        <v>122</v>
      </c>
      <c r="B1305" s="2" t="s">
        <v>67</v>
      </c>
      <c r="C1305" s="2" t="s">
        <v>133</v>
      </c>
      <c r="D1305" s="2" t="s">
        <v>26</v>
      </c>
      <c r="E1305">
        <v>1834</v>
      </c>
      <c r="F1305" s="1">
        <v>1820</v>
      </c>
      <c r="G1305" s="1">
        <v>1909</v>
      </c>
      <c r="H1305">
        <v>1149</v>
      </c>
      <c r="I1305">
        <v>1688</v>
      </c>
    </row>
    <row r="1306" spans="1:9" hidden="1" x14ac:dyDescent="0.25">
      <c r="A1306" s="2" t="s">
        <v>122</v>
      </c>
      <c r="B1306" s="2" t="s">
        <v>67</v>
      </c>
      <c r="C1306" s="2" t="s">
        <v>2</v>
      </c>
      <c r="D1306" s="2" t="s">
        <v>26</v>
      </c>
      <c r="E1306">
        <v>2080</v>
      </c>
      <c r="F1306" s="1">
        <v>2065</v>
      </c>
      <c r="G1306" s="1">
        <v>2265</v>
      </c>
      <c r="H1306">
        <v>1627</v>
      </c>
      <c r="I1306">
        <v>1948</v>
      </c>
    </row>
    <row r="1307" spans="1:9" hidden="1" x14ac:dyDescent="0.25">
      <c r="A1307" s="2" t="s">
        <v>122</v>
      </c>
      <c r="B1307" s="2" t="s">
        <v>109</v>
      </c>
      <c r="C1307" s="2" t="s">
        <v>129</v>
      </c>
      <c r="D1307" s="2" t="s">
        <v>26</v>
      </c>
      <c r="E1307">
        <v>0</v>
      </c>
      <c r="F1307" s="1">
        <v>0</v>
      </c>
      <c r="G1307" s="1">
        <v>2</v>
      </c>
      <c r="H1307">
        <v>0</v>
      </c>
      <c r="I1307">
        <v>0</v>
      </c>
    </row>
    <row r="1308" spans="1:9" hidden="1" x14ac:dyDescent="0.25">
      <c r="A1308" s="2" t="s">
        <v>122</v>
      </c>
      <c r="B1308" s="2" t="s">
        <v>109</v>
      </c>
      <c r="C1308" s="2" t="s">
        <v>132</v>
      </c>
      <c r="D1308" s="2" t="s">
        <v>26</v>
      </c>
      <c r="E1308">
        <v>0</v>
      </c>
      <c r="F1308" s="1">
        <v>0</v>
      </c>
      <c r="G1308" s="1">
        <v>1</v>
      </c>
      <c r="H1308">
        <v>0</v>
      </c>
      <c r="I1308">
        <v>0</v>
      </c>
    </row>
    <row r="1309" spans="1:9" hidden="1" x14ac:dyDescent="0.25">
      <c r="A1309" s="2" t="s">
        <v>122</v>
      </c>
      <c r="B1309" s="2" t="s">
        <v>109</v>
      </c>
      <c r="C1309" s="2" t="s">
        <v>133</v>
      </c>
      <c r="D1309" s="2" t="s">
        <v>26</v>
      </c>
      <c r="E1309">
        <v>0</v>
      </c>
      <c r="F1309" s="1">
        <v>0</v>
      </c>
      <c r="G1309" s="1">
        <v>1</v>
      </c>
      <c r="H1309">
        <v>0</v>
      </c>
      <c r="I1309">
        <v>0</v>
      </c>
    </row>
    <row r="1310" spans="1:9" hidden="1" x14ac:dyDescent="0.25">
      <c r="A1310" s="2" t="s">
        <v>122</v>
      </c>
      <c r="B1310" s="2" t="s">
        <v>110</v>
      </c>
      <c r="C1310" s="2" t="s">
        <v>129</v>
      </c>
      <c r="D1310" s="2" t="s">
        <v>26</v>
      </c>
      <c r="E1310">
        <v>0</v>
      </c>
      <c r="F1310" s="1">
        <v>0</v>
      </c>
      <c r="G1310" s="1">
        <v>1</v>
      </c>
      <c r="H1310">
        <v>0</v>
      </c>
      <c r="I1310">
        <v>0</v>
      </c>
    </row>
    <row r="1311" spans="1:9" hidden="1" x14ac:dyDescent="0.25">
      <c r="A1311" s="2" t="s">
        <v>122</v>
      </c>
      <c r="B1311" s="2" t="s">
        <v>110</v>
      </c>
      <c r="C1311" s="2" t="s">
        <v>130</v>
      </c>
      <c r="D1311" s="2" t="s">
        <v>26</v>
      </c>
      <c r="E1311">
        <v>0</v>
      </c>
      <c r="F1311" s="1">
        <v>0</v>
      </c>
      <c r="G1311" s="1">
        <v>2</v>
      </c>
      <c r="H1311">
        <v>0</v>
      </c>
      <c r="I1311">
        <v>0</v>
      </c>
    </row>
    <row r="1312" spans="1:9" x14ac:dyDescent="0.25">
      <c r="A1312" s="2" t="s">
        <v>122</v>
      </c>
      <c r="B1312" s="2" t="s">
        <v>110</v>
      </c>
      <c r="C1312" s="2" t="s">
        <v>131</v>
      </c>
      <c r="D1312" s="2" t="s">
        <v>26</v>
      </c>
      <c r="E1312">
        <v>0</v>
      </c>
      <c r="F1312" s="1">
        <v>0</v>
      </c>
      <c r="G1312" s="1">
        <v>39</v>
      </c>
      <c r="H1312">
        <v>0</v>
      </c>
      <c r="I1312">
        <v>0</v>
      </c>
    </row>
    <row r="1313" spans="1:9" hidden="1" x14ac:dyDescent="0.25">
      <c r="A1313" s="2" t="s">
        <v>122</v>
      </c>
      <c r="B1313" s="2" t="s">
        <v>110</v>
      </c>
      <c r="C1313" s="2" t="s">
        <v>132</v>
      </c>
      <c r="D1313" s="2" t="s">
        <v>26</v>
      </c>
      <c r="E1313">
        <v>0</v>
      </c>
      <c r="F1313" s="1">
        <v>0</v>
      </c>
      <c r="G1313" s="1">
        <v>109</v>
      </c>
      <c r="H1313">
        <v>0</v>
      </c>
      <c r="I1313">
        <v>0</v>
      </c>
    </row>
    <row r="1314" spans="1:9" hidden="1" x14ac:dyDescent="0.25">
      <c r="A1314" s="2" t="s">
        <v>122</v>
      </c>
      <c r="B1314" s="2" t="s">
        <v>110</v>
      </c>
      <c r="C1314" s="2" t="s">
        <v>133</v>
      </c>
      <c r="D1314" s="2" t="s">
        <v>26</v>
      </c>
      <c r="E1314">
        <v>0</v>
      </c>
      <c r="F1314" s="1">
        <v>0</v>
      </c>
      <c r="G1314" s="1">
        <v>117</v>
      </c>
      <c r="H1314">
        <v>0</v>
      </c>
      <c r="I1314">
        <v>0</v>
      </c>
    </row>
    <row r="1315" spans="1:9" hidden="1" x14ac:dyDescent="0.25">
      <c r="A1315" s="2" t="s">
        <v>122</v>
      </c>
      <c r="B1315" s="2" t="s">
        <v>110</v>
      </c>
      <c r="C1315" s="2" t="s">
        <v>2</v>
      </c>
      <c r="D1315" s="2" t="s">
        <v>26</v>
      </c>
      <c r="E1315">
        <v>0</v>
      </c>
      <c r="F1315" s="1">
        <v>0</v>
      </c>
      <c r="G1315" s="1">
        <v>50</v>
      </c>
      <c r="H1315">
        <v>0</v>
      </c>
      <c r="I1315">
        <v>0</v>
      </c>
    </row>
    <row r="1316" spans="1:9" hidden="1" x14ac:dyDescent="0.25">
      <c r="A1316" s="2" t="s">
        <v>122</v>
      </c>
      <c r="B1316" s="2" t="s">
        <v>56</v>
      </c>
      <c r="C1316" s="2" t="s">
        <v>129</v>
      </c>
      <c r="D1316" s="2" t="s">
        <v>26</v>
      </c>
      <c r="E1316">
        <v>193</v>
      </c>
      <c r="F1316" s="1">
        <v>0</v>
      </c>
      <c r="G1316" s="1">
        <v>365</v>
      </c>
      <c r="H1316">
        <v>0</v>
      </c>
      <c r="I1316">
        <v>0</v>
      </c>
    </row>
    <row r="1317" spans="1:9" hidden="1" x14ac:dyDescent="0.25">
      <c r="A1317" s="2" t="s">
        <v>122</v>
      </c>
      <c r="B1317" s="2" t="s">
        <v>56</v>
      </c>
      <c r="C1317" s="2" t="s">
        <v>130</v>
      </c>
      <c r="D1317" s="2" t="s">
        <v>26</v>
      </c>
      <c r="E1317">
        <v>255</v>
      </c>
      <c r="F1317" s="1">
        <v>244</v>
      </c>
      <c r="G1317" s="1">
        <v>203</v>
      </c>
      <c r="H1317">
        <v>0</v>
      </c>
      <c r="I1317">
        <v>12</v>
      </c>
    </row>
    <row r="1318" spans="1:9" x14ac:dyDescent="0.25">
      <c r="A1318" s="2" t="s">
        <v>122</v>
      </c>
      <c r="B1318" s="2" t="s">
        <v>56</v>
      </c>
      <c r="C1318" s="2" t="s">
        <v>131</v>
      </c>
      <c r="D1318" s="2" t="s">
        <v>26</v>
      </c>
      <c r="E1318">
        <v>809</v>
      </c>
      <c r="F1318" s="1">
        <v>806</v>
      </c>
      <c r="G1318" s="1">
        <v>555</v>
      </c>
      <c r="H1318">
        <v>184</v>
      </c>
      <c r="I1318">
        <v>672</v>
      </c>
    </row>
    <row r="1319" spans="1:9" hidden="1" x14ac:dyDescent="0.25">
      <c r="A1319" s="2" t="s">
        <v>122</v>
      </c>
      <c r="B1319" s="2" t="s">
        <v>56</v>
      </c>
      <c r="C1319" s="2" t="s">
        <v>132</v>
      </c>
      <c r="D1319" s="2" t="s">
        <v>26</v>
      </c>
      <c r="E1319">
        <v>740</v>
      </c>
      <c r="F1319" s="1">
        <v>736</v>
      </c>
      <c r="G1319" s="1">
        <v>588</v>
      </c>
      <c r="H1319">
        <v>229</v>
      </c>
      <c r="I1319">
        <v>655</v>
      </c>
    </row>
    <row r="1320" spans="1:9" hidden="1" x14ac:dyDescent="0.25">
      <c r="A1320" s="2" t="s">
        <v>122</v>
      </c>
      <c r="B1320" s="2" t="s">
        <v>56</v>
      </c>
      <c r="C1320" s="2" t="s">
        <v>133</v>
      </c>
      <c r="D1320" s="2" t="s">
        <v>26</v>
      </c>
      <c r="E1320">
        <v>235</v>
      </c>
      <c r="F1320" s="1">
        <v>232</v>
      </c>
      <c r="G1320" s="1">
        <v>207</v>
      </c>
      <c r="H1320">
        <v>109</v>
      </c>
      <c r="I1320">
        <v>220</v>
      </c>
    </row>
    <row r="1321" spans="1:9" hidden="1" x14ac:dyDescent="0.25">
      <c r="A1321" s="2" t="s">
        <v>122</v>
      </c>
      <c r="B1321" s="2" t="s">
        <v>56</v>
      </c>
      <c r="C1321" s="2" t="s">
        <v>2</v>
      </c>
      <c r="D1321" s="2" t="s">
        <v>26</v>
      </c>
      <c r="E1321">
        <v>92</v>
      </c>
      <c r="F1321" s="1">
        <v>92</v>
      </c>
      <c r="G1321" s="1">
        <v>76</v>
      </c>
      <c r="H1321">
        <v>50</v>
      </c>
      <c r="I1321">
        <v>85</v>
      </c>
    </row>
    <row r="1322" spans="1:9" hidden="1" x14ac:dyDescent="0.25">
      <c r="A1322" s="2" t="s">
        <v>122</v>
      </c>
      <c r="B1322" s="2" t="s">
        <v>70</v>
      </c>
      <c r="C1322" s="2" t="s">
        <v>129</v>
      </c>
      <c r="D1322" s="2" t="s">
        <v>26</v>
      </c>
      <c r="E1322">
        <v>65</v>
      </c>
      <c r="F1322" s="1">
        <v>0</v>
      </c>
      <c r="G1322" s="1">
        <v>0</v>
      </c>
      <c r="H1322">
        <v>0</v>
      </c>
      <c r="I1322">
        <v>0</v>
      </c>
    </row>
    <row r="1323" spans="1:9" hidden="1" x14ac:dyDescent="0.25">
      <c r="A1323" s="2" t="s">
        <v>122</v>
      </c>
      <c r="B1323" s="2" t="s">
        <v>70</v>
      </c>
      <c r="C1323" s="2" t="s">
        <v>130</v>
      </c>
      <c r="D1323" s="2" t="s">
        <v>26</v>
      </c>
      <c r="E1323">
        <v>61</v>
      </c>
      <c r="F1323" s="1">
        <v>57</v>
      </c>
      <c r="G1323" s="1">
        <v>0</v>
      </c>
      <c r="H1323">
        <v>0</v>
      </c>
      <c r="I1323">
        <v>1</v>
      </c>
    </row>
    <row r="1324" spans="1:9" x14ac:dyDescent="0.25">
      <c r="A1324" s="2" t="s">
        <v>122</v>
      </c>
      <c r="B1324" s="2" t="s">
        <v>70</v>
      </c>
      <c r="C1324" s="2" t="s">
        <v>131</v>
      </c>
      <c r="D1324" s="2" t="s">
        <v>26</v>
      </c>
      <c r="E1324">
        <v>436</v>
      </c>
      <c r="F1324" s="1">
        <v>427</v>
      </c>
      <c r="G1324" s="1">
        <v>0</v>
      </c>
      <c r="H1324">
        <v>123</v>
      </c>
      <c r="I1324">
        <v>324</v>
      </c>
    </row>
    <row r="1325" spans="1:9" hidden="1" x14ac:dyDescent="0.25">
      <c r="A1325" s="2" t="s">
        <v>122</v>
      </c>
      <c r="B1325" s="2" t="s">
        <v>70</v>
      </c>
      <c r="C1325" s="2" t="s">
        <v>132</v>
      </c>
      <c r="D1325" s="2" t="s">
        <v>26</v>
      </c>
      <c r="E1325">
        <v>629</v>
      </c>
      <c r="F1325" s="1">
        <v>619</v>
      </c>
      <c r="G1325" s="1">
        <v>0</v>
      </c>
      <c r="H1325">
        <v>227</v>
      </c>
      <c r="I1325">
        <v>515</v>
      </c>
    </row>
    <row r="1326" spans="1:9" hidden="1" x14ac:dyDescent="0.25">
      <c r="A1326" s="2" t="s">
        <v>122</v>
      </c>
      <c r="B1326" s="2" t="s">
        <v>70</v>
      </c>
      <c r="C1326" s="2" t="s">
        <v>133</v>
      </c>
      <c r="D1326" s="2" t="s">
        <v>26</v>
      </c>
      <c r="E1326">
        <v>519</v>
      </c>
      <c r="F1326" s="1">
        <v>503</v>
      </c>
      <c r="G1326" s="1">
        <v>0</v>
      </c>
      <c r="H1326">
        <v>246</v>
      </c>
      <c r="I1326">
        <v>442</v>
      </c>
    </row>
    <row r="1327" spans="1:9" hidden="1" x14ac:dyDescent="0.25">
      <c r="A1327" s="2" t="s">
        <v>122</v>
      </c>
      <c r="B1327" s="2" t="s">
        <v>70</v>
      </c>
      <c r="C1327" s="2" t="s">
        <v>2</v>
      </c>
      <c r="D1327" s="2" t="s">
        <v>26</v>
      </c>
      <c r="E1327">
        <v>315</v>
      </c>
      <c r="F1327" s="1">
        <v>305</v>
      </c>
      <c r="G1327" s="1">
        <v>0</v>
      </c>
      <c r="H1327">
        <v>206</v>
      </c>
      <c r="I1327">
        <v>282</v>
      </c>
    </row>
    <row r="1328" spans="1:9" hidden="1" x14ac:dyDescent="0.25">
      <c r="A1328" s="2" t="s">
        <v>123</v>
      </c>
      <c r="B1328" s="2" t="s">
        <v>105</v>
      </c>
      <c r="C1328" s="2" t="s">
        <v>129</v>
      </c>
      <c r="D1328" s="2" t="s">
        <v>26</v>
      </c>
      <c r="E1328">
        <v>32</v>
      </c>
      <c r="F1328" s="1">
        <v>0</v>
      </c>
      <c r="G1328" s="1">
        <v>134</v>
      </c>
      <c r="H1328">
        <v>0</v>
      </c>
      <c r="I1328">
        <v>0</v>
      </c>
    </row>
    <row r="1329" spans="1:9" hidden="1" x14ac:dyDescent="0.25">
      <c r="A1329" s="2" t="s">
        <v>123</v>
      </c>
      <c r="B1329" s="2" t="s">
        <v>105</v>
      </c>
      <c r="C1329" s="2" t="s">
        <v>130</v>
      </c>
      <c r="D1329" s="2" t="s">
        <v>26</v>
      </c>
      <c r="E1329">
        <v>95</v>
      </c>
      <c r="F1329" s="1">
        <v>88</v>
      </c>
      <c r="G1329" s="1">
        <v>92</v>
      </c>
      <c r="H1329">
        <v>0</v>
      </c>
      <c r="I1329">
        <v>3</v>
      </c>
    </row>
    <row r="1330" spans="1:9" x14ac:dyDescent="0.25">
      <c r="A1330" s="2" t="s">
        <v>123</v>
      </c>
      <c r="B1330" s="2" t="s">
        <v>105</v>
      </c>
      <c r="C1330" s="2" t="s">
        <v>131</v>
      </c>
      <c r="D1330" s="2" t="s">
        <v>26</v>
      </c>
      <c r="E1330">
        <v>232</v>
      </c>
      <c r="F1330" s="1">
        <v>217</v>
      </c>
      <c r="G1330" s="1">
        <v>246</v>
      </c>
      <c r="H1330">
        <v>38</v>
      </c>
      <c r="I1330">
        <v>124</v>
      </c>
    </row>
    <row r="1331" spans="1:9" hidden="1" x14ac:dyDescent="0.25">
      <c r="A1331" s="2" t="s">
        <v>123</v>
      </c>
      <c r="B1331" s="2" t="s">
        <v>105</v>
      </c>
      <c r="C1331" s="2" t="s">
        <v>132</v>
      </c>
      <c r="D1331" s="2" t="s">
        <v>26</v>
      </c>
      <c r="E1331">
        <v>117</v>
      </c>
      <c r="F1331" s="1">
        <v>109</v>
      </c>
      <c r="G1331" s="1">
        <v>128</v>
      </c>
      <c r="H1331">
        <v>25</v>
      </c>
      <c r="I1331">
        <v>71</v>
      </c>
    </row>
    <row r="1332" spans="1:9" hidden="1" x14ac:dyDescent="0.25">
      <c r="A1332" s="2" t="s">
        <v>123</v>
      </c>
      <c r="B1332" s="2" t="s">
        <v>105</v>
      </c>
      <c r="C1332" s="2" t="s">
        <v>133</v>
      </c>
      <c r="D1332" s="2" t="s">
        <v>26</v>
      </c>
      <c r="E1332">
        <v>112</v>
      </c>
      <c r="F1332" s="1">
        <v>112</v>
      </c>
      <c r="G1332" s="1">
        <v>109</v>
      </c>
      <c r="H1332">
        <v>57</v>
      </c>
      <c r="I1332">
        <v>94</v>
      </c>
    </row>
    <row r="1333" spans="1:9" hidden="1" x14ac:dyDescent="0.25">
      <c r="A1333" s="2" t="s">
        <v>123</v>
      </c>
      <c r="B1333" s="2" t="s">
        <v>105</v>
      </c>
      <c r="C1333" s="2" t="s">
        <v>2</v>
      </c>
      <c r="D1333" s="2" t="s">
        <v>26</v>
      </c>
      <c r="E1333">
        <v>65</v>
      </c>
      <c r="F1333" s="1">
        <v>65</v>
      </c>
      <c r="G1333" s="1">
        <v>62</v>
      </c>
      <c r="H1333">
        <v>50</v>
      </c>
      <c r="I1333">
        <v>62</v>
      </c>
    </row>
    <row r="1334" spans="1:9" hidden="1" x14ac:dyDescent="0.25">
      <c r="A1334" s="2" t="s">
        <v>123</v>
      </c>
      <c r="B1334" s="2" t="s">
        <v>48</v>
      </c>
      <c r="C1334" s="2" t="s">
        <v>129</v>
      </c>
      <c r="D1334" s="2" t="s">
        <v>26</v>
      </c>
      <c r="E1334">
        <v>36</v>
      </c>
      <c r="F1334" s="1">
        <v>0</v>
      </c>
      <c r="G1334" s="1">
        <v>97</v>
      </c>
      <c r="H1334">
        <v>0</v>
      </c>
      <c r="I1334">
        <v>0</v>
      </c>
    </row>
    <row r="1335" spans="1:9" hidden="1" x14ac:dyDescent="0.25">
      <c r="A1335" s="2" t="s">
        <v>123</v>
      </c>
      <c r="B1335" s="2" t="s">
        <v>48</v>
      </c>
      <c r="C1335" s="2" t="s">
        <v>130</v>
      </c>
      <c r="D1335" s="2" t="s">
        <v>26</v>
      </c>
      <c r="E1335">
        <v>53</v>
      </c>
      <c r="F1335" s="1">
        <v>50</v>
      </c>
      <c r="G1335" s="1">
        <v>57</v>
      </c>
      <c r="H1335">
        <v>0</v>
      </c>
      <c r="I1335">
        <v>1</v>
      </c>
    </row>
    <row r="1336" spans="1:9" x14ac:dyDescent="0.25">
      <c r="A1336" s="2" t="s">
        <v>123</v>
      </c>
      <c r="B1336" s="2" t="s">
        <v>48</v>
      </c>
      <c r="C1336" s="2" t="s">
        <v>131</v>
      </c>
      <c r="D1336" s="2" t="s">
        <v>26</v>
      </c>
      <c r="E1336">
        <v>216</v>
      </c>
      <c r="F1336" s="1">
        <v>215</v>
      </c>
      <c r="G1336" s="1">
        <v>196</v>
      </c>
      <c r="H1336">
        <v>34</v>
      </c>
      <c r="I1336">
        <v>165</v>
      </c>
    </row>
    <row r="1337" spans="1:9" hidden="1" x14ac:dyDescent="0.25">
      <c r="A1337" s="2" t="s">
        <v>123</v>
      </c>
      <c r="B1337" s="2" t="s">
        <v>48</v>
      </c>
      <c r="C1337" s="2" t="s">
        <v>132</v>
      </c>
      <c r="D1337" s="2" t="s">
        <v>26</v>
      </c>
      <c r="E1337">
        <v>168</v>
      </c>
      <c r="F1337" s="1">
        <v>168</v>
      </c>
      <c r="G1337" s="1">
        <v>177</v>
      </c>
      <c r="H1337">
        <v>53</v>
      </c>
      <c r="I1337">
        <v>147</v>
      </c>
    </row>
    <row r="1338" spans="1:9" hidden="1" x14ac:dyDescent="0.25">
      <c r="A1338" s="2" t="s">
        <v>123</v>
      </c>
      <c r="B1338" s="2" t="s">
        <v>48</v>
      </c>
      <c r="C1338" s="2" t="s">
        <v>133</v>
      </c>
      <c r="D1338" s="2" t="s">
        <v>26</v>
      </c>
      <c r="E1338">
        <v>107</v>
      </c>
      <c r="F1338" s="1">
        <v>106</v>
      </c>
      <c r="G1338" s="1">
        <v>111</v>
      </c>
      <c r="H1338">
        <v>56</v>
      </c>
      <c r="I1338">
        <v>92</v>
      </c>
    </row>
    <row r="1339" spans="1:9" hidden="1" x14ac:dyDescent="0.25">
      <c r="A1339" s="2" t="s">
        <v>123</v>
      </c>
      <c r="B1339" s="2" t="s">
        <v>48</v>
      </c>
      <c r="C1339" s="2" t="s">
        <v>2</v>
      </c>
      <c r="D1339" s="2" t="s">
        <v>26</v>
      </c>
      <c r="E1339">
        <v>52</v>
      </c>
      <c r="F1339" s="1">
        <v>52</v>
      </c>
      <c r="G1339" s="1">
        <v>55</v>
      </c>
      <c r="H1339">
        <v>38</v>
      </c>
      <c r="I1339">
        <v>50</v>
      </c>
    </row>
    <row r="1340" spans="1:9" hidden="1" x14ac:dyDescent="0.25">
      <c r="A1340" s="2" t="s">
        <v>123</v>
      </c>
      <c r="B1340" s="2" t="s">
        <v>49</v>
      </c>
      <c r="C1340" s="2" t="s">
        <v>129</v>
      </c>
      <c r="D1340" s="2" t="s">
        <v>26</v>
      </c>
      <c r="E1340">
        <v>9</v>
      </c>
      <c r="F1340" s="1">
        <v>0</v>
      </c>
      <c r="G1340" s="1">
        <v>34</v>
      </c>
      <c r="H1340">
        <v>0</v>
      </c>
      <c r="I1340">
        <v>0</v>
      </c>
    </row>
    <row r="1341" spans="1:9" hidden="1" x14ac:dyDescent="0.25">
      <c r="A1341" s="2" t="s">
        <v>123</v>
      </c>
      <c r="B1341" s="2" t="s">
        <v>49</v>
      </c>
      <c r="C1341" s="2" t="s">
        <v>130</v>
      </c>
      <c r="D1341" s="2" t="s">
        <v>26</v>
      </c>
      <c r="E1341">
        <v>17</v>
      </c>
      <c r="F1341" s="1">
        <v>17</v>
      </c>
      <c r="G1341" s="1">
        <v>16</v>
      </c>
      <c r="H1341">
        <v>0</v>
      </c>
      <c r="I1341">
        <v>0</v>
      </c>
    </row>
    <row r="1342" spans="1:9" x14ac:dyDescent="0.25">
      <c r="A1342" s="2" t="s">
        <v>123</v>
      </c>
      <c r="B1342" s="2" t="s">
        <v>49</v>
      </c>
      <c r="C1342" s="2" t="s">
        <v>131</v>
      </c>
      <c r="D1342" s="2" t="s">
        <v>26</v>
      </c>
      <c r="E1342">
        <v>44</v>
      </c>
      <c r="F1342" s="1">
        <v>43</v>
      </c>
      <c r="G1342" s="1">
        <v>46</v>
      </c>
      <c r="H1342">
        <v>6</v>
      </c>
      <c r="I1342">
        <v>21</v>
      </c>
    </row>
    <row r="1343" spans="1:9" hidden="1" x14ac:dyDescent="0.25">
      <c r="A1343" s="2" t="s">
        <v>123</v>
      </c>
      <c r="B1343" s="2" t="s">
        <v>49</v>
      </c>
      <c r="C1343" s="2" t="s">
        <v>132</v>
      </c>
      <c r="D1343" s="2" t="s">
        <v>26</v>
      </c>
      <c r="E1343">
        <v>27</v>
      </c>
      <c r="F1343" s="1">
        <v>27</v>
      </c>
      <c r="G1343" s="1">
        <v>23</v>
      </c>
      <c r="H1343">
        <v>6</v>
      </c>
      <c r="I1343">
        <v>20</v>
      </c>
    </row>
    <row r="1344" spans="1:9" hidden="1" x14ac:dyDescent="0.25">
      <c r="A1344" s="2" t="s">
        <v>123</v>
      </c>
      <c r="B1344" s="2" t="s">
        <v>49</v>
      </c>
      <c r="C1344" s="2" t="s">
        <v>133</v>
      </c>
      <c r="D1344" s="2" t="s">
        <v>26</v>
      </c>
      <c r="E1344">
        <v>30</v>
      </c>
      <c r="F1344" s="1">
        <v>29</v>
      </c>
      <c r="G1344" s="1">
        <v>29</v>
      </c>
      <c r="H1344">
        <v>17</v>
      </c>
      <c r="I1344">
        <v>28</v>
      </c>
    </row>
    <row r="1345" spans="1:9" hidden="1" x14ac:dyDescent="0.25">
      <c r="A1345" s="2" t="s">
        <v>123</v>
      </c>
      <c r="B1345" s="2" t="s">
        <v>49</v>
      </c>
      <c r="C1345" s="2" t="s">
        <v>2</v>
      </c>
      <c r="D1345" s="2" t="s">
        <v>26</v>
      </c>
      <c r="E1345">
        <v>7</v>
      </c>
      <c r="F1345" s="1">
        <v>7</v>
      </c>
      <c r="G1345" s="1">
        <v>12</v>
      </c>
      <c r="H1345">
        <v>5</v>
      </c>
      <c r="I1345">
        <v>6</v>
      </c>
    </row>
    <row r="1346" spans="1:9" hidden="1" x14ac:dyDescent="0.25">
      <c r="A1346" s="2" t="s">
        <v>123</v>
      </c>
      <c r="B1346" s="2" t="s">
        <v>106</v>
      </c>
      <c r="C1346" s="2" t="s">
        <v>129</v>
      </c>
      <c r="D1346" s="2" t="s">
        <v>26</v>
      </c>
      <c r="E1346">
        <v>30</v>
      </c>
      <c r="F1346" s="1">
        <v>0</v>
      </c>
      <c r="G1346" s="1">
        <v>91</v>
      </c>
      <c r="H1346">
        <v>0</v>
      </c>
      <c r="I1346">
        <v>0</v>
      </c>
    </row>
    <row r="1347" spans="1:9" hidden="1" x14ac:dyDescent="0.25">
      <c r="A1347" s="2" t="s">
        <v>123</v>
      </c>
      <c r="B1347" s="2" t="s">
        <v>106</v>
      </c>
      <c r="C1347" s="2" t="s">
        <v>130</v>
      </c>
      <c r="D1347" s="2" t="s">
        <v>26</v>
      </c>
      <c r="E1347">
        <v>74</v>
      </c>
      <c r="F1347" s="1">
        <v>68</v>
      </c>
      <c r="G1347" s="1">
        <v>73</v>
      </c>
      <c r="H1347">
        <v>0</v>
      </c>
      <c r="I1347">
        <v>0</v>
      </c>
    </row>
    <row r="1348" spans="1:9" x14ac:dyDescent="0.25">
      <c r="A1348" s="2" t="s">
        <v>123</v>
      </c>
      <c r="B1348" s="2" t="s">
        <v>106</v>
      </c>
      <c r="C1348" s="2" t="s">
        <v>131</v>
      </c>
      <c r="D1348" s="2" t="s">
        <v>26</v>
      </c>
      <c r="E1348">
        <v>163</v>
      </c>
      <c r="F1348" s="1">
        <v>160</v>
      </c>
      <c r="G1348" s="1">
        <v>132</v>
      </c>
      <c r="H1348">
        <v>34</v>
      </c>
      <c r="I1348">
        <v>111</v>
      </c>
    </row>
    <row r="1349" spans="1:9" hidden="1" x14ac:dyDescent="0.25">
      <c r="A1349" s="2" t="s">
        <v>123</v>
      </c>
      <c r="B1349" s="2" t="s">
        <v>106</v>
      </c>
      <c r="C1349" s="2" t="s">
        <v>132</v>
      </c>
      <c r="D1349" s="2" t="s">
        <v>26</v>
      </c>
      <c r="E1349">
        <v>106</v>
      </c>
      <c r="F1349" s="1">
        <v>104</v>
      </c>
      <c r="G1349" s="1">
        <v>100</v>
      </c>
      <c r="H1349">
        <v>37</v>
      </c>
      <c r="I1349">
        <v>85</v>
      </c>
    </row>
    <row r="1350" spans="1:9" hidden="1" x14ac:dyDescent="0.25">
      <c r="A1350" s="2" t="s">
        <v>123</v>
      </c>
      <c r="B1350" s="2" t="s">
        <v>106</v>
      </c>
      <c r="C1350" s="2" t="s">
        <v>133</v>
      </c>
      <c r="D1350" s="2" t="s">
        <v>26</v>
      </c>
      <c r="E1350">
        <v>45</v>
      </c>
      <c r="F1350" s="1">
        <v>44</v>
      </c>
      <c r="G1350" s="1">
        <v>40</v>
      </c>
      <c r="H1350">
        <v>17</v>
      </c>
      <c r="I1350">
        <v>37</v>
      </c>
    </row>
    <row r="1351" spans="1:9" hidden="1" x14ac:dyDescent="0.25">
      <c r="A1351" s="2" t="s">
        <v>123</v>
      </c>
      <c r="B1351" s="2" t="s">
        <v>106</v>
      </c>
      <c r="C1351" s="2" t="s">
        <v>2</v>
      </c>
      <c r="D1351" s="2" t="s">
        <v>26</v>
      </c>
      <c r="E1351">
        <v>19</v>
      </c>
      <c r="F1351" s="1">
        <v>18</v>
      </c>
      <c r="G1351" s="1">
        <v>17</v>
      </c>
      <c r="H1351">
        <v>12</v>
      </c>
      <c r="I1351">
        <v>18</v>
      </c>
    </row>
    <row r="1352" spans="1:9" hidden="1" x14ac:dyDescent="0.25">
      <c r="A1352" s="2" t="s">
        <v>123</v>
      </c>
      <c r="B1352" s="2" t="s">
        <v>107</v>
      </c>
      <c r="C1352" s="2" t="s">
        <v>129</v>
      </c>
      <c r="D1352" s="2" t="s">
        <v>26</v>
      </c>
      <c r="E1352" t="s">
        <v>151</v>
      </c>
      <c r="F1352" s="1">
        <v>0</v>
      </c>
      <c r="G1352" s="1">
        <v>33</v>
      </c>
      <c r="H1352">
        <v>0</v>
      </c>
      <c r="I1352">
        <v>0</v>
      </c>
    </row>
    <row r="1353" spans="1:9" hidden="1" x14ac:dyDescent="0.25">
      <c r="A1353" s="2" t="s">
        <v>123</v>
      </c>
      <c r="B1353" s="2" t="s">
        <v>107</v>
      </c>
      <c r="C1353" s="2" t="s">
        <v>130</v>
      </c>
      <c r="D1353" s="2" t="s">
        <v>26</v>
      </c>
      <c r="E1353">
        <v>26</v>
      </c>
      <c r="F1353" s="1">
        <v>26</v>
      </c>
      <c r="G1353" s="1">
        <v>25</v>
      </c>
      <c r="H1353">
        <v>0</v>
      </c>
      <c r="I1353">
        <v>0</v>
      </c>
    </row>
    <row r="1354" spans="1:9" x14ac:dyDescent="0.25">
      <c r="A1354" s="2" t="s">
        <v>123</v>
      </c>
      <c r="B1354" s="2" t="s">
        <v>107</v>
      </c>
      <c r="C1354" s="2" t="s">
        <v>131</v>
      </c>
      <c r="D1354" s="2" t="s">
        <v>26</v>
      </c>
      <c r="E1354">
        <v>52</v>
      </c>
      <c r="F1354" s="1">
        <v>51</v>
      </c>
      <c r="G1354" s="1">
        <v>43</v>
      </c>
      <c r="H1354" t="s">
        <v>151</v>
      </c>
      <c r="I1354">
        <v>28</v>
      </c>
    </row>
    <row r="1355" spans="1:9" hidden="1" x14ac:dyDescent="0.25">
      <c r="A1355" s="2" t="s">
        <v>123</v>
      </c>
      <c r="B1355" s="2" t="s">
        <v>107</v>
      </c>
      <c r="C1355" s="2" t="s">
        <v>132</v>
      </c>
      <c r="D1355" s="2" t="s">
        <v>26</v>
      </c>
      <c r="E1355">
        <v>31</v>
      </c>
      <c r="F1355" s="1">
        <v>29</v>
      </c>
      <c r="G1355" s="1">
        <v>39</v>
      </c>
      <c r="H1355">
        <v>6</v>
      </c>
      <c r="I1355">
        <v>23</v>
      </c>
    </row>
    <row r="1356" spans="1:9" hidden="1" x14ac:dyDescent="0.25">
      <c r="A1356" s="2" t="s">
        <v>123</v>
      </c>
      <c r="B1356" s="2" t="s">
        <v>107</v>
      </c>
      <c r="C1356" s="2" t="s">
        <v>133</v>
      </c>
      <c r="D1356" s="2" t="s">
        <v>26</v>
      </c>
      <c r="E1356">
        <v>26</v>
      </c>
      <c r="F1356" s="1">
        <v>26</v>
      </c>
      <c r="G1356" s="1">
        <v>24</v>
      </c>
      <c r="H1356">
        <v>10</v>
      </c>
      <c r="I1356">
        <v>22</v>
      </c>
    </row>
    <row r="1357" spans="1:9" hidden="1" x14ac:dyDescent="0.25">
      <c r="A1357" s="2" t="s">
        <v>123</v>
      </c>
      <c r="B1357" s="2" t="s">
        <v>107</v>
      </c>
      <c r="C1357" s="2" t="s">
        <v>2</v>
      </c>
      <c r="D1357" s="2" t="s">
        <v>26</v>
      </c>
      <c r="E1357">
        <v>13</v>
      </c>
      <c r="F1357" s="1">
        <v>12</v>
      </c>
      <c r="G1357" s="1">
        <v>12</v>
      </c>
      <c r="H1357">
        <v>6</v>
      </c>
      <c r="I1357">
        <v>12</v>
      </c>
    </row>
    <row r="1358" spans="1:9" hidden="1" x14ac:dyDescent="0.25">
      <c r="A1358" s="2" t="s">
        <v>123</v>
      </c>
      <c r="B1358" s="2" t="s">
        <v>52</v>
      </c>
      <c r="C1358" s="2" t="s">
        <v>129</v>
      </c>
      <c r="D1358" s="2" t="s">
        <v>26</v>
      </c>
      <c r="E1358">
        <v>71</v>
      </c>
      <c r="F1358" s="1">
        <v>0</v>
      </c>
      <c r="G1358" s="1">
        <v>297</v>
      </c>
      <c r="H1358">
        <v>0</v>
      </c>
      <c r="I1358">
        <v>0</v>
      </c>
    </row>
    <row r="1359" spans="1:9" hidden="1" x14ac:dyDescent="0.25">
      <c r="A1359" s="2" t="s">
        <v>123</v>
      </c>
      <c r="B1359" s="2" t="s">
        <v>52</v>
      </c>
      <c r="C1359" s="2" t="s">
        <v>130</v>
      </c>
      <c r="D1359" s="2" t="s">
        <v>26</v>
      </c>
      <c r="E1359">
        <v>221</v>
      </c>
      <c r="F1359" s="1">
        <v>206</v>
      </c>
      <c r="G1359" s="1">
        <v>235</v>
      </c>
      <c r="H1359">
        <v>0</v>
      </c>
      <c r="I1359">
        <v>3</v>
      </c>
    </row>
    <row r="1360" spans="1:9" x14ac:dyDescent="0.25">
      <c r="A1360" s="2" t="s">
        <v>123</v>
      </c>
      <c r="B1360" s="2" t="s">
        <v>52</v>
      </c>
      <c r="C1360" s="2" t="s">
        <v>131</v>
      </c>
      <c r="D1360" s="2" t="s">
        <v>26</v>
      </c>
      <c r="E1360">
        <v>650</v>
      </c>
      <c r="F1360" s="1">
        <v>633</v>
      </c>
      <c r="G1360" s="1">
        <v>661</v>
      </c>
      <c r="H1360">
        <v>86</v>
      </c>
      <c r="I1360">
        <v>391</v>
      </c>
    </row>
    <row r="1361" spans="1:9" hidden="1" x14ac:dyDescent="0.25">
      <c r="A1361" s="2" t="s">
        <v>123</v>
      </c>
      <c r="B1361" s="2" t="s">
        <v>52</v>
      </c>
      <c r="C1361" s="2" t="s">
        <v>132</v>
      </c>
      <c r="D1361" s="2" t="s">
        <v>26</v>
      </c>
      <c r="E1361">
        <v>350</v>
      </c>
      <c r="F1361" s="1">
        <v>343</v>
      </c>
      <c r="G1361" s="1">
        <v>358</v>
      </c>
      <c r="H1361">
        <v>89</v>
      </c>
      <c r="I1361">
        <v>257</v>
      </c>
    </row>
    <row r="1362" spans="1:9" hidden="1" x14ac:dyDescent="0.25">
      <c r="A1362" s="2" t="s">
        <v>123</v>
      </c>
      <c r="B1362" s="2" t="s">
        <v>52</v>
      </c>
      <c r="C1362" s="2" t="s">
        <v>133</v>
      </c>
      <c r="D1362" s="2" t="s">
        <v>26</v>
      </c>
      <c r="E1362">
        <v>260</v>
      </c>
      <c r="F1362" s="1">
        <v>251</v>
      </c>
      <c r="G1362" s="1">
        <v>268</v>
      </c>
      <c r="H1362">
        <v>122</v>
      </c>
      <c r="I1362">
        <v>218</v>
      </c>
    </row>
    <row r="1363" spans="1:9" hidden="1" x14ac:dyDescent="0.25">
      <c r="A1363" s="2" t="s">
        <v>123</v>
      </c>
      <c r="B1363" s="2" t="s">
        <v>52</v>
      </c>
      <c r="C1363" s="2" t="s">
        <v>2</v>
      </c>
      <c r="D1363" s="2" t="s">
        <v>26</v>
      </c>
      <c r="E1363">
        <v>151</v>
      </c>
      <c r="F1363" s="1">
        <v>149</v>
      </c>
      <c r="G1363" s="1">
        <v>146</v>
      </c>
      <c r="H1363">
        <v>104</v>
      </c>
      <c r="I1363">
        <v>141</v>
      </c>
    </row>
    <row r="1364" spans="1:9" hidden="1" x14ac:dyDescent="0.25">
      <c r="A1364" s="2" t="s">
        <v>123</v>
      </c>
      <c r="B1364" s="2" t="s">
        <v>47</v>
      </c>
      <c r="C1364" s="2" t="s">
        <v>129</v>
      </c>
      <c r="D1364" s="2" t="s">
        <v>26</v>
      </c>
      <c r="E1364">
        <v>9</v>
      </c>
      <c r="F1364" s="1">
        <v>0</v>
      </c>
      <c r="G1364" s="1">
        <v>36</v>
      </c>
      <c r="H1364">
        <v>0</v>
      </c>
      <c r="I1364">
        <v>0</v>
      </c>
    </row>
    <row r="1365" spans="1:9" hidden="1" x14ac:dyDescent="0.25">
      <c r="A1365" s="2" t="s">
        <v>123</v>
      </c>
      <c r="B1365" s="2" t="s">
        <v>47</v>
      </c>
      <c r="C1365" s="2" t="s">
        <v>130</v>
      </c>
      <c r="D1365" s="2" t="s">
        <v>26</v>
      </c>
      <c r="E1365">
        <v>27</v>
      </c>
      <c r="F1365" s="1">
        <v>27</v>
      </c>
      <c r="G1365" s="1">
        <v>22</v>
      </c>
      <c r="H1365">
        <v>0</v>
      </c>
      <c r="I1365">
        <v>0</v>
      </c>
    </row>
    <row r="1366" spans="1:9" x14ac:dyDescent="0.25">
      <c r="A1366" s="2" t="s">
        <v>123</v>
      </c>
      <c r="B1366" s="2" t="s">
        <v>47</v>
      </c>
      <c r="C1366" s="2" t="s">
        <v>131</v>
      </c>
      <c r="D1366" s="2" t="s">
        <v>26</v>
      </c>
      <c r="E1366">
        <v>50</v>
      </c>
      <c r="F1366" s="1">
        <v>49</v>
      </c>
      <c r="G1366" s="1">
        <v>49</v>
      </c>
      <c r="H1366">
        <v>6</v>
      </c>
      <c r="I1366">
        <v>28</v>
      </c>
    </row>
    <row r="1367" spans="1:9" hidden="1" x14ac:dyDescent="0.25">
      <c r="A1367" s="2" t="s">
        <v>123</v>
      </c>
      <c r="B1367" s="2" t="s">
        <v>47</v>
      </c>
      <c r="C1367" s="2" t="s">
        <v>132</v>
      </c>
      <c r="D1367" s="2" t="s">
        <v>26</v>
      </c>
      <c r="E1367">
        <v>35</v>
      </c>
      <c r="F1367" s="1">
        <v>35</v>
      </c>
      <c r="G1367" s="1">
        <v>31</v>
      </c>
      <c r="H1367">
        <v>6</v>
      </c>
      <c r="I1367">
        <v>26</v>
      </c>
    </row>
    <row r="1368" spans="1:9" hidden="1" x14ac:dyDescent="0.25">
      <c r="A1368" s="2" t="s">
        <v>123</v>
      </c>
      <c r="B1368" s="2" t="s">
        <v>47</v>
      </c>
      <c r="C1368" s="2" t="s">
        <v>133</v>
      </c>
      <c r="D1368" s="2" t="s">
        <v>26</v>
      </c>
      <c r="E1368">
        <v>19</v>
      </c>
      <c r="F1368" s="1">
        <v>18</v>
      </c>
      <c r="G1368" s="1">
        <v>21</v>
      </c>
      <c r="H1368">
        <v>8</v>
      </c>
      <c r="I1368">
        <v>16</v>
      </c>
    </row>
    <row r="1369" spans="1:9" hidden="1" x14ac:dyDescent="0.25">
      <c r="A1369" s="2" t="s">
        <v>123</v>
      </c>
      <c r="B1369" s="2" t="s">
        <v>47</v>
      </c>
      <c r="C1369" s="2" t="s">
        <v>2</v>
      </c>
      <c r="D1369" s="2" t="s">
        <v>26</v>
      </c>
      <c r="E1369">
        <v>16</v>
      </c>
      <c r="F1369" s="1">
        <v>16</v>
      </c>
      <c r="G1369" s="1">
        <v>14</v>
      </c>
      <c r="H1369">
        <v>11</v>
      </c>
      <c r="I1369">
        <v>15</v>
      </c>
    </row>
    <row r="1370" spans="1:9" hidden="1" x14ac:dyDescent="0.25">
      <c r="A1370" s="2" t="s">
        <v>123</v>
      </c>
      <c r="B1370" s="2" t="s">
        <v>50</v>
      </c>
      <c r="C1370" s="2" t="s">
        <v>129</v>
      </c>
      <c r="D1370" s="2" t="s">
        <v>26</v>
      </c>
      <c r="E1370">
        <v>61</v>
      </c>
      <c r="F1370" s="1">
        <v>0</v>
      </c>
      <c r="G1370" s="1">
        <v>210</v>
      </c>
      <c r="H1370">
        <v>0</v>
      </c>
      <c r="I1370">
        <v>0</v>
      </c>
    </row>
    <row r="1371" spans="1:9" hidden="1" x14ac:dyDescent="0.25">
      <c r="A1371" s="2" t="s">
        <v>123</v>
      </c>
      <c r="B1371" s="2" t="s">
        <v>50</v>
      </c>
      <c r="C1371" s="2" t="s">
        <v>130</v>
      </c>
      <c r="D1371" s="2" t="s">
        <v>26</v>
      </c>
      <c r="E1371">
        <v>172</v>
      </c>
      <c r="F1371" s="1">
        <v>161</v>
      </c>
      <c r="G1371" s="1">
        <v>165</v>
      </c>
      <c r="H1371">
        <v>0</v>
      </c>
      <c r="I1371">
        <v>3</v>
      </c>
    </row>
    <row r="1372" spans="1:9" x14ac:dyDescent="0.25">
      <c r="A1372" s="2" t="s">
        <v>123</v>
      </c>
      <c r="B1372" s="2" t="s">
        <v>50</v>
      </c>
      <c r="C1372" s="2" t="s">
        <v>131</v>
      </c>
      <c r="D1372" s="2" t="s">
        <v>26</v>
      </c>
      <c r="E1372">
        <v>275</v>
      </c>
      <c r="F1372" s="1">
        <v>264</v>
      </c>
      <c r="G1372" s="1">
        <v>264</v>
      </c>
      <c r="H1372">
        <v>53</v>
      </c>
      <c r="I1372">
        <v>185</v>
      </c>
    </row>
    <row r="1373" spans="1:9" hidden="1" x14ac:dyDescent="0.25">
      <c r="A1373" s="2" t="s">
        <v>123</v>
      </c>
      <c r="B1373" s="2" t="s">
        <v>50</v>
      </c>
      <c r="C1373" s="2" t="s">
        <v>132</v>
      </c>
      <c r="D1373" s="2" t="s">
        <v>26</v>
      </c>
      <c r="E1373">
        <v>185</v>
      </c>
      <c r="F1373" s="1">
        <v>179</v>
      </c>
      <c r="G1373" s="1">
        <v>191</v>
      </c>
      <c r="H1373">
        <v>62</v>
      </c>
      <c r="I1373">
        <v>138</v>
      </c>
    </row>
    <row r="1374" spans="1:9" hidden="1" x14ac:dyDescent="0.25">
      <c r="A1374" s="2" t="s">
        <v>123</v>
      </c>
      <c r="B1374" s="2" t="s">
        <v>50</v>
      </c>
      <c r="C1374" s="2" t="s">
        <v>133</v>
      </c>
      <c r="D1374" s="2" t="s">
        <v>26</v>
      </c>
      <c r="E1374">
        <v>115</v>
      </c>
      <c r="F1374" s="1">
        <v>112</v>
      </c>
      <c r="G1374" s="1">
        <v>110</v>
      </c>
      <c r="H1374">
        <v>52</v>
      </c>
      <c r="I1374">
        <v>104</v>
      </c>
    </row>
    <row r="1375" spans="1:9" hidden="1" x14ac:dyDescent="0.25">
      <c r="A1375" s="2" t="s">
        <v>123</v>
      </c>
      <c r="B1375" s="2" t="s">
        <v>50</v>
      </c>
      <c r="C1375" s="2" t="s">
        <v>2</v>
      </c>
      <c r="D1375" s="2" t="s">
        <v>26</v>
      </c>
      <c r="E1375">
        <v>68</v>
      </c>
      <c r="F1375" s="1">
        <v>67</v>
      </c>
      <c r="G1375" s="1">
        <v>69</v>
      </c>
      <c r="H1375">
        <v>41</v>
      </c>
      <c r="I1375">
        <v>61</v>
      </c>
    </row>
    <row r="1376" spans="1:9" hidden="1" x14ac:dyDescent="0.25">
      <c r="A1376" s="2" t="s">
        <v>45</v>
      </c>
      <c r="B1376" s="2" t="s">
        <v>104</v>
      </c>
      <c r="C1376" s="2" t="s">
        <v>129</v>
      </c>
      <c r="D1376" s="2" t="s">
        <v>31</v>
      </c>
      <c r="E1376">
        <v>718</v>
      </c>
      <c r="F1376" s="1">
        <v>0</v>
      </c>
      <c r="G1376" s="1">
        <v>2457</v>
      </c>
      <c r="H1376">
        <v>0</v>
      </c>
      <c r="I1376">
        <v>0</v>
      </c>
    </row>
    <row r="1377" spans="1:9" hidden="1" x14ac:dyDescent="0.25">
      <c r="A1377" s="2" t="s">
        <v>45</v>
      </c>
      <c r="B1377" s="2" t="s">
        <v>104</v>
      </c>
      <c r="C1377" s="2" t="s">
        <v>130</v>
      </c>
      <c r="D1377" s="2" t="s">
        <v>31</v>
      </c>
      <c r="E1377">
        <v>1638</v>
      </c>
      <c r="F1377" s="1">
        <v>1525</v>
      </c>
      <c r="G1377" s="1">
        <v>1845</v>
      </c>
      <c r="H1377" t="s">
        <v>151</v>
      </c>
      <c r="I1377">
        <v>38</v>
      </c>
    </row>
    <row r="1378" spans="1:9" x14ac:dyDescent="0.25">
      <c r="A1378" s="2" t="s">
        <v>45</v>
      </c>
      <c r="B1378" s="2" t="s">
        <v>104</v>
      </c>
      <c r="C1378" s="2" t="s">
        <v>131</v>
      </c>
      <c r="D1378" s="2" t="s">
        <v>31</v>
      </c>
      <c r="E1378">
        <v>3217</v>
      </c>
      <c r="F1378" s="1">
        <v>3004</v>
      </c>
      <c r="G1378" s="1">
        <v>3671</v>
      </c>
      <c r="H1378">
        <v>392</v>
      </c>
      <c r="I1378">
        <v>1461</v>
      </c>
    </row>
    <row r="1379" spans="1:9" hidden="1" x14ac:dyDescent="0.25">
      <c r="A1379" s="2" t="s">
        <v>45</v>
      </c>
      <c r="B1379" s="2" t="s">
        <v>104</v>
      </c>
      <c r="C1379" s="2" t="s">
        <v>132</v>
      </c>
      <c r="D1379" s="2" t="s">
        <v>31</v>
      </c>
      <c r="E1379">
        <v>2074</v>
      </c>
      <c r="F1379" s="1">
        <v>1983</v>
      </c>
      <c r="G1379" s="1">
        <v>2445</v>
      </c>
      <c r="H1379">
        <v>608</v>
      </c>
      <c r="I1379">
        <v>1324</v>
      </c>
    </row>
    <row r="1380" spans="1:9" hidden="1" x14ac:dyDescent="0.25">
      <c r="A1380" s="2" t="s">
        <v>45</v>
      </c>
      <c r="B1380" s="2" t="s">
        <v>104</v>
      </c>
      <c r="C1380" s="2" t="s">
        <v>133</v>
      </c>
      <c r="D1380" s="2" t="s">
        <v>31</v>
      </c>
      <c r="E1380">
        <v>2139</v>
      </c>
      <c r="F1380" s="1">
        <v>2099</v>
      </c>
      <c r="G1380" s="1">
        <v>2247</v>
      </c>
      <c r="H1380">
        <v>1222</v>
      </c>
      <c r="I1380">
        <v>1803</v>
      </c>
    </row>
    <row r="1381" spans="1:9" hidden="1" x14ac:dyDescent="0.25">
      <c r="A1381" s="2" t="s">
        <v>45</v>
      </c>
      <c r="B1381" s="2" t="s">
        <v>104</v>
      </c>
      <c r="C1381" s="2" t="s">
        <v>2</v>
      </c>
      <c r="D1381" s="2" t="s">
        <v>31</v>
      </c>
      <c r="E1381">
        <v>1097</v>
      </c>
      <c r="F1381" s="1">
        <v>1086</v>
      </c>
      <c r="G1381" s="1">
        <v>1040</v>
      </c>
      <c r="H1381">
        <v>851</v>
      </c>
      <c r="I1381">
        <v>1016</v>
      </c>
    </row>
    <row r="1382" spans="1:9" hidden="1" x14ac:dyDescent="0.25">
      <c r="A1382" s="2" t="s">
        <v>122</v>
      </c>
      <c r="B1382" s="2" t="s">
        <v>63</v>
      </c>
      <c r="C1382" s="2" t="s">
        <v>129</v>
      </c>
      <c r="D1382" s="2" t="s">
        <v>31</v>
      </c>
      <c r="E1382">
        <v>16</v>
      </c>
      <c r="F1382" s="1">
        <v>0</v>
      </c>
      <c r="G1382" s="1">
        <v>45</v>
      </c>
      <c r="H1382">
        <v>0</v>
      </c>
      <c r="I1382">
        <v>0</v>
      </c>
    </row>
    <row r="1383" spans="1:9" hidden="1" x14ac:dyDescent="0.25">
      <c r="A1383" s="2" t="s">
        <v>122</v>
      </c>
      <c r="B1383" s="2" t="s">
        <v>63</v>
      </c>
      <c r="C1383" s="2" t="s">
        <v>130</v>
      </c>
      <c r="D1383" s="2" t="s">
        <v>31</v>
      </c>
      <c r="E1383">
        <v>36</v>
      </c>
      <c r="F1383" s="1">
        <v>36</v>
      </c>
      <c r="G1383" s="1">
        <v>32</v>
      </c>
      <c r="H1383">
        <v>0</v>
      </c>
      <c r="I1383">
        <v>0</v>
      </c>
    </row>
    <row r="1384" spans="1:9" x14ac:dyDescent="0.25">
      <c r="A1384" s="2" t="s">
        <v>122</v>
      </c>
      <c r="B1384" s="2" t="s">
        <v>63</v>
      </c>
      <c r="C1384" s="2" t="s">
        <v>131</v>
      </c>
      <c r="D1384" s="2" t="s">
        <v>31</v>
      </c>
      <c r="E1384">
        <v>68</v>
      </c>
      <c r="F1384" s="1">
        <v>65</v>
      </c>
      <c r="G1384" s="1">
        <v>68</v>
      </c>
      <c r="H1384">
        <v>13</v>
      </c>
      <c r="I1384">
        <v>43</v>
      </c>
    </row>
    <row r="1385" spans="1:9" hidden="1" x14ac:dyDescent="0.25">
      <c r="A1385" s="2" t="s">
        <v>122</v>
      </c>
      <c r="B1385" s="2" t="s">
        <v>63</v>
      </c>
      <c r="C1385" s="2" t="s">
        <v>132</v>
      </c>
      <c r="D1385" s="2" t="s">
        <v>31</v>
      </c>
      <c r="E1385">
        <v>88</v>
      </c>
      <c r="F1385" s="1">
        <v>87</v>
      </c>
      <c r="G1385" s="1">
        <v>85</v>
      </c>
      <c r="H1385">
        <v>39</v>
      </c>
      <c r="I1385">
        <v>73</v>
      </c>
    </row>
    <row r="1386" spans="1:9" hidden="1" x14ac:dyDescent="0.25">
      <c r="A1386" s="2" t="s">
        <v>122</v>
      </c>
      <c r="B1386" s="2" t="s">
        <v>63</v>
      </c>
      <c r="C1386" s="2" t="s">
        <v>133</v>
      </c>
      <c r="D1386" s="2" t="s">
        <v>31</v>
      </c>
      <c r="E1386">
        <v>55</v>
      </c>
      <c r="F1386" s="1">
        <v>54</v>
      </c>
      <c r="G1386" s="1">
        <v>58</v>
      </c>
      <c r="H1386">
        <v>35</v>
      </c>
      <c r="I1386">
        <v>50</v>
      </c>
    </row>
    <row r="1387" spans="1:9" hidden="1" x14ac:dyDescent="0.25">
      <c r="A1387" s="2" t="s">
        <v>122</v>
      </c>
      <c r="B1387" s="2" t="s">
        <v>63</v>
      </c>
      <c r="C1387" s="2" t="s">
        <v>2</v>
      </c>
      <c r="D1387" s="2" t="s">
        <v>31</v>
      </c>
      <c r="E1387">
        <v>12</v>
      </c>
      <c r="F1387" s="1">
        <v>12</v>
      </c>
      <c r="G1387" s="1">
        <v>12</v>
      </c>
      <c r="H1387">
        <v>11</v>
      </c>
      <c r="I1387">
        <v>12</v>
      </c>
    </row>
    <row r="1388" spans="1:9" hidden="1" x14ac:dyDescent="0.25">
      <c r="A1388" s="2" t="s">
        <v>122</v>
      </c>
      <c r="B1388" s="2" t="s">
        <v>60</v>
      </c>
      <c r="C1388" s="2" t="s">
        <v>129</v>
      </c>
      <c r="D1388" s="2" t="s">
        <v>31</v>
      </c>
      <c r="E1388">
        <v>41</v>
      </c>
      <c r="F1388" s="1">
        <v>0</v>
      </c>
      <c r="G1388" s="1">
        <v>89</v>
      </c>
      <c r="H1388">
        <v>0</v>
      </c>
      <c r="I1388">
        <v>0</v>
      </c>
    </row>
    <row r="1389" spans="1:9" hidden="1" x14ac:dyDescent="0.25">
      <c r="A1389" s="2" t="s">
        <v>122</v>
      </c>
      <c r="B1389" s="2" t="s">
        <v>60</v>
      </c>
      <c r="C1389" s="2" t="s">
        <v>130</v>
      </c>
      <c r="D1389" s="2" t="s">
        <v>31</v>
      </c>
      <c r="E1389">
        <v>97</v>
      </c>
      <c r="F1389" s="1">
        <v>95</v>
      </c>
      <c r="G1389" s="1">
        <v>110</v>
      </c>
      <c r="H1389">
        <v>0</v>
      </c>
      <c r="I1389">
        <v>3</v>
      </c>
    </row>
    <row r="1390" spans="1:9" x14ac:dyDescent="0.25">
      <c r="A1390" s="2" t="s">
        <v>122</v>
      </c>
      <c r="B1390" s="2" t="s">
        <v>60</v>
      </c>
      <c r="C1390" s="2" t="s">
        <v>131</v>
      </c>
      <c r="D1390" s="2" t="s">
        <v>31</v>
      </c>
      <c r="E1390">
        <v>188</v>
      </c>
      <c r="F1390" s="1">
        <v>184</v>
      </c>
      <c r="G1390" s="1">
        <v>160</v>
      </c>
      <c r="H1390">
        <v>49</v>
      </c>
      <c r="I1390">
        <v>147</v>
      </c>
    </row>
    <row r="1391" spans="1:9" hidden="1" x14ac:dyDescent="0.25">
      <c r="A1391" s="2" t="s">
        <v>122</v>
      </c>
      <c r="B1391" s="2" t="s">
        <v>60</v>
      </c>
      <c r="C1391" s="2" t="s">
        <v>132</v>
      </c>
      <c r="D1391" s="2" t="s">
        <v>31</v>
      </c>
      <c r="E1391">
        <v>215</v>
      </c>
      <c r="F1391" s="1">
        <v>211</v>
      </c>
      <c r="G1391" s="1">
        <v>216</v>
      </c>
      <c r="H1391">
        <v>101</v>
      </c>
      <c r="I1391">
        <v>193</v>
      </c>
    </row>
    <row r="1392" spans="1:9" hidden="1" x14ac:dyDescent="0.25">
      <c r="A1392" s="2" t="s">
        <v>122</v>
      </c>
      <c r="B1392" s="2" t="s">
        <v>60</v>
      </c>
      <c r="C1392" s="2" t="s">
        <v>133</v>
      </c>
      <c r="D1392" s="2" t="s">
        <v>31</v>
      </c>
      <c r="E1392">
        <v>94</v>
      </c>
      <c r="F1392" s="1">
        <v>93</v>
      </c>
      <c r="G1392" s="1">
        <v>81</v>
      </c>
      <c r="H1392">
        <v>61</v>
      </c>
      <c r="I1392">
        <v>89</v>
      </c>
    </row>
    <row r="1393" spans="1:9" hidden="1" x14ac:dyDescent="0.25">
      <c r="A1393" s="2" t="s">
        <v>122</v>
      </c>
      <c r="B1393" s="2" t="s">
        <v>60</v>
      </c>
      <c r="C1393" s="2" t="s">
        <v>2</v>
      </c>
      <c r="D1393" s="2" t="s">
        <v>31</v>
      </c>
      <c r="E1393">
        <v>21</v>
      </c>
      <c r="F1393" s="1">
        <v>21</v>
      </c>
      <c r="G1393" s="1">
        <v>23</v>
      </c>
      <c r="H1393">
        <v>10</v>
      </c>
      <c r="I1393">
        <v>16</v>
      </c>
    </row>
    <row r="1394" spans="1:9" hidden="1" x14ac:dyDescent="0.25">
      <c r="A1394" s="2" t="s">
        <v>122</v>
      </c>
      <c r="B1394" s="2" t="s">
        <v>58</v>
      </c>
      <c r="C1394" s="2" t="s">
        <v>129</v>
      </c>
      <c r="D1394" s="2" t="s">
        <v>31</v>
      </c>
      <c r="E1394">
        <v>46</v>
      </c>
      <c r="F1394" s="1">
        <v>0</v>
      </c>
      <c r="G1394" s="1">
        <v>113</v>
      </c>
      <c r="H1394">
        <v>0</v>
      </c>
      <c r="I1394">
        <v>0</v>
      </c>
    </row>
    <row r="1395" spans="1:9" hidden="1" x14ac:dyDescent="0.25">
      <c r="A1395" s="2" t="s">
        <v>122</v>
      </c>
      <c r="B1395" s="2" t="s">
        <v>58</v>
      </c>
      <c r="C1395" s="2" t="s">
        <v>130</v>
      </c>
      <c r="D1395" s="2" t="s">
        <v>31</v>
      </c>
      <c r="E1395">
        <v>64</v>
      </c>
      <c r="F1395" s="1">
        <v>60</v>
      </c>
      <c r="G1395" s="1">
        <v>63</v>
      </c>
      <c r="H1395">
        <v>0</v>
      </c>
      <c r="I1395">
        <v>2</v>
      </c>
    </row>
    <row r="1396" spans="1:9" x14ac:dyDescent="0.25">
      <c r="A1396" s="2" t="s">
        <v>122</v>
      </c>
      <c r="B1396" s="2" t="s">
        <v>58</v>
      </c>
      <c r="C1396" s="2" t="s">
        <v>131</v>
      </c>
      <c r="D1396" s="2" t="s">
        <v>31</v>
      </c>
      <c r="E1396">
        <v>346</v>
      </c>
      <c r="F1396" s="1">
        <v>343</v>
      </c>
      <c r="G1396" s="1">
        <v>214</v>
      </c>
      <c r="H1396">
        <v>97</v>
      </c>
      <c r="I1396">
        <v>293</v>
      </c>
    </row>
    <row r="1397" spans="1:9" hidden="1" x14ac:dyDescent="0.25">
      <c r="A1397" s="2" t="s">
        <v>122</v>
      </c>
      <c r="B1397" s="2" t="s">
        <v>58</v>
      </c>
      <c r="C1397" s="2" t="s">
        <v>132</v>
      </c>
      <c r="D1397" s="2" t="s">
        <v>31</v>
      </c>
      <c r="E1397">
        <v>259</v>
      </c>
      <c r="F1397" s="1">
        <v>255</v>
      </c>
      <c r="G1397" s="1">
        <v>235</v>
      </c>
      <c r="H1397">
        <v>98</v>
      </c>
      <c r="I1397">
        <v>215</v>
      </c>
    </row>
    <row r="1398" spans="1:9" hidden="1" x14ac:dyDescent="0.25">
      <c r="A1398" s="2" t="s">
        <v>122</v>
      </c>
      <c r="B1398" s="2" t="s">
        <v>58</v>
      </c>
      <c r="C1398" s="2" t="s">
        <v>133</v>
      </c>
      <c r="D1398" s="2" t="s">
        <v>31</v>
      </c>
      <c r="E1398">
        <v>147</v>
      </c>
      <c r="F1398" s="1">
        <v>145</v>
      </c>
      <c r="G1398" s="1">
        <v>150</v>
      </c>
      <c r="H1398">
        <v>84</v>
      </c>
      <c r="I1398">
        <v>133</v>
      </c>
    </row>
    <row r="1399" spans="1:9" hidden="1" x14ac:dyDescent="0.25">
      <c r="A1399" s="2" t="s">
        <v>122</v>
      </c>
      <c r="B1399" s="2" t="s">
        <v>58</v>
      </c>
      <c r="C1399" s="2" t="s">
        <v>2</v>
      </c>
      <c r="D1399" s="2" t="s">
        <v>31</v>
      </c>
      <c r="E1399">
        <v>83</v>
      </c>
      <c r="F1399" s="1">
        <v>81</v>
      </c>
      <c r="G1399" s="1">
        <v>79</v>
      </c>
      <c r="H1399">
        <v>54</v>
      </c>
      <c r="I1399">
        <v>73</v>
      </c>
    </row>
    <row r="1400" spans="1:9" hidden="1" x14ac:dyDescent="0.25">
      <c r="A1400" s="2" t="s">
        <v>122</v>
      </c>
      <c r="B1400" s="2" t="s">
        <v>108</v>
      </c>
      <c r="C1400" s="2" t="s">
        <v>129</v>
      </c>
      <c r="D1400" s="2" t="s">
        <v>31</v>
      </c>
      <c r="E1400">
        <v>0</v>
      </c>
      <c r="F1400" s="1">
        <v>0</v>
      </c>
      <c r="G1400" s="1">
        <v>2</v>
      </c>
      <c r="H1400">
        <v>0</v>
      </c>
      <c r="I1400">
        <v>0</v>
      </c>
    </row>
    <row r="1401" spans="1:9" x14ac:dyDescent="0.25">
      <c r="A1401" s="2" t="s">
        <v>122</v>
      </c>
      <c r="B1401" s="2" t="s">
        <v>108</v>
      </c>
      <c r="C1401" s="2" t="s">
        <v>131</v>
      </c>
      <c r="D1401" s="2" t="s">
        <v>31</v>
      </c>
      <c r="E1401">
        <v>0</v>
      </c>
      <c r="F1401" s="1">
        <v>0</v>
      </c>
      <c r="G1401" s="1">
        <v>5</v>
      </c>
      <c r="H1401">
        <v>0</v>
      </c>
      <c r="I1401">
        <v>0</v>
      </c>
    </row>
    <row r="1402" spans="1:9" hidden="1" x14ac:dyDescent="0.25">
      <c r="A1402" s="2" t="s">
        <v>122</v>
      </c>
      <c r="B1402" s="2" t="s">
        <v>108</v>
      </c>
      <c r="C1402" s="2" t="s">
        <v>132</v>
      </c>
      <c r="D1402" s="2" t="s">
        <v>31</v>
      </c>
      <c r="E1402">
        <v>0</v>
      </c>
      <c r="F1402" s="1">
        <v>0</v>
      </c>
      <c r="G1402" s="1">
        <v>10</v>
      </c>
      <c r="H1402">
        <v>0</v>
      </c>
      <c r="I1402">
        <v>0</v>
      </c>
    </row>
    <row r="1403" spans="1:9" hidden="1" x14ac:dyDescent="0.25">
      <c r="A1403" s="2" t="s">
        <v>122</v>
      </c>
      <c r="B1403" s="2" t="s">
        <v>108</v>
      </c>
      <c r="C1403" s="2" t="s">
        <v>133</v>
      </c>
      <c r="D1403" s="2" t="s">
        <v>31</v>
      </c>
      <c r="E1403">
        <v>0</v>
      </c>
      <c r="F1403" s="1">
        <v>0</v>
      </c>
      <c r="G1403" s="1">
        <v>3</v>
      </c>
      <c r="H1403">
        <v>0</v>
      </c>
      <c r="I1403">
        <v>0</v>
      </c>
    </row>
    <row r="1404" spans="1:9" hidden="1" x14ac:dyDescent="0.25">
      <c r="A1404" s="2" t="s">
        <v>122</v>
      </c>
      <c r="B1404" s="2" t="s">
        <v>108</v>
      </c>
      <c r="C1404" s="2" t="s">
        <v>2</v>
      </c>
      <c r="D1404" s="2" t="s">
        <v>31</v>
      </c>
      <c r="E1404">
        <v>0</v>
      </c>
      <c r="F1404" s="1">
        <v>0</v>
      </c>
      <c r="G1404" s="1">
        <v>4</v>
      </c>
      <c r="H1404">
        <v>0</v>
      </c>
      <c r="I1404">
        <v>0</v>
      </c>
    </row>
    <row r="1405" spans="1:9" hidden="1" x14ac:dyDescent="0.25">
      <c r="A1405" s="2" t="s">
        <v>122</v>
      </c>
      <c r="B1405" s="2" t="s">
        <v>68</v>
      </c>
      <c r="C1405" s="2" t="s">
        <v>129</v>
      </c>
      <c r="D1405" s="2" t="s">
        <v>31</v>
      </c>
      <c r="E1405">
        <v>105</v>
      </c>
      <c r="F1405" s="1">
        <v>0</v>
      </c>
      <c r="G1405" s="1">
        <v>282</v>
      </c>
      <c r="H1405">
        <v>0</v>
      </c>
      <c r="I1405">
        <v>0</v>
      </c>
    </row>
    <row r="1406" spans="1:9" hidden="1" x14ac:dyDescent="0.25">
      <c r="A1406" s="2" t="s">
        <v>122</v>
      </c>
      <c r="B1406" s="2" t="s">
        <v>68</v>
      </c>
      <c r="C1406" s="2" t="s">
        <v>130</v>
      </c>
      <c r="D1406" s="2" t="s">
        <v>31</v>
      </c>
      <c r="E1406">
        <v>292</v>
      </c>
      <c r="F1406" s="1">
        <v>286</v>
      </c>
      <c r="G1406" s="1">
        <v>373</v>
      </c>
      <c r="H1406">
        <v>0</v>
      </c>
      <c r="I1406">
        <v>12</v>
      </c>
    </row>
    <row r="1407" spans="1:9" x14ac:dyDescent="0.25">
      <c r="A1407" s="2" t="s">
        <v>122</v>
      </c>
      <c r="B1407" s="2" t="s">
        <v>68</v>
      </c>
      <c r="C1407" s="2" t="s">
        <v>131</v>
      </c>
      <c r="D1407" s="2" t="s">
        <v>31</v>
      </c>
      <c r="E1407">
        <v>862</v>
      </c>
      <c r="F1407" s="1">
        <v>836</v>
      </c>
      <c r="G1407" s="1">
        <v>936</v>
      </c>
      <c r="H1407">
        <v>183</v>
      </c>
      <c r="I1407">
        <v>607</v>
      </c>
    </row>
    <row r="1408" spans="1:9" hidden="1" x14ac:dyDescent="0.25">
      <c r="A1408" s="2" t="s">
        <v>122</v>
      </c>
      <c r="B1408" s="2" t="s">
        <v>68</v>
      </c>
      <c r="C1408" s="2" t="s">
        <v>132</v>
      </c>
      <c r="D1408" s="2" t="s">
        <v>31</v>
      </c>
      <c r="E1408">
        <v>711</v>
      </c>
      <c r="F1408" s="1">
        <v>693</v>
      </c>
      <c r="G1408" s="1">
        <v>811</v>
      </c>
      <c r="H1408">
        <v>282</v>
      </c>
      <c r="I1408">
        <v>592</v>
      </c>
    </row>
    <row r="1409" spans="1:9" hidden="1" x14ac:dyDescent="0.25">
      <c r="A1409" s="2" t="s">
        <v>122</v>
      </c>
      <c r="B1409" s="2" t="s">
        <v>68</v>
      </c>
      <c r="C1409" s="2" t="s">
        <v>133</v>
      </c>
      <c r="D1409" s="2" t="s">
        <v>31</v>
      </c>
      <c r="E1409">
        <v>756</v>
      </c>
      <c r="F1409" s="1">
        <v>749</v>
      </c>
      <c r="G1409" s="1">
        <v>877</v>
      </c>
      <c r="H1409">
        <v>469</v>
      </c>
      <c r="I1409">
        <v>681</v>
      </c>
    </row>
    <row r="1410" spans="1:9" hidden="1" x14ac:dyDescent="0.25">
      <c r="A1410" s="2" t="s">
        <v>122</v>
      </c>
      <c r="B1410" s="2" t="s">
        <v>68</v>
      </c>
      <c r="C1410" s="2" t="s">
        <v>2</v>
      </c>
      <c r="D1410" s="2" t="s">
        <v>31</v>
      </c>
      <c r="E1410">
        <v>993</v>
      </c>
      <c r="F1410" s="1">
        <v>985</v>
      </c>
      <c r="G1410" s="1">
        <v>1048</v>
      </c>
      <c r="H1410">
        <v>800</v>
      </c>
      <c r="I1410">
        <v>934</v>
      </c>
    </row>
    <row r="1411" spans="1:9" hidden="1" x14ac:dyDescent="0.25">
      <c r="A1411" s="2" t="s">
        <v>122</v>
      </c>
      <c r="B1411" s="2" t="s">
        <v>57</v>
      </c>
      <c r="C1411" s="2" t="s">
        <v>129</v>
      </c>
      <c r="D1411" s="2" t="s">
        <v>31</v>
      </c>
      <c r="E1411">
        <v>88</v>
      </c>
      <c r="F1411" s="1">
        <v>0</v>
      </c>
      <c r="G1411" s="1">
        <v>158</v>
      </c>
      <c r="H1411">
        <v>0</v>
      </c>
      <c r="I1411">
        <v>0</v>
      </c>
    </row>
    <row r="1412" spans="1:9" hidden="1" x14ac:dyDescent="0.25">
      <c r="A1412" s="2" t="s">
        <v>122</v>
      </c>
      <c r="B1412" s="2" t="s">
        <v>57</v>
      </c>
      <c r="C1412" s="2" t="s">
        <v>130</v>
      </c>
      <c r="D1412" s="2" t="s">
        <v>31</v>
      </c>
      <c r="E1412">
        <v>90</v>
      </c>
      <c r="F1412" s="1">
        <v>87</v>
      </c>
      <c r="G1412" s="1">
        <v>76</v>
      </c>
      <c r="H1412">
        <v>0</v>
      </c>
      <c r="I1412">
        <v>1</v>
      </c>
    </row>
    <row r="1413" spans="1:9" x14ac:dyDescent="0.25">
      <c r="A1413" s="2" t="s">
        <v>122</v>
      </c>
      <c r="B1413" s="2" t="s">
        <v>57</v>
      </c>
      <c r="C1413" s="2" t="s">
        <v>131</v>
      </c>
      <c r="D1413" s="2" t="s">
        <v>31</v>
      </c>
      <c r="E1413">
        <v>894</v>
      </c>
      <c r="F1413" s="1">
        <v>890</v>
      </c>
      <c r="G1413" s="1">
        <v>700</v>
      </c>
      <c r="H1413">
        <v>240</v>
      </c>
      <c r="I1413">
        <v>763</v>
      </c>
    </row>
    <row r="1414" spans="1:9" hidden="1" x14ac:dyDescent="0.25">
      <c r="A1414" s="2" t="s">
        <v>122</v>
      </c>
      <c r="B1414" s="2" t="s">
        <v>57</v>
      </c>
      <c r="C1414" s="2" t="s">
        <v>132</v>
      </c>
      <c r="D1414" s="2" t="s">
        <v>31</v>
      </c>
      <c r="E1414">
        <v>441</v>
      </c>
      <c r="F1414" s="1">
        <v>438</v>
      </c>
      <c r="G1414" s="1">
        <v>335</v>
      </c>
      <c r="H1414">
        <v>163</v>
      </c>
      <c r="I1414">
        <v>406</v>
      </c>
    </row>
    <row r="1415" spans="1:9" hidden="1" x14ac:dyDescent="0.25">
      <c r="A1415" s="2" t="s">
        <v>122</v>
      </c>
      <c r="B1415" s="2" t="s">
        <v>57</v>
      </c>
      <c r="C1415" s="2" t="s">
        <v>133</v>
      </c>
      <c r="D1415" s="2" t="s">
        <v>31</v>
      </c>
      <c r="E1415">
        <v>113</v>
      </c>
      <c r="F1415" s="1">
        <v>113</v>
      </c>
      <c r="G1415" s="1">
        <v>119</v>
      </c>
      <c r="H1415">
        <v>61</v>
      </c>
      <c r="I1415">
        <v>103</v>
      </c>
    </row>
    <row r="1416" spans="1:9" hidden="1" x14ac:dyDescent="0.25">
      <c r="A1416" s="2" t="s">
        <v>122</v>
      </c>
      <c r="B1416" s="2" t="s">
        <v>57</v>
      </c>
      <c r="C1416" s="2" t="s">
        <v>2</v>
      </c>
      <c r="D1416" s="2" t="s">
        <v>31</v>
      </c>
      <c r="E1416">
        <v>42</v>
      </c>
      <c r="F1416" s="1">
        <v>41</v>
      </c>
      <c r="G1416" s="1">
        <v>47</v>
      </c>
      <c r="H1416">
        <v>30</v>
      </c>
      <c r="I1416">
        <v>39</v>
      </c>
    </row>
    <row r="1417" spans="1:9" hidden="1" x14ac:dyDescent="0.25">
      <c r="A1417" s="2" t="s">
        <v>122</v>
      </c>
      <c r="B1417" s="2" t="s">
        <v>102</v>
      </c>
      <c r="C1417" s="2" t="s">
        <v>129</v>
      </c>
      <c r="D1417" s="2" t="s">
        <v>31</v>
      </c>
      <c r="E1417">
        <v>69</v>
      </c>
      <c r="F1417" s="1">
        <v>0</v>
      </c>
      <c r="G1417" s="1">
        <v>124</v>
      </c>
      <c r="H1417">
        <v>0</v>
      </c>
      <c r="I1417">
        <v>0</v>
      </c>
    </row>
    <row r="1418" spans="1:9" hidden="1" x14ac:dyDescent="0.25">
      <c r="A1418" s="2" t="s">
        <v>122</v>
      </c>
      <c r="B1418" s="2" t="s">
        <v>102</v>
      </c>
      <c r="C1418" s="2" t="s">
        <v>130</v>
      </c>
      <c r="D1418" s="2" t="s">
        <v>31</v>
      </c>
      <c r="E1418">
        <v>79</v>
      </c>
      <c r="F1418" s="1">
        <v>73</v>
      </c>
      <c r="G1418" s="1">
        <v>79</v>
      </c>
      <c r="H1418">
        <v>0</v>
      </c>
      <c r="I1418">
        <v>2</v>
      </c>
    </row>
    <row r="1419" spans="1:9" x14ac:dyDescent="0.25">
      <c r="A1419" s="2" t="s">
        <v>122</v>
      </c>
      <c r="B1419" s="2" t="s">
        <v>102</v>
      </c>
      <c r="C1419" s="2" t="s">
        <v>131</v>
      </c>
      <c r="D1419" s="2" t="s">
        <v>31</v>
      </c>
      <c r="E1419">
        <v>356</v>
      </c>
      <c r="F1419" s="1">
        <v>350</v>
      </c>
      <c r="G1419" s="1">
        <v>239</v>
      </c>
      <c r="H1419">
        <v>54</v>
      </c>
      <c r="I1419">
        <v>277</v>
      </c>
    </row>
    <row r="1420" spans="1:9" hidden="1" x14ac:dyDescent="0.25">
      <c r="A1420" s="2" t="s">
        <v>122</v>
      </c>
      <c r="B1420" s="2" t="s">
        <v>102</v>
      </c>
      <c r="C1420" s="2" t="s">
        <v>132</v>
      </c>
      <c r="D1420" s="2" t="s">
        <v>31</v>
      </c>
      <c r="E1420">
        <v>306</v>
      </c>
      <c r="F1420" s="1">
        <v>301</v>
      </c>
      <c r="G1420" s="1">
        <v>274</v>
      </c>
      <c r="H1420">
        <v>97</v>
      </c>
      <c r="I1420">
        <v>268</v>
      </c>
    </row>
    <row r="1421" spans="1:9" hidden="1" x14ac:dyDescent="0.25">
      <c r="A1421" s="2" t="s">
        <v>122</v>
      </c>
      <c r="B1421" s="2" t="s">
        <v>102</v>
      </c>
      <c r="C1421" s="2" t="s">
        <v>133</v>
      </c>
      <c r="D1421" s="2" t="s">
        <v>31</v>
      </c>
      <c r="E1421">
        <v>59</v>
      </c>
      <c r="F1421" s="1">
        <v>59</v>
      </c>
      <c r="G1421" s="1">
        <v>57</v>
      </c>
      <c r="H1421">
        <v>25</v>
      </c>
      <c r="I1421">
        <v>52</v>
      </c>
    </row>
    <row r="1422" spans="1:9" hidden="1" x14ac:dyDescent="0.25">
      <c r="A1422" s="2" t="s">
        <v>122</v>
      </c>
      <c r="B1422" s="2" t="s">
        <v>102</v>
      </c>
      <c r="C1422" s="2" t="s">
        <v>2</v>
      </c>
      <c r="D1422" s="2" t="s">
        <v>31</v>
      </c>
      <c r="E1422">
        <v>12</v>
      </c>
      <c r="F1422" s="1">
        <v>12</v>
      </c>
      <c r="G1422" s="1">
        <v>12</v>
      </c>
      <c r="H1422">
        <v>7</v>
      </c>
      <c r="I1422">
        <v>11</v>
      </c>
    </row>
    <row r="1423" spans="1:9" hidden="1" x14ac:dyDescent="0.25">
      <c r="A1423" s="2" t="s">
        <v>122</v>
      </c>
      <c r="B1423" s="2" t="s">
        <v>64</v>
      </c>
      <c r="C1423" s="2" t="s">
        <v>129</v>
      </c>
      <c r="D1423" s="2" t="s">
        <v>31</v>
      </c>
      <c r="E1423">
        <v>16</v>
      </c>
      <c r="F1423" s="1">
        <v>0</v>
      </c>
      <c r="G1423" s="1">
        <v>27</v>
      </c>
      <c r="H1423">
        <v>0</v>
      </c>
      <c r="I1423">
        <v>0</v>
      </c>
    </row>
    <row r="1424" spans="1:9" hidden="1" x14ac:dyDescent="0.25">
      <c r="A1424" s="2" t="s">
        <v>122</v>
      </c>
      <c r="B1424" s="2" t="s">
        <v>64</v>
      </c>
      <c r="C1424" s="2" t="s">
        <v>130</v>
      </c>
      <c r="D1424" s="2" t="s">
        <v>31</v>
      </c>
      <c r="E1424">
        <v>23</v>
      </c>
      <c r="F1424" s="1">
        <v>21</v>
      </c>
      <c r="G1424" s="1">
        <v>24</v>
      </c>
      <c r="H1424">
        <v>0</v>
      </c>
      <c r="I1424">
        <v>0</v>
      </c>
    </row>
    <row r="1425" spans="1:9" x14ac:dyDescent="0.25">
      <c r="A1425" s="2" t="s">
        <v>122</v>
      </c>
      <c r="B1425" s="2" t="s">
        <v>64</v>
      </c>
      <c r="C1425" s="2" t="s">
        <v>131</v>
      </c>
      <c r="D1425" s="2" t="s">
        <v>31</v>
      </c>
      <c r="E1425">
        <v>53</v>
      </c>
      <c r="F1425" s="1">
        <v>52</v>
      </c>
      <c r="G1425" s="1">
        <v>53</v>
      </c>
      <c r="H1425">
        <v>15</v>
      </c>
      <c r="I1425">
        <v>39</v>
      </c>
    </row>
    <row r="1426" spans="1:9" hidden="1" x14ac:dyDescent="0.25">
      <c r="A1426" s="2" t="s">
        <v>122</v>
      </c>
      <c r="B1426" s="2" t="s">
        <v>64</v>
      </c>
      <c r="C1426" s="2" t="s">
        <v>132</v>
      </c>
      <c r="D1426" s="2" t="s">
        <v>31</v>
      </c>
      <c r="E1426">
        <v>67</v>
      </c>
      <c r="F1426" s="1">
        <v>67</v>
      </c>
      <c r="G1426" s="1">
        <v>71</v>
      </c>
      <c r="H1426">
        <v>25</v>
      </c>
      <c r="I1426">
        <v>58</v>
      </c>
    </row>
    <row r="1427" spans="1:9" hidden="1" x14ac:dyDescent="0.25">
      <c r="A1427" s="2" t="s">
        <v>122</v>
      </c>
      <c r="B1427" s="2" t="s">
        <v>64</v>
      </c>
      <c r="C1427" s="2" t="s">
        <v>133</v>
      </c>
      <c r="D1427" s="2" t="s">
        <v>31</v>
      </c>
      <c r="E1427">
        <v>25</v>
      </c>
      <c r="F1427" s="1">
        <v>25</v>
      </c>
      <c r="G1427" s="1">
        <v>28</v>
      </c>
      <c r="H1427">
        <v>13</v>
      </c>
      <c r="I1427">
        <v>22</v>
      </c>
    </row>
    <row r="1428" spans="1:9" hidden="1" x14ac:dyDescent="0.25">
      <c r="A1428" s="2" t="s">
        <v>122</v>
      </c>
      <c r="B1428" s="2" t="s">
        <v>64</v>
      </c>
      <c r="C1428" s="2" t="s">
        <v>2</v>
      </c>
      <c r="D1428" s="2" t="s">
        <v>31</v>
      </c>
      <c r="E1428">
        <v>8</v>
      </c>
      <c r="F1428" s="1">
        <v>8</v>
      </c>
      <c r="G1428" s="1">
        <v>5</v>
      </c>
      <c r="H1428">
        <v>5</v>
      </c>
      <c r="I1428">
        <v>7</v>
      </c>
    </row>
    <row r="1429" spans="1:9" hidden="1" x14ac:dyDescent="0.25">
      <c r="A1429" s="2" t="s">
        <v>122</v>
      </c>
      <c r="B1429" s="2" t="s">
        <v>74</v>
      </c>
      <c r="C1429" s="2" t="s">
        <v>129</v>
      </c>
      <c r="D1429" s="2" t="s">
        <v>31</v>
      </c>
      <c r="E1429">
        <v>0</v>
      </c>
      <c r="F1429" s="1">
        <v>0</v>
      </c>
      <c r="G1429" s="1">
        <v>9</v>
      </c>
      <c r="H1429">
        <v>0</v>
      </c>
      <c r="I1429">
        <v>0</v>
      </c>
    </row>
    <row r="1430" spans="1:9" hidden="1" x14ac:dyDescent="0.25">
      <c r="A1430" s="2" t="s">
        <v>122</v>
      </c>
      <c r="B1430" s="2" t="s">
        <v>74</v>
      </c>
      <c r="C1430" s="2" t="s">
        <v>130</v>
      </c>
      <c r="D1430" s="2" t="s">
        <v>31</v>
      </c>
      <c r="E1430">
        <v>0</v>
      </c>
      <c r="F1430" s="1">
        <v>0</v>
      </c>
      <c r="G1430" s="1">
        <v>6</v>
      </c>
      <c r="H1430">
        <v>0</v>
      </c>
      <c r="I1430">
        <v>0</v>
      </c>
    </row>
    <row r="1431" spans="1:9" x14ac:dyDescent="0.25">
      <c r="A1431" s="2" t="s">
        <v>122</v>
      </c>
      <c r="B1431" s="2" t="s">
        <v>74</v>
      </c>
      <c r="C1431" s="2" t="s">
        <v>131</v>
      </c>
      <c r="D1431" s="2" t="s">
        <v>31</v>
      </c>
      <c r="E1431">
        <v>0</v>
      </c>
      <c r="F1431" s="1">
        <v>0</v>
      </c>
      <c r="G1431" s="1">
        <v>28</v>
      </c>
      <c r="H1431">
        <v>0</v>
      </c>
      <c r="I1431">
        <v>0</v>
      </c>
    </row>
    <row r="1432" spans="1:9" hidden="1" x14ac:dyDescent="0.25">
      <c r="A1432" s="2" t="s">
        <v>122</v>
      </c>
      <c r="B1432" s="2" t="s">
        <v>74</v>
      </c>
      <c r="C1432" s="2" t="s">
        <v>132</v>
      </c>
      <c r="D1432" s="2" t="s">
        <v>31</v>
      </c>
      <c r="E1432">
        <v>0</v>
      </c>
      <c r="F1432" s="1">
        <v>0</v>
      </c>
      <c r="G1432" s="1">
        <v>217</v>
      </c>
      <c r="H1432">
        <v>0</v>
      </c>
      <c r="I1432">
        <v>0</v>
      </c>
    </row>
    <row r="1433" spans="1:9" hidden="1" x14ac:dyDescent="0.25">
      <c r="A1433" s="2" t="s">
        <v>122</v>
      </c>
      <c r="B1433" s="2" t="s">
        <v>74</v>
      </c>
      <c r="C1433" s="2" t="s">
        <v>133</v>
      </c>
      <c r="D1433" s="2" t="s">
        <v>31</v>
      </c>
      <c r="E1433">
        <v>0</v>
      </c>
      <c r="F1433" s="1">
        <v>0</v>
      </c>
      <c r="G1433" s="1">
        <v>124</v>
      </c>
      <c r="H1433">
        <v>0</v>
      </c>
      <c r="I1433">
        <v>0</v>
      </c>
    </row>
    <row r="1434" spans="1:9" hidden="1" x14ac:dyDescent="0.25">
      <c r="A1434" s="2" t="s">
        <v>122</v>
      </c>
      <c r="B1434" s="2" t="s">
        <v>74</v>
      </c>
      <c r="C1434" s="2" t="s">
        <v>2</v>
      </c>
      <c r="D1434" s="2" t="s">
        <v>31</v>
      </c>
      <c r="E1434">
        <v>0</v>
      </c>
      <c r="F1434" s="1">
        <v>0</v>
      </c>
      <c r="G1434" s="1">
        <v>47</v>
      </c>
      <c r="H1434">
        <v>0</v>
      </c>
      <c r="I1434">
        <v>0</v>
      </c>
    </row>
    <row r="1435" spans="1:9" hidden="1" x14ac:dyDescent="0.25">
      <c r="A1435" s="2" t="s">
        <v>122</v>
      </c>
      <c r="B1435" s="2" t="s">
        <v>103</v>
      </c>
      <c r="C1435" s="2" t="s">
        <v>129</v>
      </c>
      <c r="D1435" s="2" t="s">
        <v>31</v>
      </c>
      <c r="E1435">
        <v>3855</v>
      </c>
      <c r="F1435" s="1" t="s">
        <v>151</v>
      </c>
      <c r="G1435" s="1">
        <v>8145</v>
      </c>
      <c r="H1435">
        <v>0</v>
      </c>
      <c r="I1435">
        <v>0</v>
      </c>
    </row>
    <row r="1436" spans="1:9" hidden="1" x14ac:dyDescent="0.25">
      <c r="A1436" s="2" t="s">
        <v>122</v>
      </c>
      <c r="B1436" s="2" t="s">
        <v>103</v>
      </c>
      <c r="C1436" s="2" t="s">
        <v>130</v>
      </c>
      <c r="D1436" s="2" t="s">
        <v>31</v>
      </c>
      <c r="E1436">
        <v>6893</v>
      </c>
      <c r="F1436" s="1">
        <v>6641</v>
      </c>
      <c r="G1436" s="1">
        <v>7511</v>
      </c>
      <c r="H1436" t="s">
        <v>151</v>
      </c>
      <c r="I1436">
        <v>205</v>
      </c>
    </row>
    <row r="1437" spans="1:9" x14ac:dyDescent="0.25">
      <c r="A1437" s="2" t="s">
        <v>122</v>
      </c>
      <c r="B1437" s="2" t="s">
        <v>103</v>
      </c>
      <c r="C1437" s="2" t="s">
        <v>131</v>
      </c>
      <c r="D1437" s="2" t="s">
        <v>31</v>
      </c>
      <c r="E1437">
        <v>15015</v>
      </c>
      <c r="F1437" s="1">
        <v>14568</v>
      </c>
      <c r="G1437" s="1">
        <v>16932</v>
      </c>
      <c r="H1437">
        <v>2890</v>
      </c>
      <c r="I1437">
        <v>9414</v>
      </c>
    </row>
    <row r="1438" spans="1:9" hidden="1" x14ac:dyDescent="0.25">
      <c r="A1438" s="2" t="s">
        <v>122</v>
      </c>
      <c r="B1438" s="2" t="s">
        <v>103</v>
      </c>
      <c r="C1438" s="2" t="s">
        <v>132</v>
      </c>
      <c r="D1438" s="2" t="s">
        <v>31</v>
      </c>
      <c r="E1438">
        <v>16547</v>
      </c>
      <c r="F1438" s="1">
        <v>16191</v>
      </c>
      <c r="G1438" s="1">
        <v>19109</v>
      </c>
      <c r="H1438">
        <v>6425</v>
      </c>
      <c r="I1438">
        <v>13244</v>
      </c>
    </row>
    <row r="1439" spans="1:9" hidden="1" x14ac:dyDescent="0.25">
      <c r="A1439" s="2" t="s">
        <v>122</v>
      </c>
      <c r="B1439" s="2" t="s">
        <v>103</v>
      </c>
      <c r="C1439" s="2" t="s">
        <v>133</v>
      </c>
      <c r="D1439" s="2" t="s">
        <v>31</v>
      </c>
      <c r="E1439">
        <v>24782</v>
      </c>
      <c r="F1439" s="1">
        <v>24494</v>
      </c>
      <c r="G1439" s="1">
        <v>27222</v>
      </c>
      <c r="H1439">
        <v>15446</v>
      </c>
      <c r="I1439">
        <v>22150</v>
      </c>
    </row>
    <row r="1440" spans="1:9" hidden="1" x14ac:dyDescent="0.25">
      <c r="A1440" s="2" t="s">
        <v>122</v>
      </c>
      <c r="B1440" s="2" t="s">
        <v>103</v>
      </c>
      <c r="C1440" s="2" t="s">
        <v>2</v>
      </c>
      <c r="D1440" s="2" t="s">
        <v>31</v>
      </c>
      <c r="E1440">
        <v>29484</v>
      </c>
      <c r="F1440" s="1">
        <v>29285</v>
      </c>
      <c r="G1440" s="1">
        <v>29057</v>
      </c>
      <c r="H1440">
        <v>24336</v>
      </c>
      <c r="I1440">
        <v>27745</v>
      </c>
    </row>
    <row r="1441" spans="1:9" hidden="1" x14ac:dyDescent="0.25">
      <c r="A1441" s="2" t="s">
        <v>122</v>
      </c>
      <c r="B1441" s="2" t="s">
        <v>59</v>
      </c>
      <c r="C1441" s="2" t="s">
        <v>129</v>
      </c>
      <c r="D1441" s="2" t="s">
        <v>31</v>
      </c>
      <c r="E1441">
        <v>132</v>
      </c>
      <c r="F1441" s="1">
        <v>0</v>
      </c>
      <c r="G1441" s="1">
        <v>271</v>
      </c>
      <c r="H1441">
        <v>0</v>
      </c>
      <c r="I1441">
        <v>0</v>
      </c>
    </row>
    <row r="1442" spans="1:9" hidden="1" x14ac:dyDescent="0.25">
      <c r="A1442" s="2" t="s">
        <v>122</v>
      </c>
      <c r="B1442" s="2" t="s">
        <v>59</v>
      </c>
      <c r="C1442" s="2" t="s">
        <v>130</v>
      </c>
      <c r="D1442" s="2" t="s">
        <v>31</v>
      </c>
      <c r="E1442">
        <v>198</v>
      </c>
      <c r="F1442" s="1">
        <v>194</v>
      </c>
      <c r="G1442" s="1">
        <v>199</v>
      </c>
      <c r="H1442">
        <v>0</v>
      </c>
      <c r="I1442">
        <v>15</v>
      </c>
    </row>
    <row r="1443" spans="1:9" x14ac:dyDescent="0.25">
      <c r="A1443" s="2" t="s">
        <v>122</v>
      </c>
      <c r="B1443" s="2" t="s">
        <v>59</v>
      </c>
      <c r="C1443" s="2" t="s">
        <v>131</v>
      </c>
      <c r="D1443" s="2" t="s">
        <v>31</v>
      </c>
      <c r="E1443">
        <v>556</v>
      </c>
      <c r="F1443" s="1">
        <v>549</v>
      </c>
      <c r="G1443" s="1">
        <v>453</v>
      </c>
      <c r="H1443">
        <v>172</v>
      </c>
      <c r="I1443">
        <v>459</v>
      </c>
    </row>
    <row r="1444" spans="1:9" hidden="1" x14ac:dyDescent="0.25">
      <c r="A1444" s="2" t="s">
        <v>122</v>
      </c>
      <c r="B1444" s="2" t="s">
        <v>59</v>
      </c>
      <c r="C1444" s="2" t="s">
        <v>132</v>
      </c>
      <c r="D1444" s="2" t="s">
        <v>31</v>
      </c>
      <c r="E1444">
        <v>587</v>
      </c>
      <c r="F1444" s="1">
        <v>583</v>
      </c>
      <c r="G1444" s="1">
        <v>547</v>
      </c>
      <c r="H1444">
        <v>304</v>
      </c>
      <c r="I1444">
        <v>539</v>
      </c>
    </row>
    <row r="1445" spans="1:9" hidden="1" x14ac:dyDescent="0.25">
      <c r="A1445" s="2" t="s">
        <v>122</v>
      </c>
      <c r="B1445" s="2" t="s">
        <v>59</v>
      </c>
      <c r="C1445" s="2" t="s">
        <v>133</v>
      </c>
      <c r="D1445" s="2" t="s">
        <v>31</v>
      </c>
      <c r="E1445">
        <v>274</v>
      </c>
      <c r="F1445" s="1">
        <v>273</v>
      </c>
      <c r="G1445" s="1">
        <v>252</v>
      </c>
      <c r="H1445">
        <v>182</v>
      </c>
      <c r="I1445">
        <v>258</v>
      </c>
    </row>
    <row r="1446" spans="1:9" hidden="1" x14ac:dyDescent="0.25">
      <c r="A1446" s="2" t="s">
        <v>122</v>
      </c>
      <c r="B1446" s="2" t="s">
        <v>59</v>
      </c>
      <c r="C1446" s="2" t="s">
        <v>2</v>
      </c>
      <c r="D1446" s="2" t="s">
        <v>31</v>
      </c>
      <c r="E1446">
        <v>72</v>
      </c>
      <c r="F1446" s="1">
        <v>72</v>
      </c>
      <c r="G1446" s="1">
        <v>68</v>
      </c>
      <c r="H1446">
        <v>47</v>
      </c>
      <c r="I1446">
        <v>66</v>
      </c>
    </row>
    <row r="1447" spans="1:9" hidden="1" x14ac:dyDescent="0.25">
      <c r="A1447" s="2" t="s">
        <v>122</v>
      </c>
      <c r="B1447" s="2" t="s">
        <v>65</v>
      </c>
      <c r="C1447" s="2" t="s">
        <v>129</v>
      </c>
      <c r="D1447" s="2" t="s">
        <v>31</v>
      </c>
      <c r="E1447">
        <v>0</v>
      </c>
      <c r="F1447" s="1">
        <v>0</v>
      </c>
      <c r="G1447" s="1">
        <v>51</v>
      </c>
      <c r="H1447">
        <v>0</v>
      </c>
      <c r="I1447">
        <v>0</v>
      </c>
    </row>
    <row r="1448" spans="1:9" hidden="1" x14ac:dyDescent="0.25">
      <c r="A1448" s="2" t="s">
        <v>122</v>
      </c>
      <c r="B1448" s="2" t="s">
        <v>65</v>
      </c>
      <c r="C1448" s="2" t="s">
        <v>130</v>
      </c>
      <c r="D1448" s="2" t="s">
        <v>31</v>
      </c>
      <c r="E1448">
        <v>0</v>
      </c>
      <c r="F1448" s="1">
        <v>0</v>
      </c>
      <c r="G1448" s="1">
        <v>37</v>
      </c>
      <c r="H1448">
        <v>0</v>
      </c>
      <c r="I1448">
        <v>0</v>
      </c>
    </row>
    <row r="1449" spans="1:9" x14ac:dyDescent="0.25">
      <c r="A1449" s="2" t="s">
        <v>122</v>
      </c>
      <c r="B1449" s="2" t="s">
        <v>65</v>
      </c>
      <c r="C1449" s="2" t="s">
        <v>131</v>
      </c>
      <c r="D1449" s="2" t="s">
        <v>31</v>
      </c>
      <c r="E1449">
        <v>0</v>
      </c>
      <c r="F1449" s="1">
        <v>0</v>
      </c>
      <c r="G1449" s="1">
        <v>126</v>
      </c>
      <c r="H1449">
        <v>0</v>
      </c>
      <c r="I1449">
        <v>0</v>
      </c>
    </row>
    <row r="1450" spans="1:9" hidden="1" x14ac:dyDescent="0.25">
      <c r="A1450" s="2" t="s">
        <v>122</v>
      </c>
      <c r="B1450" s="2" t="s">
        <v>65</v>
      </c>
      <c r="C1450" s="2" t="s">
        <v>132</v>
      </c>
      <c r="D1450" s="2" t="s">
        <v>31</v>
      </c>
      <c r="E1450">
        <v>0</v>
      </c>
      <c r="F1450" s="1">
        <v>0</v>
      </c>
      <c r="G1450" s="1">
        <v>198</v>
      </c>
      <c r="H1450">
        <v>0</v>
      </c>
      <c r="I1450">
        <v>0</v>
      </c>
    </row>
    <row r="1451" spans="1:9" hidden="1" x14ac:dyDescent="0.25">
      <c r="A1451" s="2" t="s">
        <v>122</v>
      </c>
      <c r="B1451" s="2" t="s">
        <v>65</v>
      </c>
      <c r="C1451" s="2" t="s">
        <v>133</v>
      </c>
      <c r="D1451" s="2" t="s">
        <v>31</v>
      </c>
      <c r="E1451">
        <v>0</v>
      </c>
      <c r="F1451" s="1">
        <v>0</v>
      </c>
      <c r="G1451" s="1">
        <v>353</v>
      </c>
      <c r="H1451">
        <v>0</v>
      </c>
      <c r="I1451">
        <v>0</v>
      </c>
    </row>
    <row r="1452" spans="1:9" hidden="1" x14ac:dyDescent="0.25">
      <c r="A1452" s="2" t="s">
        <v>122</v>
      </c>
      <c r="B1452" s="2" t="s">
        <v>65</v>
      </c>
      <c r="C1452" s="2" t="s">
        <v>2</v>
      </c>
      <c r="D1452" s="2" t="s">
        <v>31</v>
      </c>
      <c r="E1452">
        <v>0</v>
      </c>
      <c r="F1452" s="1">
        <v>0</v>
      </c>
      <c r="G1452" s="1">
        <v>160</v>
      </c>
      <c r="H1452">
        <v>0</v>
      </c>
      <c r="I1452">
        <v>0</v>
      </c>
    </row>
    <row r="1453" spans="1:9" hidden="1" x14ac:dyDescent="0.25">
      <c r="A1453" s="2" t="s">
        <v>122</v>
      </c>
      <c r="B1453" s="2" t="s">
        <v>67</v>
      </c>
      <c r="C1453" s="2" t="s">
        <v>129</v>
      </c>
      <c r="D1453" s="2" t="s">
        <v>31</v>
      </c>
      <c r="E1453">
        <v>515</v>
      </c>
      <c r="F1453" s="1">
        <v>0</v>
      </c>
      <c r="G1453" s="1">
        <v>1074</v>
      </c>
      <c r="H1453">
        <v>0</v>
      </c>
      <c r="I1453">
        <v>0</v>
      </c>
    </row>
    <row r="1454" spans="1:9" hidden="1" x14ac:dyDescent="0.25">
      <c r="A1454" s="2" t="s">
        <v>122</v>
      </c>
      <c r="B1454" s="2" t="s">
        <v>67</v>
      </c>
      <c r="C1454" s="2" t="s">
        <v>130</v>
      </c>
      <c r="D1454" s="2" t="s">
        <v>31</v>
      </c>
      <c r="E1454">
        <v>773</v>
      </c>
      <c r="F1454" s="1">
        <v>741</v>
      </c>
      <c r="G1454" s="1">
        <v>901</v>
      </c>
      <c r="H1454" t="s">
        <v>151</v>
      </c>
      <c r="I1454">
        <v>19</v>
      </c>
    </row>
    <row r="1455" spans="1:9" x14ac:dyDescent="0.25">
      <c r="A1455" s="2" t="s">
        <v>122</v>
      </c>
      <c r="B1455" s="2" t="s">
        <v>67</v>
      </c>
      <c r="C1455" s="2" t="s">
        <v>131</v>
      </c>
      <c r="D1455" s="2" t="s">
        <v>31</v>
      </c>
      <c r="E1455">
        <v>2375</v>
      </c>
      <c r="F1455" s="1">
        <v>2322</v>
      </c>
      <c r="G1455" s="1">
        <v>2380</v>
      </c>
      <c r="H1455">
        <v>483</v>
      </c>
      <c r="I1455">
        <v>1660</v>
      </c>
    </row>
    <row r="1456" spans="1:9" hidden="1" x14ac:dyDescent="0.25">
      <c r="A1456" s="2" t="s">
        <v>122</v>
      </c>
      <c r="B1456" s="2" t="s">
        <v>67</v>
      </c>
      <c r="C1456" s="2" t="s">
        <v>132</v>
      </c>
      <c r="D1456" s="2" t="s">
        <v>31</v>
      </c>
      <c r="E1456">
        <v>2561</v>
      </c>
      <c r="F1456" s="1">
        <v>2484</v>
      </c>
      <c r="G1456" s="1">
        <v>2822</v>
      </c>
      <c r="H1456">
        <v>1074</v>
      </c>
      <c r="I1456">
        <v>2121</v>
      </c>
    </row>
    <row r="1457" spans="1:9" hidden="1" x14ac:dyDescent="0.25">
      <c r="A1457" s="2" t="s">
        <v>122</v>
      </c>
      <c r="B1457" s="2" t="s">
        <v>67</v>
      </c>
      <c r="C1457" s="2" t="s">
        <v>133</v>
      </c>
      <c r="D1457" s="2" t="s">
        <v>31</v>
      </c>
      <c r="E1457">
        <v>2215</v>
      </c>
      <c r="F1457" s="1">
        <v>2165</v>
      </c>
      <c r="G1457" s="1">
        <v>2360</v>
      </c>
      <c r="H1457">
        <v>1405</v>
      </c>
      <c r="I1457">
        <v>1995</v>
      </c>
    </row>
    <row r="1458" spans="1:9" hidden="1" x14ac:dyDescent="0.25">
      <c r="A1458" s="2" t="s">
        <v>122</v>
      </c>
      <c r="B1458" s="2" t="s">
        <v>67</v>
      </c>
      <c r="C1458" s="2" t="s">
        <v>2</v>
      </c>
      <c r="D1458" s="2" t="s">
        <v>31</v>
      </c>
      <c r="E1458">
        <v>1870</v>
      </c>
      <c r="F1458" s="1">
        <v>1850</v>
      </c>
      <c r="G1458" s="1">
        <v>2019</v>
      </c>
      <c r="H1458">
        <v>1485</v>
      </c>
      <c r="I1458">
        <v>1750</v>
      </c>
    </row>
    <row r="1459" spans="1:9" hidden="1" x14ac:dyDescent="0.25">
      <c r="A1459" s="2" t="s">
        <v>122</v>
      </c>
      <c r="B1459" s="2" t="s">
        <v>109</v>
      </c>
      <c r="C1459" s="2" t="s">
        <v>130</v>
      </c>
      <c r="D1459" s="2" t="s">
        <v>31</v>
      </c>
      <c r="E1459">
        <v>0</v>
      </c>
      <c r="F1459" s="1">
        <v>0</v>
      </c>
      <c r="G1459" s="1">
        <v>1</v>
      </c>
      <c r="H1459">
        <v>0</v>
      </c>
      <c r="I1459">
        <v>0</v>
      </c>
    </row>
    <row r="1460" spans="1:9" hidden="1" x14ac:dyDescent="0.25">
      <c r="A1460" s="2" t="s">
        <v>122</v>
      </c>
      <c r="B1460" s="2" t="s">
        <v>109</v>
      </c>
      <c r="C1460" s="2" t="s">
        <v>132</v>
      </c>
      <c r="D1460" s="2" t="s">
        <v>31</v>
      </c>
      <c r="E1460">
        <v>0</v>
      </c>
      <c r="F1460" s="1">
        <v>0</v>
      </c>
      <c r="G1460" s="1">
        <v>4</v>
      </c>
      <c r="H1460">
        <v>0</v>
      </c>
      <c r="I1460">
        <v>0</v>
      </c>
    </row>
    <row r="1461" spans="1:9" hidden="1" x14ac:dyDescent="0.25">
      <c r="A1461" s="2" t="s">
        <v>122</v>
      </c>
      <c r="B1461" s="2" t="s">
        <v>109</v>
      </c>
      <c r="C1461" s="2" t="s">
        <v>133</v>
      </c>
      <c r="D1461" s="2" t="s">
        <v>31</v>
      </c>
      <c r="E1461">
        <v>0</v>
      </c>
      <c r="F1461" s="1">
        <v>0</v>
      </c>
      <c r="G1461" s="1">
        <v>10</v>
      </c>
      <c r="H1461">
        <v>0</v>
      </c>
      <c r="I1461">
        <v>0</v>
      </c>
    </row>
    <row r="1462" spans="1:9" hidden="1" x14ac:dyDescent="0.25">
      <c r="A1462" s="2" t="s">
        <v>122</v>
      </c>
      <c r="B1462" s="2" t="s">
        <v>109</v>
      </c>
      <c r="C1462" s="2" t="s">
        <v>2</v>
      </c>
      <c r="D1462" s="2" t="s">
        <v>31</v>
      </c>
      <c r="E1462">
        <v>0</v>
      </c>
      <c r="F1462" s="1">
        <v>0</v>
      </c>
      <c r="G1462" s="1">
        <v>2</v>
      </c>
      <c r="H1462">
        <v>0</v>
      </c>
      <c r="I1462">
        <v>0</v>
      </c>
    </row>
    <row r="1463" spans="1:9" x14ac:dyDescent="0.25">
      <c r="A1463" s="2" t="s">
        <v>122</v>
      </c>
      <c r="B1463" s="2" t="s">
        <v>110</v>
      </c>
      <c r="C1463" s="2" t="s">
        <v>131</v>
      </c>
      <c r="D1463" s="2" t="s">
        <v>31</v>
      </c>
      <c r="E1463">
        <v>0</v>
      </c>
      <c r="F1463" s="1">
        <v>0</v>
      </c>
      <c r="G1463" s="1">
        <v>7</v>
      </c>
      <c r="H1463">
        <v>0</v>
      </c>
      <c r="I1463">
        <v>0</v>
      </c>
    </row>
    <row r="1464" spans="1:9" hidden="1" x14ac:dyDescent="0.25">
      <c r="A1464" s="2" t="s">
        <v>122</v>
      </c>
      <c r="B1464" s="2" t="s">
        <v>110</v>
      </c>
      <c r="C1464" s="2" t="s">
        <v>132</v>
      </c>
      <c r="D1464" s="2" t="s">
        <v>31</v>
      </c>
      <c r="E1464">
        <v>0</v>
      </c>
      <c r="F1464" s="1">
        <v>0</v>
      </c>
      <c r="G1464" s="1">
        <v>30</v>
      </c>
      <c r="H1464">
        <v>0</v>
      </c>
      <c r="I1464">
        <v>0</v>
      </c>
    </row>
    <row r="1465" spans="1:9" hidden="1" x14ac:dyDescent="0.25">
      <c r="A1465" s="2" t="s">
        <v>122</v>
      </c>
      <c r="B1465" s="2" t="s">
        <v>110</v>
      </c>
      <c r="C1465" s="2" t="s">
        <v>133</v>
      </c>
      <c r="D1465" s="2" t="s">
        <v>31</v>
      </c>
      <c r="E1465">
        <v>0</v>
      </c>
      <c r="F1465" s="1">
        <v>0</v>
      </c>
      <c r="G1465" s="1">
        <v>36</v>
      </c>
      <c r="H1465">
        <v>0</v>
      </c>
      <c r="I1465">
        <v>0</v>
      </c>
    </row>
    <row r="1466" spans="1:9" hidden="1" x14ac:dyDescent="0.25">
      <c r="A1466" s="2" t="s">
        <v>122</v>
      </c>
      <c r="B1466" s="2" t="s">
        <v>110</v>
      </c>
      <c r="C1466" s="2" t="s">
        <v>2</v>
      </c>
      <c r="D1466" s="2" t="s">
        <v>31</v>
      </c>
      <c r="E1466">
        <v>0</v>
      </c>
      <c r="F1466" s="1">
        <v>0</v>
      </c>
      <c r="G1466" s="1">
        <v>23</v>
      </c>
      <c r="H1466">
        <v>0</v>
      </c>
      <c r="I1466">
        <v>0</v>
      </c>
    </row>
    <row r="1467" spans="1:9" hidden="1" x14ac:dyDescent="0.25">
      <c r="A1467" s="2" t="s">
        <v>122</v>
      </c>
      <c r="B1467" s="2" t="s">
        <v>56</v>
      </c>
      <c r="C1467" s="2" t="s">
        <v>129</v>
      </c>
      <c r="D1467" s="2" t="s">
        <v>31</v>
      </c>
      <c r="E1467">
        <v>193</v>
      </c>
      <c r="F1467" s="1">
        <v>0</v>
      </c>
      <c r="G1467" s="1">
        <v>288</v>
      </c>
      <c r="H1467">
        <v>0</v>
      </c>
      <c r="I1467">
        <v>0</v>
      </c>
    </row>
    <row r="1468" spans="1:9" hidden="1" x14ac:dyDescent="0.25">
      <c r="A1468" s="2" t="s">
        <v>122</v>
      </c>
      <c r="B1468" s="2" t="s">
        <v>56</v>
      </c>
      <c r="C1468" s="2" t="s">
        <v>130</v>
      </c>
      <c r="D1468" s="2" t="s">
        <v>31</v>
      </c>
      <c r="E1468">
        <v>194</v>
      </c>
      <c r="F1468" s="1">
        <v>185</v>
      </c>
      <c r="G1468" s="1">
        <v>168</v>
      </c>
      <c r="H1468" t="s">
        <v>151</v>
      </c>
      <c r="I1468">
        <v>6</v>
      </c>
    </row>
    <row r="1469" spans="1:9" x14ac:dyDescent="0.25">
      <c r="A1469" s="2" t="s">
        <v>122</v>
      </c>
      <c r="B1469" s="2" t="s">
        <v>56</v>
      </c>
      <c r="C1469" s="2" t="s">
        <v>131</v>
      </c>
      <c r="D1469" s="2" t="s">
        <v>31</v>
      </c>
      <c r="E1469">
        <v>714</v>
      </c>
      <c r="F1469" s="1">
        <v>708</v>
      </c>
      <c r="G1469" s="1">
        <v>519</v>
      </c>
      <c r="H1469">
        <v>302</v>
      </c>
      <c r="I1469">
        <v>641</v>
      </c>
    </row>
    <row r="1470" spans="1:9" hidden="1" x14ac:dyDescent="0.25">
      <c r="A1470" s="2" t="s">
        <v>122</v>
      </c>
      <c r="B1470" s="2" t="s">
        <v>56</v>
      </c>
      <c r="C1470" s="2" t="s">
        <v>132</v>
      </c>
      <c r="D1470" s="2" t="s">
        <v>31</v>
      </c>
      <c r="E1470">
        <v>753</v>
      </c>
      <c r="F1470" s="1">
        <v>751</v>
      </c>
      <c r="G1470" s="1">
        <v>484</v>
      </c>
      <c r="H1470">
        <v>408</v>
      </c>
      <c r="I1470">
        <v>713</v>
      </c>
    </row>
    <row r="1471" spans="1:9" hidden="1" x14ac:dyDescent="0.25">
      <c r="A1471" s="2" t="s">
        <v>122</v>
      </c>
      <c r="B1471" s="2" t="s">
        <v>56</v>
      </c>
      <c r="C1471" s="2" t="s">
        <v>133</v>
      </c>
      <c r="D1471" s="2" t="s">
        <v>31</v>
      </c>
      <c r="E1471">
        <v>221</v>
      </c>
      <c r="F1471" s="1">
        <v>221</v>
      </c>
      <c r="G1471" s="1">
        <v>150</v>
      </c>
      <c r="H1471">
        <v>139</v>
      </c>
      <c r="I1471">
        <v>212</v>
      </c>
    </row>
    <row r="1472" spans="1:9" hidden="1" x14ac:dyDescent="0.25">
      <c r="A1472" s="2" t="s">
        <v>122</v>
      </c>
      <c r="B1472" s="2" t="s">
        <v>56</v>
      </c>
      <c r="C1472" s="2" t="s">
        <v>2</v>
      </c>
      <c r="D1472" s="2" t="s">
        <v>31</v>
      </c>
      <c r="E1472">
        <v>51</v>
      </c>
      <c r="F1472" s="1">
        <v>51</v>
      </c>
      <c r="G1472" s="1">
        <v>46</v>
      </c>
      <c r="H1472">
        <v>44</v>
      </c>
      <c r="I1472">
        <v>49</v>
      </c>
    </row>
    <row r="1473" spans="1:9" hidden="1" x14ac:dyDescent="0.25">
      <c r="A1473" s="2" t="s">
        <v>122</v>
      </c>
      <c r="B1473" s="2" t="s">
        <v>70</v>
      </c>
      <c r="C1473" s="2" t="s">
        <v>129</v>
      </c>
      <c r="D1473" s="2" t="s">
        <v>31</v>
      </c>
      <c r="E1473">
        <v>39</v>
      </c>
      <c r="F1473" s="1">
        <v>0</v>
      </c>
      <c r="G1473" s="1">
        <v>0</v>
      </c>
      <c r="H1473">
        <v>0</v>
      </c>
      <c r="I1473">
        <v>0</v>
      </c>
    </row>
    <row r="1474" spans="1:9" hidden="1" x14ac:dyDescent="0.25">
      <c r="A1474" s="2" t="s">
        <v>122</v>
      </c>
      <c r="B1474" s="2" t="s">
        <v>70</v>
      </c>
      <c r="C1474" s="2" t="s">
        <v>130</v>
      </c>
      <c r="D1474" s="2" t="s">
        <v>31</v>
      </c>
      <c r="E1474">
        <v>67</v>
      </c>
      <c r="F1474" s="1">
        <v>65</v>
      </c>
      <c r="G1474" s="1">
        <v>0</v>
      </c>
      <c r="H1474" t="s">
        <v>151</v>
      </c>
      <c r="I1474">
        <v>3</v>
      </c>
    </row>
    <row r="1475" spans="1:9" x14ac:dyDescent="0.25">
      <c r="A1475" s="2" t="s">
        <v>122</v>
      </c>
      <c r="B1475" s="2" t="s">
        <v>70</v>
      </c>
      <c r="C1475" s="2" t="s">
        <v>131</v>
      </c>
      <c r="D1475" s="2" t="s">
        <v>31</v>
      </c>
      <c r="E1475">
        <v>543</v>
      </c>
      <c r="F1475" s="1">
        <v>535</v>
      </c>
      <c r="G1475" s="1">
        <v>0</v>
      </c>
      <c r="H1475">
        <v>136</v>
      </c>
      <c r="I1475">
        <v>413</v>
      </c>
    </row>
    <row r="1476" spans="1:9" hidden="1" x14ac:dyDescent="0.25">
      <c r="A1476" s="2" t="s">
        <v>122</v>
      </c>
      <c r="B1476" s="2" t="s">
        <v>70</v>
      </c>
      <c r="C1476" s="2" t="s">
        <v>132</v>
      </c>
      <c r="D1476" s="2" t="s">
        <v>31</v>
      </c>
      <c r="E1476">
        <v>677</v>
      </c>
      <c r="F1476" s="1">
        <v>674</v>
      </c>
      <c r="G1476" s="1">
        <v>0</v>
      </c>
      <c r="H1476">
        <v>252</v>
      </c>
      <c r="I1476">
        <v>576</v>
      </c>
    </row>
    <row r="1477" spans="1:9" hidden="1" x14ac:dyDescent="0.25">
      <c r="A1477" s="2" t="s">
        <v>122</v>
      </c>
      <c r="B1477" s="2" t="s">
        <v>70</v>
      </c>
      <c r="C1477" s="2" t="s">
        <v>133</v>
      </c>
      <c r="D1477" s="2" t="s">
        <v>31</v>
      </c>
      <c r="E1477">
        <v>659</v>
      </c>
      <c r="F1477" s="1">
        <v>651</v>
      </c>
      <c r="G1477" s="1">
        <v>0</v>
      </c>
      <c r="H1477">
        <v>392</v>
      </c>
      <c r="I1477">
        <v>597</v>
      </c>
    </row>
    <row r="1478" spans="1:9" hidden="1" x14ac:dyDescent="0.25">
      <c r="A1478" s="2" t="s">
        <v>122</v>
      </c>
      <c r="B1478" s="2" t="s">
        <v>70</v>
      </c>
      <c r="C1478" s="2" t="s">
        <v>2</v>
      </c>
      <c r="D1478" s="2" t="s">
        <v>31</v>
      </c>
      <c r="E1478">
        <v>286</v>
      </c>
      <c r="F1478" s="1">
        <v>283</v>
      </c>
      <c r="G1478" s="1">
        <v>0</v>
      </c>
      <c r="H1478">
        <v>205</v>
      </c>
      <c r="I1478">
        <v>259</v>
      </c>
    </row>
    <row r="1479" spans="1:9" hidden="1" x14ac:dyDescent="0.25">
      <c r="A1479" s="2" t="s">
        <v>123</v>
      </c>
      <c r="B1479" s="2" t="s">
        <v>105</v>
      </c>
      <c r="C1479" s="2" t="s">
        <v>129</v>
      </c>
      <c r="D1479" s="2" t="s">
        <v>31</v>
      </c>
      <c r="E1479">
        <v>18</v>
      </c>
      <c r="F1479" s="1">
        <v>0</v>
      </c>
      <c r="G1479" s="1">
        <v>43</v>
      </c>
      <c r="H1479">
        <v>0</v>
      </c>
      <c r="I1479">
        <v>0</v>
      </c>
    </row>
    <row r="1480" spans="1:9" hidden="1" x14ac:dyDescent="0.25">
      <c r="A1480" s="2" t="s">
        <v>123</v>
      </c>
      <c r="B1480" s="2" t="s">
        <v>105</v>
      </c>
      <c r="C1480" s="2" t="s">
        <v>130</v>
      </c>
      <c r="D1480" s="2" t="s">
        <v>31</v>
      </c>
      <c r="E1480">
        <v>20</v>
      </c>
      <c r="F1480" s="1">
        <v>19</v>
      </c>
      <c r="G1480" s="1">
        <v>18</v>
      </c>
      <c r="H1480">
        <v>0</v>
      </c>
      <c r="I1480">
        <v>1</v>
      </c>
    </row>
    <row r="1481" spans="1:9" x14ac:dyDescent="0.25">
      <c r="A1481" s="2" t="s">
        <v>123</v>
      </c>
      <c r="B1481" s="2" t="s">
        <v>105</v>
      </c>
      <c r="C1481" s="2" t="s">
        <v>131</v>
      </c>
      <c r="D1481" s="2" t="s">
        <v>31</v>
      </c>
      <c r="E1481">
        <v>70</v>
      </c>
      <c r="F1481" s="1">
        <v>64</v>
      </c>
      <c r="G1481" s="1">
        <v>75</v>
      </c>
      <c r="H1481">
        <v>7</v>
      </c>
      <c r="I1481">
        <v>41</v>
      </c>
    </row>
    <row r="1482" spans="1:9" hidden="1" x14ac:dyDescent="0.25">
      <c r="A1482" s="2" t="s">
        <v>123</v>
      </c>
      <c r="B1482" s="2" t="s">
        <v>105</v>
      </c>
      <c r="C1482" s="2" t="s">
        <v>132</v>
      </c>
      <c r="D1482" s="2" t="s">
        <v>31</v>
      </c>
      <c r="E1482">
        <v>55</v>
      </c>
      <c r="F1482" s="1">
        <v>52</v>
      </c>
      <c r="G1482" s="1">
        <v>58</v>
      </c>
      <c r="H1482">
        <v>25</v>
      </c>
      <c r="I1482">
        <v>45</v>
      </c>
    </row>
    <row r="1483" spans="1:9" hidden="1" x14ac:dyDescent="0.25">
      <c r="A1483" s="2" t="s">
        <v>123</v>
      </c>
      <c r="B1483" s="2" t="s">
        <v>105</v>
      </c>
      <c r="C1483" s="2" t="s">
        <v>133</v>
      </c>
      <c r="D1483" s="2" t="s">
        <v>31</v>
      </c>
      <c r="E1483">
        <v>53</v>
      </c>
      <c r="F1483" s="1">
        <v>53</v>
      </c>
      <c r="G1483" s="1">
        <v>54</v>
      </c>
      <c r="H1483">
        <v>31</v>
      </c>
      <c r="I1483">
        <v>44</v>
      </c>
    </row>
    <row r="1484" spans="1:9" hidden="1" x14ac:dyDescent="0.25">
      <c r="A1484" s="2" t="s">
        <v>123</v>
      </c>
      <c r="B1484" s="2" t="s">
        <v>105</v>
      </c>
      <c r="C1484" s="2" t="s">
        <v>2</v>
      </c>
      <c r="D1484" s="2" t="s">
        <v>31</v>
      </c>
      <c r="E1484">
        <v>18</v>
      </c>
      <c r="F1484" s="1">
        <v>18</v>
      </c>
      <c r="G1484" s="1">
        <v>15</v>
      </c>
      <c r="H1484">
        <v>14</v>
      </c>
      <c r="I1484">
        <v>16</v>
      </c>
    </row>
    <row r="1485" spans="1:9" hidden="1" x14ac:dyDescent="0.25">
      <c r="A1485" s="2" t="s">
        <v>123</v>
      </c>
      <c r="B1485" s="2" t="s">
        <v>48</v>
      </c>
      <c r="C1485" s="2" t="s">
        <v>129</v>
      </c>
      <c r="D1485" s="2" t="s">
        <v>31</v>
      </c>
      <c r="E1485">
        <v>27</v>
      </c>
      <c r="F1485" s="1">
        <v>0</v>
      </c>
      <c r="G1485" s="1">
        <v>55</v>
      </c>
      <c r="H1485">
        <v>0</v>
      </c>
      <c r="I1485">
        <v>0</v>
      </c>
    </row>
    <row r="1486" spans="1:9" hidden="1" x14ac:dyDescent="0.25">
      <c r="A1486" s="2" t="s">
        <v>123</v>
      </c>
      <c r="B1486" s="2" t="s">
        <v>48</v>
      </c>
      <c r="C1486" s="2" t="s">
        <v>130</v>
      </c>
      <c r="D1486" s="2" t="s">
        <v>31</v>
      </c>
      <c r="E1486">
        <v>31</v>
      </c>
      <c r="F1486" s="1">
        <v>31</v>
      </c>
      <c r="G1486" s="1">
        <v>29</v>
      </c>
      <c r="H1486">
        <v>0</v>
      </c>
      <c r="I1486">
        <v>3</v>
      </c>
    </row>
    <row r="1487" spans="1:9" x14ac:dyDescent="0.25">
      <c r="A1487" s="2" t="s">
        <v>123</v>
      </c>
      <c r="B1487" s="2" t="s">
        <v>48</v>
      </c>
      <c r="C1487" s="2" t="s">
        <v>131</v>
      </c>
      <c r="D1487" s="2" t="s">
        <v>31</v>
      </c>
      <c r="E1487">
        <v>146</v>
      </c>
      <c r="F1487" s="1">
        <v>143</v>
      </c>
      <c r="G1487" s="1">
        <v>94</v>
      </c>
      <c r="H1487">
        <v>31</v>
      </c>
      <c r="I1487">
        <v>107</v>
      </c>
    </row>
    <row r="1488" spans="1:9" hidden="1" x14ac:dyDescent="0.25">
      <c r="A1488" s="2" t="s">
        <v>123</v>
      </c>
      <c r="B1488" s="2" t="s">
        <v>48</v>
      </c>
      <c r="C1488" s="2" t="s">
        <v>132</v>
      </c>
      <c r="D1488" s="2" t="s">
        <v>31</v>
      </c>
      <c r="E1488">
        <v>117</v>
      </c>
      <c r="F1488" s="1">
        <v>115</v>
      </c>
      <c r="G1488" s="1">
        <v>85</v>
      </c>
      <c r="H1488">
        <v>47</v>
      </c>
      <c r="I1488">
        <v>98</v>
      </c>
    </row>
    <row r="1489" spans="1:9" hidden="1" x14ac:dyDescent="0.25">
      <c r="A1489" s="2" t="s">
        <v>123</v>
      </c>
      <c r="B1489" s="2" t="s">
        <v>48</v>
      </c>
      <c r="C1489" s="2" t="s">
        <v>133</v>
      </c>
      <c r="D1489" s="2" t="s">
        <v>31</v>
      </c>
      <c r="E1489">
        <v>50</v>
      </c>
      <c r="F1489" s="1">
        <v>50</v>
      </c>
      <c r="G1489" s="1">
        <v>44</v>
      </c>
      <c r="H1489">
        <v>28</v>
      </c>
      <c r="I1489">
        <v>43</v>
      </c>
    </row>
    <row r="1490" spans="1:9" hidden="1" x14ac:dyDescent="0.25">
      <c r="A1490" s="2" t="s">
        <v>123</v>
      </c>
      <c r="B1490" s="2" t="s">
        <v>48</v>
      </c>
      <c r="C1490" s="2" t="s">
        <v>2</v>
      </c>
      <c r="D1490" s="2" t="s">
        <v>31</v>
      </c>
      <c r="E1490">
        <v>19</v>
      </c>
      <c r="F1490" s="1">
        <v>19</v>
      </c>
      <c r="G1490" s="1">
        <v>22</v>
      </c>
      <c r="H1490">
        <v>15</v>
      </c>
      <c r="I1490">
        <v>18</v>
      </c>
    </row>
    <row r="1491" spans="1:9" hidden="1" x14ac:dyDescent="0.25">
      <c r="A1491" s="2" t="s">
        <v>123</v>
      </c>
      <c r="B1491" s="2" t="s">
        <v>49</v>
      </c>
      <c r="C1491" s="2" t="s">
        <v>129</v>
      </c>
      <c r="D1491" s="2" t="s">
        <v>31</v>
      </c>
      <c r="E1491" t="s">
        <v>151</v>
      </c>
      <c r="F1491" s="1">
        <v>0</v>
      </c>
      <c r="G1491" s="1">
        <v>20</v>
      </c>
      <c r="H1491">
        <v>0</v>
      </c>
      <c r="I1491">
        <v>0</v>
      </c>
    </row>
    <row r="1492" spans="1:9" hidden="1" x14ac:dyDescent="0.25">
      <c r="A1492" s="2" t="s">
        <v>123</v>
      </c>
      <c r="B1492" s="2" t="s">
        <v>49</v>
      </c>
      <c r="C1492" s="2" t="s">
        <v>130</v>
      </c>
      <c r="D1492" s="2" t="s">
        <v>31</v>
      </c>
      <c r="E1492">
        <v>5</v>
      </c>
      <c r="F1492" s="1">
        <v>5</v>
      </c>
      <c r="G1492" s="1">
        <v>7</v>
      </c>
      <c r="H1492">
        <v>0</v>
      </c>
      <c r="I1492">
        <v>0</v>
      </c>
    </row>
    <row r="1493" spans="1:9" x14ac:dyDescent="0.25">
      <c r="A1493" s="2" t="s">
        <v>123</v>
      </c>
      <c r="B1493" s="2" t="s">
        <v>49</v>
      </c>
      <c r="C1493" s="2" t="s">
        <v>131</v>
      </c>
      <c r="D1493" s="2" t="s">
        <v>31</v>
      </c>
      <c r="E1493">
        <v>22</v>
      </c>
      <c r="F1493" s="1">
        <v>21</v>
      </c>
      <c r="G1493" s="1">
        <v>20</v>
      </c>
      <c r="H1493" t="s">
        <v>151</v>
      </c>
      <c r="I1493">
        <v>12</v>
      </c>
    </row>
    <row r="1494" spans="1:9" hidden="1" x14ac:dyDescent="0.25">
      <c r="A1494" s="2" t="s">
        <v>123</v>
      </c>
      <c r="B1494" s="2" t="s">
        <v>49</v>
      </c>
      <c r="C1494" s="2" t="s">
        <v>132</v>
      </c>
      <c r="D1494" s="2" t="s">
        <v>31</v>
      </c>
      <c r="E1494">
        <v>17</v>
      </c>
      <c r="F1494" s="1">
        <v>16</v>
      </c>
      <c r="G1494" s="1">
        <v>15</v>
      </c>
      <c r="H1494">
        <v>5</v>
      </c>
      <c r="I1494">
        <v>8</v>
      </c>
    </row>
    <row r="1495" spans="1:9" hidden="1" x14ac:dyDescent="0.25">
      <c r="A1495" s="2" t="s">
        <v>123</v>
      </c>
      <c r="B1495" s="2" t="s">
        <v>49</v>
      </c>
      <c r="C1495" s="2" t="s">
        <v>133</v>
      </c>
      <c r="D1495" s="2" t="s">
        <v>31</v>
      </c>
      <c r="E1495">
        <v>7</v>
      </c>
      <c r="F1495" s="1">
        <v>7</v>
      </c>
      <c r="G1495" s="1">
        <v>6</v>
      </c>
      <c r="H1495" t="s">
        <v>151</v>
      </c>
      <c r="I1495">
        <v>6</v>
      </c>
    </row>
    <row r="1496" spans="1:9" hidden="1" x14ac:dyDescent="0.25">
      <c r="A1496" s="2" t="s">
        <v>123</v>
      </c>
      <c r="B1496" s="2" t="s">
        <v>49</v>
      </c>
      <c r="C1496" s="2" t="s">
        <v>2</v>
      </c>
      <c r="D1496" s="2" t="s">
        <v>31</v>
      </c>
      <c r="E1496">
        <v>6</v>
      </c>
      <c r="F1496" s="1">
        <v>6</v>
      </c>
      <c r="G1496" s="1">
        <v>6</v>
      </c>
      <c r="H1496">
        <v>6</v>
      </c>
      <c r="I1496">
        <v>6</v>
      </c>
    </row>
    <row r="1497" spans="1:9" hidden="1" x14ac:dyDescent="0.25">
      <c r="A1497" s="2" t="s">
        <v>123</v>
      </c>
      <c r="B1497" s="2" t="s">
        <v>106</v>
      </c>
      <c r="C1497" s="2" t="s">
        <v>129</v>
      </c>
      <c r="D1497" s="2" t="s">
        <v>31</v>
      </c>
      <c r="E1497">
        <v>16</v>
      </c>
      <c r="F1497" s="1">
        <v>0</v>
      </c>
      <c r="G1497" s="1">
        <v>29</v>
      </c>
      <c r="H1497">
        <v>0</v>
      </c>
      <c r="I1497">
        <v>0</v>
      </c>
    </row>
    <row r="1498" spans="1:9" hidden="1" x14ac:dyDescent="0.25">
      <c r="A1498" s="2" t="s">
        <v>123</v>
      </c>
      <c r="B1498" s="2" t="s">
        <v>106</v>
      </c>
      <c r="C1498" s="2" t="s">
        <v>130</v>
      </c>
      <c r="D1498" s="2" t="s">
        <v>31</v>
      </c>
      <c r="E1498">
        <v>20</v>
      </c>
      <c r="F1498" s="1">
        <v>17</v>
      </c>
      <c r="G1498" s="1">
        <v>22</v>
      </c>
      <c r="H1498">
        <v>0</v>
      </c>
      <c r="I1498">
        <v>2</v>
      </c>
    </row>
    <row r="1499" spans="1:9" x14ac:dyDescent="0.25">
      <c r="A1499" s="2" t="s">
        <v>123</v>
      </c>
      <c r="B1499" s="2" t="s">
        <v>106</v>
      </c>
      <c r="C1499" s="2" t="s">
        <v>131</v>
      </c>
      <c r="D1499" s="2" t="s">
        <v>31</v>
      </c>
      <c r="E1499">
        <v>696</v>
      </c>
      <c r="F1499" s="1">
        <v>690</v>
      </c>
      <c r="G1499" s="1">
        <v>95</v>
      </c>
      <c r="H1499">
        <v>232</v>
      </c>
      <c r="I1499">
        <v>551</v>
      </c>
    </row>
    <row r="1500" spans="1:9" hidden="1" x14ac:dyDescent="0.25">
      <c r="A1500" s="2" t="s">
        <v>123</v>
      </c>
      <c r="B1500" s="2" t="s">
        <v>106</v>
      </c>
      <c r="C1500" s="2" t="s">
        <v>132</v>
      </c>
      <c r="D1500" s="2" t="s">
        <v>31</v>
      </c>
      <c r="E1500">
        <v>549</v>
      </c>
      <c r="F1500" s="1">
        <v>544</v>
      </c>
      <c r="G1500" s="1">
        <v>81</v>
      </c>
      <c r="H1500">
        <v>182</v>
      </c>
      <c r="I1500">
        <v>464</v>
      </c>
    </row>
    <row r="1501" spans="1:9" hidden="1" x14ac:dyDescent="0.25">
      <c r="A1501" s="2" t="s">
        <v>123</v>
      </c>
      <c r="B1501" s="2" t="s">
        <v>106</v>
      </c>
      <c r="C1501" s="2" t="s">
        <v>133</v>
      </c>
      <c r="D1501" s="2" t="s">
        <v>31</v>
      </c>
      <c r="E1501">
        <v>61</v>
      </c>
      <c r="F1501" s="1">
        <v>61</v>
      </c>
      <c r="G1501" s="1">
        <v>26</v>
      </c>
      <c r="H1501">
        <v>17</v>
      </c>
      <c r="I1501">
        <v>52</v>
      </c>
    </row>
    <row r="1502" spans="1:9" hidden="1" x14ac:dyDescent="0.25">
      <c r="A1502" s="2" t="s">
        <v>123</v>
      </c>
      <c r="B1502" s="2" t="s">
        <v>106</v>
      </c>
      <c r="C1502" s="2" t="s">
        <v>2</v>
      </c>
      <c r="D1502" s="2" t="s">
        <v>31</v>
      </c>
      <c r="E1502">
        <v>11</v>
      </c>
      <c r="F1502" s="1">
        <v>11</v>
      </c>
      <c r="G1502" s="1">
        <v>10</v>
      </c>
      <c r="H1502">
        <v>10</v>
      </c>
      <c r="I1502">
        <v>10</v>
      </c>
    </row>
    <row r="1503" spans="1:9" hidden="1" x14ac:dyDescent="0.25">
      <c r="A1503" s="2" t="s">
        <v>123</v>
      </c>
      <c r="B1503" s="2" t="s">
        <v>107</v>
      </c>
      <c r="C1503" s="2" t="s">
        <v>129</v>
      </c>
      <c r="D1503" s="2" t="s">
        <v>31</v>
      </c>
      <c r="E1503" t="s">
        <v>151</v>
      </c>
      <c r="F1503" s="1">
        <v>0</v>
      </c>
      <c r="G1503" s="1">
        <v>8</v>
      </c>
      <c r="H1503">
        <v>0</v>
      </c>
      <c r="I1503">
        <v>0</v>
      </c>
    </row>
    <row r="1504" spans="1:9" hidden="1" x14ac:dyDescent="0.25">
      <c r="A1504" s="2" t="s">
        <v>123</v>
      </c>
      <c r="B1504" s="2" t="s">
        <v>107</v>
      </c>
      <c r="C1504" s="2" t="s">
        <v>130</v>
      </c>
      <c r="D1504" s="2" t="s">
        <v>31</v>
      </c>
      <c r="E1504">
        <v>15</v>
      </c>
      <c r="F1504" s="1">
        <v>14</v>
      </c>
      <c r="G1504" s="1">
        <v>12</v>
      </c>
      <c r="H1504">
        <v>0</v>
      </c>
      <c r="I1504">
        <v>0</v>
      </c>
    </row>
    <row r="1505" spans="1:9" x14ac:dyDescent="0.25">
      <c r="A1505" s="2" t="s">
        <v>123</v>
      </c>
      <c r="B1505" s="2" t="s">
        <v>107</v>
      </c>
      <c r="C1505" s="2" t="s">
        <v>131</v>
      </c>
      <c r="D1505" s="2" t="s">
        <v>31</v>
      </c>
      <c r="E1505">
        <v>153</v>
      </c>
      <c r="F1505" s="1">
        <v>152</v>
      </c>
      <c r="G1505" s="1">
        <v>27</v>
      </c>
      <c r="H1505">
        <v>59</v>
      </c>
      <c r="I1505">
        <v>131</v>
      </c>
    </row>
    <row r="1506" spans="1:9" hidden="1" x14ac:dyDescent="0.25">
      <c r="A1506" s="2" t="s">
        <v>123</v>
      </c>
      <c r="B1506" s="2" t="s">
        <v>107</v>
      </c>
      <c r="C1506" s="2" t="s">
        <v>132</v>
      </c>
      <c r="D1506" s="2" t="s">
        <v>31</v>
      </c>
      <c r="E1506">
        <v>132</v>
      </c>
      <c r="F1506" s="1">
        <v>131</v>
      </c>
      <c r="G1506" s="1">
        <v>24</v>
      </c>
      <c r="H1506">
        <v>64</v>
      </c>
      <c r="I1506">
        <v>122</v>
      </c>
    </row>
    <row r="1507" spans="1:9" hidden="1" x14ac:dyDescent="0.25">
      <c r="A1507" s="2" t="s">
        <v>123</v>
      </c>
      <c r="B1507" s="2" t="s">
        <v>107</v>
      </c>
      <c r="C1507" s="2" t="s">
        <v>133</v>
      </c>
      <c r="D1507" s="2" t="s">
        <v>31</v>
      </c>
      <c r="E1507">
        <v>20</v>
      </c>
      <c r="F1507" s="1">
        <v>20</v>
      </c>
      <c r="G1507" s="1">
        <v>8</v>
      </c>
      <c r="H1507">
        <v>12</v>
      </c>
      <c r="I1507">
        <v>18</v>
      </c>
    </row>
    <row r="1508" spans="1:9" hidden="1" x14ac:dyDescent="0.25">
      <c r="A1508" s="2" t="s">
        <v>123</v>
      </c>
      <c r="B1508" s="2" t="s">
        <v>107</v>
      </c>
      <c r="C1508" s="2" t="s">
        <v>2</v>
      </c>
      <c r="D1508" s="2" t="s">
        <v>31</v>
      </c>
      <c r="E1508" t="s">
        <v>151</v>
      </c>
      <c r="F1508" s="1" t="s">
        <v>151</v>
      </c>
      <c r="G1508" s="1">
        <v>2</v>
      </c>
      <c r="H1508" t="s">
        <v>151</v>
      </c>
      <c r="I1508">
        <v>3</v>
      </c>
    </row>
    <row r="1509" spans="1:9" hidden="1" x14ac:dyDescent="0.25">
      <c r="A1509" s="2" t="s">
        <v>123</v>
      </c>
      <c r="B1509" s="2" t="s">
        <v>52</v>
      </c>
      <c r="C1509" s="2" t="s">
        <v>129</v>
      </c>
      <c r="D1509" s="2" t="s">
        <v>31</v>
      </c>
      <c r="E1509">
        <v>57</v>
      </c>
      <c r="F1509" s="1">
        <v>0</v>
      </c>
      <c r="G1509" s="1">
        <v>192</v>
      </c>
      <c r="H1509">
        <v>0</v>
      </c>
      <c r="I1509">
        <v>0</v>
      </c>
    </row>
    <row r="1510" spans="1:9" hidden="1" x14ac:dyDescent="0.25">
      <c r="A1510" s="2" t="s">
        <v>123</v>
      </c>
      <c r="B1510" s="2" t="s">
        <v>52</v>
      </c>
      <c r="C1510" s="2" t="s">
        <v>130</v>
      </c>
      <c r="D1510" s="2" t="s">
        <v>31</v>
      </c>
      <c r="E1510">
        <v>157</v>
      </c>
      <c r="F1510" s="1">
        <v>152</v>
      </c>
      <c r="G1510" s="1">
        <v>140</v>
      </c>
      <c r="H1510">
        <v>0</v>
      </c>
      <c r="I1510">
        <v>2</v>
      </c>
    </row>
    <row r="1511" spans="1:9" x14ac:dyDescent="0.25">
      <c r="A1511" s="2" t="s">
        <v>123</v>
      </c>
      <c r="B1511" s="2" t="s">
        <v>52</v>
      </c>
      <c r="C1511" s="2" t="s">
        <v>131</v>
      </c>
      <c r="D1511" s="2" t="s">
        <v>31</v>
      </c>
      <c r="E1511">
        <v>553</v>
      </c>
      <c r="F1511" s="1">
        <v>548</v>
      </c>
      <c r="G1511" s="1">
        <v>267</v>
      </c>
      <c r="H1511">
        <v>182</v>
      </c>
      <c r="I1511">
        <v>439</v>
      </c>
    </row>
    <row r="1512" spans="1:9" hidden="1" x14ac:dyDescent="0.25">
      <c r="A1512" s="2" t="s">
        <v>123</v>
      </c>
      <c r="B1512" s="2" t="s">
        <v>52</v>
      </c>
      <c r="C1512" s="2" t="s">
        <v>132</v>
      </c>
      <c r="D1512" s="2" t="s">
        <v>31</v>
      </c>
      <c r="E1512">
        <v>334</v>
      </c>
      <c r="F1512" s="1">
        <v>330</v>
      </c>
      <c r="G1512" s="1">
        <v>182</v>
      </c>
      <c r="H1512">
        <v>127</v>
      </c>
      <c r="I1512">
        <v>287</v>
      </c>
    </row>
    <row r="1513" spans="1:9" hidden="1" x14ac:dyDescent="0.25">
      <c r="A1513" s="2" t="s">
        <v>123</v>
      </c>
      <c r="B1513" s="2" t="s">
        <v>52</v>
      </c>
      <c r="C1513" s="2" t="s">
        <v>133</v>
      </c>
      <c r="D1513" s="2" t="s">
        <v>31</v>
      </c>
      <c r="E1513">
        <v>100</v>
      </c>
      <c r="F1513" s="1">
        <v>99</v>
      </c>
      <c r="G1513" s="1">
        <v>82</v>
      </c>
      <c r="H1513">
        <v>50</v>
      </c>
      <c r="I1513">
        <v>85</v>
      </c>
    </row>
    <row r="1514" spans="1:9" hidden="1" x14ac:dyDescent="0.25">
      <c r="A1514" s="2" t="s">
        <v>123</v>
      </c>
      <c r="B1514" s="2" t="s">
        <v>52</v>
      </c>
      <c r="C1514" s="2" t="s">
        <v>2</v>
      </c>
      <c r="D1514" s="2" t="s">
        <v>31</v>
      </c>
      <c r="E1514">
        <v>40</v>
      </c>
      <c r="F1514" s="1">
        <v>40</v>
      </c>
      <c r="G1514" s="1">
        <v>34</v>
      </c>
      <c r="H1514">
        <v>28</v>
      </c>
      <c r="I1514">
        <v>39</v>
      </c>
    </row>
    <row r="1515" spans="1:9" hidden="1" x14ac:dyDescent="0.25">
      <c r="A1515" s="2" t="s">
        <v>123</v>
      </c>
      <c r="B1515" s="2" t="s">
        <v>47</v>
      </c>
      <c r="C1515" s="2" t="s">
        <v>129</v>
      </c>
      <c r="D1515" s="2" t="s">
        <v>31</v>
      </c>
      <c r="E1515" t="s">
        <v>151</v>
      </c>
      <c r="F1515" s="1">
        <v>0</v>
      </c>
      <c r="G1515" s="1">
        <v>4</v>
      </c>
      <c r="H1515">
        <v>0</v>
      </c>
      <c r="I1515">
        <v>0</v>
      </c>
    </row>
    <row r="1516" spans="1:9" hidden="1" x14ac:dyDescent="0.25">
      <c r="A1516" s="2" t="s">
        <v>123</v>
      </c>
      <c r="B1516" s="2" t="s">
        <v>47</v>
      </c>
      <c r="C1516" s="2" t="s">
        <v>130</v>
      </c>
      <c r="D1516" s="2" t="s">
        <v>31</v>
      </c>
      <c r="E1516" t="s">
        <v>151</v>
      </c>
      <c r="F1516" s="1" t="s">
        <v>151</v>
      </c>
      <c r="G1516" s="1">
        <v>1</v>
      </c>
      <c r="H1516">
        <v>0</v>
      </c>
      <c r="I1516">
        <v>0</v>
      </c>
    </row>
    <row r="1517" spans="1:9" x14ac:dyDescent="0.25">
      <c r="A1517" s="2" t="s">
        <v>123</v>
      </c>
      <c r="B1517" s="2" t="s">
        <v>47</v>
      </c>
      <c r="C1517" s="2" t="s">
        <v>131</v>
      </c>
      <c r="D1517" s="2" t="s">
        <v>31</v>
      </c>
      <c r="E1517" t="s">
        <v>151</v>
      </c>
      <c r="F1517" s="1" t="s">
        <v>151</v>
      </c>
      <c r="G1517" s="1">
        <v>4</v>
      </c>
      <c r="H1517">
        <v>0</v>
      </c>
      <c r="I1517">
        <v>2</v>
      </c>
    </row>
    <row r="1518" spans="1:9" hidden="1" x14ac:dyDescent="0.25">
      <c r="A1518" s="2" t="s">
        <v>123</v>
      </c>
      <c r="B1518" s="2" t="s">
        <v>47</v>
      </c>
      <c r="C1518" s="2" t="s">
        <v>132</v>
      </c>
      <c r="D1518" s="2" t="s">
        <v>31</v>
      </c>
      <c r="E1518">
        <v>9</v>
      </c>
      <c r="F1518" s="1">
        <v>9</v>
      </c>
      <c r="G1518" s="1">
        <v>5</v>
      </c>
      <c r="H1518" t="s">
        <v>151</v>
      </c>
      <c r="I1518">
        <v>5</v>
      </c>
    </row>
    <row r="1519" spans="1:9" hidden="1" x14ac:dyDescent="0.25">
      <c r="A1519" s="2" t="s">
        <v>123</v>
      </c>
      <c r="B1519" s="2" t="s">
        <v>47</v>
      </c>
      <c r="C1519" s="2" t="s">
        <v>133</v>
      </c>
      <c r="D1519" s="2" t="s">
        <v>31</v>
      </c>
      <c r="E1519" t="s">
        <v>151</v>
      </c>
      <c r="F1519" s="1" t="s">
        <v>151</v>
      </c>
      <c r="G1519" s="1">
        <v>2</v>
      </c>
      <c r="H1519" t="s">
        <v>151</v>
      </c>
      <c r="I1519">
        <v>1</v>
      </c>
    </row>
    <row r="1520" spans="1:9" hidden="1" x14ac:dyDescent="0.25">
      <c r="A1520" s="2" t="s">
        <v>123</v>
      </c>
      <c r="B1520" s="2" t="s">
        <v>47</v>
      </c>
      <c r="C1520" s="2" t="s">
        <v>2</v>
      </c>
      <c r="D1520" s="2" t="s">
        <v>31</v>
      </c>
      <c r="E1520" t="s">
        <v>151</v>
      </c>
      <c r="F1520" s="1" t="s">
        <v>151</v>
      </c>
      <c r="G1520" s="1">
        <v>1</v>
      </c>
      <c r="H1520" t="s">
        <v>151</v>
      </c>
      <c r="I1520">
        <v>1</v>
      </c>
    </row>
    <row r="1521" spans="1:9" hidden="1" x14ac:dyDescent="0.25">
      <c r="A1521" s="2" t="s">
        <v>123</v>
      </c>
      <c r="B1521" s="2" t="s">
        <v>50</v>
      </c>
      <c r="C1521" s="2" t="s">
        <v>129</v>
      </c>
      <c r="D1521" s="2" t="s">
        <v>31</v>
      </c>
      <c r="E1521">
        <v>47</v>
      </c>
      <c r="F1521" s="1">
        <v>0</v>
      </c>
      <c r="G1521" s="1">
        <v>126</v>
      </c>
      <c r="H1521">
        <v>0</v>
      </c>
      <c r="I1521">
        <v>0</v>
      </c>
    </row>
    <row r="1522" spans="1:9" hidden="1" x14ac:dyDescent="0.25">
      <c r="A1522" s="2" t="s">
        <v>123</v>
      </c>
      <c r="B1522" s="2" t="s">
        <v>50</v>
      </c>
      <c r="C1522" s="2" t="s">
        <v>130</v>
      </c>
      <c r="D1522" s="2" t="s">
        <v>31</v>
      </c>
      <c r="E1522">
        <v>88</v>
      </c>
      <c r="F1522" s="1">
        <v>84</v>
      </c>
      <c r="G1522" s="1">
        <v>91</v>
      </c>
      <c r="H1522">
        <v>0</v>
      </c>
      <c r="I1522">
        <v>1</v>
      </c>
    </row>
    <row r="1523" spans="1:9" x14ac:dyDescent="0.25">
      <c r="A1523" s="2" t="s">
        <v>123</v>
      </c>
      <c r="B1523" s="2" t="s">
        <v>50</v>
      </c>
      <c r="C1523" s="2" t="s">
        <v>131</v>
      </c>
      <c r="D1523" s="2" t="s">
        <v>31</v>
      </c>
      <c r="E1523">
        <v>595</v>
      </c>
      <c r="F1523" s="1">
        <v>576</v>
      </c>
      <c r="G1523" s="1">
        <v>229</v>
      </c>
      <c r="H1523">
        <v>143</v>
      </c>
      <c r="I1523">
        <v>450</v>
      </c>
    </row>
    <row r="1524" spans="1:9" hidden="1" x14ac:dyDescent="0.25">
      <c r="A1524" s="2" t="s">
        <v>123</v>
      </c>
      <c r="B1524" s="2" t="s">
        <v>50</v>
      </c>
      <c r="C1524" s="2" t="s">
        <v>132</v>
      </c>
      <c r="D1524" s="2" t="s">
        <v>31</v>
      </c>
      <c r="E1524">
        <v>230</v>
      </c>
      <c r="F1524" s="1">
        <v>227</v>
      </c>
      <c r="G1524" s="1">
        <v>126</v>
      </c>
      <c r="H1524">
        <v>86</v>
      </c>
      <c r="I1524">
        <v>201</v>
      </c>
    </row>
    <row r="1525" spans="1:9" hidden="1" x14ac:dyDescent="0.25">
      <c r="A1525" s="2" t="s">
        <v>123</v>
      </c>
      <c r="B1525" s="2" t="s">
        <v>50</v>
      </c>
      <c r="C1525" s="2" t="s">
        <v>133</v>
      </c>
      <c r="D1525" s="2" t="s">
        <v>31</v>
      </c>
      <c r="E1525">
        <v>90</v>
      </c>
      <c r="F1525" s="1">
        <v>88</v>
      </c>
      <c r="G1525" s="1">
        <v>74</v>
      </c>
      <c r="H1525">
        <v>40</v>
      </c>
      <c r="I1525">
        <v>79</v>
      </c>
    </row>
    <row r="1526" spans="1:9" hidden="1" x14ac:dyDescent="0.25">
      <c r="A1526" s="2" t="s">
        <v>123</v>
      </c>
      <c r="B1526" s="2" t="s">
        <v>50</v>
      </c>
      <c r="C1526" s="2" t="s">
        <v>2</v>
      </c>
      <c r="D1526" s="2" t="s">
        <v>31</v>
      </c>
      <c r="E1526">
        <v>24</v>
      </c>
      <c r="F1526" s="1">
        <v>24</v>
      </c>
      <c r="G1526" s="1">
        <v>22</v>
      </c>
      <c r="H1526">
        <v>16</v>
      </c>
      <c r="I1526">
        <v>22</v>
      </c>
    </row>
    <row r="1527" spans="1:9" hidden="1" x14ac:dyDescent="0.25">
      <c r="A1527" s="2" t="s">
        <v>45</v>
      </c>
      <c r="B1527" s="2" t="s">
        <v>104</v>
      </c>
      <c r="C1527" s="2" t="s">
        <v>129</v>
      </c>
      <c r="D1527" s="2" t="s">
        <v>13</v>
      </c>
      <c r="E1527">
        <v>1403</v>
      </c>
      <c r="F1527" s="1">
        <v>0</v>
      </c>
      <c r="G1527" s="1">
        <v>10478</v>
      </c>
      <c r="H1527">
        <v>0</v>
      </c>
      <c r="I1527">
        <v>0</v>
      </c>
    </row>
    <row r="1528" spans="1:9" hidden="1" x14ac:dyDescent="0.25">
      <c r="A1528" s="2" t="s">
        <v>45</v>
      </c>
      <c r="B1528" s="2" t="s">
        <v>104</v>
      </c>
      <c r="C1528" s="2" t="s">
        <v>130</v>
      </c>
      <c r="D1528" s="2" t="s">
        <v>13</v>
      </c>
      <c r="E1528">
        <v>6400</v>
      </c>
      <c r="F1528" s="1">
        <v>5726</v>
      </c>
      <c r="G1528" s="1">
        <v>7628</v>
      </c>
      <c r="H1528" t="s">
        <v>151</v>
      </c>
      <c r="I1528">
        <v>141</v>
      </c>
    </row>
    <row r="1529" spans="1:9" x14ac:dyDescent="0.25">
      <c r="A1529" s="2" t="s">
        <v>45</v>
      </c>
      <c r="B1529" s="2" t="s">
        <v>104</v>
      </c>
      <c r="C1529" s="2" t="s">
        <v>131</v>
      </c>
      <c r="D1529" s="2" t="s">
        <v>13</v>
      </c>
      <c r="E1529">
        <v>12546</v>
      </c>
      <c r="F1529" s="1">
        <v>11251</v>
      </c>
      <c r="G1529" s="1">
        <v>15696</v>
      </c>
      <c r="H1529">
        <v>835</v>
      </c>
      <c r="I1529">
        <v>5141</v>
      </c>
    </row>
    <row r="1530" spans="1:9" hidden="1" x14ac:dyDescent="0.25">
      <c r="A1530" s="2" t="s">
        <v>45</v>
      </c>
      <c r="B1530" s="2" t="s">
        <v>104</v>
      </c>
      <c r="C1530" s="2" t="s">
        <v>132</v>
      </c>
      <c r="D1530" s="2" t="s">
        <v>13</v>
      </c>
      <c r="E1530">
        <v>8756</v>
      </c>
      <c r="F1530" s="1">
        <v>8299</v>
      </c>
      <c r="G1530" s="1">
        <v>10503</v>
      </c>
      <c r="H1530">
        <v>1476</v>
      </c>
      <c r="I1530">
        <v>5319</v>
      </c>
    </row>
    <row r="1531" spans="1:9" hidden="1" x14ac:dyDescent="0.25">
      <c r="A1531" s="2" t="s">
        <v>45</v>
      </c>
      <c r="B1531" s="2" t="s">
        <v>104</v>
      </c>
      <c r="C1531" s="2" t="s">
        <v>133</v>
      </c>
      <c r="D1531" s="2" t="s">
        <v>13</v>
      </c>
      <c r="E1531">
        <v>9830</v>
      </c>
      <c r="F1531" s="1">
        <v>9594</v>
      </c>
      <c r="G1531" s="1">
        <v>10926</v>
      </c>
      <c r="H1531">
        <v>4051</v>
      </c>
      <c r="I1531">
        <v>7756</v>
      </c>
    </row>
    <row r="1532" spans="1:9" hidden="1" x14ac:dyDescent="0.25">
      <c r="A1532" s="2" t="s">
        <v>45</v>
      </c>
      <c r="B1532" s="2" t="s">
        <v>104</v>
      </c>
      <c r="C1532" s="2" t="s">
        <v>2</v>
      </c>
      <c r="D1532" s="2" t="s">
        <v>13</v>
      </c>
      <c r="E1532">
        <v>5728</v>
      </c>
      <c r="F1532" s="1">
        <v>5627</v>
      </c>
      <c r="G1532" s="1">
        <v>5735</v>
      </c>
      <c r="H1532">
        <v>3600</v>
      </c>
      <c r="I1532">
        <v>5002</v>
      </c>
    </row>
    <row r="1533" spans="1:9" hidden="1" x14ac:dyDescent="0.25">
      <c r="A1533" s="2" t="s">
        <v>122</v>
      </c>
      <c r="B1533" s="2" t="s">
        <v>63</v>
      </c>
      <c r="C1533" s="2" t="s">
        <v>129</v>
      </c>
      <c r="D1533" s="2" t="s">
        <v>13</v>
      </c>
      <c r="E1533">
        <v>19</v>
      </c>
      <c r="F1533" s="1">
        <v>0</v>
      </c>
      <c r="G1533" s="1">
        <v>45</v>
      </c>
      <c r="H1533">
        <v>0</v>
      </c>
      <c r="I1533">
        <v>0</v>
      </c>
    </row>
    <row r="1534" spans="1:9" hidden="1" x14ac:dyDescent="0.25">
      <c r="A1534" s="2" t="s">
        <v>122</v>
      </c>
      <c r="B1534" s="2" t="s">
        <v>63</v>
      </c>
      <c r="C1534" s="2" t="s">
        <v>130</v>
      </c>
      <c r="D1534" s="2" t="s">
        <v>13</v>
      </c>
      <c r="E1534">
        <v>40</v>
      </c>
      <c r="F1534" s="1">
        <v>37</v>
      </c>
      <c r="G1534" s="1">
        <v>50</v>
      </c>
      <c r="H1534">
        <v>0</v>
      </c>
      <c r="I1534">
        <v>1</v>
      </c>
    </row>
    <row r="1535" spans="1:9" x14ac:dyDescent="0.25">
      <c r="A1535" s="2" t="s">
        <v>122</v>
      </c>
      <c r="B1535" s="2" t="s">
        <v>63</v>
      </c>
      <c r="C1535" s="2" t="s">
        <v>131</v>
      </c>
      <c r="D1535" s="2" t="s">
        <v>13</v>
      </c>
      <c r="E1535">
        <v>62</v>
      </c>
      <c r="F1535" s="1">
        <v>61</v>
      </c>
      <c r="G1535" s="1">
        <v>80</v>
      </c>
      <c r="H1535">
        <v>7</v>
      </c>
      <c r="I1535">
        <v>41</v>
      </c>
    </row>
    <row r="1536" spans="1:9" hidden="1" x14ac:dyDescent="0.25">
      <c r="A1536" s="2" t="s">
        <v>122</v>
      </c>
      <c r="B1536" s="2" t="s">
        <v>63</v>
      </c>
      <c r="C1536" s="2" t="s">
        <v>132</v>
      </c>
      <c r="D1536" s="2" t="s">
        <v>13</v>
      </c>
      <c r="E1536">
        <v>96</v>
      </c>
      <c r="F1536" s="1">
        <v>95</v>
      </c>
      <c r="G1536" s="1">
        <v>101</v>
      </c>
      <c r="H1536">
        <v>30</v>
      </c>
      <c r="I1536">
        <v>84</v>
      </c>
    </row>
    <row r="1537" spans="1:9" hidden="1" x14ac:dyDescent="0.25">
      <c r="A1537" s="2" t="s">
        <v>122</v>
      </c>
      <c r="B1537" s="2" t="s">
        <v>63</v>
      </c>
      <c r="C1537" s="2" t="s">
        <v>133</v>
      </c>
      <c r="D1537" s="2" t="s">
        <v>13</v>
      </c>
      <c r="E1537">
        <v>91</v>
      </c>
      <c r="F1537" s="1">
        <v>90</v>
      </c>
      <c r="G1537" s="1">
        <v>108</v>
      </c>
      <c r="H1537">
        <v>52</v>
      </c>
      <c r="I1537">
        <v>84</v>
      </c>
    </row>
    <row r="1538" spans="1:9" hidden="1" x14ac:dyDescent="0.25">
      <c r="A1538" s="2" t="s">
        <v>122</v>
      </c>
      <c r="B1538" s="2" t="s">
        <v>63</v>
      </c>
      <c r="C1538" s="2" t="s">
        <v>2</v>
      </c>
      <c r="D1538" s="2" t="s">
        <v>13</v>
      </c>
      <c r="E1538">
        <v>41</v>
      </c>
      <c r="F1538" s="1">
        <v>41</v>
      </c>
      <c r="G1538" s="1">
        <v>43</v>
      </c>
      <c r="H1538">
        <v>27</v>
      </c>
      <c r="I1538">
        <v>38</v>
      </c>
    </row>
    <row r="1539" spans="1:9" hidden="1" x14ac:dyDescent="0.25">
      <c r="A1539" s="2" t="s">
        <v>122</v>
      </c>
      <c r="B1539" s="2" t="s">
        <v>60</v>
      </c>
      <c r="C1539" s="2" t="s">
        <v>129</v>
      </c>
      <c r="D1539" s="2" t="s">
        <v>13</v>
      </c>
      <c r="E1539">
        <v>6</v>
      </c>
      <c r="F1539" s="1">
        <v>0</v>
      </c>
      <c r="G1539" s="1">
        <v>19</v>
      </c>
      <c r="H1539">
        <v>0</v>
      </c>
      <c r="I1539">
        <v>0</v>
      </c>
    </row>
    <row r="1540" spans="1:9" hidden="1" x14ac:dyDescent="0.25">
      <c r="A1540" s="2" t="s">
        <v>122</v>
      </c>
      <c r="B1540" s="2" t="s">
        <v>60</v>
      </c>
      <c r="C1540" s="2" t="s">
        <v>130</v>
      </c>
      <c r="D1540" s="2" t="s">
        <v>13</v>
      </c>
      <c r="E1540">
        <v>20</v>
      </c>
      <c r="F1540" s="1">
        <v>19</v>
      </c>
      <c r="G1540" s="1">
        <v>21</v>
      </c>
      <c r="H1540">
        <v>0</v>
      </c>
      <c r="I1540">
        <v>0</v>
      </c>
    </row>
    <row r="1541" spans="1:9" x14ac:dyDescent="0.25">
      <c r="A1541" s="2" t="s">
        <v>122</v>
      </c>
      <c r="B1541" s="2" t="s">
        <v>60</v>
      </c>
      <c r="C1541" s="2" t="s">
        <v>131</v>
      </c>
      <c r="D1541" s="2" t="s">
        <v>13</v>
      </c>
      <c r="E1541">
        <v>57</v>
      </c>
      <c r="F1541" s="1">
        <v>56</v>
      </c>
      <c r="G1541" s="1">
        <v>44</v>
      </c>
      <c r="H1541">
        <v>13</v>
      </c>
      <c r="I1541">
        <v>45</v>
      </c>
    </row>
    <row r="1542" spans="1:9" hidden="1" x14ac:dyDescent="0.25">
      <c r="A1542" s="2" t="s">
        <v>122</v>
      </c>
      <c r="B1542" s="2" t="s">
        <v>60</v>
      </c>
      <c r="C1542" s="2" t="s">
        <v>132</v>
      </c>
      <c r="D1542" s="2" t="s">
        <v>13</v>
      </c>
      <c r="E1542">
        <v>59</v>
      </c>
      <c r="F1542" s="1">
        <v>58</v>
      </c>
      <c r="G1542" s="1">
        <v>56</v>
      </c>
      <c r="H1542">
        <v>21</v>
      </c>
      <c r="I1542">
        <v>53</v>
      </c>
    </row>
    <row r="1543" spans="1:9" hidden="1" x14ac:dyDescent="0.25">
      <c r="A1543" s="2" t="s">
        <v>122</v>
      </c>
      <c r="B1543" s="2" t="s">
        <v>60</v>
      </c>
      <c r="C1543" s="2" t="s">
        <v>133</v>
      </c>
      <c r="D1543" s="2" t="s">
        <v>13</v>
      </c>
      <c r="E1543">
        <v>27</v>
      </c>
      <c r="F1543" s="1">
        <v>26</v>
      </c>
      <c r="G1543" s="1">
        <v>18</v>
      </c>
      <c r="H1543">
        <v>16</v>
      </c>
      <c r="I1543">
        <v>25</v>
      </c>
    </row>
    <row r="1544" spans="1:9" hidden="1" x14ac:dyDescent="0.25">
      <c r="A1544" s="2" t="s">
        <v>122</v>
      </c>
      <c r="B1544" s="2" t="s">
        <v>60</v>
      </c>
      <c r="C1544" s="2" t="s">
        <v>2</v>
      </c>
      <c r="D1544" s="2" t="s">
        <v>13</v>
      </c>
      <c r="E1544">
        <v>8</v>
      </c>
      <c r="F1544" s="1">
        <v>8</v>
      </c>
      <c r="G1544" s="1">
        <v>7</v>
      </c>
      <c r="H1544" t="s">
        <v>151</v>
      </c>
      <c r="I1544">
        <v>7</v>
      </c>
    </row>
    <row r="1545" spans="1:9" hidden="1" x14ac:dyDescent="0.25">
      <c r="A1545" s="2" t="s">
        <v>122</v>
      </c>
      <c r="B1545" s="2" t="s">
        <v>58</v>
      </c>
      <c r="C1545" s="2" t="s">
        <v>129</v>
      </c>
      <c r="D1545" s="2" t="s">
        <v>13</v>
      </c>
      <c r="E1545">
        <v>54</v>
      </c>
      <c r="F1545" s="1">
        <v>0</v>
      </c>
      <c r="G1545" s="1">
        <v>125</v>
      </c>
      <c r="H1545">
        <v>0</v>
      </c>
      <c r="I1545">
        <v>0</v>
      </c>
    </row>
    <row r="1546" spans="1:9" hidden="1" x14ac:dyDescent="0.25">
      <c r="A1546" s="2" t="s">
        <v>122</v>
      </c>
      <c r="B1546" s="2" t="s">
        <v>58</v>
      </c>
      <c r="C1546" s="2" t="s">
        <v>130</v>
      </c>
      <c r="D1546" s="2" t="s">
        <v>13</v>
      </c>
      <c r="E1546">
        <v>71</v>
      </c>
      <c r="F1546" s="1">
        <v>68</v>
      </c>
      <c r="G1546" s="1">
        <v>65</v>
      </c>
      <c r="H1546">
        <v>0</v>
      </c>
      <c r="I1546">
        <v>2</v>
      </c>
    </row>
    <row r="1547" spans="1:9" x14ac:dyDescent="0.25">
      <c r="A1547" s="2" t="s">
        <v>122</v>
      </c>
      <c r="B1547" s="2" t="s">
        <v>58</v>
      </c>
      <c r="C1547" s="2" t="s">
        <v>131</v>
      </c>
      <c r="D1547" s="2" t="s">
        <v>13</v>
      </c>
      <c r="E1547">
        <v>239</v>
      </c>
      <c r="F1547" s="1">
        <v>238</v>
      </c>
      <c r="G1547" s="1">
        <v>218</v>
      </c>
      <c r="H1547">
        <v>58</v>
      </c>
      <c r="I1547">
        <v>204</v>
      </c>
    </row>
    <row r="1548" spans="1:9" hidden="1" x14ac:dyDescent="0.25">
      <c r="A1548" s="2" t="s">
        <v>122</v>
      </c>
      <c r="B1548" s="2" t="s">
        <v>58</v>
      </c>
      <c r="C1548" s="2" t="s">
        <v>132</v>
      </c>
      <c r="D1548" s="2" t="s">
        <v>13</v>
      </c>
      <c r="E1548">
        <v>216</v>
      </c>
      <c r="F1548" s="1">
        <v>214</v>
      </c>
      <c r="G1548" s="1">
        <v>206</v>
      </c>
      <c r="H1548">
        <v>53</v>
      </c>
      <c r="I1548">
        <v>191</v>
      </c>
    </row>
    <row r="1549" spans="1:9" hidden="1" x14ac:dyDescent="0.25">
      <c r="A1549" s="2" t="s">
        <v>122</v>
      </c>
      <c r="B1549" s="2" t="s">
        <v>58</v>
      </c>
      <c r="C1549" s="2" t="s">
        <v>133</v>
      </c>
      <c r="D1549" s="2" t="s">
        <v>13</v>
      </c>
      <c r="E1549">
        <v>212</v>
      </c>
      <c r="F1549" s="1">
        <v>208</v>
      </c>
      <c r="G1549" s="1">
        <v>218</v>
      </c>
      <c r="H1549">
        <v>101</v>
      </c>
      <c r="I1549">
        <v>190</v>
      </c>
    </row>
    <row r="1550" spans="1:9" hidden="1" x14ac:dyDescent="0.25">
      <c r="A1550" s="2" t="s">
        <v>122</v>
      </c>
      <c r="B1550" s="2" t="s">
        <v>58</v>
      </c>
      <c r="C1550" s="2" t="s">
        <v>2</v>
      </c>
      <c r="D1550" s="2" t="s">
        <v>13</v>
      </c>
      <c r="E1550">
        <v>100</v>
      </c>
      <c r="F1550" s="1">
        <v>98</v>
      </c>
      <c r="G1550" s="1">
        <v>109</v>
      </c>
      <c r="H1550">
        <v>62</v>
      </c>
      <c r="I1550">
        <v>93</v>
      </c>
    </row>
    <row r="1551" spans="1:9" hidden="1" x14ac:dyDescent="0.25">
      <c r="A1551" s="2" t="s">
        <v>122</v>
      </c>
      <c r="B1551" s="2" t="s">
        <v>108</v>
      </c>
      <c r="C1551" s="2" t="s">
        <v>129</v>
      </c>
      <c r="D1551" s="2" t="s">
        <v>13</v>
      </c>
      <c r="E1551">
        <v>0</v>
      </c>
      <c r="F1551" s="1">
        <v>0</v>
      </c>
      <c r="G1551" s="1">
        <v>2</v>
      </c>
      <c r="H1551">
        <v>0</v>
      </c>
      <c r="I1551">
        <v>0</v>
      </c>
    </row>
    <row r="1552" spans="1:9" x14ac:dyDescent="0.25">
      <c r="A1552" s="2" t="s">
        <v>122</v>
      </c>
      <c r="B1552" s="2" t="s">
        <v>108</v>
      </c>
      <c r="C1552" s="2" t="s">
        <v>131</v>
      </c>
      <c r="D1552" s="2" t="s">
        <v>13</v>
      </c>
      <c r="E1552">
        <v>0</v>
      </c>
      <c r="F1552" s="1">
        <v>0</v>
      </c>
      <c r="G1552" s="1">
        <v>1</v>
      </c>
      <c r="H1552">
        <v>0</v>
      </c>
      <c r="I1552">
        <v>0</v>
      </c>
    </row>
    <row r="1553" spans="1:9" hidden="1" x14ac:dyDescent="0.25">
      <c r="A1553" s="2" t="s">
        <v>122</v>
      </c>
      <c r="B1553" s="2" t="s">
        <v>108</v>
      </c>
      <c r="C1553" s="2" t="s">
        <v>132</v>
      </c>
      <c r="D1553" s="2" t="s">
        <v>13</v>
      </c>
      <c r="E1553">
        <v>0</v>
      </c>
      <c r="F1553" s="1">
        <v>0</v>
      </c>
      <c r="G1553" s="1">
        <v>4</v>
      </c>
      <c r="H1553">
        <v>0</v>
      </c>
      <c r="I1553">
        <v>0</v>
      </c>
    </row>
    <row r="1554" spans="1:9" hidden="1" x14ac:dyDescent="0.25">
      <c r="A1554" s="2" t="s">
        <v>122</v>
      </c>
      <c r="B1554" s="2" t="s">
        <v>108</v>
      </c>
      <c r="C1554" s="2" t="s">
        <v>133</v>
      </c>
      <c r="D1554" s="2" t="s">
        <v>13</v>
      </c>
      <c r="E1554">
        <v>0</v>
      </c>
      <c r="F1554" s="1">
        <v>0</v>
      </c>
      <c r="G1554" s="1">
        <v>2</v>
      </c>
      <c r="H1554">
        <v>0</v>
      </c>
      <c r="I1554">
        <v>0</v>
      </c>
    </row>
    <row r="1555" spans="1:9" hidden="1" x14ac:dyDescent="0.25">
      <c r="A1555" s="2" t="s">
        <v>122</v>
      </c>
      <c r="B1555" s="2" t="s">
        <v>108</v>
      </c>
      <c r="C1555" s="2" t="s">
        <v>2</v>
      </c>
      <c r="D1555" s="2" t="s">
        <v>13</v>
      </c>
      <c r="E1555">
        <v>0</v>
      </c>
      <c r="F1555" s="1">
        <v>0</v>
      </c>
      <c r="G1555" s="1">
        <v>1</v>
      </c>
      <c r="H1555">
        <v>0</v>
      </c>
      <c r="I1555">
        <v>0</v>
      </c>
    </row>
    <row r="1556" spans="1:9" hidden="1" x14ac:dyDescent="0.25">
      <c r="A1556" s="2" t="s">
        <v>122</v>
      </c>
      <c r="B1556" s="2" t="s">
        <v>68</v>
      </c>
      <c r="C1556" s="2" t="s">
        <v>129</v>
      </c>
      <c r="D1556" s="2" t="s">
        <v>13</v>
      </c>
      <c r="E1556">
        <v>11</v>
      </c>
      <c r="F1556" s="1">
        <v>0</v>
      </c>
      <c r="G1556" s="1">
        <v>52</v>
      </c>
      <c r="H1556">
        <v>0</v>
      </c>
      <c r="I1556">
        <v>0</v>
      </c>
    </row>
    <row r="1557" spans="1:9" hidden="1" x14ac:dyDescent="0.25">
      <c r="A1557" s="2" t="s">
        <v>122</v>
      </c>
      <c r="B1557" s="2" t="s">
        <v>68</v>
      </c>
      <c r="C1557" s="2" t="s">
        <v>130</v>
      </c>
      <c r="D1557" s="2" t="s">
        <v>13</v>
      </c>
      <c r="E1557">
        <v>37</v>
      </c>
      <c r="F1557" s="1">
        <v>37</v>
      </c>
      <c r="G1557" s="1">
        <v>62</v>
      </c>
      <c r="H1557">
        <v>0</v>
      </c>
      <c r="I1557">
        <v>2</v>
      </c>
    </row>
    <row r="1558" spans="1:9" x14ac:dyDescent="0.25">
      <c r="A1558" s="2" t="s">
        <v>122</v>
      </c>
      <c r="B1558" s="2" t="s">
        <v>68</v>
      </c>
      <c r="C1558" s="2" t="s">
        <v>131</v>
      </c>
      <c r="D1558" s="2" t="s">
        <v>13</v>
      </c>
      <c r="E1558">
        <v>175</v>
      </c>
      <c r="F1558" s="1">
        <v>175</v>
      </c>
      <c r="G1558" s="1">
        <v>200</v>
      </c>
      <c r="H1558">
        <v>33</v>
      </c>
      <c r="I1558">
        <v>132</v>
      </c>
    </row>
    <row r="1559" spans="1:9" hidden="1" x14ac:dyDescent="0.25">
      <c r="A1559" s="2" t="s">
        <v>122</v>
      </c>
      <c r="B1559" s="2" t="s">
        <v>68</v>
      </c>
      <c r="C1559" s="2" t="s">
        <v>132</v>
      </c>
      <c r="D1559" s="2" t="s">
        <v>13</v>
      </c>
      <c r="E1559">
        <v>158</v>
      </c>
      <c r="F1559" s="1">
        <v>154</v>
      </c>
      <c r="G1559" s="1">
        <v>199</v>
      </c>
      <c r="H1559">
        <v>46</v>
      </c>
      <c r="I1559">
        <v>131</v>
      </c>
    </row>
    <row r="1560" spans="1:9" hidden="1" x14ac:dyDescent="0.25">
      <c r="A1560" s="2" t="s">
        <v>122</v>
      </c>
      <c r="B1560" s="2" t="s">
        <v>68</v>
      </c>
      <c r="C1560" s="2" t="s">
        <v>133</v>
      </c>
      <c r="D1560" s="2" t="s">
        <v>13</v>
      </c>
      <c r="E1560">
        <v>188</v>
      </c>
      <c r="F1560" s="1">
        <v>185</v>
      </c>
      <c r="G1560" s="1">
        <v>217</v>
      </c>
      <c r="H1560">
        <v>90</v>
      </c>
      <c r="I1560">
        <v>171</v>
      </c>
    </row>
    <row r="1561" spans="1:9" hidden="1" x14ac:dyDescent="0.25">
      <c r="A1561" s="2" t="s">
        <v>122</v>
      </c>
      <c r="B1561" s="2" t="s">
        <v>68</v>
      </c>
      <c r="C1561" s="2" t="s">
        <v>2</v>
      </c>
      <c r="D1561" s="2" t="s">
        <v>13</v>
      </c>
      <c r="E1561">
        <v>177</v>
      </c>
      <c r="F1561" s="1">
        <v>176</v>
      </c>
      <c r="G1561" s="1">
        <v>194</v>
      </c>
      <c r="H1561">
        <v>133</v>
      </c>
      <c r="I1561">
        <v>168</v>
      </c>
    </row>
    <row r="1562" spans="1:9" hidden="1" x14ac:dyDescent="0.25">
      <c r="A1562" s="2" t="s">
        <v>122</v>
      </c>
      <c r="B1562" s="2" t="s">
        <v>57</v>
      </c>
      <c r="C1562" s="2" t="s">
        <v>129</v>
      </c>
      <c r="D1562" s="2" t="s">
        <v>13</v>
      </c>
      <c r="E1562">
        <v>100</v>
      </c>
      <c r="F1562" s="1">
        <v>0</v>
      </c>
      <c r="G1562" s="1">
        <v>248</v>
      </c>
      <c r="H1562">
        <v>0</v>
      </c>
      <c r="I1562">
        <v>0</v>
      </c>
    </row>
    <row r="1563" spans="1:9" hidden="1" x14ac:dyDescent="0.25">
      <c r="A1563" s="2" t="s">
        <v>122</v>
      </c>
      <c r="B1563" s="2" t="s">
        <v>57</v>
      </c>
      <c r="C1563" s="2" t="s">
        <v>130</v>
      </c>
      <c r="D1563" s="2" t="s">
        <v>13</v>
      </c>
      <c r="E1563">
        <v>105</v>
      </c>
      <c r="F1563" s="1">
        <v>101</v>
      </c>
      <c r="G1563" s="1">
        <v>100</v>
      </c>
      <c r="H1563">
        <v>0</v>
      </c>
      <c r="I1563">
        <v>3</v>
      </c>
    </row>
    <row r="1564" spans="1:9" x14ac:dyDescent="0.25">
      <c r="A1564" s="2" t="s">
        <v>122</v>
      </c>
      <c r="B1564" s="2" t="s">
        <v>57</v>
      </c>
      <c r="C1564" s="2" t="s">
        <v>131</v>
      </c>
      <c r="D1564" s="2" t="s">
        <v>13</v>
      </c>
      <c r="E1564">
        <v>1248</v>
      </c>
      <c r="F1564" s="1">
        <v>1242</v>
      </c>
      <c r="G1564" s="1">
        <v>1152</v>
      </c>
      <c r="H1564">
        <v>254</v>
      </c>
      <c r="I1564">
        <v>1080</v>
      </c>
    </row>
    <row r="1565" spans="1:9" hidden="1" x14ac:dyDescent="0.25">
      <c r="A1565" s="2" t="s">
        <v>122</v>
      </c>
      <c r="B1565" s="2" t="s">
        <v>57</v>
      </c>
      <c r="C1565" s="2" t="s">
        <v>132</v>
      </c>
      <c r="D1565" s="2" t="s">
        <v>13</v>
      </c>
      <c r="E1565">
        <v>615</v>
      </c>
      <c r="F1565" s="1">
        <v>613</v>
      </c>
      <c r="G1565" s="1">
        <v>557</v>
      </c>
      <c r="H1565">
        <v>256</v>
      </c>
      <c r="I1565">
        <v>565</v>
      </c>
    </row>
    <row r="1566" spans="1:9" hidden="1" x14ac:dyDescent="0.25">
      <c r="A1566" s="2" t="s">
        <v>122</v>
      </c>
      <c r="B1566" s="2" t="s">
        <v>57</v>
      </c>
      <c r="C1566" s="2" t="s">
        <v>133</v>
      </c>
      <c r="D1566" s="2" t="s">
        <v>13</v>
      </c>
      <c r="E1566">
        <v>222</v>
      </c>
      <c r="F1566" s="1">
        <v>221</v>
      </c>
      <c r="G1566" s="1">
        <v>232</v>
      </c>
      <c r="H1566">
        <v>122</v>
      </c>
      <c r="I1566">
        <v>207</v>
      </c>
    </row>
    <row r="1567" spans="1:9" hidden="1" x14ac:dyDescent="0.25">
      <c r="A1567" s="2" t="s">
        <v>122</v>
      </c>
      <c r="B1567" s="2" t="s">
        <v>57</v>
      </c>
      <c r="C1567" s="2" t="s">
        <v>2</v>
      </c>
      <c r="D1567" s="2" t="s">
        <v>13</v>
      </c>
      <c r="E1567">
        <v>104</v>
      </c>
      <c r="F1567" s="1">
        <v>102</v>
      </c>
      <c r="G1567" s="1">
        <v>100</v>
      </c>
      <c r="H1567">
        <v>67</v>
      </c>
      <c r="I1567">
        <v>98</v>
      </c>
    </row>
    <row r="1568" spans="1:9" hidden="1" x14ac:dyDescent="0.25">
      <c r="A1568" s="2" t="s">
        <v>122</v>
      </c>
      <c r="B1568" s="2" t="s">
        <v>102</v>
      </c>
      <c r="C1568" s="2" t="s">
        <v>129</v>
      </c>
      <c r="D1568" s="2" t="s">
        <v>13</v>
      </c>
      <c r="E1568">
        <v>16</v>
      </c>
      <c r="F1568" s="1">
        <v>0</v>
      </c>
      <c r="G1568" s="1">
        <v>49</v>
      </c>
      <c r="H1568">
        <v>0</v>
      </c>
      <c r="I1568">
        <v>0</v>
      </c>
    </row>
    <row r="1569" spans="1:9" hidden="1" x14ac:dyDescent="0.25">
      <c r="A1569" s="2" t="s">
        <v>122</v>
      </c>
      <c r="B1569" s="2" t="s">
        <v>102</v>
      </c>
      <c r="C1569" s="2" t="s">
        <v>130</v>
      </c>
      <c r="D1569" s="2" t="s">
        <v>13</v>
      </c>
      <c r="E1569">
        <v>17</v>
      </c>
      <c r="F1569" s="1">
        <v>17</v>
      </c>
      <c r="G1569" s="1">
        <v>14</v>
      </c>
      <c r="H1569">
        <v>0</v>
      </c>
      <c r="I1569">
        <v>0</v>
      </c>
    </row>
    <row r="1570" spans="1:9" x14ac:dyDescent="0.25">
      <c r="A1570" s="2" t="s">
        <v>122</v>
      </c>
      <c r="B1570" s="2" t="s">
        <v>102</v>
      </c>
      <c r="C1570" s="2" t="s">
        <v>131</v>
      </c>
      <c r="D1570" s="2" t="s">
        <v>13</v>
      </c>
      <c r="E1570">
        <v>98</v>
      </c>
      <c r="F1570" s="1">
        <v>94</v>
      </c>
      <c r="G1570" s="1">
        <v>84</v>
      </c>
      <c r="H1570">
        <v>16</v>
      </c>
      <c r="I1570">
        <v>69</v>
      </c>
    </row>
    <row r="1571" spans="1:9" hidden="1" x14ac:dyDescent="0.25">
      <c r="A1571" s="2" t="s">
        <v>122</v>
      </c>
      <c r="B1571" s="2" t="s">
        <v>102</v>
      </c>
      <c r="C1571" s="2" t="s">
        <v>132</v>
      </c>
      <c r="D1571" s="2" t="s">
        <v>13</v>
      </c>
      <c r="E1571">
        <v>118</v>
      </c>
      <c r="F1571" s="1">
        <v>116</v>
      </c>
      <c r="G1571" s="1">
        <v>101</v>
      </c>
      <c r="H1571">
        <v>24</v>
      </c>
      <c r="I1571">
        <v>91</v>
      </c>
    </row>
    <row r="1572" spans="1:9" hidden="1" x14ac:dyDescent="0.25">
      <c r="A1572" s="2" t="s">
        <v>122</v>
      </c>
      <c r="B1572" s="2" t="s">
        <v>102</v>
      </c>
      <c r="C1572" s="2" t="s">
        <v>133</v>
      </c>
      <c r="D1572" s="2" t="s">
        <v>13</v>
      </c>
      <c r="E1572">
        <v>37</v>
      </c>
      <c r="F1572" s="1">
        <v>37</v>
      </c>
      <c r="G1572" s="1">
        <v>46</v>
      </c>
      <c r="H1572">
        <v>25</v>
      </c>
      <c r="I1572">
        <v>36</v>
      </c>
    </row>
    <row r="1573" spans="1:9" hidden="1" x14ac:dyDescent="0.25">
      <c r="A1573" s="2" t="s">
        <v>122</v>
      </c>
      <c r="B1573" s="2" t="s">
        <v>102</v>
      </c>
      <c r="C1573" s="2" t="s">
        <v>2</v>
      </c>
      <c r="D1573" s="2" t="s">
        <v>13</v>
      </c>
      <c r="E1573">
        <v>17</v>
      </c>
      <c r="F1573" s="1">
        <v>17</v>
      </c>
      <c r="G1573" s="1">
        <v>13</v>
      </c>
      <c r="H1573">
        <v>13</v>
      </c>
      <c r="I1573">
        <v>16</v>
      </c>
    </row>
    <row r="1574" spans="1:9" hidden="1" x14ac:dyDescent="0.25">
      <c r="A1574" s="2" t="s">
        <v>122</v>
      </c>
      <c r="B1574" s="2" t="s">
        <v>64</v>
      </c>
      <c r="C1574" s="2" t="s">
        <v>129</v>
      </c>
      <c r="D1574" s="2" t="s">
        <v>13</v>
      </c>
      <c r="E1574">
        <v>5</v>
      </c>
      <c r="F1574" s="1">
        <v>0</v>
      </c>
      <c r="G1574" s="1">
        <v>27</v>
      </c>
      <c r="H1574">
        <v>0</v>
      </c>
      <c r="I1574">
        <v>0</v>
      </c>
    </row>
    <row r="1575" spans="1:9" hidden="1" x14ac:dyDescent="0.25">
      <c r="A1575" s="2" t="s">
        <v>122</v>
      </c>
      <c r="B1575" s="2" t="s">
        <v>64</v>
      </c>
      <c r="C1575" s="2" t="s">
        <v>130</v>
      </c>
      <c r="D1575" s="2" t="s">
        <v>13</v>
      </c>
      <c r="E1575">
        <v>21</v>
      </c>
      <c r="F1575" s="1">
        <v>21</v>
      </c>
      <c r="G1575" s="1">
        <v>18</v>
      </c>
      <c r="H1575">
        <v>0</v>
      </c>
      <c r="I1575">
        <v>0</v>
      </c>
    </row>
    <row r="1576" spans="1:9" x14ac:dyDescent="0.25">
      <c r="A1576" s="2" t="s">
        <v>122</v>
      </c>
      <c r="B1576" s="2" t="s">
        <v>64</v>
      </c>
      <c r="C1576" s="2" t="s">
        <v>131</v>
      </c>
      <c r="D1576" s="2" t="s">
        <v>13</v>
      </c>
      <c r="E1576">
        <v>31</v>
      </c>
      <c r="F1576" s="1">
        <v>30</v>
      </c>
      <c r="G1576" s="1">
        <v>27</v>
      </c>
      <c r="H1576" t="s">
        <v>151</v>
      </c>
      <c r="I1576">
        <v>22</v>
      </c>
    </row>
    <row r="1577" spans="1:9" hidden="1" x14ac:dyDescent="0.25">
      <c r="A1577" s="2" t="s">
        <v>122</v>
      </c>
      <c r="B1577" s="2" t="s">
        <v>64</v>
      </c>
      <c r="C1577" s="2" t="s">
        <v>132</v>
      </c>
      <c r="D1577" s="2" t="s">
        <v>13</v>
      </c>
      <c r="E1577">
        <v>57</v>
      </c>
      <c r="F1577" s="1">
        <v>55</v>
      </c>
      <c r="G1577" s="1">
        <v>58</v>
      </c>
      <c r="H1577">
        <v>13</v>
      </c>
      <c r="I1577">
        <v>38</v>
      </c>
    </row>
    <row r="1578" spans="1:9" hidden="1" x14ac:dyDescent="0.25">
      <c r="A1578" s="2" t="s">
        <v>122</v>
      </c>
      <c r="B1578" s="2" t="s">
        <v>64</v>
      </c>
      <c r="C1578" s="2" t="s">
        <v>133</v>
      </c>
      <c r="D1578" s="2" t="s">
        <v>13</v>
      </c>
      <c r="E1578">
        <v>34</v>
      </c>
      <c r="F1578" s="1">
        <v>33</v>
      </c>
      <c r="G1578" s="1">
        <v>36</v>
      </c>
      <c r="H1578">
        <v>14</v>
      </c>
      <c r="I1578">
        <v>30</v>
      </c>
    </row>
    <row r="1579" spans="1:9" hidden="1" x14ac:dyDescent="0.25">
      <c r="A1579" s="2" t="s">
        <v>122</v>
      </c>
      <c r="B1579" s="2" t="s">
        <v>64</v>
      </c>
      <c r="C1579" s="2" t="s">
        <v>2</v>
      </c>
      <c r="D1579" s="2" t="s">
        <v>13</v>
      </c>
      <c r="E1579">
        <v>7</v>
      </c>
      <c r="F1579" s="1">
        <v>7</v>
      </c>
      <c r="G1579" s="1">
        <v>11</v>
      </c>
      <c r="H1579" t="s">
        <v>151</v>
      </c>
      <c r="I1579">
        <v>7</v>
      </c>
    </row>
    <row r="1580" spans="1:9" hidden="1" x14ac:dyDescent="0.25">
      <c r="A1580" s="2" t="s">
        <v>122</v>
      </c>
      <c r="B1580" s="2" t="s">
        <v>74</v>
      </c>
      <c r="C1580" s="2" t="s">
        <v>129</v>
      </c>
      <c r="D1580" s="2" t="s">
        <v>13</v>
      </c>
      <c r="E1580">
        <v>0</v>
      </c>
      <c r="F1580" s="1">
        <v>0</v>
      </c>
      <c r="G1580" s="1">
        <v>11</v>
      </c>
      <c r="H1580">
        <v>0</v>
      </c>
      <c r="I1580">
        <v>0</v>
      </c>
    </row>
    <row r="1581" spans="1:9" hidden="1" x14ac:dyDescent="0.25">
      <c r="A1581" s="2" t="s">
        <v>122</v>
      </c>
      <c r="B1581" s="2" t="s">
        <v>74</v>
      </c>
      <c r="C1581" s="2" t="s">
        <v>130</v>
      </c>
      <c r="D1581" s="2" t="s">
        <v>13</v>
      </c>
      <c r="E1581">
        <v>0</v>
      </c>
      <c r="F1581" s="1">
        <v>0</v>
      </c>
      <c r="G1581" s="1">
        <v>2</v>
      </c>
      <c r="H1581">
        <v>0</v>
      </c>
      <c r="I1581">
        <v>0</v>
      </c>
    </row>
    <row r="1582" spans="1:9" x14ac:dyDescent="0.25">
      <c r="A1582" s="2" t="s">
        <v>122</v>
      </c>
      <c r="B1582" s="2" t="s">
        <v>74</v>
      </c>
      <c r="C1582" s="2" t="s">
        <v>131</v>
      </c>
      <c r="D1582" s="2" t="s">
        <v>13</v>
      </c>
      <c r="E1582">
        <v>0</v>
      </c>
      <c r="F1582" s="1">
        <v>0</v>
      </c>
      <c r="G1582" s="1">
        <v>26</v>
      </c>
      <c r="H1582">
        <v>0</v>
      </c>
      <c r="I1582">
        <v>0</v>
      </c>
    </row>
    <row r="1583" spans="1:9" hidden="1" x14ac:dyDescent="0.25">
      <c r="A1583" s="2" t="s">
        <v>122</v>
      </c>
      <c r="B1583" s="2" t="s">
        <v>74</v>
      </c>
      <c r="C1583" s="2" t="s">
        <v>132</v>
      </c>
      <c r="D1583" s="2" t="s">
        <v>13</v>
      </c>
      <c r="E1583">
        <v>0</v>
      </c>
      <c r="F1583" s="1">
        <v>0</v>
      </c>
      <c r="G1583" s="1">
        <v>51</v>
      </c>
      <c r="H1583">
        <v>0</v>
      </c>
      <c r="I1583">
        <v>0</v>
      </c>
    </row>
    <row r="1584" spans="1:9" hidden="1" x14ac:dyDescent="0.25">
      <c r="A1584" s="2" t="s">
        <v>122</v>
      </c>
      <c r="B1584" s="2" t="s">
        <v>74</v>
      </c>
      <c r="C1584" s="2" t="s">
        <v>133</v>
      </c>
      <c r="D1584" s="2" t="s">
        <v>13</v>
      </c>
      <c r="E1584">
        <v>0</v>
      </c>
      <c r="F1584" s="1">
        <v>0</v>
      </c>
      <c r="G1584" s="1">
        <v>49</v>
      </c>
      <c r="H1584">
        <v>0</v>
      </c>
      <c r="I1584">
        <v>0</v>
      </c>
    </row>
    <row r="1585" spans="1:9" hidden="1" x14ac:dyDescent="0.25">
      <c r="A1585" s="2" t="s">
        <v>122</v>
      </c>
      <c r="B1585" s="2" t="s">
        <v>74</v>
      </c>
      <c r="C1585" s="2" t="s">
        <v>2</v>
      </c>
      <c r="D1585" s="2" t="s">
        <v>13</v>
      </c>
      <c r="E1585">
        <v>0</v>
      </c>
      <c r="F1585" s="1">
        <v>0</v>
      </c>
      <c r="G1585" s="1">
        <v>57</v>
      </c>
      <c r="H1585">
        <v>0</v>
      </c>
      <c r="I1585">
        <v>0</v>
      </c>
    </row>
    <row r="1586" spans="1:9" hidden="1" x14ac:dyDescent="0.25">
      <c r="A1586" s="2" t="s">
        <v>122</v>
      </c>
      <c r="B1586" s="2" t="s">
        <v>103</v>
      </c>
      <c r="C1586" s="2" t="s">
        <v>129</v>
      </c>
      <c r="D1586" s="2" t="s">
        <v>13</v>
      </c>
      <c r="E1586">
        <v>2084</v>
      </c>
      <c r="F1586" s="1">
        <v>0</v>
      </c>
      <c r="G1586" s="1">
        <v>6550</v>
      </c>
      <c r="H1586">
        <v>0</v>
      </c>
      <c r="I1586">
        <v>0</v>
      </c>
    </row>
    <row r="1587" spans="1:9" hidden="1" x14ac:dyDescent="0.25">
      <c r="A1587" s="2" t="s">
        <v>122</v>
      </c>
      <c r="B1587" s="2" t="s">
        <v>103</v>
      </c>
      <c r="C1587" s="2" t="s">
        <v>130</v>
      </c>
      <c r="D1587" s="2" t="s">
        <v>13</v>
      </c>
      <c r="E1587">
        <v>5383</v>
      </c>
      <c r="F1587" s="1">
        <v>5156</v>
      </c>
      <c r="G1587" s="1">
        <v>6143</v>
      </c>
      <c r="H1587" t="s">
        <v>151</v>
      </c>
      <c r="I1587">
        <v>157</v>
      </c>
    </row>
    <row r="1588" spans="1:9" x14ac:dyDescent="0.25">
      <c r="A1588" s="2" t="s">
        <v>122</v>
      </c>
      <c r="B1588" s="2" t="s">
        <v>103</v>
      </c>
      <c r="C1588" s="2" t="s">
        <v>131</v>
      </c>
      <c r="D1588" s="2" t="s">
        <v>13</v>
      </c>
      <c r="E1588">
        <v>11719</v>
      </c>
      <c r="F1588" s="1">
        <v>11299</v>
      </c>
      <c r="G1588" s="1">
        <v>13820</v>
      </c>
      <c r="H1588">
        <v>1641</v>
      </c>
      <c r="I1588">
        <v>7460</v>
      </c>
    </row>
    <row r="1589" spans="1:9" hidden="1" x14ac:dyDescent="0.25">
      <c r="A1589" s="2" t="s">
        <v>122</v>
      </c>
      <c r="B1589" s="2" t="s">
        <v>103</v>
      </c>
      <c r="C1589" s="2" t="s">
        <v>132</v>
      </c>
      <c r="D1589" s="2" t="s">
        <v>13</v>
      </c>
      <c r="E1589">
        <v>12331</v>
      </c>
      <c r="F1589" s="1">
        <v>12013</v>
      </c>
      <c r="G1589" s="1">
        <v>14722</v>
      </c>
      <c r="H1589">
        <v>3086</v>
      </c>
      <c r="I1589">
        <v>9553</v>
      </c>
    </row>
    <row r="1590" spans="1:9" hidden="1" x14ac:dyDescent="0.25">
      <c r="A1590" s="2" t="s">
        <v>122</v>
      </c>
      <c r="B1590" s="2" t="s">
        <v>103</v>
      </c>
      <c r="C1590" s="2" t="s">
        <v>133</v>
      </c>
      <c r="D1590" s="2" t="s">
        <v>13</v>
      </c>
      <c r="E1590">
        <v>20694</v>
      </c>
      <c r="F1590" s="1">
        <v>20427</v>
      </c>
      <c r="G1590" s="1">
        <v>23649</v>
      </c>
      <c r="H1590">
        <v>10956</v>
      </c>
      <c r="I1590">
        <v>18239</v>
      </c>
    </row>
    <row r="1591" spans="1:9" hidden="1" x14ac:dyDescent="0.25">
      <c r="A1591" s="2" t="s">
        <v>122</v>
      </c>
      <c r="B1591" s="2" t="s">
        <v>103</v>
      </c>
      <c r="C1591" s="2" t="s">
        <v>2</v>
      </c>
      <c r="D1591" s="2" t="s">
        <v>13</v>
      </c>
      <c r="E1591">
        <v>27153</v>
      </c>
      <c r="F1591" s="1">
        <v>26921</v>
      </c>
      <c r="G1591" s="1">
        <v>27329</v>
      </c>
      <c r="H1591">
        <v>20333</v>
      </c>
      <c r="I1591">
        <v>25319</v>
      </c>
    </row>
    <row r="1592" spans="1:9" hidden="1" x14ac:dyDescent="0.25">
      <c r="A1592" s="2" t="s">
        <v>122</v>
      </c>
      <c r="B1592" s="2" t="s">
        <v>59</v>
      </c>
      <c r="C1592" s="2" t="s">
        <v>129</v>
      </c>
      <c r="D1592" s="2" t="s">
        <v>13</v>
      </c>
      <c r="E1592">
        <v>66</v>
      </c>
      <c r="F1592" s="1">
        <v>0</v>
      </c>
      <c r="G1592" s="1">
        <v>160</v>
      </c>
      <c r="H1592">
        <v>0</v>
      </c>
      <c r="I1592">
        <v>0</v>
      </c>
    </row>
    <row r="1593" spans="1:9" hidden="1" x14ac:dyDescent="0.25">
      <c r="A1593" s="2" t="s">
        <v>122</v>
      </c>
      <c r="B1593" s="2" t="s">
        <v>59</v>
      </c>
      <c r="C1593" s="2" t="s">
        <v>130</v>
      </c>
      <c r="D1593" s="2" t="s">
        <v>13</v>
      </c>
      <c r="E1593">
        <v>113</v>
      </c>
      <c r="F1593" s="1">
        <v>113</v>
      </c>
      <c r="G1593" s="1">
        <v>115</v>
      </c>
      <c r="H1593">
        <v>0</v>
      </c>
      <c r="I1593">
        <v>5</v>
      </c>
    </row>
    <row r="1594" spans="1:9" x14ac:dyDescent="0.25">
      <c r="A1594" s="2" t="s">
        <v>122</v>
      </c>
      <c r="B1594" s="2" t="s">
        <v>59</v>
      </c>
      <c r="C1594" s="2" t="s">
        <v>131</v>
      </c>
      <c r="D1594" s="2" t="s">
        <v>13</v>
      </c>
      <c r="E1594">
        <v>366</v>
      </c>
      <c r="F1594" s="1">
        <v>361</v>
      </c>
      <c r="G1594" s="1">
        <v>324</v>
      </c>
      <c r="H1594">
        <v>101</v>
      </c>
      <c r="I1594">
        <v>313</v>
      </c>
    </row>
    <row r="1595" spans="1:9" hidden="1" x14ac:dyDescent="0.25">
      <c r="A1595" s="2" t="s">
        <v>122</v>
      </c>
      <c r="B1595" s="2" t="s">
        <v>59</v>
      </c>
      <c r="C1595" s="2" t="s">
        <v>132</v>
      </c>
      <c r="D1595" s="2" t="s">
        <v>13</v>
      </c>
      <c r="E1595">
        <v>487</v>
      </c>
      <c r="F1595" s="1">
        <v>485</v>
      </c>
      <c r="G1595" s="1">
        <v>420</v>
      </c>
      <c r="H1595">
        <v>166</v>
      </c>
      <c r="I1595">
        <v>438</v>
      </c>
    </row>
    <row r="1596" spans="1:9" hidden="1" x14ac:dyDescent="0.25">
      <c r="A1596" s="2" t="s">
        <v>122</v>
      </c>
      <c r="B1596" s="2" t="s">
        <v>59</v>
      </c>
      <c r="C1596" s="2" t="s">
        <v>133</v>
      </c>
      <c r="D1596" s="2" t="s">
        <v>13</v>
      </c>
      <c r="E1596">
        <v>273</v>
      </c>
      <c r="F1596" s="1">
        <v>267</v>
      </c>
      <c r="G1596" s="1">
        <v>261</v>
      </c>
      <c r="H1596">
        <v>148</v>
      </c>
      <c r="I1596">
        <v>253</v>
      </c>
    </row>
    <row r="1597" spans="1:9" hidden="1" x14ac:dyDescent="0.25">
      <c r="A1597" s="2" t="s">
        <v>122</v>
      </c>
      <c r="B1597" s="2" t="s">
        <v>59</v>
      </c>
      <c r="C1597" s="2" t="s">
        <v>2</v>
      </c>
      <c r="D1597" s="2" t="s">
        <v>13</v>
      </c>
      <c r="E1597">
        <v>136</v>
      </c>
      <c r="F1597" s="1">
        <v>134</v>
      </c>
      <c r="G1597" s="1">
        <v>134</v>
      </c>
      <c r="H1597">
        <v>89</v>
      </c>
      <c r="I1597">
        <v>120</v>
      </c>
    </row>
    <row r="1598" spans="1:9" hidden="1" x14ac:dyDescent="0.25">
      <c r="A1598" s="2" t="s">
        <v>122</v>
      </c>
      <c r="B1598" s="2" t="s">
        <v>65</v>
      </c>
      <c r="C1598" s="2" t="s">
        <v>129</v>
      </c>
      <c r="D1598" s="2" t="s">
        <v>13</v>
      </c>
      <c r="E1598">
        <v>0</v>
      </c>
      <c r="F1598" s="1">
        <v>0</v>
      </c>
      <c r="G1598" s="1">
        <v>46</v>
      </c>
      <c r="H1598">
        <v>0</v>
      </c>
      <c r="I1598">
        <v>0</v>
      </c>
    </row>
    <row r="1599" spans="1:9" hidden="1" x14ac:dyDescent="0.25">
      <c r="A1599" s="2" t="s">
        <v>122</v>
      </c>
      <c r="B1599" s="2" t="s">
        <v>65</v>
      </c>
      <c r="C1599" s="2" t="s">
        <v>130</v>
      </c>
      <c r="D1599" s="2" t="s">
        <v>13</v>
      </c>
      <c r="E1599">
        <v>0</v>
      </c>
      <c r="F1599" s="1">
        <v>0</v>
      </c>
      <c r="G1599" s="1">
        <v>12</v>
      </c>
      <c r="H1599">
        <v>0</v>
      </c>
      <c r="I1599">
        <v>0</v>
      </c>
    </row>
    <row r="1600" spans="1:9" x14ac:dyDescent="0.25">
      <c r="A1600" s="2" t="s">
        <v>122</v>
      </c>
      <c r="B1600" s="2" t="s">
        <v>65</v>
      </c>
      <c r="C1600" s="2" t="s">
        <v>131</v>
      </c>
      <c r="D1600" s="2" t="s">
        <v>13</v>
      </c>
      <c r="E1600">
        <v>0</v>
      </c>
      <c r="F1600" s="1">
        <v>0</v>
      </c>
      <c r="G1600" s="1">
        <v>56</v>
      </c>
      <c r="H1600">
        <v>0</v>
      </c>
      <c r="I1600">
        <v>0</v>
      </c>
    </row>
    <row r="1601" spans="1:9" hidden="1" x14ac:dyDescent="0.25">
      <c r="A1601" s="2" t="s">
        <v>122</v>
      </c>
      <c r="B1601" s="2" t="s">
        <v>65</v>
      </c>
      <c r="C1601" s="2" t="s">
        <v>132</v>
      </c>
      <c r="D1601" s="2" t="s">
        <v>13</v>
      </c>
      <c r="E1601">
        <v>0</v>
      </c>
      <c r="F1601" s="1">
        <v>0</v>
      </c>
      <c r="G1601" s="1">
        <v>66</v>
      </c>
      <c r="H1601">
        <v>0</v>
      </c>
      <c r="I1601">
        <v>0</v>
      </c>
    </row>
    <row r="1602" spans="1:9" hidden="1" x14ac:dyDescent="0.25">
      <c r="A1602" s="2" t="s">
        <v>122</v>
      </c>
      <c r="B1602" s="2" t="s">
        <v>65</v>
      </c>
      <c r="C1602" s="2" t="s">
        <v>133</v>
      </c>
      <c r="D1602" s="2" t="s">
        <v>13</v>
      </c>
      <c r="E1602">
        <v>0</v>
      </c>
      <c r="F1602" s="1">
        <v>0</v>
      </c>
      <c r="G1602" s="1">
        <v>52</v>
      </c>
      <c r="H1602">
        <v>0</v>
      </c>
      <c r="I1602">
        <v>0</v>
      </c>
    </row>
    <row r="1603" spans="1:9" hidden="1" x14ac:dyDescent="0.25">
      <c r="A1603" s="2" t="s">
        <v>122</v>
      </c>
      <c r="B1603" s="2" t="s">
        <v>65</v>
      </c>
      <c r="C1603" s="2" t="s">
        <v>2</v>
      </c>
      <c r="D1603" s="2" t="s">
        <v>13</v>
      </c>
      <c r="E1603">
        <v>0</v>
      </c>
      <c r="F1603" s="1">
        <v>0</v>
      </c>
      <c r="G1603" s="1">
        <v>63</v>
      </c>
      <c r="H1603">
        <v>0</v>
      </c>
      <c r="I1603">
        <v>0</v>
      </c>
    </row>
    <row r="1604" spans="1:9" hidden="1" x14ac:dyDescent="0.25">
      <c r="A1604" s="2" t="s">
        <v>122</v>
      </c>
      <c r="B1604" s="2" t="s">
        <v>67</v>
      </c>
      <c r="C1604" s="2" t="s">
        <v>129</v>
      </c>
      <c r="D1604" s="2" t="s">
        <v>13</v>
      </c>
      <c r="E1604">
        <v>321</v>
      </c>
      <c r="F1604" s="1">
        <v>0</v>
      </c>
      <c r="G1604" s="1">
        <v>919</v>
      </c>
      <c r="H1604">
        <v>0</v>
      </c>
      <c r="I1604">
        <v>0</v>
      </c>
    </row>
    <row r="1605" spans="1:9" hidden="1" x14ac:dyDescent="0.25">
      <c r="A1605" s="2" t="s">
        <v>122</v>
      </c>
      <c r="B1605" s="2" t="s">
        <v>67</v>
      </c>
      <c r="C1605" s="2" t="s">
        <v>130</v>
      </c>
      <c r="D1605" s="2" t="s">
        <v>13</v>
      </c>
      <c r="E1605">
        <v>581</v>
      </c>
      <c r="F1605" s="1">
        <v>556</v>
      </c>
      <c r="G1605" s="1">
        <v>728</v>
      </c>
      <c r="H1605" t="s">
        <v>151</v>
      </c>
      <c r="I1605">
        <v>20</v>
      </c>
    </row>
    <row r="1606" spans="1:9" x14ac:dyDescent="0.25">
      <c r="A1606" s="2" t="s">
        <v>122</v>
      </c>
      <c r="B1606" s="2" t="s">
        <v>67</v>
      </c>
      <c r="C1606" s="2" t="s">
        <v>131</v>
      </c>
      <c r="D1606" s="2" t="s">
        <v>13</v>
      </c>
      <c r="E1606">
        <v>2220</v>
      </c>
      <c r="F1606" s="1">
        <v>2146</v>
      </c>
      <c r="G1606" s="1">
        <v>2559</v>
      </c>
      <c r="H1606">
        <v>403</v>
      </c>
      <c r="I1606">
        <v>1535</v>
      </c>
    </row>
    <row r="1607" spans="1:9" hidden="1" x14ac:dyDescent="0.25">
      <c r="A1607" s="2" t="s">
        <v>122</v>
      </c>
      <c r="B1607" s="2" t="s">
        <v>67</v>
      </c>
      <c r="C1607" s="2" t="s">
        <v>132</v>
      </c>
      <c r="D1607" s="2" t="s">
        <v>13</v>
      </c>
      <c r="E1607">
        <v>2618</v>
      </c>
      <c r="F1607" s="1">
        <v>2558</v>
      </c>
      <c r="G1607" s="1">
        <v>3092</v>
      </c>
      <c r="H1607">
        <v>836</v>
      </c>
      <c r="I1607">
        <v>2129</v>
      </c>
    </row>
    <row r="1608" spans="1:9" hidden="1" x14ac:dyDescent="0.25">
      <c r="A1608" s="2" t="s">
        <v>122</v>
      </c>
      <c r="B1608" s="2" t="s">
        <v>67</v>
      </c>
      <c r="C1608" s="2" t="s">
        <v>133</v>
      </c>
      <c r="D1608" s="2" t="s">
        <v>13</v>
      </c>
      <c r="E1608">
        <v>3349</v>
      </c>
      <c r="F1608" s="1">
        <v>3309</v>
      </c>
      <c r="G1608" s="1">
        <v>3662</v>
      </c>
      <c r="H1608">
        <v>1941</v>
      </c>
      <c r="I1608">
        <v>3003</v>
      </c>
    </row>
    <row r="1609" spans="1:9" hidden="1" x14ac:dyDescent="0.25">
      <c r="A1609" s="2" t="s">
        <v>122</v>
      </c>
      <c r="B1609" s="2" t="s">
        <v>67</v>
      </c>
      <c r="C1609" s="2" t="s">
        <v>2</v>
      </c>
      <c r="D1609" s="2" t="s">
        <v>13</v>
      </c>
      <c r="E1609">
        <v>4138</v>
      </c>
      <c r="F1609" s="1">
        <v>4095</v>
      </c>
      <c r="G1609" s="1">
        <v>4382</v>
      </c>
      <c r="H1609">
        <v>3174</v>
      </c>
      <c r="I1609">
        <v>3910</v>
      </c>
    </row>
    <row r="1610" spans="1:9" hidden="1" x14ac:dyDescent="0.25">
      <c r="A1610" s="2" t="s">
        <v>122</v>
      </c>
      <c r="B1610" s="2" t="s">
        <v>109</v>
      </c>
      <c r="C1610" s="2" t="s">
        <v>132</v>
      </c>
      <c r="D1610" s="2" t="s">
        <v>13</v>
      </c>
      <c r="E1610">
        <v>0</v>
      </c>
      <c r="F1610" s="1">
        <v>0</v>
      </c>
      <c r="G1610" s="1">
        <v>2</v>
      </c>
      <c r="H1610">
        <v>0</v>
      </c>
      <c r="I1610">
        <v>0</v>
      </c>
    </row>
    <row r="1611" spans="1:9" hidden="1" x14ac:dyDescent="0.25">
      <c r="A1611" s="2" t="s">
        <v>122</v>
      </c>
      <c r="B1611" s="2" t="s">
        <v>109</v>
      </c>
      <c r="C1611" s="2" t="s">
        <v>133</v>
      </c>
      <c r="D1611" s="2" t="s">
        <v>13</v>
      </c>
      <c r="E1611">
        <v>0</v>
      </c>
      <c r="F1611" s="1">
        <v>0</v>
      </c>
      <c r="G1611" s="1">
        <v>1</v>
      </c>
      <c r="H1611">
        <v>0</v>
      </c>
      <c r="I1611">
        <v>0</v>
      </c>
    </row>
    <row r="1612" spans="1:9" hidden="1" x14ac:dyDescent="0.25">
      <c r="A1612" s="2" t="s">
        <v>122</v>
      </c>
      <c r="B1612" s="2" t="s">
        <v>109</v>
      </c>
      <c r="C1612" s="2" t="s">
        <v>2</v>
      </c>
      <c r="D1612" s="2" t="s">
        <v>13</v>
      </c>
      <c r="E1612">
        <v>0</v>
      </c>
      <c r="F1612" s="1">
        <v>0</v>
      </c>
      <c r="G1612" s="1">
        <v>1</v>
      </c>
      <c r="H1612">
        <v>0</v>
      </c>
      <c r="I1612">
        <v>0</v>
      </c>
    </row>
    <row r="1613" spans="1:9" x14ac:dyDescent="0.25">
      <c r="A1613" s="2" t="s">
        <v>122</v>
      </c>
      <c r="B1613" s="2" t="s">
        <v>110</v>
      </c>
      <c r="C1613" s="2" t="s">
        <v>131</v>
      </c>
      <c r="D1613" s="2" t="s">
        <v>13</v>
      </c>
      <c r="E1613">
        <v>0</v>
      </c>
      <c r="F1613" s="1">
        <v>0</v>
      </c>
      <c r="G1613" s="1">
        <v>12</v>
      </c>
      <c r="H1613">
        <v>0</v>
      </c>
      <c r="I1613">
        <v>0</v>
      </c>
    </row>
    <row r="1614" spans="1:9" hidden="1" x14ac:dyDescent="0.25">
      <c r="A1614" s="2" t="s">
        <v>122</v>
      </c>
      <c r="B1614" s="2" t="s">
        <v>110</v>
      </c>
      <c r="C1614" s="2" t="s">
        <v>132</v>
      </c>
      <c r="D1614" s="2" t="s">
        <v>13</v>
      </c>
      <c r="E1614">
        <v>0</v>
      </c>
      <c r="F1614" s="1">
        <v>0</v>
      </c>
      <c r="G1614" s="1">
        <v>38</v>
      </c>
      <c r="H1614">
        <v>0</v>
      </c>
      <c r="I1614">
        <v>0</v>
      </c>
    </row>
    <row r="1615" spans="1:9" hidden="1" x14ac:dyDescent="0.25">
      <c r="A1615" s="2" t="s">
        <v>122</v>
      </c>
      <c r="B1615" s="2" t="s">
        <v>110</v>
      </c>
      <c r="C1615" s="2" t="s">
        <v>133</v>
      </c>
      <c r="D1615" s="2" t="s">
        <v>13</v>
      </c>
      <c r="E1615">
        <v>0</v>
      </c>
      <c r="F1615" s="1">
        <v>0</v>
      </c>
      <c r="G1615" s="1">
        <v>48</v>
      </c>
      <c r="H1615">
        <v>0</v>
      </c>
      <c r="I1615">
        <v>0</v>
      </c>
    </row>
    <row r="1616" spans="1:9" hidden="1" x14ac:dyDescent="0.25">
      <c r="A1616" s="2" t="s">
        <v>122</v>
      </c>
      <c r="B1616" s="2" t="s">
        <v>110</v>
      </c>
      <c r="C1616" s="2" t="s">
        <v>2</v>
      </c>
      <c r="D1616" s="2" t="s">
        <v>13</v>
      </c>
      <c r="E1616">
        <v>0</v>
      </c>
      <c r="F1616" s="1">
        <v>0</v>
      </c>
      <c r="G1616" s="1">
        <v>22</v>
      </c>
      <c r="H1616">
        <v>0</v>
      </c>
      <c r="I1616">
        <v>0</v>
      </c>
    </row>
    <row r="1617" spans="1:9" hidden="1" x14ac:dyDescent="0.25">
      <c r="A1617" s="2" t="s">
        <v>122</v>
      </c>
      <c r="B1617" s="2" t="s">
        <v>56</v>
      </c>
      <c r="C1617" s="2" t="s">
        <v>129</v>
      </c>
      <c r="D1617" s="2" t="s">
        <v>13</v>
      </c>
      <c r="E1617">
        <v>72</v>
      </c>
      <c r="F1617" s="1">
        <v>0</v>
      </c>
      <c r="G1617" s="1">
        <v>167</v>
      </c>
      <c r="H1617">
        <v>0</v>
      </c>
      <c r="I1617">
        <v>0</v>
      </c>
    </row>
    <row r="1618" spans="1:9" hidden="1" x14ac:dyDescent="0.25">
      <c r="A1618" s="2" t="s">
        <v>122</v>
      </c>
      <c r="B1618" s="2" t="s">
        <v>56</v>
      </c>
      <c r="C1618" s="2" t="s">
        <v>130</v>
      </c>
      <c r="D1618" s="2" t="s">
        <v>13</v>
      </c>
      <c r="E1618">
        <v>107</v>
      </c>
      <c r="F1618" s="1">
        <v>104</v>
      </c>
      <c r="G1618" s="1">
        <v>96</v>
      </c>
      <c r="H1618">
        <v>0</v>
      </c>
      <c r="I1618">
        <v>4</v>
      </c>
    </row>
    <row r="1619" spans="1:9" x14ac:dyDescent="0.25">
      <c r="A1619" s="2" t="s">
        <v>122</v>
      </c>
      <c r="B1619" s="2" t="s">
        <v>56</v>
      </c>
      <c r="C1619" s="2" t="s">
        <v>131</v>
      </c>
      <c r="D1619" s="2" t="s">
        <v>13</v>
      </c>
      <c r="E1619">
        <v>369</v>
      </c>
      <c r="F1619" s="1">
        <v>367</v>
      </c>
      <c r="G1619" s="1">
        <v>328</v>
      </c>
      <c r="H1619">
        <v>125</v>
      </c>
      <c r="I1619">
        <v>311</v>
      </c>
    </row>
    <row r="1620" spans="1:9" hidden="1" x14ac:dyDescent="0.25">
      <c r="A1620" s="2" t="s">
        <v>122</v>
      </c>
      <c r="B1620" s="2" t="s">
        <v>56</v>
      </c>
      <c r="C1620" s="2" t="s">
        <v>132</v>
      </c>
      <c r="D1620" s="2" t="s">
        <v>13</v>
      </c>
      <c r="E1620">
        <v>613</v>
      </c>
      <c r="F1620" s="1">
        <v>609</v>
      </c>
      <c r="G1620" s="1">
        <v>463</v>
      </c>
      <c r="H1620">
        <v>215</v>
      </c>
      <c r="I1620">
        <v>562</v>
      </c>
    </row>
    <row r="1621" spans="1:9" hidden="1" x14ac:dyDescent="0.25">
      <c r="A1621" s="2" t="s">
        <v>122</v>
      </c>
      <c r="B1621" s="2" t="s">
        <v>56</v>
      </c>
      <c r="C1621" s="2" t="s">
        <v>133</v>
      </c>
      <c r="D1621" s="2" t="s">
        <v>13</v>
      </c>
      <c r="E1621">
        <v>314</v>
      </c>
      <c r="F1621" s="1">
        <v>309</v>
      </c>
      <c r="G1621" s="1">
        <v>267</v>
      </c>
      <c r="H1621">
        <v>166</v>
      </c>
      <c r="I1621">
        <v>288</v>
      </c>
    </row>
    <row r="1622" spans="1:9" hidden="1" x14ac:dyDescent="0.25">
      <c r="A1622" s="2" t="s">
        <v>122</v>
      </c>
      <c r="B1622" s="2" t="s">
        <v>56</v>
      </c>
      <c r="C1622" s="2" t="s">
        <v>2</v>
      </c>
      <c r="D1622" s="2" t="s">
        <v>13</v>
      </c>
      <c r="E1622">
        <v>83</v>
      </c>
      <c r="F1622" s="1">
        <v>83</v>
      </c>
      <c r="G1622" s="1">
        <v>73</v>
      </c>
      <c r="H1622">
        <v>56</v>
      </c>
      <c r="I1622">
        <v>82</v>
      </c>
    </row>
    <row r="1623" spans="1:9" hidden="1" x14ac:dyDescent="0.25">
      <c r="A1623" s="2" t="s">
        <v>122</v>
      </c>
      <c r="B1623" s="2" t="s">
        <v>70</v>
      </c>
      <c r="C1623" s="2" t="s">
        <v>129</v>
      </c>
      <c r="D1623" s="2" t="s">
        <v>13</v>
      </c>
      <c r="E1623">
        <v>37</v>
      </c>
      <c r="F1623" s="1">
        <v>0</v>
      </c>
      <c r="G1623" s="1">
        <v>0</v>
      </c>
      <c r="H1623">
        <v>0</v>
      </c>
      <c r="I1623">
        <v>0</v>
      </c>
    </row>
    <row r="1624" spans="1:9" hidden="1" x14ac:dyDescent="0.25">
      <c r="A1624" s="2" t="s">
        <v>122</v>
      </c>
      <c r="B1624" s="2" t="s">
        <v>70</v>
      </c>
      <c r="C1624" s="2" t="s">
        <v>130</v>
      </c>
      <c r="D1624" s="2" t="s">
        <v>13</v>
      </c>
      <c r="E1624">
        <v>43</v>
      </c>
      <c r="F1624" s="1">
        <v>39</v>
      </c>
      <c r="G1624" s="1">
        <v>0</v>
      </c>
      <c r="H1624">
        <v>0</v>
      </c>
      <c r="I1624">
        <v>0</v>
      </c>
    </row>
    <row r="1625" spans="1:9" x14ac:dyDescent="0.25">
      <c r="A1625" s="2" t="s">
        <v>122</v>
      </c>
      <c r="B1625" s="2" t="s">
        <v>70</v>
      </c>
      <c r="C1625" s="2" t="s">
        <v>131</v>
      </c>
      <c r="D1625" s="2" t="s">
        <v>13</v>
      </c>
      <c r="E1625">
        <v>229</v>
      </c>
      <c r="F1625" s="1">
        <v>221</v>
      </c>
      <c r="G1625" s="1">
        <v>0</v>
      </c>
      <c r="H1625">
        <v>43</v>
      </c>
      <c r="I1625">
        <v>179</v>
      </c>
    </row>
    <row r="1626" spans="1:9" hidden="1" x14ac:dyDescent="0.25">
      <c r="A1626" s="2" t="s">
        <v>122</v>
      </c>
      <c r="B1626" s="2" t="s">
        <v>70</v>
      </c>
      <c r="C1626" s="2" t="s">
        <v>132</v>
      </c>
      <c r="D1626" s="2" t="s">
        <v>13</v>
      </c>
      <c r="E1626">
        <v>334</v>
      </c>
      <c r="F1626" s="1">
        <v>319</v>
      </c>
      <c r="G1626" s="1">
        <v>0</v>
      </c>
      <c r="H1626">
        <v>96</v>
      </c>
      <c r="I1626">
        <v>273</v>
      </c>
    </row>
    <row r="1627" spans="1:9" hidden="1" x14ac:dyDescent="0.25">
      <c r="A1627" s="2" t="s">
        <v>122</v>
      </c>
      <c r="B1627" s="2" t="s">
        <v>70</v>
      </c>
      <c r="C1627" s="2" t="s">
        <v>133</v>
      </c>
      <c r="D1627" s="2" t="s">
        <v>13</v>
      </c>
      <c r="E1627">
        <v>281</v>
      </c>
      <c r="F1627" s="1">
        <v>273</v>
      </c>
      <c r="G1627" s="1">
        <v>0</v>
      </c>
      <c r="H1627">
        <v>115</v>
      </c>
      <c r="I1627">
        <v>233</v>
      </c>
    </row>
    <row r="1628" spans="1:9" hidden="1" x14ac:dyDescent="0.25">
      <c r="A1628" s="2" t="s">
        <v>122</v>
      </c>
      <c r="B1628" s="2" t="s">
        <v>70</v>
      </c>
      <c r="C1628" s="2" t="s">
        <v>2</v>
      </c>
      <c r="D1628" s="2" t="s">
        <v>13</v>
      </c>
      <c r="E1628">
        <v>148</v>
      </c>
      <c r="F1628" s="1">
        <v>147</v>
      </c>
      <c r="G1628" s="1">
        <v>0</v>
      </c>
      <c r="H1628">
        <v>101</v>
      </c>
      <c r="I1628">
        <v>136</v>
      </c>
    </row>
    <row r="1629" spans="1:9" hidden="1" x14ac:dyDescent="0.25">
      <c r="A1629" s="2" t="s">
        <v>123</v>
      </c>
      <c r="B1629" s="2" t="s">
        <v>105</v>
      </c>
      <c r="C1629" s="2" t="s">
        <v>129</v>
      </c>
      <c r="D1629" s="2" t="s">
        <v>13</v>
      </c>
      <c r="E1629">
        <v>25</v>
      </c>
      <c r="F1629" s="1">
        <v>0</v>
      </c>
      <c r="G1629" s="1">
        <v>166</v>
      </c>
      <c r="H1629">
        <v>0</v>
      </c>
      <c r="I1629">
        <v>0</v>
      </c>
    </row>
    <row r="1630" spans="1:9" hidden="1" x14ac:dyDescent="0.25">
      <c r="A1630" s="2" t="s">
        <v>123</v>
      </c>
      <c r="B1630" s="2" t="s">
        <v>105</v>
      </c>
      <c r="C1630" s="2" t="s">
        <v>130</v>
      </c>
      <c r="D1630" s="2" t="s">
        <v>13</v>
      </c>
      <c r="E1630">
        <v>95</v>
      </c>
      <c r="F1630" s="1">
        <v>84</v>
      </c>
      <c r="G1630" s="1">
        <v>113</v>
      </c>
      <c r="H1630">
        <v>0</v>
      </c>
      <c r="I1630">
        <v>3</v>
      </c>
    </row>
    <row r="1631" spans="1:9" x14ac:dyDescent="0.25">
      <c r="A1631" s="2" t="s">
        <v>123</v>
      </c>
      <c r="B1631" s="2" t="s">
        <v>105</v>
      </c>
      <c r="C1631" s="2" t="s">
        <v>131</v>
      </c>
      <c r="D1631" s="2" t="s">
        <v>13</v>
      </c>
      <c r="E1631">
        <v>193</v>
      </c>
      <c r="F1631" s="1">
        <v>180</v>
      </c>
      <c r="G1631" s="1">
        <v>223</v>
      </c>
      <c r="H1631">
        <v>12</v>
      </c>
      <c r="I1631">
        <v>96</v>
      </c>
    </row>
    <row r="1632" spans="1:9" hidden="1" x14ac:dyDescent="0.25">
      <c r="A1632" s="2" t="s">
        <v>123</v>
      </c>
      <c r="B1632" s="2" t="s">
        <v>105</v>
      </c>
      <c r="C1632" s="2" t="s">
        <v>132</v>
      </c>
      <c r="D1632" s="2" t="s">
        <v>13</v>
      </c>
      <c r="E1632">
        <v>129</v>
      </c>
      <c r="F1632" s="1">
        <v>121</v>
      </c>
      <c r="G1632" s="1">
        <v>142</v>
      </c>
      <c r="H1632">
        <v>25</v>
      </c>
      <c r="I1632">
        <v>87</v>
      </c>
    </row>
    <row r="1633" spans="1:9" hidden="1" x14ac:dyDescent="0.25">
      <c r="A1633" s="2" t="s">
        <v>123</v>
      </c>
      <c r="B1633" s="2" t="s">
        <v>105</v>
      </c>
      <c r="C1633" s="2" t="s">
        <v>133</v>
      </c>
      <c r="D1633" s="2" t="s">
        <v>13</v>
      </c>
      <c r="E1633">
        <v>122</v>
      </c>
      <c r="F1633" s="1">
        <v>119</v>
      </c>
      <c r="G1633" s="1">
        <v>137</v>
      </c>
      <c r="H1633">
        <v>47</v>
      </c>
      <c r="I1633">
        <v>96</v>
      </c>
    </row>
    <row r="1634" spans="1:9" hidden="1" x14ac:dyDescent="0.25">
      <c r="A1634" s="2" t="s">
        <v>123</v>
      </c>
      <c r="B1634" s="2" t="s">
        <v>105</v>
      </c>
      <c r="C1634" s="2" t="s">
        <v>2</v>
      </c>
      <c r="D1634" s="2" t="s">
        <v>13</v>
      </c>
      <c r="E1634">
        <v>51</v>
      </c>
      <c r="F1634" s="1">
        <v>51</v>
      </c>
      <c r="G1634" s="1">
        <v>51</v>
      </c>
      <c r="H1634">
        <v>33</v>
      </c>
      <c r="I1634">
        <v>46</v>
      </c>
    </row>
    <row r="1635" spans="1:9" hidden="1" x14ac:dyDescent="0.25">
      <c r="A1635" s="2" t="s">
        <v>123</v>
      </c>
      <c r="B1635" s="2" t="s">
        <v>48</v>
      </c>
      <c r="C1635" s="2" t="s">
        <v>129</v>
      </c>
      <c r="D1635" s="2" t="s">
        <v>13</v>
      </c>
      <c r="E1635">
        <v>29</v>
      </c>
      <c r="F1635" s="1">
        <v>0</v>
      </c>
      <c r="G1635" s="1">
        <v>81</v>
      </c>
      <c r="H1635">
        <v>0</v>
      </c>
      <c r="I1635">
        <v>0</v>
      </c>
    </row>
    <row r="1636" spans="1:9" hidden="1" x14ac:dyDescent="0.25">
      <c r="A1636" s="2" t="s">
        <v>123</v>
      </c>
      <c r="B1636" s="2" t="s">
        <v>48</v>
      </c>
      <c r="C1636" s="2" t="s">
        <v>130</v>
      </c>
      <c r="D1636" s="2" t="s">
        <v>13</v>
      </c>
      <c r="E1636">
        <v>60</v>
      </c>
      <c r="F1636" s="1">
        <v>56</v>
      </c>
      <c r="G1636" s="1">
        <v>66</v>
      </c>
      <c r="H1636">
        <v>0</v>
      </c>
      <c r="I1636">
        <v>1</v>
      </c>
    </row>
    <row r="1637" spans="1:9" x14ac:dyDescent="0.25">
      <c r="A1637" s="2" t="s">
        <v>123</v>
      </c>
      <c r="B1637" s="2" t="s">
        <v>48</v>
      </c>
      <c r="C1637" s="2" t="s">
        <v>131</v>
      </c>
      <c r="D1637" s="2" t="s">
        <v>13</v>
      </c>
      <c r="E1637">
        <v>169</v>
      </c>
      <c r="F1637" s="1">
        <v>164</v>
      </c>
      <c r="G1637" s="1">
        <v>168</v>
      </c>
      <c r="H1637">
        <v>18</v>
      </c>
      <c r="I1637">
        <v>96</v>
      </c>
    </row>
    <row r="1638" spans="1:9" hidden="1" x14ac:dyDescent="0.25">
      <c r="A1638" s="2" t="s">
        <v>123</v>
      </c>
      <c r="B1638" s="2" t="s">
        <v>48</v>
      </c>
      <c r="C1638" s="2" t="s">
        <v>132</v>
      </c>
      <c r="D1638" s="2" t="s">
        <v>13</v>
      </c>
      <c r="E1638">
        <v>145</v>
      </c>
      <c r="F1638" s="1">
        <v>143</v>
      </c>
      <c r="G1638" s="1">
        <v>158</v>
      </c>
      <c r="H1638">
        <v>47</v>
      </c>
      <c r="I1638">
        <v>120</v>
      </c>
    </row>
    <row r="1639" spans="1:9" hidden="1" x14ac:dyDescent="0.25">
      <c r="A1639" s="2" t="s">
        <v>123</v>
      </c>
      <c r="B1639" s="2" t="s">
        <v>48</v>
      </c>
      <c r="C1639" s="2" t="s">
        <v>133</v>
      </c>
      <c r="D1639" s="2" t="s">
        <v>13</v>
      </c>
      <c r="E1639">
        <v>78</v>
      </c>
      <c r="F1639" s="1">
        <v>75</v>
      </c>
      <c r="G1639" s="1">
        <v>86</v>
      </c>
      <c r="H1639">
        <v>36</v>
      </c>
      <c r="I1639">
        <v>61</v>
      </c>
    </row>
    <row r="1640" spans="1:9" hidden="1" x14ac:dyDescent="0.25">
      <c r="A1640" s="2" t="s">
        <v>123</v>
      </c>
      <c r="B1640" s="2" t="s">
        <v>48</v>
      </c>
      <c r="C1640" s="2" t="s">
        <v>2</v>
      </c>
      <c r="D1640" s="2" t="s">
        <v>13</v>
      </c>
      <c r="E1640">
        <v>57</v>
      </c>
      <c r="F1640" s="1">
        <v>56</v>
      </c>
      <c r="G1640" s="1">
        <v>54</v>
      </c>
      <c r="H1640">
        <v>35</v>
      </c>
      <c r="I1640">
        <v>51</v>
      </c>
    </row>
    <row r="1641" spans="1:9" hidden="1" x14ac:dyDescent="0.25">
      <c r="A1641" s="2" t="s">
        <v>123</v>
      </c>
      <c r="B1641" s="2" t="s">
        <v>49</v>
      </c>
      <c r="C1641" s="2" t="s">
        <v>129</v>
      </c>
      <c r="D1641" s="2" t="s">
        <v>13</v>
      </c>
      <c r="E1641">
        <v>6</v>
      </c>
      <c r="F1641" s="1">
        <v>0</v>
      </c>
      <c r="G1641" s="1">
        <v>33</v>
      </c>
      <c r="H1641">
        <v>0</v>
      </c>
      <c r="I1641">
        <v>0</v>
      </c>
    </row>
    <row r="1642" spans="1:9" hidden="1" x14ac:dyDescent="0.25">
      <c r="A1642" s="2" t="s">
        <v>123</v>
      </c>
      <c r="B1642" s="2" t="s">
        <v>49</v>
      </c>
      <c r="C1642" s="2" t="s">
        <v>130</v>
      </c>
      <c r="D1642" s="2" t="s">
        <v>13</v>
      </c>
      <c r="E1642">
        <v>24</v>
      </c>
      <c r="F1642" s="1">
        <v>21</v>
      </c>
      <c r="G1642" s="1">
        <v>25</v>
      </c>
      <c r="H1642">
        <v>0</v>
      </c>
      <c r="I1642">
        <v>0</v>
      </c>
    </row>
    <row r="1643" spans="1:9" x14ac:dyDescent="0.25">
      <c r="A1643" s="2" t="s">
        <v>123</v>
      </c>
      <c r="B1643" s="2" t="s">
        <v>49</v>
      </c>
      <c r="C1643" s="2" t="s">
        <v>131</v>
      </c>
      <c r="D1643" s="2" t="s">
        <v>13</v>
      </c>
      <c r="E1643">
        <v>36</v>
      </c>
      <c r="F1643" s="1">
        <v>34</v>
      </c>
      <c r="G1643" s="1">
        <v>39</v>
      </c>
      <c r="H1643" t="s">
        <v>151</v>
      </c>
      <c r="I1643">
        <v>21</v>
      </c>
    </row>
    <row r="1644" spans="1:9" hidden="1" x14ac:dyDescent="0.25">
      <c r="A1644" s="2" t="s">
        <v>123</v>
      </c>
      <c r="B1644" s="2" t="s">
        <v>49</v>
      </c>
      <c r="C1644" s="2" t="s">
        <v>132</v>
      </c>
      <c r="D1644" s="2" t="s">
        <v>13</v>
      </c>
      <c r="E1644">
        <v>38</v>
      </c>
      <c r="F1644" s="1">
        <v>38</v>
      </c>
      <c r="G1644" s="1">
        <v>42</v>
      </c>
      <c r="H1644">
        <v>10</v>
      </c>
      <c r="I1644">
        <v>31</v>
      </c>
    </row>
    <row r="1645" spans="1:9" hidden="1" x14ac:dyDescent="0.25">
      <c r="A1645" s="2" t="s">
        <v>123</v>
      </c>
      <c r="B1645" s="2" t="s">
        <v>49</v>
      </c>
      <c r="C1645" s="2" t="s">
        <v>133</v>
      </c>
      <c r="D1645" s="2" t="s">
        <v>13</v>
      </c>
      <c r="E1645">
        <v>38</v>
      </c>
      <c r="F1645" s="1">
        <v>38</v>
      </c>
      <c r="G1645" s="1">
        <v>44</v>
      </c>
      <c r="H1645">
        <v>18</v>
      </c>
      <c r="I1645">
        <v>35</v>
      </c>
    </row>
    <row r="1646" spans="1:9" hidden="1" x14ac:dyDescent="0.25">
      <c r="A1646" s="2" t="s">
        <v>123</v>
      </c>
      <c r="B1646" s="2" t="s">
        <v>49</v>
      </c>
      <c r="C1646" s="2" t="s">
        <v>2</v>
      </c>
      <c r="D1646" s="2" t="s">
        <v>13</v>
      </c>
      <c r="E1646">
        <v>18</v>
      </c>
      <c r="F1646" s="1">
        <v>18</v>
      </c>
      <c r="G1646" s="1">
        <v>16</v>
      </c>
      <c r="H1646">
        <v>9</v>
      </c>
      <c r="I1646">
        <v>17</v>
      </c>
    </row>
    <row r="1647" spans="1:9" hidden="1" x14ac:dyDescent="0.25">
      <c r="A1647" s="2" t="s">
        <v>123</v>
      </c>
      <c r="B1647" s="2" t="s">
        <v>106</v>
      </c>
      <c r="C1647" s="2" t="s">
        <v>129</v>
      </c>
      <c r="D1647" s="2" t="s">
        <v>13</v>
      </c>
      <c r="E1647">
        <v>11</v>
      </c>
      <c r="F1647" s="1">
        <v>0</v>
      </c>
      <c r="G1647" s="1">
        <v>64</v>
      </c>
      <c r="H1647">
        <v>0</v>
      </c>
      <c r="I1647">
        <v>0</v>
      </c>
    </row>
    <row r="1648" spans="1:9" hidden="1" x14ac:dyDescent="0.25">
      <c r="A1648" s="2" t="s">
        <v>123</v>
      </c>
      <c r="B1648" s="2" t="s">
        <v>106</v>
      </c>
      <c r="C1648" s="2" t="s">
        <v>130</v>
      </c>
      <c r="D1648" s="2" t="s">
        <v>13</v>
      </c>
      <c r="E1648">
        <v>38</v>
      </c>
      <c r="F1648" s="1">
        <v>36</v>
      </c>
      <c r="G1648" s="1">
        <v>38</v>
      </c>
      <c r="H1648">
        <v>0</v>
      </c>
      <c r="I1648">
        <v>1</v>
      </c>
    </row>
    <row r="1649" spans="1:9" x14ac:dyDescent="0.25">
      <c r="A1649" s="2" t="s">
        <v>123</v>
      </c>
      <c r="B1649" s="2" t="s">
        <v>106</v>
      </c>
      <c r="C1649" s="2" t="s">
        <v>131</v>
      </c>
      <c r="D1649" s="2" t="s">
        <v>13</v>
      </c>
      <c r="E1649">
        <v>126</v>
      </c>
      <c r="F1649" s="1">
        <v>121</v>
      </c>
      <c r="G1649" s="1">
        <v>77</v>
      </c>
      <c r="H1649">
        <v>6</v>
      </c>
      <c r="I1649">
        <v>78</v>
      </c>
    </row>
    <row r="1650" spans="1:9" hidden="1" x14ac:dyDescent="0.25">
      <c r="A1650" s="2" t="s">
        <v>123</v>
      </c>
      <c r="B1650" s="2" t="s">
        <v>106</v>
      </c>
      <c r="C1650" s="2" t="s">
        <v>132</v>
      </c>
      <c r="D1650" s="2" t="s">
        <v>13</v>
      </c>
      <c r="E1650">
        <v>133</v>
      </c>
      <c r="F1650" s="1">
        <v>131</v>
      </c>
      <c r="G1650" s="1">
        <v>108</v>
      </c>
      <c r="H1650">
        <v>16</v>
      </c>
      <c r="I1650">
        <v>91</v>
      </c>
    </row>
    <row r="1651" spans="1:9" hidden="1" x14ac:dyDescent="0.25">
      <c r="A1651" s="2" t="s">
        <v>123</v>
      </c>
      <c r="B1651" s="2" t="s">
        <v>106</v>
      </c>
      <c r="C1651" s="2" t="s">
        <v>133</v>
      </c>
      <c r="D1651" s="2" t="s">
        <v>13</v>
      </c>
      <c r="E1651">
        <v>47</v>
      </c>
      <c r="F1651" s="1">
        <v>46</v>
      </c>
      <c r="G1651" s="1">
        <v>52</v>
      </c>
      <c r="H1651">
        <v>20</v>
      </c>
      <c r="I1651">
        <v>39</v>
      </c>
    </row>
    <row r="1652" spans="1:9" hidden="1" x14ac:dyDescent="0.25">
      <c r="A1652" s="2" t="s">
        <v>123</v>
      </c>
      <c r="B1652" s="2" t="s">
        <v>106</v>
      </c>
      <c r="C1652" s="2" t="s">
        <v>2</v>
      </c>
      <c r="D1652" s="2" t="s">
        <v>13</v>
      </c>
      <c r="E1652">
        <v>37</v>
      </c>
      <c r="F1652" s="1">
        <v>37</v>
      </c>
      <c r="G1652" s="1">
        <v>43</v>
      </c>
      <c r="H1652">
        <v>24</v>
      </c>
      <c r="I1652">
        <v>31</v>
      </c>
    </row>
    <row r="1653" spans="1:9" hidden="1" x14ac:dyDescent="0.25">
      <c r="A1653" s="2" t="s">
        <v>123</v>
      </c>
      <c r="B1653" s="2" t="s">
        <v>107</v>
      </c>
      <c r="C1653" s="2" t="s">
        <v>129</v>
      </c>
      <c r="D1653" s="2" t="s">
        <v>13</v>
      </c>
      <c r="E1653">
        <v>0</v>
      </c>
      <c r="F1653" s="1">
        <v>0</v>
      </c>
      <c r="G1653" s="1">
        <v>5</v>
      </c>
      <c r="H1653">
        <v>0</v>
      </c>
      <c r="I1653">
        <v>0</v>
      </c>
    </row>
    <row r="1654" spans="1:9" hidden="1" x14ac:dyDescent="0.25">
      <c r="A1654" s="2" t="s">
        <v>123</v>
      </c>
      <c r="B1654" s="2" t="s">
        <v>107</v>
      </c>
      <c r="C1654" s="2" t="s">
        <v>130</v>
      </c>
      <c r="D1654" s="2" t="s">
        <v>13</v>
      </c>
      <c r="E1654" t="s">
        <v>151</v>
      </c>
      <c r="F1654" s="1" t="s">
        <v>151</v>
      </c>
      <c r="G1654" s="1">
        <v>2</v>
      </c>
      <c r="H1654">
        <v>0</v>
      </c>
      <c r="I1654">
        <v>0</v>
      </c>
    </row>
    <row r="1655" spans="1:9" x14ac:dyDescent="0.25">
      <c r="A1655" s="2" t="s">
        <v>123</v>
      </c>
      <c r="B1655" s="2" t="s">
        <v>107</v>
      </c>
      <c r="C1655" s="2" t="s">
        <v>131</v>
      </c>
      <c r="D1655" s="2" t="s">
        <v>13</v>
      </c>
      <c r="E1655">
        <v>19</v>
      </c>
      <c r="F1655" s="1">
        <v>19</v>
      </c>
      <c r="G1655" s="1">
        <v>8</v>
      </c>
      <c r="H1655">
        <v>0</v>
      </c>
      <c r="I1655">
        <v>11</v>
      </c>
    </row>
    <row r="1656" spans="1:9" hidden="1" x14ac:dyDescent="0.25">
      <c r="A1656" s="2" t="s">
        <v>123</v>
      </c>
      <c r="B1656" s="2" t="s">
        <v>107</v>
      </c>
      <c r="C1656" s="2" t="s">
        <v>132</v>
      </c>
      <c r="D1656" s="2" t="s">
        <v>13</v>
      </c>
      <c r="E1656">
        <v>11</v>
      </c>
      <c r="F1656" s="1">
        <v>10</v>
      </c>
      <c r="G1656" s="1">
        <v>8</v>
      </c>
      <c r="H1656">
        <v>0</v>
      </c>
      <c r="I1656">
        <v>8</v>
      </c>
    </row>
    <row r="1657" spans="1:9" hidden="1" x14ac:dyDescent="0.25">
      <c r="A1657" s="2" t="s">
        <v>123</v>
      </c>
      <c r="B1657" s="2" t="s">
        <v>107</v>
      </c>
      <c r="C1657" s="2" t="s">
        <v>133</v>
      </c>
      <c r="D1657" s="2" t="s">
        <v>13</v>
      </c>
      <c r="E1657">
        <v>5</v>
      </c>
      <c r="F1657" s="1">
        <v>5</v>
      </c>
      <c r="G1657" s="1">
        <v>3</v>
      </c>
      <c r="H1657" t="s">
        <v>151</v>
      </c>
      <c r="I1657">
        <v>5</v>
      </c>
    </row>
    <row r="1658" spans="1:9" hidden="1" x14ac:dyDescent="0.25">
      <c r="A1658" s="2" t="s">
        <v>123</v>
      </c>
      <c r="B1658" s="2" t="s">
        <v>107</v>
      </c>
      <c r="C1658" s="2" t="s">
        <v>2</v>
      </c>
      <c r="D1658" s="2" t="s">
        <v>13</v>
      </c>
      <c r="E1658" t="s">
        <v>151</v>
      </c>
      <c r="F1658" s="1" t="s">
        <v>151</v>
      </c>
      <c r="G1658" s="1">
        <v>2</v>
      </c>
      <c r="H1658" t="s">
        <v>151</v>
      </c>
      <c r="I1658">
        <v>2</v>
      </c>
    </row>
    <row r="1659" spans="1:9" hidden="1" x14ac:dyDescent="0.25">
      <c r="A1659" s="2" t="s">
        <v>123</v>
      </c>
      <c r="B1659" s="2" t="s">
        <v>52</v>
      </c>
      <c r="C1659" s="2" t="s">
        <v>129</v>
      </c>
      <c r="D1659" s="2" t="s">
        <v>13</v>
      </c>
      <c r="E1659">
        <v>43</v>
      </c>
      <c r="F1659" s="1">
        <v>0</v>
      </c>
      <c r="G1659" s="1">
        <v>142</v>
      </c>
      <c r="H1659">
        <v>0</v>
      </c>
      <c r="I1659">
        <v>0</v>
      </c>
    </row>
    <row r="1660" spans="1:9" hidden="1" x14ac:dyDescent="0.25">
      <c r="A1660" s="2" t="s">
        <v>123</v>
      </c>
      <c r="B1660" s="2" t="s">
        <v>52</v>
      </c>
      <c r="C1660" s="2" t="s">
        <v>130</v>
      </c>
      <c r="D1660" s="2" t="s">
        <v>13</v>
      </c>
      <c r="E1660">
        <v>80</v>
      </c>
      <c r="F1660" s="1">
        <v>73</v>
      </c>
      <c r="G1660" s="1">
        <v>85</v>
      </c>
      <c r="H1660">
        <v>0</v>
      </c>
      <c r="I1660">
        <v>2</v>
      </c>
    </row>
    <row r="1661" spans="1:9" x14ac:dyDescent="0.25">
      <c r="A1661" s="2" t="s">
        <v>123</v>
      </c>
      <c r="B1661" s="2" t="s">
        <v>52</v>
      </c>
      <c r="C1661" s="2" t="s">
        <v>131</v>
      </c>
      <c r="D1661" s="2" t="s">
        <v>13</v>
      </c>
      <c r="E1661">
        <v>225</v>
      </c>
      <c r="F1661" s="1">
        <v>215</v>
      </c>
      <c r="G1661" s="1">
        <v>239</v>
      </c>
      <c r="H1661">
        <v>32</v>
      </c>
      <c r="I1661">
        <v>118</v>
      </c>
    </row>
    <row r="1662" spans="1:9" hidden="1" x14ac:dyDescent="0.25">
      <c r="A1662" s="2" t="s">
        <v>123</v>
      </c>
      <c r="B1662" s="2" t="s">
        <v>52</v>
      </c>
      <c r="C1662" s="2" t="s">
        <v>132</v>
      </c>
      <c r="D1662" s="2" t="s">
        <v>13</v>
      </c>
      <c r="E1662">
        <v>170</v>
      </c>
      <c r="F1662" s="1">
        <v>166</v>
      </c>
      <c r="G1662" s="1">
        <v>178</v>
      </c>
      <c r="H1662">
        <v>44</v>
      </c>
      <c r="I1662">
        <v>125</v>
      </c>
    </row>
    <row r="1663" spans="1:9" hidden="1" x14ac:dyDescent="0.25">
      <c r="A1663" s="2" t="s">
        <v>123</v>
      </c>
      <c r="B1663" s="2" t="s">
        <v>52</v>
      </c>
      <c r="C1663" s="2" t="s">
        <v>133</v>
      </c>
      <c r="D1663" s="2" t="s">
        <v>13</v>
      </c>
      <c r="E1663">
        <v>162</v>
      </c>
      <c r="F1663" s="1">
        <v>161</v>
      </c>
      <c r="G1663" s="1">
        <v>153</v>
      </c>
      <c r="H1663">
        <v>81</v>
      </c>
      <c r="I1663">
        <v>144</v>
      </c>
    </row>
    <row r="1664" spans="1:9" hidden="1" x14ac:dyDescent="0.25">
      <c r="A1664" s="2" t="s">
        <v>123</v>
      </c>
      <c r="B1664" s="2" t="s">
        <v>52</v>
      </c>
      <c r="C1664" s="2" t="s">
        <v>2</v>
      </c>
      <c r="D1664" s="2" t="s">
        <v>13</v>
      </c>
      <c r="E1664">
        <v>97</v>
      </c>
      <c r="F1664" s="1">
        <v>95</v>
      </c>
      <c r="G1664" s="1">
        <v>95</v>
      </c>
      <c r="H1664">
        <v>76</v>
      </c>
      <c r="I1664">
        <v>89</v>
      </c>
    </row>
    <row r="1665" spans="1:9" hidden="1" x14ac:dyDescent="0.25">
      <c r="A1665" s="2" t="s">
        <v>123</v>
      </c>
      <c r="B1665" s="2" t="s">
        <v>47</v>
      </c>
      <c r="C1665" s="2" t="s">
        <v>129</v>
      </c>
      <c r="D1665" s="2" t="s">
        <v>13</v>
      </c>
      <c r="E1665" t="s">
        <v>151</v>
      </c>
      <c r="F1665" s="1">
        <v>0</v>
      </c>
      <c r="G1665" s="1">
        <v>8</v>
      </c>
      <c r="H1665">
        <v>0</v>
      </c>
      <c r="I1665">
        <v>0</v>
      </c>
    </row>
    <row r="1666" spans="1:9" hidden="1" x14ac:dyDescent="0.25">
      <c r="A1666" s="2" t="s">
        <v>123</v>
      </c>
      <c r="B1666" s="2" t="s">
        <v>47</v>
      </c>
      <c r="C1666" s="2" t="s">
        <v>130</v>
      </c>
      <c r="D1666" s="2" t="s">
        <v>13</v>
      </c>
      <c r="E1666">
        <v>5</v>
      </c>
      <c r="F1666" s="1">
        <v>5</v>
      </c>
      <c r="G1666" s="1">
        <v>3</v>
      </c>
      <c r="H1666">
        <v>0</v>
      </c>
      <c r="I1666">
        <v>0</v>
      </c>
    </row>
    <row r="1667" spans="1:9" x14ac:dyDescent="0.25">
      <c r="A1667" s="2" t="s">
        <v>123</v>
      </c>
      <c r="B1667" s="2" t="s">
        <v>47</v>
      </c>
      <c r="C1667" s="2" t="s">
        <v>131</v>
      </c>
      <c r="D1667" s="2" t="s">
        <v>13</v>
      </c>
      <c r="E1667">
        <v>10</v>
      </c>
      <c r="F1667" s="1">
        <v>10</v>
      </c>
      <c r="G1667" s="1">
        <v>14</v>
      </c>
      <c r="H1667">
        <v>0</v>
      </c>
      <c r="I1667">
        <v>6</v>
      </c>
    </row>
    <row r="1668" spans="1:9" hidden="1" x14ac:dyDescent="0.25">
      <c r="A1668" s="2" t="s">
        <v>123</v>
      </c>
      <c r="B1668" s="2" t="s">
        <v>47</v>
      </c>
      <c r="C1668" s="2" t="s">
        <v>132</v>
      </c>
      <c r="D1668" s="2" t="s">
        <v>13</v>
      </c>
      <c r="E1668">
        <v>12</v>
      </c>
      <c r="F1668" s="1">
        <v>11</v>
      </c>
      <c r="G1668" s="1">
        <v>13</v>
      </c>
      <c r="H1668" t="s">
        <v>151</v>
      </c>
      <c r="I1668">
        <v>10</v>
      </c>
    </row>
    <row r="1669" spans="1:9" hidden="1" x14ac:dyDescent="0.25">
      <c r="A1669" s="2" t="s">
        <v>123</v>
      </c>
      <c r="B1669" s="2" t="s">
        <v>47</v>
      </c>
      <c r="C1669" s="2" t="s">
        <v>133</v>
      </c>
      <c r="D1669" s="2" t="s">
        <v>13</v>
      </c>
      <c r="E1669">
        <v>6</v>
      </c>
      <c r="F1669" s="1">
        <v>6</v>
      </c>
      <c r="G1669" s="1">
        <v>6</v>
      </c>
      <c r="H1669" t="s">
        <v>151</v>
      </c>
      <c r="I1669">
        <v>5</v>
      </c>
    </row>
    <row r="1670" spans="1:9" hidden="1" x14ac:dyDescent="0.25">
      <c r="A1670" s="2" t="s">
        <v>123</v>
      </c>
      <c r="B1670" s="2" t="s">
        <v>47</v>
      </c>
      <c r="C1670" s="2" t="s">
        <v>2</v>
      </c>
      <c r="D1670" s="2" t="s">
        <v>13</v>
      </c>
      <c r="E1670" t="s">
        <v>151</v>
      </c>
      <c r="F1670" s="1" t="s">
        <v>151</v>
      </c>
      <c r="G1670" s="1">
        <v>3</v>
      </c>
      <c r="H1670" t="s">
        <v>151</v>
      </c>
      <c r="I1670">
        <v>3</v>
      </c>
    </row>
    <row r="1671" spans="1:9" hidden="1" x14ac:dyDescent="0.25">
      <c r="A1671" s="2" t="s">
        <v>123</v>
      </c>
      <c r="B1671" s="2" t="s">
        <v>50</v>
      </c>
      <c r="C1671" s="2" t="s">
        <v>129</v>
      </c>
      <c r="D1671" s="2" t="s">
        <v>13</v>
      </c>
      <c r="E1671">
        <v>15</v>
      </c>
      <c r="F1671" s="1">
        <v>0</v>
      </c>
      <c r="G1671" s="1">
        <v>83</v>
      </c>
      <c r="H1671">
        <v>0</v>
      </c>
      <c r="I1671">
        <v>0</v>
      </c>
    </row>
    <row r="1672" spans="1:9" hidden="1" x14ac:dyDescent="0.25">
      <c r="A1672" s="2" t="s">
        <v>123</v>
      </c>
      <c r="B1672" s="2" t="s">
        <v>50</v>
      </c>
      <c r="C1672" s="2" t="s">
        <v>130</v>
      </c>
      <c r="D1672" s="2" t="s">
        <v>13</v>
      </c>
      <c r="E1672">
        <v>54</v>
      </c>
      <c r="F1672" s="1">
        <v>51</v>
      </c>
      <c r="G1672" s="1">
        <v>51</v>
      </c>
      <c r="H1672">
        <v>0</v>
      </c>
      <c r="I1672">
        <v>1</v>
      </c>
    </row>
    <row r="1673" spans="1:9" x14ac:dyDescent="0.25">
      <c r="A1673" s="2" t="s">
        <v>123</v>
      </c>
      <c r="B1673" s="2" t="s">
        <v>50</v>
      </c>
      <c r="C1673" s="2" t="s">
        <v>131</v>
      </c>
      <c r="D1673" s="2" t="s">
        <v>13</v>
      </c>
      <c r="E1673">
        <v>158</v>
      </c>
      <c r="F1673" s="1">
        <v>147</v>
      </c>
      <c r="G1673" s="1">
        <v>171</v>
      </c>
      <c r="H1673">
        <v>11</v>
      </c>
      <c r="I1673">
        <v>62</v>
      </c>
    </row>
    <row r="1674" spans="1:9" hidden="1" x14ac:dyDescent="0.25">
      <c r="A1674" s="2" t="s">
        <v>123</v>
      </c>
      <c r="B1674" s="2" t="s">
        <v>50</v>
      </c>
      <c r="C1674" s="2" t="s">
        <v>132</v>
      </c>
      <c r="D1674" s="2" t="s">
        <v>13</v>
      </c>
      <c r="E1674">
        <v>117</v>
      </c>
      <c r="F1674" s="1">
        <v>115</v>
      </c>
      <c r="G1674" s="1">
        <v>109</v>
      </c>
      <c r="H1674">
        <v>15</v>
      </c>
      <c r="I1674">
        <v>73</v>
      </c>
    </row>
    <row r="1675" spans="1:9" hidden="1" x14ac:dyDescent="0.25">
      <c r="A1675" s="2" t="s">
        <v>123</v>
      </c>
      <c r="B1675" s="2" t="s">
        <v>50</v>
      </c>
      <c r="C1675" s="2" t="s">
        <v>133</v>
      </c>
      <c r="D1675" s="2" t="s">
        <v>13</v>
      </c>
      <c r="E1675">
        <v>72</v>
      </c>
      <c r="F1675" s="1">
        <v>71</v>
      </c>
      <c r="G1675" s="1">
        <v>64</v>
      </c>
      <c r="H1675">
        <v>32</v>
      </c>
      <c r="I1675">
        <v>57</v>
      </c>
    </row>
    <row r="1676" spans="1:9" hidden="1" x14ac:dyDescent="0.25">
      <c r="A1676" s="2" t="s">
        <v>123</v>
      </c>
      <c r="B1676" s="2" t="s">
        <v>50</v>
      </c>
      <c r="C1676" s="2" t="s">
        <v>2</v>
      </c>
      <c r="D1676" s="2" t="s">
        <v>13</v>
      </c>
      <c r="E1676">
        <v>44</v>
      </c>
      <c r="F1676" s="1">
        <v>43</v>
      </c>
      <c r="G1676" s="1">
        <v>45</v>
      </c>
      <c r="H1676">
        <v>27</v>
      </c>
      <c r="I1676">
        <v>39</v>
      </c>
    </row>
    <row r="1677" spans="1:9" hidden="1" x14ac:dyDescent="0.25">
      <c r="A1677" s="2" t="s">
        <v>45</v>
      </c>
      <c r="B1677" s="2" t="s">
        <v>104</v>
      </c>
      <c r="C1677" s="2" t="s">
        <v>129</v>
      </c>
      <c r="D1677" s="2" t="s">
        <v>34</v>
      </c>
      <c r="E1677">
        <v>211</v>
      </c>
      <c r="F1677" s="1">
        <v>0</v>
      </c>
      <c r="G1677" s="1">
        <v>788</v>
      </c>
      <c r="H1677">
        <v>0</v>
      </c>
      <c r="I1677">
        <v>0</v>
      </c>
    </row>
    <row r="1678" spans="1:9" hidden="1" x14ac:dyDescent="0.25">
      <c r="A1678" s="2" t="s">
        <v>45</v>
      </c>
      <c r="B1678" s="2" t="s">
        <v>104</v>
      </c>
      <c r="C1678" s="2" t="s">
        <v>130</v>
      </c>
      <c r="D1678" s="2" t="s">
        <v>34</v>
      </c>
      <c r="E1678">
        <v>520</v>
      </c>
      <c r="F1678" s="1">
        <v>482</v>
      </c>
      <c r="G1678" s="1">
        <v>548</v>
      </c>
      <c r="H1678">
        <v>0</v>
      </c>
      <c r="I1678">
        <v>13</v>
      </c>
    </row>
    <row r="1679" spans="1:9" x14ac:dyDescent="0.25">
      <c r="A1679" s="2" t="s">
        <v>45</v>
      </c>
      <c r="B1679" s="2" t="s">
        <v>104</v>
      </c>
      <c r="C1679" s="2" t="s">
        <v>131</v>
      </c>
      <c r="D1679" s="2" t="s">
        <v>34</v>
      </c>
      <c r="E1679">
        <v>1026</v>
      </c>
      <c r="F1679" s="1">
        <v>961</v>
      </c>
      <c r="G1679" s="1">
        <v>1189</v>
      </c>
      <c r="H1679">
        <v>102</v>
      </c>
      <c r="I1679">
        <v>460</v>
      </c>
    </row>
    <row r="1680" spans="1:9" hidden="1" x14ac:dyDescent="0.25">
      <c r="A1680" s="2" t="s">
        <v>45</v>
      </c>
      <c r="B1680" s="2" t="s">
        <v>104</v>
      </c>
      <c r="C1680" s="2" t="s">
        <v>132</v>
      </c>
      <c r="D1680" s="2" t="s">
        <v>34</v>
      </c>
      <c r="E1680">
        <v>646</v>
      </c>
      <c r="F1680" s="1">
        <v>614</v>
      </c>
      <c r="G1680" s="1">
        <v>757</v>
      </c>
      <c r="H1680">
        <v>173</v>
      </c>
      <c r="I1680">
        <v>435</v>
      </c>
    </row>
    <row r="1681" spans="1:9" hidden="1" x14ac:dyDescent="0.25">
      <c r="A1681" s="2" t="s">
        <v>45</v>
      </c>
      <c r="B1681" s="2" t="s">
        <v>104</v>
      </c>
      <c r="C1681" s="2" t="s">
        <v>133</v>
      </c>
      <c r="D1681" s="2" t="s">
        <v>34</v>
      </c>
      <c r="E1681">
        <v>597</v>
      </c>
      <c r="F1681" s="1">
        <v>582</v>
      </c>
      <c r="G1681" s="1">
        <v>623</v>
      </c>
      <c r="H1681">
        <v>292</v>
      </c>
      <c r="I1681">
        <v>490</v>
      </c>
    </row>
    <row r="1682" spans="1:9" hidden="1" x14ac:dyDescent="0.25">
      <c r="A1682" s="2" t="s">
        <v>45</v>
      </c>
      <c r="B1682" s="2" t="s">
        <v>104</v>
      </c>
      <c r="C1682" s="2" t="s">
        <v>2</v>
      </c>
      <c r="D1682" s="2" t="s">
        <v>34</v>
      </c>
      <c r="E1682">
        <v>337</v>
      </c>
      <c r="F1682" s="1">
        <v>335</v>
      </c>
      <c r="G1682" s="1">
        <v>311</v>
      </c>
      <c r="H1682">
        <v>269</v>
      </c>
      <c r="I1682">
        <v>314</v>
      </c>
    </row>
    <row r="1683" spans="1:9" hidden="1" x14ac:dyDescent="0.25">
      <c r="A1683" s="2" t="s">
        <v>122</v>
      </c>
      <c r="B1683" s="2" t="s">
        <v>63</v>
      </c>
      <c r="C1683" s="2" t="s">
        <v>129</v>
      </c>
      <c r="D1683" s="2" t="s">
        <v>34</v>
      </c>
      <c r="E1683">
        <v>5</v>
      </c>
      <c r="F1683" s="1">
        <v>0</v>
      </c>
      <c r="G1683" s="1">
        <v>12</v>
      </c>
      <c r="H1683">
        <v>0</v>
      </c>
      <c r="I1683">
        <v>0</v>
      </c>
    </row>
    <row r="1684" spans="1:9" hidden="1" x14ac:dyDescent="0.25">
      <c r="A1684" s="2" t="s">
        <v>122</v>
      </c>
      <c r="B1684" s="2" t="s">
        <v>63</v>
      </c>
      <c r="C1684" s="2" t="s">
        <v>130</v>
      </c>
      <c r="D1684" s="2" t="s">
        <v>34</v>
      </c>
      <c r="E1684">
        <v>17</v>
      </c>
      <c r="F1684" s="1">
        <v>17</v>
      </c>
      <c r="G1684" s="1">
        <v>17</v>
      </c>
      <c r="H1684">
        <v>0</v>
      </c>
      <c r="I1684">
        <v>1</v>
      </c>
    </row>
    <row r="1685" spans="1:9" x14ac:dyDescent="0.25">
      <c r="A1685" s="2" t="s">
        <v>122</v>
      </c>
      <c r="B1685" s="2" t="s">
        <v>63</v>
      </c>
      <c r="C1685" s="2" t="s">
        <v>131</v>
      </c>
      <c r="D1685" s="2" t="s">
        <v>34</v>
      </c>
      <c r="E1685">
        <v>26</v>
      </c>
      <c r="F1685" s="1">
        <v>26</v>
      </c>
      <c r="G1685" s="1">
        <v>29</v>
      </c>
      <c r="H1685">
        <v>5</v>
      </c>
      <c r="I1685">
        <v>23</v>
      </c>
    </row>
    <row r="1686" spans="1:9" hidden="1" x14ac:dyDescent="0.25">
      <c r="A1686" s="2" t="s">
        <v>122</v>
      </c>
      <c r="B1686" s="2" t="s">
        <v>63</v>
      </c>
      <c r="C1686" s="2" t="s">
        <v>132</v>
      </c>
      <c r="D1686" s="2" t="s">
        <v>34</v>
      </c>
      <c r="E1686">
        <v>39</v>
      </c>
      <c r="F1686" s="1">
        <v>39</v>
      </c>
      <c r="G1686" s="1">
        <v>41</v>
      </c>
      <c r="H1686">
        <v>11</v>
      </c>
      <c r="I1686">
        <v>32</v>
      </c>
    </row>
    <row r="1687" spans="1:9" hidden="1" x14ac:dyDescent="0.25">
      <c r="A1687" s="2" t="s">
        <v>122</v>
      </c>
      <c r="B1687" s="2" t="s">
        <v>63</v>
      </c>
      <c r="C1687" s="2" t="s">
        <v>133</v>
      </c>
      <c r="D1687" s="2" t="s">
        <v>34</v>
      </c>
      <c r="E1687">
        <v>18</v>
      </c>
      <c r="F1687" s="1">
        <v>18</v>
      </c>
      <c r="G1687" s="1">
        <v>17</v>
      </c>
      <c r="H1687">
        <v>7</v>
      </c>
      <c r="I1687">
        <v>17</v>
      </c>
    </row>
    <row r="1688" spans="1:9" hidden="1" x14ac:dyDescent="0.25">
      <c r="A1688" s="2" t="s">
        <v>122</v>
      </c>
      <c r="B1688" s="2" t="s">
        <v>63</v>
      </c>
      <c r="C1688" s="2" t="s">
        <v>2</v>
      </c>
      <c r="D1688" s="2" t="s">
        <v>34</v>
      </c>
      <c r="E1688">
        <v>8</v>
      </c>
      <c r="F1688" s="1">
        <v>8</v>
      </c>
      <c r="G1688" s="1">
        <v>9</v>
      </c>
      <c r="H1688">
        <v>8</v>
      </c>
      <c r="I1688">
        <v>8</v>
      </c>
    </row>
    <row r="1689" spans="1:9" hidden="1" x14ac:dyDescent="0.25">
      <c r="A1689" s="2" t="s">
        <v>122</v>
      </c>
      <c r="B1689" s="2" t="s">
        <v>60</v>
      </c>
      <c r="C1689" s="2" t="s">
        <v>129</v>
      </c>
      <c r="D1689" s="2" t="s">
        <v>34</v>
      </c>
      <c r="E1689">
        <v>6</v>
      </c>
      <c r="F1689" s="1">
        <v>0</v>
      </c>
      <c r="G1689" s="1">
        <v>32</v>
      </c>
      <c r="H1689">
        <v>0</v>
      </c>
      <c r="I1689">
        <v>0</v>
      </c>
    </row>
    <row r="1690" spans="1:9" hidden="1" x14ac:dyDescent="0.25">
      <c r="A1690" s="2" t="s">
        <v>122</v>
      </c>
      <c r="B1690" s="2" t="s">
        <v>60</v>
      </c>
      <c r="C1690" s="2" t="s">
        <v>130</v>
      </c>
      <c r="D1690" s="2" t="s">
        <v>34</v>
      </c>
      <c r="E1690">
        <v>32</v>
      </c>
      <c r="F1690" s="1">
        <v>30</v>
      </c>
      <c r="G1690" s="1">
        <v>33</v>
      </c>
      <c r="H1690">
        <v>0</v>
      </c>
      <c r="I1690">
        <v>0</v>
      </c>
    </row>
    <row r="1691" spans="1:9" x14ac:dyDescent="0.25">
      <c r="A1691" s="2" t="s">
        <v>122</v>
      </c>
      <c r="B1691" s="2" t="s">
        <v>60</v>
      </c>
      <c r="C1691" s="2" t="s">
        <v>131</v>
      </c>
      <c r="D1691" s="2" t="s">
        <v>34</v>
      </c>
      <c r="E1691">
        <v>65</v>
      </c>
      <c r="F1691" s="1">
        <v>65</v>
      </c>
      <c r="G1691" s="1">
        <v>61</v>
      </c>
      <c r="H1691">
        <v>14</v>
      </c>
      <c r="I1691">
        <v>57</v>
      </c>
    </row>
    <row r="1692" spans="1:9" hidden="1" x14ac:dyDescent="0.25">
      <c r="A1692" s="2" t="s">
        <v>122</v>
      </c>
      <c r="B1692" s="2" t="s">
        <v>60</v>
      </c>
      <c r="C1692" s="2" t="s">
        <v>132</v>
      </c>
      <c r="D1692" s="2" t="s">
        <v>34</v>
      </c>
      <c r="E1692">
        <v>109</v>
      </c>
      <c r="F1692" s="1">
        <v>106</v>
      </c>
      <c r="G1692" s="1">
        <v>92</v>
      </c>
      <c r="H1692">
        <v>38</v>
      </c>
      <c r="I1692">
        <v>101</v>
      </c>
    </row>
    <row r="1693" spans="1:9" hidden="1" x14ac:dyDescent="0.25">
      <c r="A1693" s="2" t="s">
        <v>122</v>
      </c>
      <c r="B1693" s="2" t="s">
        <v>60</v>
      </c>
      <c r="C1693" s="2" t="s">
        <v>133</v>
      </c>
      <c r="D1693" s="2" t="s">
        <v>34</v>
      </c>
      <c r="E1693">
        <v>41</v>
      </c>
      <c r="F1693" s="1">
        <v>41</v>
      </c>
      <c r="G1693" s="1">
        <v>38</v>
      </c>
      <c r="H1693">
        <v>17</v>
      </c>
      <c r="I1693">
        <v>38</v>
      </c>
    </row>
    <row r="1694" spans="1:9" hidden="1" x14ac:dyDescent="0.25">
      <c r="A1694" s="2" t="s">
        <v>122</v>
      </c>
      <c r="B1694" s="2" t="s">
        <v>60</v>
      </c>
      <c r="C1694" s="2" t="s">
        <v>2</v>
      </c>
      <c r="D1694" s="2" t="s">
        <v>34</v>
      </c>
      <c r="E1694">
        <v>9</v>
      </c>
      <c r="F1694" s="1">
        <v>9</v>
      </c>
      <c r="G1694" s="1">
        <v>11</v>
      </c>
      <c r="H1694">
        <v>8</v>
      </c>
      <c r="I1694">
        <v>9</v>
      </c>
    </row>
    <row r="1695" spans="1:9" hidden="1" x14ac:dyDescent="0.25">
      <c r="A1695" s="2" t="s">
        <v>122</v>
      </c>
      <c r="B1695" s="2" t="s">
        <v>58</v>
      </c>
      <c r="C1695" s="2" t="s">
        <v>129</v>
      </c>
      <c r="D1695" s="2" t="s">
        <v>34</v>
      </c>
      <c r="E1695">
        <v>24</v>
      </c>
      <c r="F1695" s="1">
        <v>0</v>
      </c>
      <c r="G1695" s="1">
        <v>41</v>
      </c>
      <c r="H1695">
        <v>0</v>
      </c>
      <c r="I1695">
        <v>0</v>
      </c>
    </row>
    <row r="1696" spans="1:9" hidden="1" x14ac:dyDescent="0.25">
      <c r="A1696" s="2" t="s">
        <v>122</v>
      </c>
      <c r="B1696" s="2" t="s">
        <v>58</v>
      </c>
      <c r="C1696" s="2" t="s">
        <v>130</v>
      </c>
      <c r="D1696" s="2" t="s">
        <v>34</v>
      </c>
      <c r="E1696">
        <v>23</v>
      </c>
      <c r="F1696" s="1">
        <v>23</v>
      </c>
      <c r="G1696" s="1">
        <v>25</v>
      </c>
      <c r="H1696">
        <v>0</v>
      </c>
      <c r="I1696">
        <v>1</v>
      </c>
    </row>
    <row r="1697" spans="1:9" x14ac:dyDescent="0.25">
      <c r="A1697" s="2" t="s">
        <v>122</v>
      </c>
      <c r="B1697" s="2" t="s">
        <v>58</v>
      </c>
      <c r="C1697" s="2" t="s">
        <v>131</v>
      </c>
      <c r="D1697" s="2" t="s">
        <v>34</v>
      </c>
      <c r="E1697">
        <v>115</v>
      </c>
      <c r="F1697" s="1">
        <v>115</v>
      </c>
      <c r="G1697" s="1">
        <v>127</v>
      </c>
      <c r="H1697">
        <v>28</v>
      </c>
      <c r="I1697">
        <v>104</v>
      </c>
    </row>
    <row r="1698" spans="1:9" hidden="1" x14ac:dyDescent="0.25">
      <c r="A1698" s="2" t="s">
        <v>122</v>
      </c>
      <c r="B1698" s="2" t="s">
        <v>58</v>
      </c>
      <c r="C1698" s="2" t="s">
        <v>132</v>
      </c>
      <c r="D1698" s="2" t="s">
        <v>34</v>
      </c>
      <c r="E1698">
        <v>112</v>
      </c>
      <c r="F1698" s="1">
        <v>110</v>
      </c>
      <c r="G1698" s="1">
        <v>112</v>
      </c>
      <c r="H1698">
        <v>33</v>
      </c>
      <c r="I1698">
        <v>100</v>
      </c>
    </row>
    <row r="1699" spans="1:9" hidden="1" x14ac:dyDescent="0.25">
      <c r="A1699" s="2" t="s">
        <v>122</v>
      </c>
      <c r="B1699" s="2" t="s">
        <v>58</v>
      </c>
      <c r="C1699" s="2" t="s">
        <v>133</v>
      </c>
      <c r="D1699" s="2" t="s">
        <v>34</v>
      </c>
      <c r="E1699">
        <v>48</v>
      </c>
      <c r="F1699" s="1">
        <v>47</v>
      </c>
      <c r="G1699" s="1">
        <v>65</v>
      </c>
      <c r="H1699">
        <v>22</v>
      </c>
      <c r="I1699">
        <v>46</v>
      </c>
    </row>
    <row r="1700" spans="1:9" hidden="1" x14ac:dyDescent="0.25">
      <c r="A1700" s="2" t="s">
        <v>122</v>
      </c>
      <c r="B1700" s="2" t="s">
        <v>58</v>
      </c>
      <c r="C1700" s="2" t="s">
        <v>2</v>
      </c>
      <c r="D1700" s="2" t="s">
        <v>34</v>
      </c>
      <c r="E1700">
        <v>32</v>
      </c>
      <c r="F1700" s="1">
        <v>32</v>
      </c>
      <c r="G1700" s="1">
        <v>32</v>
      </c>
      <c r="H1700">
        <v>19</v>
      </c>
      <c r="I1700">
        <v>30</v>
      </c>
    </row>
    <row r="1701" spans="1:9" hidden="1" x14ac:dyDescent="0.25">
      <c r="A1701" s="2" t="s">
        <v>122</v>
      </c>
      <c r="B1701" s="2" t="s">
        <v>68</v>
      </c>
      <c r="C1701" s="2" t="s">
        <v>129</v>
      </c>
      <c r="D1701" s="2" t="s">
        <v>34</v>
      </c>
      <c r="E1701">
        <v>18</v>
      </c>
      <c r="F1701" s="1">
        <v>0</v>
      </c>
      <c r="G1701" s="1">
        <v>70</v>
      </c>
      <c r="H1701">
        <v>0</v>
      </c>
      <c r="I1701">
        <v>0</v>
      </c>
    </row>
    <row r="1702" spans="1:9" hidden="1" x14ac:dyDescent="0.25">
      <c r="A1702" s="2" t="s">
        <v>122</v>
      </c>
      <c r="B1702" s="2" t="s">
        <v>68</v>
      </c>
      <c r="C1702" s="2" t="s">
        <v>130</v>
      </c>
      <c r="D1702" s="2" t="s">
        <v>34</v>
      </c>
      <c r="E1702">
        <v>101</v>
      </c>
      <c r="F1702" s="1">
        <v>98</v>
      </c>
      <c r="G1702" s="1">
        <v>116</v>
      </c>
      <c r="H1702">
        <v>0</v>
      </c>
      <c r="I1702">
        <v>5</v>
      </c>
    </row>
    <row r="1703" spans="1:9" x14ac:dyDescent="0.25">
      <c r="A1703" s="2" t="s">
        <v>122</v>
      </c>
      <c r="B1703" s="2" t="s">
        <v>68</v>
      </c>
      <c r="C1703" s="2" t="s">
        <v>131</v>
      </c>
      <c r="D1703" s="2" t="s">
        <v>34</v>
      </c>
      <c r="E1703">
        <v>675</v>
      </c>
      <c r="F1703" s="1">
        <v>659</v>
      </c>
      <c r="G1703" s="1">
        <v>801</v>
      </c>
      <c r="H1703">
        <v>108</v>
      </c>
      <c r="I1703">
        <v>451</v>
      </c>
    </row>
    <row r="1704" spans="1:9" hidden="1" x14ac:dyDescent="0.25">
      <c r="A1704" s="2" t="s">
        <v>122</v>
      </c>
      <c r="B1704" s="2" t="s">
        <v>68</v>
      </c>
      <c r="C1704" s="2" t="s">
        <v>132</v>
      </c>
      <c r="D1704" s="2" t="s">
        <v>34</v>
      </c>
      <c r="E1704">
        <v>192</v>
      </c>
      <c r="F1704" s="1">
        <v>189</v>
      </c>
      <c r="G1704" s="1">
        <v>215</v>
      </c>
      <c r="H1704">
        <v>61</v>
      </c>
      <c r="I1704">
        <v>173</v>
      </c>
    </row>
    <row r="1705" spans="1:9" hidden="1" x14ac:dyDescent="0.25">
      <c r="A1705" s="2" t="s">
        <v>122</v>
      </c>
      <c r="B1705" s="2" t="s">
        <v>68</v>
      </c>
      <c r="C1705" s="2" t="s">
        <v>133</v>
      </c>
      <c r="D1705" s="2" t="s">
        <v>34</v>
      </c>
      <c r="E1705">
        <v>210</v>
      </c>
      <c r="F1705" s="1">
        <v>207</v>
      </c>
      <c r="G1705" s="1">
        <v>224</v>
      </c>
      <c r="H1705">
        <v>110</v>
      </c>
      <c r="I1705">
        <v>187</v>
      </c>
    </row>
    <row r="1706" spans="1:9" hidden="1" x14ac:dyDescent="0.25">
      <c r="A1706" s="2" t="s">
        <v>122</v>
      </c>
      <c r="B1706" s="2" t="s">
        <v>68</v>
      </c>
      <c r="C1706" s="2" t="s">
        <v>2</v>
      </c>
      <c r="D1706" s="2" t="s">
        <v>34</v>
      </c>
      <c r="E1706">
        <v>295</v>
      </c>
      <c r="F1706" s="1">
        <v>290</v>
      </c>
      <c r="G1706" s="1">
        <v>326</v>
      </c>
      <c r="H1706">
        <v>233</v>
      </c>
      <c r="I1706">
        <v>271</v>
      </c>
    </row>
    <row r="1707" spans="1:9" hidden="1" x14ac:dyDescent="0.25">
      <c r="A1707" s="2" t="s">
        <v>122</v>
      </c>
      <c r="B1707" s="2" t="s">
        <v>57</v>
      </c>
      <c r="C1707" s="2" t="s">
        <v>129</v>
      </c>
      <c r="D1707" s="2" t="s">
        <v>34</v>
      </c>
      <c r="E1707">
        <v>57</v>
      </c>
      <c r="F1707" s="1">
        <v>0</v>
      </c>
      <c r="G1707" s="1">
        <v>70</v>
      </c>
      <c r="H1707">
        <v>0</v>
      </c>
      <c r="I1707">
        <v>0</v>
      </c>
    </row>
    <row r="1708" spans="1:9" hidden="1" x14ac:dyDescent="0.25">
      <c r="A1708" s="2" t="s">
        <v>122</v>
      </c>
      <c r="B1708" s="2" t="s">
        <v>57</v>
      </c>
      <c r="C1708" s="2" t="s">
        <v>130</v>
      </c>
      <c r="D1708" s="2" t="s">
        <v>34</v>
      </c>
      <c r="E1708">
        <v>39</v>
      </c>
      <c r="F1708" s="1">
        <v>39</v>
      </c>
      <c r="G1708" s="1">
        <v>41</v>
      </c>
      <c r="H1708">
        <v>0</v>
      </c>
      <c r="I1708">
        <v>0</v>
      </c>
    </row>
    <row r="1709" spans="1:9" x14ac:dyDescent="0.25">
      <c r="A1709" s="2" t="s">
        <v>122</v>
      </c>
      <c r="B1709" s="2" t="s">
        <v>57</v>
      </c>
      <c r="C1709" s="2" t="s">
        <v>131</v>
      </c>
      <c r="D1709" s="2" t="s">
        <v>34</v>
      </c>
      <c r="E1709">
        <v>470</v>
      </c>
      <c r="F1709" s="1">
        <v>467</v>
      </c>
      <c r="G1709" s="1">
        <v>407</v>
      </c>
      <c r="H1709">
        <v>90</v>
      </c>
      <c r="I1709">
        <v>382</v>
      </c>
    </row>
    <row r="1710" spans="1:9" hidden="1" x14ac:dyDescent="0.25">
      <c r="A1710" s="2" t="s">
        <v>122</v>
      </c>
      <c r="B1710" s="2" t="s">
        <v>57</v>
      </c>
      <c r="C1710" s="2" t="s">
        <v>132</v>
      </c>
      <c r="D1710" s="2" t="s">
        <v>34</v>
      </c>
      <c r="E1710">
        <v>203</v>
      </c>
      <c r="F1710" s="1">
        <v>202</v>
      </c>
      <c r="G1710" s="1">
        <v>170</v>
      </c>
      <c r="H1710">
        <v>77</v>
      </c>
      <c r="I1710">
        <v>188</v>
      </c>
    </row>
    <row r="1711" spans="1:9" hidden="1" x14ac:dyDescent="0.25">
      <c r="A1711" s="2" t="s">
        <v>122</v>
      </c>
      <c r="B1711" s="2" t="s">
        <v>57</v>
      </c>
      <c r="C1711" s="2" t="s">
        <v>133</v>
      </c>
      <c r="D1711" s="2" t="s">
        <v>34</v>
      </c>
      <c r="E1711">
        <v>43</v>
      </c>
      <c r="F1711" s="1">
        <v>43</v>
      </c>
      <c r="G1711" s="1">
        <v>47</v>
      </c>
      <c r="H1711">
        <v>24</v>
      </c>
      <c r="I1711">
        <v>40</v>
      </c>
    </row>
    <row r="1712" spans="1:9" hidden="1" x14ac:dyDescent="0.25">
      <c r="A1712" s="2" t="s">
        <v>122</v>
      </c>
      <c r="B1712" s="2" t="s">
        <v>57</v>
      </c>
      <c r="C1712" s="2" t="s">
        <v>2</v>
      </c>
      <c r="D1712" s="2" t="s">
        <v>34</v>
      </c>
      <c r="E1712">
        <v>21</v>
      </c>
      <c r="F1712" s="1">
        <v>21</v>
      </c>
      <c r="G1712" s="1">
        <v>23</v>
      </c>
      <c r="H1712">
        <v>14</v>
      </c>
      <c r="I1712">
        <v>21</v>
      </c>
    </row>
    <row r="1713" spans="1:9" hidden="1" x14ac:dyDescent="0.25">
      <c r="A1713" s="2" t="s">
        <v>122</v>
      </c>
      <c r="B1713" s="2" t="s">
        <v>102</v>
      </c>
      <c r="C1713" s="2" t="s">
        <v>129</v>
      </c>
      <c r="D1713" s="2" t="s">
        <v>34</v>
      </c>
      <c r="E1713">
        <v>11</v>
      </c>
      <c r="F1713" s="1">
        <v>0</v>
      </c>
      <c r="G1713" s="1">
        <v>29</v>
      </c>
      <c r="H1713">
        <v>0</v>
      </c>
      <c r="I1713">
        <v>0</v>
      </c>
    </row>
    <row r="1714" spans="1:9" hidden="1" x14ac:dyDescent="0.25">
      <c r="A1714" s="2" t="s">
        <v>122</v>
      </c>
      <c r="B1714" s="2" t="s">
        <v>102</v>
      </c>
      <c r="C1714" s="2" t="s">
        <v>130</v>
      </c>
      <c r="D1714" s="2" t="s">
        <v>34</v>
      </c>
      <c r="E1714">
        <v>8</v>
      </c>
      <c r="F1714" s="1">
        <v>8</v>
      </c>
      <c r="G1714" s="1">
        <v>7</v>
      </c>
      <c r="H1714">
        <v>0</v>
      </c>
      <c r="I1714">
        <v>0</v>
      </c>
    </row>
    <row r="1715" spans="1:9" x14ac:dyDescent="0.25">
      <c r="A1715" s="2" t="s">
        <v>122</v>
      </c>
      <c r="B1715" s="2" t="s">
        <v>102</v>
      </c>
      <c r="C1715" s="2" t="s">
        <v>131</v>
      </c>
      <c r="D1715" s="2" t="s">
        <v>34</v>
      </c>
      <c r="E1715">
        <v>131</v>
      </c>
      <c r="F1715" s="1">
        <v>130</v>
      </c>
      <c r="G1715" s="1">
        <v>127</v>
      </c>
      <c r="H1715">
        <v>8</v>
      </c>
      <c r="I1715">
        <v>100</v>
      </c>
    </row>
    <row r="1716" spans="1:9" hidden="1" x14ac:dyDescent="0.25">
      <c r="A1716" s="2" t="s">
        <v>122</v>
      </c>
      <c r="B1716" s="2" t="s">
        <v>102</v>
      </c>
      <c r="C1716" s="2" t="s">
        <v>132</v>
      </c>
      <c r="D1716" s="2" t="s">
        <v>34</v>
      </c>
      <c r="E1716">
        <v>80</v>
      </c>
      <c r="F1716" s="1">
        <v>80</v>
      </c>
      <c r="G1716" s="1">
        <v>70</v>
      </c>
      <c r="H1716">
        <v>21</v>
      </c>
      <c r="I1716">
        <v>69</v>
      </c>
    </row>
    <row r="1717" spans="1:9" hidden="1" x14ac:dyDescent="0.25">
      <c r="A1717" s="2" t="s">
        <v>122</v>
      </c>
      <c r="B1717" s="2" t="s">
        <v>102</v>
      </c>
      <c r="C1717" s="2" t="s">
        <v>133</v>
      </c>
      <c r="D1717" s="2" t="s">
        <v>34</v>
      </c>
      <c r="E1717">
        <v>18</v>
      </c>
      <c r="F1717" s="1">
        <v>17</v>
      </c>
      <c r="G1717" s="1">
        <v>14</v>
      </c>
      <c r="H1717">
        <v>10</v>
      </c>
      <c r="I1717">
        <v>16</v>
      </c>
    </row>
    <row r="1718" spans="1:9" hidden="1" x14ac:dyDescent="0.25">
      <c r="A1718" s="2" t="s">
        <v>122</v>
      </c>
      <c r="B1718" s="2" t="s">
        <v>102</v>
      </c>
      <c r="C1718" s="2" t="s">
        <v>2</v>
      </c>
      <c r="D1718" s="2" t="s">
        <v>34</v>
      </c>
      <c r="E1718" t="s">
        <v>151</v>
      </c>
      <c r="F1718" s="1" t="s">
        <v>151</v>
      </c>
      <c r="G1718" s="1">
        <v>4</v>
      </c>
      <c r="H1718" t="s">
        <v>151</v>
      </c>
      <c r="I1718">
        <v>3</v>
      </c>
    </row>
    <row r="1719" spans="1:9" hidden="1" x14ac:dyDescent="0.25">
      <c r="A1719" s="2" t="s">
        <v>122</v>
      </c>
      <c r="B1719" s="2" t="s">
        <v>64</v>
      </c>
      <c r="C1719" s="2" t="s">
        <v>129</v>
      </c>
      <c r="D1719" s="2" t="s">
        <v>34</v>
      </c>
      <c r="E1719">
        <v>6</v>
      </c>
      <c r="F1719" s="1">
        <v>0</v>
      </c>
      <c r="G1719" s="1">
        <v>20</v>
      </c>
      <c r="H1719">
        <v>0</v>
      </c>
      <c r="I1719">
        <v>0</v>
      </c>
    </row>
    <row r="1720" spans="1:9" hidden="1" x14ac:dyDescent="0.25">
      <c r="A1720" s="2" t="s">
        <v>122</v>
      </c>
      <c r="B1720" s="2" t="s">
        <v>64</v>
      </c>
      <c r="C1720" s="2" t="s">
        <v>130</v>
      </c>
      <c r="D1720" s="2" t="s">
        <v>34</v>
      </c>
      <c r="E1720">
        <v>5</v>
      </c>
      <c r="F1720" s="1" t="s">
        <v>151</v>
      </c>
      <c r="G1720" s="1">
        <v>5</v>
      </c>
      <c r="H1720">
        <v>0</v>
      </c>
      <c r="I1720">
        <v>0</v>
      </c>
    </row>
    <row r="1721" spans="1:9" x14ac:dyDescent="0.25">
      <c r="A1721" s="2" t="s">
        <v>122</v>
      </c>
      <c r="B1721" s="2" t="s">
        <v>64</v>
      </c>
      <c r="C1721" s="2" t="s">
        <v>131</v>
      </c>
      <c r="D1721" s="2" t="s">
        <v>34</v>
      </c>
      <c r="E1721">
        <v>15</v>
      </c>
      <c r="F1721" s="1">
        <v>15</v>
      </c>
      <c r="G1721" s="1">
        <v>19</v>
      </c>
      <c r="H1721" t="s">
        <v>151</v>
      </c>
      <c r="I1721">
        <v>7</v>
      </c>
    </row>
    <row r="1722" spans="1:9" hidden="1" x14ac:dyDescent="0.25">
      <c r="A1722" s="2" t="s">
        <v>122</v>
      </c>
      <c r="B1722" s="2" t="s">
        <v>64</v>
      </c>
      <c r="C1722" s="2" t="s">
        <v>132</v>
      </c>
      <c r="D1722" s="2" t="s">
        <v>34</v>
      </c>
      <c r="E1722">
        <v>19</v>
      </c>
      <c r="F1722" s="1">
        <v>19</v>
      </c>
      <c r="G1722" s="1">
        <v>16</v>
      </c>
      <c r="H1722">
        <v>11</v>
      </c>
      <c r="I1722">
        <v>18</v>
      </c>
    </row>
    <row r="1723" spans="1:9" hidden="1" x14ac:dyDescent="0.25">
      <c r="A1723" s="2" t="s">
        <v>122</v>
      </c>
      <c r="B1723" s="2" t="s">
        <v>64</v>
      </c>
      <c r="C1723" s="2" t="s">
        <v>133</v>
      </c>
      <c r="D1723" s="2" t="s">
        <v>34</v>
      </c>
      <c r="E1723">
        <v>9</v>
      </c>
      <c r="F1723" s="1">
        <v>9</v>
      </c>
      <c r="G1723" s="1">
        <v>9</v>
      </c>
      <c r="H1723">
        <v>6</v>
      </c>
      <c r="I1723">
        <v>9</v>
      </c>
    </row>
    <row r="1724" spans="1:9" hidden="1" x14ac:dyDescent="0.25">
      <c r="A1724" s="2" t="s">
        <v>122</v>
      </c>
      <c r="B1724" s="2" t="s">
        <v>64</v>
      </c>
      <c r="C1724" s="2" t="s">
        <v>2</v>
      </c>
      <c r="D1724" s="2" t="s">
        <v>34</v>
      </c>
      <c r="E1724">
        <v>5</v>
      </c>
      <c r="F1724" s="1">
        <v>5</v>
      </c>
      <c r="G1724" s="1">
        <v>7</v>
      </c>
      <c r="H1724">
        <v>5</v>
      </c>
      <c r="I1724">
        <v>5</v>
      </c>
    </row>
    <row r="1725" spans="1:9" x14ac:dyDescent="0.25">
      <c r="A1725" s="2" t="s">
        <v>122</v>
      </c>
      <c r="B1725" s="2" t="s">
        <v>74</v>
      </c>
      <c r="C1725" s="2" t="s">
        <v>131</v>
      </c>
      <c r="D1725" s="2" t="s">
        <v>34</v>
      </c>
      <c r="E1725">
        <v>0</v>
      </c>
      <c r="F1725" s="1">
        <v>0</v>
      </c>
      <c r="G1725" s="1">
        <v>8</v>
      </c>
      <c r="H1725">
        <v>0</v>
      </c>
      <c r="I1725">
        <v>0</v>
      </c>
    </row>
    <row r="1726" spans="1:9" hidden="1" x14ac:dyDescent="0.25">
      <c r="A1726" s="2" t="s">
        <v>122</v>
      </c>
      <c r="B1726" s="2" t="s">
        <v>74</v>
      </c>
      <c r="C1726" s="2" t="s">
        <v>132</v>
      </c>
      <c r="D1726" s="2" t="s">
        <v>34</v>
      </c>
      <c r="E1726">
        <v>0</v>
      </c>
      <c r="F1726" s="1">
        <v>0</v>
      </c>
      <c r="G1726" s="1">
        <v>10</v>
      </c>
      <c r="H1726">
        <v>0</v>
      </c>
      <c r="I1726">
        <v>0</v>
      </c>
    </row>
    <row r="1727" spans="1:9" hidden="1" x14ac:dyDescent="0.25">
      <c r="A1727" s="2" t="s">
        <v>122</v>
      </c>
      <c r="B1727" s="2" t="s">
        <v>74</v>
      </c>
      <c r="C1727" s="2" t="s">
        <v>133</v>
      </c>
      <c r="D1727" s="2" t="s">
        <v>34</v>
      </c>
      <c r="E1727">
        <v>0</v>
      </c>
      <c r="F1727" s="1">
        <v>0</v>
      </c>
      <c r="G1727" s="1">
        <v>10</v>
      </c>
      <c r="H1727">
        <v>0</v>
      </c>
      <c r="I1727">
        <v>0</v>
      </c>
    </row>
    <row r="1728" spans="1:9" hidden="1" x14ac:dyDescent="0.25">
      <c r="A1728" s="2" t="s">
        <v>122</v>
      </c>
      <c r="B1728" s="2" t="s">
        <v>74</v>
      </c>
      <c r="C1728" s="2" t="s">
        <v>2</v>
      </c>
      <c r="D1728" s="2" t="s">
        <v>34</v>
      </c>
      <c r="E1728">
        <v>0</v>
      </c>
      <c r="F1728" s="1">
        <v>0</v>
      </c>
      <c r="G1728" s="1">
        <v>4</v>
      </c>
      <c r="H1728">
        <v>0</v>
      </c>
      <c r="I1728">
        <v>0</v>
      </c>
    </row>
    <row r="1729" spans="1:9" hidden="1" x14ac:dyDescent="0.25">
      <c r="A1729" s="2" t="s">
        <v>122</v>
      </c>
      <c r="B1729" s="2" t="s">
        <v>103</v>
      </c>
      <c r="C1729" s="2" t="s">
        <v>129</v>
      </c>
      <c r="D1729" s="2" t="s">
        <v>34</v>
      </c>
      <c r="E1729">
        <v>1409</v>
      </c>
      <c r="F1729" s="1">
        <v>0</v>
      </c>
      <c r="G1729" s="1">
        <v>3559</v>
      </c>
      <c r="H1729">
        <v>0</v>
      </c>
      <c r="I1729">
        <v>0</v>
      </c>
    </row>
    <row r="1730" spans="1:9" hidden="1" x14ac:dyDescent="0.25">
      <c r="A1730" s="2" t="s">
        <v>122</v>
      </c>
      <c r="B1730" s="2" t="s">
        <v>103</v>
      </c>
      <c r="C1730" s="2" t="s">
        <v>130</v>
      </c>
      <c r="D1730" s="2" t="s">
        <v>34</v>
      </c>
      <c r="E1730">
        <v>2963</v>
      </c>
      <c r="F1730" s="1">
        <v>2849</v>
      </c>
      <c r="G1730" s="1">
        <v>3108</v>
      </c>
      <c r="H1730" t="s">
        <v>151</v>
      </c>
      <c r="I1730">
        <v>96</v>
      </c>
    </row>
    <row r="1731" spans="1:9" x14ac:dyDescent="0.25">
      <c r="A1731" s="2" t="s">
        <v>122</v>
      </c>
      <c r="B1731" s="2" t="s">
        <v>103</v>
      </c>
      <c r="C1731" s="2" t="s">
        <v>131</v>
      </c>
      <c r="D1731" s="2" t="s">
        <v>34</v>
      </c>
      <c r="E1731">
        <v>6613</v>
      </c>
      <c r="F1731" s="1">
        <v>6431</v>
      </c>
      <c r="G1731" s="1">
        <v>7452</v>
      </c>
      <c r="H1731">
        <v>951</v>
      </c>
      <c r="I1731">
        <v>4110</v>
      </c>
    </row>
    <row r="1732" spans="1:9" hidden="1" x14ac:dyDescent="0.25">
      <c r="A1732" s="2" t="s">
        <v>122</v>
      </c>
      <c r="B1732" s="2" t="s">
        <v>103</v>
      </c>
      <c r="C1732" s="2" t="s">
        <v>132</v>
      </c>
      <c r="D1732" s="2" t="s">
        <v>34</v>
      </c>
      <c r="E1732">
        <v>6586</v>
      </c>
      <c r="F1732" s="1">
        <v>6462</v>
      </c>
      <c r="G1732" s="1">
        <v>7545</v>
      </c>
      <c r="H1732">
        <v>1912</v>
      </c>
      <c r="I1732">
        <v>5287</v>
      </c>
    </row>
    <row r="1733" spans="1:9" hidden="1" x14ac:dyDescent="0.25">
      <c r="A1733" s="2" t="s">
        <v>122</v>
      </c>
      <c r="B1733" s="2" t="s">
        <v>103</v>
      </c>
      <c r="C1733" s="2" t="s">
        <v>133</v>
      </c>
      <c r="D1733" s="2" t="s">
        <v>34</v>
      </c>
      <c r="E1733">
        <v>10095</v>
      </c>
      <c r="F1733" s="1">
        <v>10009</v>
      </c>
      <c r="G1733" s="1">
        <v>10799</v>
      </c>
      <c r="H1733">
        <v>5907</v>
      </c>
      <c r="I1733">
        <v>9151</v>
      </c>
    </row>
    <row r="1734" spans="1:9" hidden="1" x14ac:dyDescent="0.25">
      <c r="A1734" s="2" t="s">
        <v>122</v>
      </c>
      <c r="B1734" s="2" t="s">
        <v>103</v>
      </c>
      <c r="C1734" s="2" t="s">
        <v>2</v>
      </c>
      <c r="D1734" s="2" t="s">
        <v>34</v>
      </c>
      <c r="E1734">
        <v>11967</v>
      </c>
      <c r="F1734" s="1">
        <v>11894</v>
      </c>
      <c r="G1734" s="1">
        <v>11739</v>
      </c>
      <c r="H1734">
        <v>9904</v>
      </c>
      <c r="I1734">
        <v>11297</v>
      </c>
    </row>
    <row r="1735" spans="1:9" hidden="1" x14ac:dyDescent="0.25">
      <c r="A1735" s="2" t="s">
        <v>122</v>
      </c>
      <c r="B1735" s="2" t="s">
        <v>59</v>
      </c>
      <c r="C1735" s="2" t="s">
        <v>129</v>
      </c>
      <c r="D1735" s="2" t="s">
        <v>34</v>
      </c>
      <c r="E1735">
        <v>26</v>
      </c>
      <c r="F1735" s="1">
        <v>0</v>
      </c>
      <c r="G1735" s="1">
        <v>62</v>
      </c>
      <c r="H1735">
        <v>0</v>
      </c>
      <c r="I1735">
        <v>0</v>
      </c>
    </row>
    <row r="1736" spans="1:9" hidden="1" x14ac:dyDescent="0.25">
      <c r="A1736" s="2" t="s">
        <v>122</v>
      </c>
      <c r="B1736" s="2" t="s">
        <v>59</v>
      </c>
      <c r="C1736" s="2" t="s">
        <v>130</v>
      </c>
      <c r="D1736" s="2" t="s">
        <v>34</v>
      </c>
      <c r="E1736">
        <v>61</v>
      </c>
      <c r="F1736" s="1">
        <v>60</v>
      </c>
      <c r="G1736" s="1">
        <v>68</v>
      </c>
      <c r="H1736">
        <v>0</v>
      </c>
      <c r="I1736">
        <v>5</v>
      </c>
    </row>
    <row r="1737" spans="1:9" x14ac:dyDescent="0.25">
      <c r="A1737" s="2" t="s">
        <v>122</v>
      </c>
      <c r="B1737" s="2" t="s">
        <v>59</v>
      </c>
      <c r="C1737" s="2" t="s">
        <v>131</v>
      </c>
      <c r="D1737" s="2" t="s">
        <v>34</v>
      </c>
      <c r="E1737">
        <v>205</v>
      </c>
      <c r="F1737" s="1">
        <v>203</v>
      </c>
      <c r="G1737" s="1">
        <v>183</v>
      </c>
      <c r="H1737">
        <v>52</v>
      </c>
      <c r="I1737">
        <v>164</v>
      </c>
    </row>
    <row r="1738" spans="1:9" hidden="1" x14ac:dyDescent="0.25">
      <c r="A1738" s="2" t="s">
        <v>122</v>
      </c>
      <c r="B1738" s="2" t="s">
        <v>59</v>
      </c>
      <c r="C1738" s="2" t="s">
        <v>132</v>
      </c>
      <c r="D1738" s="2" t="s">
        <v>34</v>
      </c>
      <c r="E1738">
        <v>213</v>
      </c>
      <c r="F1738" s="1">
        <v>210</v>
      </c>
      <c r="G1738" s="1">
        <v>200</v>
      </c>
      <c r="H1738">
        <v>57</v>
      </c>
      <c r="I1738">
        <v>182</v>
      </c>
    </row>
    <row r="1739" spans="1:9" hidden="1" x14ac:dyDescent="0.25">
      <c r="A1739" s="2" t="s">
        <v>122</v>
      </c>
      <c r="B1739" s="2" t="s">
        <v>59</v>
      </c>
      <c r="C1739" s="2" t="s">
        <v>133</v>
      </c>
      <c r="D1739" s="2" t="s">
        <v>34</v>
      </c>
      <c r="E1739">
        <v>108</v>
      </c>
      <c r="F1739" s="1">
        <v>107</v>
      </c>
      <c r="G1739" s="1">
        <v>75</v>
      </c>
      <c r="H1739">
        <v>58</v>
      </c>
      <c r="I1739">
        <v>102</v>
      </c>
    </row>
    <row r="1740" spans="1:9" hidden="1" x14ac:dyDescent="0.25">
      <c r="A1740" s="2" t="s">
        <v>122</v>
      </c>
      <c r="B1740" s="2" t="s">
        <v>59</v>
      </c>
      <c r="C1740" s="2" t="s">
        <v>2</v>
      </c>
      <c r="D1740" s="2" t="s">
        <v>34</v>
      </c>
      <c r="E1740">
        <v>16</v>
      </c>
      <c r="F1740" s="1">
        <v>16</v>
      </c>
      <c r="G1740" s="1">
        <v>15</v>
      </c>
      <c r="H1740">
        <v>13</v>
      </c>
      <c r="I1740">
        <v>16</v>
      </c>
    </row>
    <row r="1741" spans="1:9" hidden="1" x14ac:dyDescent="0.25">
      <c r="A1741" s="2" t="s">
        <v>122</v>
      </c>
      <c r="B1741" s="2" t="s">
        <v>65</v>
      </c>
      <c r="C1741" s="2" t="s">
        <v>129</v>
      </c>
      <c r="D1741" s="2" t="s">
        <v>34</v>
      </c>
      <c r="E1741">
        <v>0</v>
      </c>
      <c r="F1741" s="1">
        <v>0</v>
      </c>
      <c r="G1741" s="1">
        <v>17</v>
      </c>
      <c r="H1741">
        <v>0</v>
      </c>
      <c r="I1741">
        <v>0</v>
      </c>
    </row>
    <row r="1742" spans="1:9" hidden="1" x14ac:dyDescent="0.25">
      <c r="A1742" s="2" t="s">
        <v>122</v>
      </c>
      <c r="B1742" s="2" t="s">
        <v>65</v>
      </c>
      <c r="C1742" s="2" t="s">
        <v>130</v>
      </c>
      <c r="D1742" s="2" t="s">
        <v>34</v>
      </c>
      <c r="E1742">
        <v>0</v>
      </c>
      <c r="F1742" s="1">
        <v>0</v>
      </c>
      <c r="G1742" s="1">
        <v>3</v>
      </c>
      <c r="H1742">
        <v>0</v>
      </c>
      <c r="I1742">
        <v>0</v>
      </c>
    </row>
    <row r="1743" spans="1:9" x14ac:dyDescent="0.25">
      <c r="A1743" s="2" t="s">
        <v>122</v>
      </c>
      <c r="B1743" s="2" t="s">
        <v>65</v>
      </c>
      <c r="C1743" s="2" t="s">
        <v>131</v>
      </c>
      <c r="D1743" s="2" t="s">
        <v>34</v>
      </c>
      <c r="E1743">
        <v>0</v>
      </c>
      <c r="F1743" s="1">
        <v>0</v>
      </c>
      <c r="G1743" s="1">
        <v>21</v>
      </c>
      <c r="H1743">
        <v>0</v>
      </c>
      <c r="I1743">
        <v>0</v>
      </c>
    </row>
    <row r="1744" spans="1:9" hidden="1" x14ac:dyDescent="0.25">
      <c r="A1744" s="2" t="s">
        <v>122</v>
      </c>
      <c r="B1744" s="2" t="s">
        <v>65</v>
      </c>
      <c r="C1744" s="2" t="s">
        <v>132</v>
      </c>
      <c r="D1744" s="2" t="s">
        <v>34</v>
      </c>
      <c r="E1744">
        <v>0</v>
      </c>
      <c r="F1744" s="1">
        <v>0</v>
      </c>
      <c r="G1744" s="1">
        <v>43</v>
      </c>
      <c r="H1744">
        <v>0</v>
      </c>
      <c r="I1744">
        <v>0</v>
      </c>
    </row>
    <row r="1745" spans="1:9" hidden="1" x14ac:dyDescent="0.25">
      <c r="A1745" s="2" t="s">
        <v>122</v>
      </c>
      <c r="B1745" s="2" t="s">
        <v>65</v>
      </c>
      <c r="C1745" s="2" t="s">
        <v>133</v>
      </c>
      <c r="D1745" s="2" t="s">
        <v>34</v>
      </c>
      <c r="E1745">
        <v>0</v>
      </c>
      <c r="F1745" s="1">
        <v>0</v>
      </c>
      <c r="G1745" s="1">
        <v>130</v>
      </c>
      <c r="H1745">
        <v>0</v>
      </c>
      <c r="I1745">
        <v>0</v>
      </c>
    </row>
    <row r="1746" spans="1:9" hidden="1" x14ac:dyDescent="0.25">
      <c r="A1746" s="2" t="s">
        <v>122</v>
      </c>
      <c r="B1746" s="2" t="s">
        <v>65</v>
      </c>
      <c r="C1746" s="2" t="s">
        <v>2</v>
      </c>
      <c r="D1746" s="2" t="s">
        <v>34</v>
      </c>
      <c r="E1746">
        <v>0</v>
      </c>
      <c r="F1746" s="1">
        <v>0</v>
      </c>
      <c r="G1746" s="1">
        <v>78</v>
      </c>
      <c r="H1746">
        <v>0</v>
      </c>
      <c r="I1746">
        <v>0</v>
      </c>
    </row>
    <row r="1747" spans="1:9" hidden="1" x14ac:dyDescent="0.25">
      <c r="A1747" s="2" t="s">
        <v>122</v>
      </c>
      <c r="B1747" s="2" t="s">
        <v>67</v>
      </c>
      <c r="C1747" s="2" t="s">
        <v>129</v>
      </c>
      <c r="D1747" s="2" t="s">
        <v>34</v>
      </c>
      <c r="E1747">
        <v>112</v>
      </c>
      <c r="F1747" s="1">
        <v>0</v>
      </c>
      <c r="G1747" s="1">
        <v>294</v>
      </c>
      <c r="H1747">
        <v>0</v>
      </c>
      <c r="I1747">
        <v>0</v>
      </c>
    </row>
    <row r="1748" spans="1:9" hidden="1" x14ac:dyDescent="0.25">
      <c r="A1748" s="2" t="s">
        <v>122</v>
      </c>
      <c r="B1748" s="2" t="s">
        <v>67</v>
      </c>
      <c r="C1748" s="2" t="s">
        <v>130</v>
      </c>
      <c r="D1748" s="2" t="s">
        <v>34</v>
      </c>
      <c r="E1748">
        <v>191</v>
      </c>
      <c r="F1748" s="1">
        <v>183</v>
      </c>
      <c r="G1748" s="1">
        <v>219</v>
      </c>
      <c r="H1748">
        <v>0</v>
      </c>
      <c r="I1748">
        <v>8</v>
      </c>
    </row>
    <row r="1749" spans="1:9" x14ac:dyDescent="0.25">
      <c r="A1749" s="2" t="s">
        <v>122</v>
      </c>
      <c r="B1749" s="2" t="s">
        <v>67</v>
      </c>
      <c r="C1749" s="2" t="s">
        <v>131</v>
      </c>
      <c r="D1749" s="2" t="s">
        <v>34</v>
      </c>
      <c r="E1749">
        <v>689</v>
      </c>
      <c r="F1749" s="1">
        <v>669</v>
      </c>
      <c r="G1749" s="1">
        <v>837</v>
      </c>
      <c r="H1749">
        <v>119</v>
      </c>
      <c r="I1749">
        <v>479</v>
      </c>
    </row>
    <row r="1750" spans="1:9" hidden="1" x14ac:dyDescent="0.25">
      <c r="A1750" s="2" t="s">
        <v>122</v>
      </c>
      <c r="B1750" s="2" t="s">
        <v>67</v>
      </c>
      <c r="C1750" s="2" t="s">
        <v>132</v>
      </c>
      <c r="D1750" s="2" t="s">
        <v>34</v>
      </c>
      <c r="E1750">
        <v>643</v>
      </c>
      <c r="F1750" s="1">
        <v>634</v>
      </c>
      <c r="G1750" s="1">
        <v>694</v>
      </c>
      <c r="H1750">
        <v>198</v>
      </c>
      <c r="I1750">
        <v>522</v>
      </c>
    </row>
    <row r="1751" spans="1:9" hidden="1" x14ac:dyDescent="0.25">
      <c r="A1751" s="2" t="s">
        <v>122</v>
      </c>
      <c r="B1751" s="2" t="s">
        <v>67</v>
      </c>
      <c r="C1751" s="2" t="s">
        <v>133</v>
      </c>
      <c r="D1751" s="2" t="s">
        <v>34</v>
      </c>
      <c r="E1751">
        <v>516</v>
      </c>
      <c r="F1751" s="1">
        <v>510</v>
      </c>
      <c r="G1751" s="1">
        <v>561</v>
      </c>
      <c r="H1751">
        <v>286</v>
      </c>
      <c r="I1751">
        <v>450</v>
      </c>
    </row>
    <row r="1752" spans="1:9" hidden="1" x14ac:dyDescent="0.25">
      <c r="A1752" s="2" t="s">
        <v>122</v>
      </c>
      <c r="B1752" s="2" t="s">
        <v>67</v>
      </c>
      <c r="C1752" s="2" t="s">
        <v>2</v>
      </c>
      <c r="D1752" s="2" t="s">
        <v>34</v>
      </c>
      <c r="E1752">
        <v>498</v>
      </c>
      <c r="F1752" s="1">
        <v>490</v>
      </c>
      <c r="G1752" s="1">
        <v>534</v>
      </c>
      <c r="H1752">
        <v>401</v>
      </c>
      <c r="I1752">
        <v>469</v>
      </c>
    </row>
    <row r="1753" spans="1:9" x14ac:dyDescent="0.25">
      <c r="A1753" s="2" t="s">
        <v>122</v>
      </c>
      <c r="B1753" s="2" t="s">
        <v>110</v>
      </c>
      <c r="C1753" s="2" t="s">
        <v>131</v>
      </c>
      <c r="D1753" s="2" t="s">
        <v>34</v>
      </c>
      <c r="E1753">
        <v>0</v>
      </c>
      <c r="F1753" s="1">
        <v>0</v>
      </c>
      <c r="G1753" s="1">
        <v>1</v>
      </c>
      <c r="H1753">
        <v>0</v>
      </c>
      <c r="I1753">
        <v>0</v>
      </c>
    </row>
    <row r="1754" spans="1:9" hidden="1" x14ac:dyDescent="0.25">
      <c r="A1754" s="2" t="s">
        <v>122</v>
      </c>
      <c r="B1754" s="2" t="s">
        <v>110</v>
      </c>
      <c r="C1754" s="2" t="s">
        <v>132</v>
      </c>
      <c r="D1754" s="2" t="s">
        <v>34</v>
      </c>
      <c r="E1754">
        <v>0</v>
      </c>
      <c r="F1754" s="1">
        <v>0</v>
      </c>
      <c r="G1754" s="1">
        <v>6</v>
      </c>
      <c r="H1754">
        <v>0</v>
      </c>
      <c r="I1754">
        <v>0</v>
      </c>
    </row>
    <row r="1755" spans="1:9" hidden="1" x14ac:dyDescent="0.25">
      <c r="A1755" s="2" t="s">
        <v>122</v>
      </c>
      <c r="B1755" s="2" t="s">
        <v>110</v>
      </c>
      <c r="C1755" s="2" t="s">
        <v>133</v>
      </c>
      <c r="D1755" s="2" t="s">
        <v>34</v>
      </c>
      <c r="E1755">
        <v>0</v>
      </c>
      <c r="F1755" s="1">
        <v>0</v>
      </c>
      <c r="G1755" s="1">
        <v>7</v>
      </c>
      <c r="H1755">
        <v>0</v>
      </c>
      <c r="I1755">
        <v>0</v>
      </c>
    </row>
    <row r="1756" spans="1:9" hidden="1" x14ac:dyDescent="0.25">
      <c r="A1756" s="2" t="s">
        <v>122</v>
      </c>
      <c r="B1756" s="2" t="s">
        <v>110</v>
      </c>
      <c r="C1756" s="2" t="s">
        <v>2</v>
      </c>
      <c r="D1756" s="2" t="s">
        <v>34</v>
      </c>
      <c r="E1756">
        <v>0</v>
      </c>
      <c r="F1756" s="1">
        <v>0</v>
      </c>
      <c r="G1756" s="1">
        <v>3</v>
      </c>
      <c r="H1756">
        <v>0</v>
      </c>
      <c r="I1756">
        <v>0</v>
      </c>
    </row>
    <row r="1757" spans="1:9" hidden="1" x14ac:dyDescent="0.25">
      <c r="A1757" s="2" t="s">
        <v>122</v>
      </c>
      <c r="B1757" s="2" t="s">
        <v>56</v>
      </c>
      <c r="C1757" s="2" t="s">
        <v>129</v>
      </c>
      <c r="D1757" s="2" t="s">
        <v>34</v>
      </c>
      <c r="E1757">
        <v>42</v>
      </c>
      <c r="F1757" s="1">
        <v>0</v>
      </c>
      <c r="G1757" s="1">
        <v>93</v>
      </c>
      <c r="H1757">
        <v>0</v>
      </c>
      <c r="I1757">
        <v>0</v>
      </c>
    </row>
    <row r="1758" spans="1:9" hidden="1" x14ac:dyDescent="0.25">
      <c r="A1758" s="2" t="s">
        <v>122</v>
      </c>
      <c r="B1758" s="2" t="s">
        <v>56</v>
      </c>
      <c r="C1758" s="2" t="s">
        <v>130</v>
      </c>
      <c r="D1758" s="2" t="s">
        <v>34</v>
      </c>
      <c r="E1758">
        <v>88</v>
      </c>
      <c r="F1758" s="1">
        <v>86</v>
      </c>
      <c r="G1758" s="1">
        <v>83</v>
      </c>
      <c r="H1758">
        <v>0</v>
      </c>
      <c r="I1758">
        <v>6</v>
      </c>
    </row>
    <row r="1759" spans="1:9" x14ac:dyDescent="0.25">
      <c r="A1759" s="2" t="s">
        <v>122</v>
      </c>
      <c r="B1759" s="2" t="s">
        <v>56</v>
      </c>
      <c r="C1759" s="2" t="s">
        <v>131</v>
      </c>
      <c r="D1759" s="2" t="s">
        <v>34</v>
      </c>
      <c r="E1759">
        <v>259</v>
      </c>
      <c r="F1759" s="1">
        <v>256</v>
      </c>
      <c r="G1759" s="1">
        <v>188</v>
      </c>
      <c r="H1759">
        <v>76</v>
      </c>
      <c r="I1759">
        <v>231</v>
      </c>
    </row>
    <row r="1760" spans="1:9" hidden="1" x14ac:dyDescent="0.25">
      <c r="A1760" s="2" t="s">
        <v>122</v>
      </c>
      <c r="B1760" s="2" t="s">
        <v>56</v>
      </c>
      <c r="C1760" s="2" t="s">
        <v>132</v>
      </c>
      <c r="D1760" s="2" t="s">
        <v>34</v>
      </c>
      <c r="E1760">
        <v>351</v>
      </c>
      <c r="F1760" s="1">
        <v>349</v>
      </c>
      <c r="G1760" s="1">
        <v>267</v>
      </c>
      <c r="H1760">
        <v>126</v>
      </c>
      <c r="I1760">
        <v>327</v>
      </c>
    </row>
    <row r="1761" spans="1:9" hidden="1" x14ac:dyDescent="0.25">
      <c r="A1761" s="2" t="s">
        <v>122</v>
      </c>
      <c r="B1761" s="2" t="s">
        <v>56</v>
      </c>
      <c r="C1761" s="2" t="s">
        <v>133</v>
      </c>
      <c r="D1761" s="2" t="s">
        <v>34</v>
      </c>
      <c r="E1761">
        <v>75</v>
      </c>
      <c r="F1761" s="1">
        <v>75</v>
      </c>
      <c r="G1761" s="1">
        <v>60</v>
      </c>
      <c r="H1761">
        <v>31</v>
      </c>
      <c r="I1761">
        <v>71</v>
      </c>
    </row>
    <row r="1762" spans="1:9" hidden="1" x14ac:dyDescent="0.25">
      <c r="A1762" s="2" t="s">
        <v>122</v>
      </c>
      <c r="B1762" s="2" t="s">
        <v>56</v>
      </c>
      <c r="C1762" s="2" t="s">
        <v>2</v>
      </c>
      <c r="D1762" s="2" t="s">
        <v>34</v>
      </c>
      <c r="E1762">
        <v>8</v>
      </c>
      <c r="F1762" s="1">
        <v>8</v>
      </c>
      <c r="G1762" s="1">
        <v>11</v>
      </c>
      <c r="H1762">
        <v>5</v>
      </c>
      <c r="I1762">
        <v>7</v>
      </c>
    </row>
    <row r="1763" spans="1:9" hidden="1" x14ac:dyDescent="0.25">
      <c r="A1763" s="2" t="s">
        <v>122</v>
      </c>
      <c r="B1763" s="2" t="s">
        <v>70</v>
      </c>
      <c r="C1763" s="2" t="s">
        <v>129</v>
      </c>
      <c r="D1763" s="2" t="s">
        <v>34</v>
      </c>
      <c r="E1763">
        <v>8</v>
      </c>
      <c r="F1763" s="1">
        <v>0</v>
      </c>
      <c r="G1763" s="1">
        <v>0</v>
      </c>
      <c r="H1763">
        <v>0</v>
      </c>
      <c r="I1763">
        <v>0</v>
      </c>
    </row>
    <row r="1764" spans="1:9" hidden="1" x14ac:dyDescent="0.25">
      <c r="A1764" s="2" t="s">
        <v>122</v>
      </c>
      <c r="B1764" s="2" t="s">
        <v>70</v>
      </c>
      <c r="C1764" s="2" t="s">
        <v>130</v>
      </c>
      <c r="D1764" s="2" t="s">
        <v>34</v>
      </c>
      <c r="E1764" t="s">
        <v>151</v>
      </c>
      <c r="F1764" s="1" t="s">
        <v>151</v>
      </c>
      <c r="G1764" s="1">
        <v>0</v>
      </c>
      <c r="H1764">
        <v>0</v>
      </c>
      <c r="I1764">
        <v>0</v>
      </c>
    </row>
    <row r="1765" spans="1:9" x14ac:dyDescent="0.25">
      <c r="A1765" s="2" t="s">
        <v>122</v>
      </c>
      <c r="B1765" s="2" t="s">
        <v>70</v>
      </c>
      <c r="C1765" s="2" t="s">
        <v>131</v>
      </c>
      <c r="D1765" s="2" t="s">
        <v>34</v>
      </c>
      <c r="E1765">
        <v>177</v>
      </c>
      <c r="F1765" s="1">
        <v>173</v>
      </c>
      <c r="G1765" s="1">
        <v>0</v>
      </c>
      <c r="H1765">
        <v>27</v>
      </c>
      <c r="I1765">
        <v>142</v>
      </c>
    </row>
    <row r="1766" spans="1:9" hidden="1" x14ac:dyDescent="0.25">
      <c r="A1766" s="2" t="s">
        <v>122</v>
      </c>
      <c r="B1766" s="2" t="s">
        <v>70</v>
      </c>
      <c r="C1766" s="2" t="s">
        <v>132</v>
      </c>
      <c r="D1766" s="2" t="s">
        <v>34</v>
      </c>
      <c r="E1766">
        <v>119</v>
      </c>
      <c r="F1766" s="1">
        <v>116</v>
      </c>
      <c r="G1766" s="1">
        <v>0</v>
      </c>
      <c r="H1766">
        <v>42</v>
      </c>
      <c r="I1766">
        <v>110</v>
      </c>
    </row>
    <row r="1767" spans="1:9" hidden="1" x14ac:dyDescent="0.25">
      <c r="A1767" s="2" t="s">
        <v>122</v>
      </c>
      <c r="B1767" s="2" t="s">
        <v>70</v>
      </c>
      <c r="C1767" s="2" t="s">
        <v>133</v>
      </c>
      <c r="D1767" s="2" t="s">
        <v>34</v>
      </c>
      <c r="E1767">
        <v>188</v>
      </c>
      <c r="F1767" s="1">
        <v>187</v>
      </c>
      <c r="G1767" s="1">
        <v>0</v>
      </c>
      <c r="H1767">
        <v>99</v>
      </c>
      <c r="I1767">
        <v>174</v>
      </c>
    </row>
    <row r="1768" spans="1:9" hidden="1" x14ac:dyDescent="0.25">
      <c r="A1768" s="2" t="s">
        <v>122</v>
      </c>
      <c r="B1768" s="2" t="s">
        <v>70</v>
      </c>
      <c r="C1768" s="2" t="s">
        <v>2</v>
      </c>
      <c r="D1768" s="2" t="s">
        <v>34</v>
      </c>
      <c r="E1768">
        <v>89</v>
      </c>
      <c r="F1768" s="1">
        <v>86</v>
      </c>
      <c r="G1768" s="1">
        <v>0</v>
      </c>
      <c r="H1768">
        <v>58</v>
      </c>
      <c r="I1768">
        <v>79</v>
      </c>
    </row>
    <row r="1769" spans="1:9" hidden="1" x14ac:dyDescent="0.25">
      <c r="A1769" s="2" t="s">
        <v>123</v>
      </c>
      <c r="B1769" s="2" t="s">
        <v>105</v>
      </c>
      <c r="C1769" s="2" t="s">
        <v>129</v>
      </c>
      <c r="D1769" s="2" t="s">
        <v>34</v>
      </c>
      <c r="E1769">
        <v>5</v>
      </c>
      <c r="F1769" s="1">
        <v>0</v>
      </c>
      <c r="G1769" s="1">
        <v>12</v>
      </c>
      <c r="H1769">
        <v>0</v>
      </c>
      <c r="I1769">
        <v>0</v>
      </c>
    </row>
    <row r="1770" spans="1:9" hidden="1" x14ac:dyDescent="0.25">
      <c r="A1770" s="2" t="s">
        <v>123</v>
      </c>
      <c r="B1770" s="2" t="s">
        <v>105</v>
      </c>
      <c r="C1770" s="2" t="s">
        <v>130</v>
      </c>
      <c r="D1770" s="2" t="s">
        <v>34</v>
      </c>
      <c r="E1770">
        <v>7</v>
      </c>
      <c r="F1770" s="1">
        <v>7</v>
      </c>
      <c r="G1770" s="1">
        <v>9</v>
      </c>
      <c r="H1770">
        <v>0</v>
      </c>
      <c r="I1770">
        <v>0</v>
      </c>
    </row>
    <row r="1771" spans="1:9" x14ac:dyDescent="0.25">
      <c r="A1771" s="2" t="s">
        <v>123</v>
      </c>
      <c r="B1771" s="2" t="s">
        <v>105</v>
      </c>
      <c r="C1771" s="2" t="s">
        <v>131</v>
      </c>
      <c r="D1771" s="2" t="s">
        <v>34</v>
      </c>
      <c r="E1771">
        <v>23</v>
      </c>
      <c r="F1771" s="1">
        <v>23</v>
      </c>
      <c r="G1771" s="1">
        <v>24</v>
      </c>
      <c r="H1771">
        <v>0</v>
      </c>
      <c r="I1771">
        <v>11</v>
      </c>
    </row>
    <row r="1772" spans="1:9" hidden="1" x14ac:dyDescent="0.25">
      <c r="A1772" s="2" t="s">
        <v>123</v>
      </c>
      <c r="B1772" s="2" t="s">
        <v>105</v>
      </c>
      <c r="C1772" s="2" t="s">
        <v>132</v>
      </c>
      <c r="D1772" s="2" t="s">
        <v>34</v>
      </c>
      <c r="E1772">
        <v>10</v>
      </c>
      <c r="F1772" s="1">
        <v>10</v>
      </c>
      <c r="G1772" s="1">
        <v>13</v>
      </c>
      <c r="H1772">
        <v>5</v>
      </c>
      <c r="I1772">
        <v>7</v>
      </c>
    </row>
    <row r="1773" spans="1:9" hidden="1" x14ac:dyDescent="0.25">
      <c r="A1773" s="2" t="s">
        <v>123</v>
      </c>
      <c r="B1773" s="2" t="s">
        <v>105</v>
      </c>
      <c r="C1773" s="2" t="s">
        <v>133</v>
      </c>
      <c r="D1773" s="2" t="s">
        <v>34</v>
      </c>
      <c r="E1773">
        <v>13</v>
      </c>
      <c r="F1773" s="1">
        <v>13</v>
      </c>
      <c r="G1773" s="1">
        <v>13</v>
      </c>
      <c r="H1773">
        <v>8</v>
      </c>
      <c r="I1773">
        <v>11</v>
      </c>
    </row>
    <row r="1774" spans="1:9" hidden="1" x14ac:dyDescent="0.25">
      <c r="A1774" s="2" t="s">
        <v>123</v>
      </c>
      <c r="B1774" s="2" t="s">
        <v>105</v>
      </c>
      <c r="C1774" s="2" t="s">
        <v>2</v>
      </c>
      <c r="D1774" s="2" t="s">
        <v>34</v>
      </c>
      <c r="E1774">
        <v>6</v>
      </c>
      <c r="F1774" s="1">
        <v>6</v>
      </c>
      <c r="G1774" s="1">
        <v>6</v>
      </c>
      <c r="H1774" t="s">
        <v>151</v>
      </c>
      <c r="I1774">
        <v>5</v>
      </c>
    </row>
    <row r="1775" spans="1:9" hidden="1" x14ac:dyDescent="0.25">
      <c r="A1775" s="2" t="s">
        <v>123</v>
      </c>
      <c r="B1775" s="2" t="s">
        <v>48</v>
      </c>
      <c r="C1775" s="2" t="s">
        <v>129</v>
      </c>
      <c r="D1775" s="2" t="s">
        <v>34</v>
      </c>
      <c r="E1775">
        <v>8</v>
      </c>
      <c r="F1775" s="1">
        <v>0</v>
      </c>
      <c r="G1775" s="1">
        <v>28</v>
      </c>
      <c r="H1775">
        <v>0</v>
      </c>
      <c r="I1775">
        <v>0</v>
      </c>
    </row>
    <row r="1776" spans="1:9" hidden="1" x14ac:dyDescent="0.25">
      <c r="A1776" s="2" t="s">
        <v>123</v>
      </c>
      <c r="B1776" s="2" t="s">
        <v>48</v>
      </c>
      <c r="C1776" s="2" t="s">
        <v>130</v>
      </c>
      <c r="D1776" s="2" t="s">
        <v>34</v>
      </c>
      <c r="E1776">
        <v>16</v>
      </c>
      <c r="F1776" s="1">
        <v>14</v>
      </c>
      <c r="G1776" s="1">
        <v>16</v>
      </c>
      <c r="H1776">
        <v>0</v>
      </c>
      <c r="I1776">
        <v>0</v>
      </c>
    </row>
    <row r="1777" spans="1:9" x14ac:dyDescent="0.25">
      <c r="A1777" s="2" t="s">
        <v>123</v>
      </c>
      <c r="B1777" s="2" t="s">
        <v>48</v>
      </c>
      <c r="C1777" s="2" t="s">
        <v>131</v>
      </c>
      <c r="D1777" s="2" t="s">
        <v>34</v>
      </c>
      <c r="E1777">
        <v>75</v>
      </c>
      <c r="F1777" s="1">
        <v>73</v>
      </c>
      <c r="G1777" s="1">
        <v>65</v>
      </c>
      <c r="H1777">
        <v>11</v>
      </c>
      <c r="I1777">
        <v>47</v>
      </c>
    </row>
    <row r="1778" spans="1:9" hidden="1" x14ac:dyDescent="0.25">
      <c r="A1778" s="2" t="s">
        <v>123</v>
      </c>
      <c r="B1778" s="2" t="s">
        <v>48</v>
      </c>
      <c r="C1778" s="2" t="s">
        <v>132</v>
      </c>
      <c r="D1778" s="2" t="s">
        <v>34</v>
      </c>
      <c r="E1778">
        <v>68</v>
      </c>
      <c r="F1778" s="1">
        <v>67</v>
      </c>
      <c r="G1778" s="1">
        <v>63</v>
      </c>
      <c r="H1778">
        <v>14</v>
      </c>
      <c r="I1778">
        <v>53</v>
      </c>
    </row>
    <row r="1779" spans="1:9" hidden="1" x14ac:dyDescent="0.25">
      <c r="A1779" s="2" t="s">
        <v>123</v>
      </c>
      <c r="B1779" s="2" t="s">
        <v>48</v>
      </c>
      <c r="C1779" s="2" t="s">
        <v>133</v>
      </c>
      <c r="D1779" s="2" t="s">
        <v>34</v>
      </c>
      <c r="E1779">
        <v>11</v>
      </c>
      <c r="F1779" s="1">
        <v>11</v>
      </c>
      <c r="G1779" s="1">
        <v>9</v>
      </c>
      <c r="H1779" t="s">
        <v>151</v>
      </c>
      <c r="I1779">
        <v>9</v>
      </c>
    </row>
    <row r="1780" spans="1:9" hidden="1" x14ac:dyDescent="0.25">
      <c r="A1780" s="2" t="s">
        <v>123</v>
      </c>
      <c r="B1780" s="2" t="s">
        <v>48</v>
      </c>
      <c r="C1780" s="2" t="s">
        <v>2</v>
      </c>
      <c r="D1780" s="2" t="s">
        <v>34</v>
      </c>
      <c r="E1780">
        <v>6</v>
      </c>
      <c r="F1780" s="1">
        <v>6</v>
      </c>
      <c r="G1780" s="1">
        <v>7</v>
      </c>
      <c r="H1780">
        <v>6</v>
      </c>
      <c r="I1780">
        <v>6</v>
      </c>
    </row>
    <row r="1781" spans="1:9" hidden="1" x14ac:dyDescent="0.25">
      <c r="A1781" s="2" t="s">
        <v>123</v>
      </c>
      <c r="B1781" s="2" t="s">
        <v>49</v>
      </c>
      <c r="C1781" s="2" t="s">
        <v>129</v>
      </c>
      <c r="D1781" s="2" t="s">
        <v>34</v>
      </c>
      <c r="E1781" t="s">
        <v>151</v>
      </c>
      <c r="F1781" s="1">
        <v>0</v>
      </c>
      <c r="G1781" s="1">
        <v>3</v>
      </c>
      <c r="H1781">
        <v>0</v>
      </c>
      <c r="I1781">
        <v>0</v>
      </c>
    </row>
    <row r="1782" spans="1:9" hidden="1" x14ac:dyDescent="0.25">
      <c r="A1782" s="2" t="s">
        <v>123</v>
      </c>
      <c r="B1782" s="2" t="s">
        <v>49</v>
      </c>
      <c r="C1782" s="2" t="s">
        <v>130</v>
      </c>
      <c r="D1782" s="2" t="s">
        <v>34</v>
      </c>
      <c r="E1782" t="s">
        <v>151</v>
      </c>
      <c r="F1782" s="1" t="s">
        <v>151</v>
      </c>
      <c r="G1782" s="1">
        <v>2</v>
      </c>
      <c r="H1782">
        <v>0</v>
      </c>
      <c r="I1782">
        <v>0</v>
      </c>
    </row>
    <row r="1783" spans="1:9" x14ac:dyDescent="0.25">
      <c r="A1783" s="2" t="s">
        <v>123</v>
      </c>
      <c r="B1783" s="2" t="s">
        <v>49</v>
      </c>
      <c r="C1783" s="2" t="s">
        <v>131</v>
      </c>
      <c r="D1783" s="2" t="s">
        <v>34</v>
      </c>
      <c r="E1783" t="s">
        <v>151</v>
      </c>
      <c r="F1783" s="1" t="s">
        <v>151</v>
      </c>
      <c r="G1783" s="1">
        <v>7</v>
      </c>
      <c r="H1783" t="s">
        <v>151</v>
      </c>
      <c r="I1783">
        <v>1</v>
      </c>
    </row>
    <row r="1784" spans="1:9" hidden="1" x14ac:dyDescent="0.25">
      <c r="A1784" s="2" t="s">
        <v>123</v>
      </c>
      <c r="B1784" s="2" t="s">
        <v>49</v>
      </c>
      <c r="C1784" s="2" t="s">
        <v>132</v>
      </c>
      <c r="D1784" s="2" t="s">
        <v>34</v>
      </c>
      <c r="E1784" t="s">
        <v>151</v>
      </c>
      <c r="F1784" s="1" t="s">
        <v>151</v>
      </c>
      <c r="G1784" s="1">
        <v>2</v>
      </c>
      <c r="H1784">
        <v>0</v>
      </c>
      <c r="I1784">
        <v>0</v>
      </c>
    </row>
    <row r="1785" spans="1:9" hidden="1" x14ac:dyDescent="0.25">
      <c r="A1785" s="2" t="s">
        <v>123</v>
      </c>
      <c r="B1785" s="2" t="s">
        <v>49</v>
      </c>
      <c r="C1785" s="2" t="s">
        <v>133</v>
      </c>
      <c r="D1785" s="2" t="s">
        <v>34</v>
      </c>
      <c r="E1785" t="s">
        <v>151</v>
      </c>
      <c r="F1785" s="1" t="s">
        <v>151</v>
      </c>
      <c r="G1785" s="1">
        <v>4</v>
      </c>
      <c r="H1785" t="s">
        <v>151</v>
      </c>
      <c r="I1785">
        <v>4</v>
      </c>
    </row>
    <row r="1786" spans="1:9" hidden="1" x14ac:dyDescent="0.25">
      <c r="A1786" s="2" t="s">
        <v>123</v>
      </c>
      <c r="B1786" s="2" t="s">
        <v>49</v>
      </c>
      <c r="C1786" s="2" t="s">
        <v>2</v>
      </c>
      <c r="D1786" s="2" t="s">
        <v>34</v>
      </c>
      <c r="E1786" t="s">
        <v>151</v>
      </c>
      <c r="F1786" s="1" t="s">
        <v>151</v>
      </c>
      <c r="G1786" s="1">
        <v>1</v>
      </c>
      <c r="H1786" t="s">
        <v>151</v>
      </c>
      <c r="I1786">
        <v>1</v>
      </c>
    </row>
    <row r="1787" spans="1:9" hidden="1" x14ac:dyDescent="0.25">
      <c r="A1787" s="2" t="s">
        <v>123</v>
      </c>
      <c r="B1787" s="2" t="s">
        <v>106</v>
      </c>
      <c r="C1787" s="2" t="s">
        <v>129</v>
      </c>
      <c r="D1787" s="2" t="s">
        <v>34</v>
      </c>
      <c r="E1787">
        <v>6</v>
      </c>
      <c r="F1787" s="1">
        <v>0</v>
      </c>
      <c r="G1787" s="1">
        <v>12</v>
      </c>
      <c r="H1787">
        <v>0</v>
      </c>
      <c r="I1787">
        <v>0</v>
      </c>
    </row>
    <row r="1788" spans="1:9" hidden="1" x14ac:dyDescent="0.25">
      <c r="A1788" s="2" t="s">
        <v>123</v>
      </c>
      <c r="B1788" s="2" t="s">
        <v>106</v>
      </c>
      <c r="C1788" s="2" t="s">
        <v>130</v>
      </c>
      <c r="D1788" s="2" t="s">
        <v>34</v>
      </c>
      <c r="E1788">
        <v>14</v>
      </c>
      <c r="F1788" s="1">
        <v>14</v>
      </c>
      <c r="G1788" s="1">
        <v>11</v>
      </c>
      <c r="H1788">
        <v>0</v>
      </c>
      <c r="I1788">
        <v>0</v>
      </c>
    </row>
    <row r="1789" spans="1:9" x14ac:dyDescent="0.25">
      <c r="A1789" s="2" t="s">
        <v>123</v>
      </c>
      <c r="B1789" s="2" t="s">
        <v>106</v>
      </c>
      <c r="C1789" s="2" t="s">
        <v>131</v>
      </c>
      <c r="D1789" s="2" t="s">
        <v>34</v>
      </c>
      <c r="E1789">
        <v>43</v>
      </c>
      <c r="F1789" s="1">
        <v>43</v>
      </c>
      <c r="G1789" s="1">
        <v>27</v>
      </c>
      <c r="H1789" t="s">
        <v>151</v>
      </c>
      <c r="I1789">
        <v>24</v>
      </c>
    </row>
    <row r="1790" spans="1:9" hidden="1" x14ac:dyDescent="0.25">
      <c r="A1790" s="2" t="s">
        <v>123</v>
      </c>
      <c r="B1790" s="2" t="s">
        <v>106</v>
      </c>
      <c r="C1790" s="2" t="s">
        <v>132</v>
      </c>
      <c r="D1790" s="2" t="s">
        <v>34</v>
      </c>
      <c r="E1790">
        <v>46</v>
      </c>
      <c r="F1790" s="1">
        <v>46</v>
      </c>
      <c r="G1790" s="1">
        <v>24</v>
      </c>
      <c r="H1790">
        <v>11</v>
      </c>
      <c r="I1790">
        <v>36</v>
      </c>
    </row>
    <row r="1791" spans="1:9" hidden="1" x14ac:dyDescent="0.25">
      <c r="A1791" s="2" t="s">
        <v>123</v>
      </c>
      <c r="B1791" s="2" t="s">
        <v>106</v>
      </c>
      <c r="C1791" s="2" t="s">
        <v>133</v>
      </c>
      <c r="D1791" s="2" t="s">
        <v>34</v>
      </c>
      <c r="E1791">
        <v>11</v>
      </c>
      <c r="F1791" s="1">
        <v>11</v>
      </c>
      <c r="G1791" s="1">
        <v>8</v>
      </c>
      <c r="H1791" t="s">
        <v>151</v>
      </c>
      <c r="I1791">
        <v>9</v>
      </c>
    </row>
    <row r="1792" spans="1:9" hidden="1" x14ac:dyDescent="0.25">
      <c r="A1792" s="2" t="s">
        <v>123</v>
      </c>
      <c r="B1792" s="2" t="s">
        <v>106</v>
      </c>
      <c r="C1792" s="2" t="s">
        <v>2</v>
      </c>
      <c r="D1792" s="2" t="s">
        <v>34</v>
      </c>
      <c r="E1792">
        <v>5</v>
      </c>
      <c r="F1792" s="1">
        <v>5</v>
      </c>
      <c r="G1792" s="1">
        <v>4</v>
      </c>
      <c r="H1792">
        <v>5</v>
      </c>
      <c r="I1792">
        <v>5</v>
      </c>
    </row>
    <row r="1793" spans="1:9" hidden="1" x14ac:dyDescent="0.25">
      <c r="A1793" s="2" t="s">
        <v>123</v>
      </c>
      <c r="B1793" s="2" t="s">
        <v>107</v>
      </c>
      <c r="C1793" s="2" t="s">
        <v>129</v>
      </c>
      <c r="D1793" s="2" t="s">
        <v>34</v>
      </c>
      <c r="E1793" t="s">
        <v>151</v>
      </c>
      <c r="F1793" s="1">
        <v>0</v>
      </c>
      <c r="G1793" s="1">
        <v>3</v>
      </c>
      <c r="H1793">
        <v>0</v>
      </c>
      <c r="I1793">
        <v>0</v>
      </c>
    </row>
    <row r="1794" spans="1:9" hidden="1" x14ac:dyDescent="0.25">
      <c r="A1794" s="2" t="s">
        <v>123</v>
      </c>
      <c r="B1794" s="2" t="s">
        <v>107</v>
      </c>
      <c r="C1794" s="2" t="s">
        <v>130</v>
      </c>
      <c r="D1794" s="2" t="s">
        <v>34</v>
      </c>
      <c r="E1794" t="s">
        <v>151</v>
      </c>
      <c r="F1794" s="1" t="s">
        <v>151</v>
      </c>
      <c r="G1794" s="1">
        <v>5</v>
      </c>
      <c r="H1794">
        <v>0</v>
      </c>
      <c r="I1794">
        <v>0</v>
      </c>
    </row>
    <row r="1795" spans="1:9" x14ac:dyDescent="0.25">
      <c r="A1795" s="2" t="s">
        <v>123</v>
      </c>
      <c r="B1795" s="2" t="s">
        <v>107</v>
      </c>
      <c r="C1795" s="2" t="s">
        <v>131</v>
      </c>
      <c r="D1795" s="2" t="s">
        <v>34</v>
      </c>
      <c r="E1795">
        <v>19</v>
      </c>
      <c r="F1795" s="1">
        <v>19</v>
      </c>
      <c r="G1795" s="1">
        <v>8</v>
      </c>
      <c r="H1795">
        <v>5</v>
      </c>
      <c r="I1795">
        <v>14</v>
      </c>
    </row>
    <row r="1796" spans="1:9" hidden="1" x14ac:dyDescent="0.25">
      <c r="A1796" s="2" t="s">
        <v>123</v>
      </c>
      <c r="B1796" s="2" t="s">
        <v>107</v>
      </c>
      <c r="C1796" s="2" t="s">
        <v>132</v>
      </c>
      <c r="D1796" s="2" t="s">
        <v>34</v>
      </c>
      <c r="E1796">
        <v>18</v>
      </c>
      <c r="F1796" s="1">
        <v>18</v>
      </c>
      <c r="G1796" s="1">
        <v>12</v>
      </c>
      <c r="H1796" t="s">
        <v>151</v>
      </c>
      <c r="I1796">
        <v>15</v>
      </c>
    </row>
    <row r="1797" spans="1:9" hidden="1" x14ac:dyDescent="0.25">
      <c r="A1797" s="2" t="s">
        <v>123</v>
      </c>
      <c r="B1797" s="2" t="s">
        <v>107</v>
      </c>
      <c r="C1797" s="2" t="s">
        <v>133</v>
      </c>
      <c r="D1797" s="2" t="s">
        <v>34</v>
      </c>
      <c r="E1797">
        <v>5</v>
      </c>
      <c r="F1797" s="1">
        <v>5</v>
      </c>
      <c r="G1797" s="1">
        <v>4</v>
      </c>
      <c r="H1797" t="s">
        <v>151</v>
      </c>
      <c r="I1797">
        <v>5</v>
      </c>
    </row>
    <row r="1798" spans="1:9" hidden="1" x14ac:dyDescent="0.25">
      <c r="A1798" s="2" t="s">
        <v>123</v>
      </c>
      <c r="B1798" s="2" t="s">
        <v>107</v>
      </c>
      <c r="C1798" s="2" t="s">
        <v>2</v>
      </c>
      <c r="D1798" s="2" t="s">
        <v>34</v>
      </c>
      <c r="E1798" t="s">
        <v>151</v>
      </c>
      <c r="F1798" s="1" t="s">
        <v>151</v>
      </c>
      <c r="G1798" s="1">
        <v>2</v>
      </c>
      <c r="H1798" t="s">
        <v>151</v>
      </c>
      <c r="I1798">
        <v>1</v>
      </c>
    </row>
    <row r="1799" spans="1:9" hidden="1" x14ac:dyDescent="0.25">
      <c r="A1799" s="2" t="s">
        <v>123</v>
      </c>
      <c r="B1799" s="2" t="s">
        <v>52</v>
      </c>
      <c r="C1799" s="2" t="s">
        <v>129</v>
      </c>
      <c r="D1799" s="2" t="s">
        <v>34</v>
      </c>
      <c r="E1799">
        <v>34</v>
      </c>
      <c r="F1799" s="1">
        <v>0</v>
      </c>
      <c r="G1799" s="1">
        <v>69</v>
      </c>
      <c r="H1799">
        <v>0</v>
      </c>
      <c r="I1799">
        <v>0</v>
      </c>
    </row>
    <row r="1800" spans="1:9" hidden="1" x14ac:dyDescent="0.25">
      <c r="A1800" s="2" t="s">
        <v>123</v>
      </c>
      <c r="B1800" s="2" t="s">
        <v>52</v>
      </c>
      <c r="C1800" s="2" t="s">
        <v>130</v>
      </c>
      <c r="D1800" s="2" t="s">
        <v>34</v>
      </c>
      <c r="E1800">
        <v>37</v>
      </c>
      <c r="F1800" s="1">
        <v>35</v>
      </c>
      <c r="G1800" s="1">
        <v>39</v>
      </c>
      <c r="H1800">
        <v>0</v>
      </c>
      <c r="I1800">
        <v>0</v>
      </c>
    </row>
    <row r="1801" spans="1:9" x14ac:dyDescent="0.25">
      <c r="A1801" s="2" t="s">
        <v>123</v>
      </c>
      <c r="B1801" s="2" t="s">
        <v>52</v>
      </c>
      <c r="C1801" s="2" t="s">
        <v>131</v>
      </c>
      <c r="D1801" s="2" t="s">
        <v>34</v>
      </c>
      <c r="E1801">
        <v>186</v>
      </c>
      <c r="F1801" s="1">
        <v>183</v>
      </c>
      <c r="G1801" s="1">
        <v>149</v>
      </c>
      <c r="H1801">
        <v>11</v>
      </c>
      <c r="I1801">
        <v>130</v>
      </c>
    </row>
    <row r="1802" spans="1:9" hidden="1" x14ac:dyDescent="0.25">
      <c r="A1802" s="2" t="s">
        <v>123</v>
      </c>
      <c r="B1802" s="2" t="s">
        <v>52</v>
      </c>
      <c r="C1802" s="2" t="s">
        <v>132</v>
      </c>
      <c r="D1802" s="2" t="s">
        <v>34</v>
      </c>
      <c r="E1802">
        <v>83</v>
      </c>
      <c r="F1802" s="1">
        <v>82</v>
      </c>
      <c r="G1802" s="1">
        <v>73</v>
      </c>
      <c r="H1802">
        <v>15</v>
      </c>
      <c r="I1802">
        <v>67</v>
      </c>
    </row>
    <row r="1803" spans="1:9" hidden="1" x14ac:dyDescent="0.25">
      <c r="A1803" s="2" t="s">
        <v>123</v>
      </c>
      <c r="B1803" s="2" t="s">
        <v>52</v>
      </c>
      <c r="C1803" s="2" t="s">
        <v>133</v>
      </c>
      <c r="D1803" s="2" t="s">
        <v>34</v>
      </c>
      <c r="E1803">
        <v>30</v>
      </c>
      <c r="F1803" s="1">
        <v>30</v>
      </c>
      <c r="G1803" s="1">
        <v>25</v>
      </c>
      <c r="H1803">
        <v>8</v>
      </c>
      <c r="I1803">
        <v>23</v>
      </c>
    </row>
    <row r="1804" spans="1:9" hidden="1" x14ac:dyDescent="0.25">
      <c r="A1804" s="2" t="s">
        <v>123</v>
      </c>
      <c r="B1804" s="2" t="s">
        <v>52</v>
      </c>
      <c r="C1804" s="2" t="s">
        <v>2</v>
      </c>
      <c r="D1804" s="2" t="s">
        <v>34</v>
      </c>
      <c r="E1804">
        <v>11</v>
      </c>
      <c r="F1804" s="1">
        <v>11</v>
      </c>
      <c r="G1804" s="1">
        <v>12</v>
      </c>
      <c r="H1804">
        <v>6</v>
      </c>
      <c r="I1804">
        <v>11</v>
      </c>
    </row>
    <row r="1805" spans="1:9" hidden="1" x14ac:dyDescent="0.25">
      <c r="A1805" s="2" t="s">
        <v>123</v>
      </c>
      <c r="B1805" s="2" t="s">
        <v>47</v>
      </c>
      <c r="C1805" s="2" t="s">
        <v>129</v>
      </c>
      <c r="D1805" s="2" t="s">
        <v>34</v>
      </c>
      <c r="E1805">
        <v>0</v>
      </c>
      <c r="F1805" s="1">
        <v>0</v>
      </c>
      <c r="G1805" s="1">
        <v>3</v>
      </c>
      <c r="H1805">
        <v>0</v>
      </c>
      <c r="I1805">
        <v>0</v>
      </c>
    </row>
    <row r="1806" spans="1:9" x14ac:dyDescent="0.25">
      <c r="A1806" s="2" t="s">
        <v>123</v>
      </c>
      <c r="B1806" s="2" t="s">
        <v>47</v>
      </c>
      <c r="C1806" s="2" t="s">
        <v>131</v>
      </c>
      <c r="D1806" s="2" t="s">
        <v>34</v>
      </c>
      <c r="E1806" t="s">
        <v>151</v>
      </c>
      <c r="F1806" s="1" t="s">
        <v>151</v>
      </c>
      <c r="G1806" s="1">
        <v>4</v>
      </c>
      <c r="H1806">
        <v>0</v>
      </c>
      <c r="I1806">
        <v>1</v>
      </c>
    </row>
    <row r="1807" spans="1:9" hidden="1" x14ac:dyDescent="0.25">
      <c r="A1807" s="2" t="s">
        <v>123</v>
      </c>
      <c r="B1807" s="2" t="s">
        <v>47</v>
      </c>
      <c r="C1807" s="2" t="s">
        <v>132</v>
      </c>
      <c r="D1807" s="2" t="s">
        <v>34</v>
      </c>
      <c r="E1807" t="s">
        <v>151</v>
      </c>
      <c r="F1807" s="1" t="s">
        <v>151</v>
      </c>
      <c r="G1807" s="1">
        <v>1</v>
      </c>
      <c r="H1807">
        <v>0</v>
      </c>
      <c r="I1807">
        <v>1</v>
      </c>
    </row>
    <row r="1808" spans="1:9" hidden="1" x14ac:dyDescent="0.25">
      <c r="A1808" s="2" t="s">
        <v>123</v>
      </c>
      <c r="B1808" s="2" t="s">
        <v>47</v>
      </c>
      <c r="C1808" s="2" t="s">
        <v>2</v>
      </c>
      <c r="D1808" s="2" t="s">
        <v>34</v>
      </c>
      <c r="E1808" t="s">
        <v>151</v>
      </c>
      <c r="F1808" s="1" t="s">
        <v>151</v>
      </c>
      <c r="G1808" s="1">
        <v>1</v>
      </c>
      <c r="H1808">
        <v>0</v>
      </c>
      <c r="I1808">
        <v>1</v>
      </c>
    </row>
    <row r="1809" spans="1:9" hidden="1" x14ac:dyDescent="0.25">
      <c r="A1809" s="2" t="s">
        <v>123</v>
      </c>
      <c r="B1809" s="2" t="s">
        <v>50</v>
      </c>
      <c r="C1809" s="2" t="s">
        <v>129</v>
      </c>
      <c r="D1809" s="2" t="s">
        <v>34</v>
      </c>
      <c r="E1809">
        <v>45</v>
      </c>
      <c r="F1809" s="1">
        <v>0</v>
      </c>
      <c r="G1809" s="1">
        <v>81</v>
      </c>
      <c r="H1809">
        <v>0</v>
      </c>
      <c r="I1809">
        <v>0</v>
      </c>
    </row>
    <row r="1810" spans="1:9" hidden="1" x14ac:dyDescent="0.25">
      <c r="A1810" s="2" t="s">
        <v>123</v>
      </c>
      <c r="B1810" s="2" t="s">
        <v>50</v>
      </c>
      <c r="C1810" s="2" t="s">
        <v>130</v>
      </c>
      <c r="D1810" s="2" t="s">
        <v>34</v>
      </c>
      <c r="E1810">
        <v>40</v>
      </c>
      <c r="F1810" s="1">
        <v>37</v>
      </c>
      <c r="G1810" s="1">
        <v>34</v>
      </c>
      <c r="H1810">
        <v>0</v>
      </c>
      <c r="I1810">
        <v>0</v>
      </c>
    </row>
    <row r="1811" spans="1:9" x14ac:dyDescent="0.25">
      <c r="A1811" s="2" t="s">
        <v>123</v>
      </c>
      <c r="B1811" s="2" t="s">
        <v>50</v>
      </c>
      <c r="C1811" s="2" t="s">
        <v>131</v>
      </c>
      <c r="D1811" s="2" t="s">
        <v>34</v>
      </c>
      <c r="E1811">
        <v>88</v>
      </c>
      <c r="F1811" s="1">
        <v>85</v>
      </c>
      <c r="G1811" s="1">
        <v>70</v>
      </c>
      <c r="H1811">
        <v>9</v>
      </c>
      <c r="I1811">
        <v>55</v>
      </c>
    </row>
    <row r="1812" spans="1:9" hidden="1" x14ac:dyDescent="0.25">
      <c r="A1812" s="2" t="s">
        <v>123</v>
      </c>
      <c r="B1812" s="2" t="s">
        <v>50</v>
      </c>
      <c r="C1812" s="2" t="s">
        <v>132</v>
      </c>
      <c r="D1812" s="2" t="s">
        <v>34</v>
      </c>
      <c r="E1812">
        <v>65</v>
      </c>
      <c r="F1812" s="1">
        <v>63</v>
      </c>
      <c r="G1812" s="1">
        <v>59</v>
      </c>
      <c r="H1812">
        <v>17</v>
      </c>
      <c r="I1812">
        <v>51</v>
      </c>
    </row>
    <row r="1813" spans="1:9" hidden="1" x14ac:dyDescent="0.25">
      <c r="A1813" s="2" t="s">
        <v>123</v>
      </c>
      <c r="B1813" s="2" t="s">
        <v>50</v>
      </c>
      <c r="C1813" s="2" t="s">
        <v>133</v>
      </c>
      <c r="D1813" s="2" t="s">
        <v>34</v>
      </c>
      <c r="E1813">
        <v>20</v>
      </c>
      <c r="F1813" s="1">
        <v>19</v>
      </c>
      <c r="G1813" s="1">
        <v>21</v>
      </c>
      <c r="H1813" t="s">
        <v>151</v>
      </c>
      <c r="I1813">
        <v>15</v>
      </c>
    </row>
    <row r="1814" spans="1:9" hidden="1" x14ac:dyDescent="0.25">
      <c r="A1814" s="2" t="s">
        <v>123</v>
      </c>
      <c r="B1814" s="2" t="s">
        <v>50</v>
      </c>
      <c r="C1814" s="2" t="s">
        <v>2</v>
      </c>
      <c r="D1814" s="2" t="s">
        <v>34</v>
      </c>
      <c r="E1814" t="s">
        <v>151</v>
      </c>
      <c r="F1814" s="1" t="s">
        <v>151</v>
      </c>
      <c r="G1814" s="1">
        <v>3</v>
      </c>
      <c r="H1814" t="s">
        <v>151</v>
      </c>
      <c r="I1814">
        <v>2</v>
      </c>
    </row>
    <row r="1815" spans="1:9" hidden="1" x14ac:dyDescent="0.25">
      <c r="A1815" s="2" t="s">
        <v>45</v>
      </c>
      <c r="B1815" s="2" t="s">
        <v>104</v>
      </c>
      <c r="C1815" s="2" t="s">
        <v>129</v>
      </c>
      <c r="D1815" s="2" t="s">
        <v>30</v>
      </c>
      <c r="E1815">
        <v>1334</v>
      </c>
      <c r="F1815" s="1">
        <v>0</v>
      </c>
      <c r="G1815" s="1">
        <v>4918</v>
      </c>
      <c r="H1815">
        <v>0</v>
      </c>
      <c r="I1815">
        <v>0</v>
      </c>
    </row>
    <row r="1816" spans="1:9" hidden="1" x14ac:dyDescent="0.25">
      <c r="A1816" s="2" t="s">
        <v>45</v>
      </c>
      <c r="B1816" s="2" t="s">
        <v>104</v>
      </c>
      <c r="C1816" s="2" t="s">
        <v>130</v>
      </c>
      <c r="D1816" s="2" t="s">
        <v>30</v>
      </c>
      <c r="E1816">
        <v>3325</v>
      </c>
      <c r="F1816" s="1">
        <v>3108</v>
      </c>
      <c r="G1816" s="1">
        <v>3603</v>
      </c>
      <c r="H1816" t="s">
        <v>151</v>
      </c>
      <c r="I1816">
        <v>69</v>
      </c>
    </row>
    <row r="1817" spans="1:9" x14ac:dyDescent="0.25">
      <c r="A1817" s="2" t="s">
        <v>45</v>
      </c>
      <c r="B1817" s="2" t="s">
        <v>104</v>
      </c>
      <c r="C1817" s="2" t="s">
        <v>131</v>
      </c>
      <c r="D1817" s="2" t="s">
        <v>30</v>
      </c>
      <c r="E1817">
        <v>8136</v>
      </c>
      <c r="F1817" s="1">
        <v>7763</v>
      </c>
      <c r="G1817" s="1">
        <v>8868</v>
      </c>
      <c r="H1817">
        <v>1338</v>
      </c>
      <c r="I1817">
        <v>4555</v>
      </c>
    </row>
    <row r="1818" spans="1:9" hidden="1" x14ac:dyDescent="0.25">
      <c r="A1818" s="2" t="s">
        <v>45</v>
      </c>
      <c r="B1818" s="2" t="s">
        <v>104</v>
      </c>
      <c r="C1818" s="2" t="s">
        <v>132</v>
      </c>
      <c r="D1818" s="2" t="s">
        <v>30</v>
      </c>
      <c r="E1818">
        <v>4448</v>
      </c>
      <c r="F1818" s="1">
        <v>4318</v>
      </c>
      <c r="G1818" s="1">
        <v>5046</v>
      </c>
      <c r="H1818">
        <v>1347</v>
      </c>
      <c r="I1818">
        <v>3141</v>
      </c>
    </row>
    <row r="1819" spans="1:9" hidden="1" x14ac:dyDescent="0.25">
      <c r="A1819" s="2" t="s">
        <v>45</v>
      </c>
      <c r="B1819" s="2" t="s">
        <v>104</v>
      </c>
      <c r="C1819" s="2" t="s">
        <v>133</v>
      </c>
      <c r="D1819" s="2" t="s">
        <v>30</v>
      </c>
      <c r="E1819">
        <v>3949</v>
      </c>
      <c r="F1819" s="1">
        <v>3886</v>
      </c>
      <c r="G1819" s="1">
        <v>4175</v>
      </c>
      <c r="H1819">
        <v>2010</v>
      </c>
      <c r="I1819">
        <v>3363</v>
      </c>
    </row>
    <row r="1820" spans="1:9" hidden="1" x14ac:dyDescent="0.25">
      <c r="A1820" s="2" t="s">
        <v>45</v>
      </c>
      <c r="B1820" s="2" t="s">
        <v>104</v>
      </c>
      <c r="C1820" s="2" t="s">
        <v>2</v>
      </c>
      <c r="D1820" s="2" t="s">
        <v>30</v>
      </c>
      <c r="E1820">
        <v>2021</v>
      </c>
      <c r="F1820" s="1">
        <v>2008</v>
      </c>
      <c r="G1820" s="1">
        <v>1954</v>
      </c>
      <c r="H1820">
        <v>1476</v>
      </c>
      <c r="I1820">
        <v>1886</v>
      </c>
    </row>
    <row r="1821" spans="1:9" hidden="1" x14ac:dyDescent="0.25">
      <c r="A1821" s="2" t="s">
        <v>122</v>
      </c>
      <c r="B1821" s="2" t="s">
        <v>63</v>
      </c>
      <c r="C1821" s="2" t="s">
        <v>129</v>
      </c>
      <c r="D1821" s="2" t="s">
        <v>30</v>
      </c>
      <c r="E1821">
        <v>33</v>
      </c>
      <c r="F1821" s="1">
        <v>0</v>
      </c>
      <c r="G1821" s="1">
        <v>114</v>
      </c>
      <c r="H1821">
        <v>0</v>
      </c>
      <c r="I1821">
        <v>0</v>
      </c>
    </row>
    <row r="1822" spans="1:9" hidden="1" x14ac:dyDescent="0.25">
      <c r="A1822" s="2" t="s">
        <v>122</v>
      </c>
      <c r="B1822" s="2" t="s">
        <v>63</v>
      </c>
      <c r="C1822" s="2" t="s">
        <v>130</v>
      </c>
      <c r="D1822" s="2" t="s">
        <v>30</v>
      </c>
      <c r="E1822">
        <v>80</v>
      </c>
      <c r="F1822" s="1">
        <v>77</v>
      </c>
      <c r="G1822" s="1">
        <v>85</v>
      </c>
      <c r="H1822">
        <v>0</v>
      </c>
      <c r="I1822">
        <v>2</v>
      </c>
    </row>
    <row r="1823" spans="1:9" x14ac:dyDescent="0.25">
      <c r="A1823" s="2" t="s">
        <v>122</v>
      </c>
      <c r="B1823" s="2" t="s">
        <v>63</v>
      </c>
      <c r="C1823" s="2" t="s">
        <v>131</v>
      </c>
      <c r="D1823" s="2" t="s">
        <v>30</v>
      </c>
      <c r="E1823">
        <v>252</v>
      </c>
      <c r="F1823" s="1">
        <v>248</v>
      </c>
      <c r="G1823" s="1">
        <v>266</v>
      </c>
      <c r="H1823">
        <v>53</v>
      </c>
      <c r="I1823">
        <v>181</v>
      </c>
    </row>
    <row r="1824" spans="1:9" hidden="1" x14ac:dyDescent="0.25">
      <c r="A1824" s="2" t="s">
        <v>122</v>
      </c>
      <c r="B1824" s="2" t="s">
        <v>63</v>
      </c>
      <c r="C1824" s="2" t="s">
        <v>132</v>
      </c>
      <c r="D1824" s="2" t="s">
        <v>30</v>
      </c>
      <c r="E1824">
        <v>201</v>
      </c>
      <c r="F1824" s="1">
        <v>199</v>
      </c>
      <c r="G1824" s="1">
        <v>235</v>
      </c>
      <c r="H1824">
        <v>85</v>
      </c>
      <c r="I1824">
        <v>175</v>
      </c>
    </row>
    <row r="1825" spans="1:9" hidden="1" x14ac:dyDescent="0.25">
      <c r="A1825" s="2" t="s">
        <v>122</v>
      </c>
      <c r="B1825" s="2" t="s">
        <v>63</v>
      </c>
      <c r="C1825" s="2" t="s">
        <v>133</v>
      </c>
      <c r="D1825" s="2" t="s">
        <v>30</v>
      </c>
      <c r="E1825">
        <v>89</v>
      </c>
      <c r="F1825" s="1">
        <v>88</v>
      </c>
      <c r="G1825" s="1">
        <v>90</v>
      </c>
      <c r="H1825">
        <v>51</v>
      </c>
      <c r="I1825">
        <v>75</v>
      </c>
    </row>
    <row r="1826" spans="1:9" hidden="1" x14ac:dyDescent="0.25">
      <c r="A1826" s="2" t="s">
        <v>122</v>
      </c>
      <c r="B1826" s="2" t="s">
        <v>63</v>
      </c>
      <c r="C1826" s="2" t="s">
        <v>2</v>
      </c>
      <c r="D1826" s="2" t="s">
        <v>30</v>
      </c>
      <c r="E1826">
        <v>31</v>
      </c>
      <c r="F1826" s="1">
        <v>31</v>
      </c>
      <c r="G1826" s="1">
        <v>41</v>
      </c>
      <c r="H1826">
        <v>21</v>
      </c>
      <c r="I1826">
        <v>29</v>
      </c>
    </row>
    <row r="1827" spans="1:9" hidden="1" x14ac:dyDescent="0.25">
      <c r="A1827" s="2" t="s">
        <v>122</v>
      </c>
      <c r="B1827" s="2" t="s">
        <v>60</v>
      </c>
      <c r="C1827" s="2" t="s">
        <v>129</v>
      </c>
      <c r="D1827" s="2" t="s">
        <v>30</v>
      </c>
      <c r="E1827">
        <v>42</v>
      </c>
      <c r="F1827" s="1">
        <v>0</v>
      </c>
      <c r="G1827" s="1">
        <v>131</v>
      </c>
      <c r="H1827">
        <v>0</v>
      </c>
      <c r="I1827">
        <v>0</v>
      </c>
    </row>
    <row r="1828" spans="1:9" hidden="1" x14ac:dyDescent="0.25">
      <c r="A1828" s="2" t="s">
        <v>122</v>
      </c>
      <c r="B1828" s="2" t="s">
        <v>60</v>
      </c>
      <c r="C1828" s="2" t="s">
        <v>130</v>
      </c>
      <c r="D1828" s="2" t="s">
        <v>30</v>
      </c>
      <c r="E1828">
        <v>145</v>
      </c>
      <c r="F1828" s="1">
        <v>143</v>
      </c>
      <c r="G1828" s="1">
        <v>138</v>
      </c>
      <c r="H1828">
        <v>0</v>
      </c>
      <c r="I1828">
        <v>8</v>
      </c>
    </row>
    <row r="1829" spans="1:9" x14ac:dyDescent="0.25">
      <c r="A1829" s="2" t="s">
        <v>122</v>
      </c>
      <c r="B1829" s="2" t="s">
        <v>60</v>
      </c>
      <c r="C1829" s="2" t="s">
        <v>131</v>
      </c>
      <c r="D1829" s="2" t="s">
        <v>30</v>
      </c>
      <c r="E1829">
        <v>584</v>
      </c>
      <c r="F1829" s="1">
        <v>580</v>
      </c>
      <c r="G1829" s="1">
        <v>478</v>
      </c>
      <c r="H1829">
        <v>168</v>
      </c>
      <c r="I1829">
        <v>483</v>
      </c>
    </row>
    <row r="1830" spans="1:9" hidden="1" x14ac:dyDescent="0.25">
      <c r="A1830" s="2" t="s">
        <v>122</v>
      </c>
      <c r="B1830" s="2" t="s">
        <v>60</v>
      </c>
      <c r="C1830" s="2" t="s">
        <v>132</v>
      </c>
      <c r="D1830" s="2" t="s">
        <v>30</v>
      </c>
      <c r="E1830">
        <v>501</v>
      </c>
      <c r="F1830" s="1">
        <v>497</v>
      </c>
      <c r="G1830" s="1">
        <v>464</v>
      </c>
      <c r="H1830">
        <v>210</v>
      </c>
      <c r="I1830">
        <v>446</v>
      </c>
    </row>
    <row r="1831" spans="1:9" hidden="1" x14ac:dyDescent="0.25">
      <c r="A1831" s="2" t="s">
        <v>122</v>
      </c>
      <c r="B1831" s="2" t="s">
        <v>60</v>
      </c>
      <c r="C1831" s="2" t="s">
        <v>133</v>
      </c>
      <c r="D1831" s="2" t="s">
        <v>30</v>
      </c>
      <c r="E1831">
        <v>221</v>
      </c>
      <c r="F1831" s="1">
        <v>221</v>
      </c>
      <c r="G1831" s="1">
        <v>202</v>
      </c>
      <c r="H1831">
        <v>114</v>
      </c>
      <c r="I1831">
        <v>203</v>
      </c>
    </row>
    <row r="1832" spans="1:9" hidden="1" x14ac:dyDescent="0.25">
      <c r="A1832" s="2" t="s">
        <v>122</v>
      </c>
      <c r="B1832" s="2" t="s">
        <v>60</v>
      </c>
      <c r="C1832" s="2" t="s">
        <v>2</v>
      </c>
      <c r="D1832" s="2" t="s">
        <v>30</v>
      </c>
      <c r="E1832">
        <v>47</v>
      </c>
      <c r="F1832" s="1">
        <v>46</v>
      </c>
      <c r="G1832" s="1">
        <v>40</v>
      </c>
      <c r="H1832">
        <v>29</v>
      </c>
      <c r="I1832">
        <v>44</v>
      </c>
    </row>
    <row r="1833" spans="1:9" hidden="1" x14ac:dyDescent="0.25">
      <c r="A1833" s="2" t="s">
        <v>122</v>
      </c>
      <c r="B1833" s="2" t="s">
        <v>58</v>
      </c>
      <c r="C1833" s="2" t="s">
        <v>129</v>
      </c>
      <c r="D1833" s="2" t="s">
        <v>30</v>
      </c>
      <c r="E1833">
        <v>315</v>
      </c>
      <c r="F1833" s="1">
        <v>0</v>
      </c>
      <c r="G1833" s="1">
        <v>509</v>
      </c>
      <c r="H1833">
        <v>0</v>
      </c>
      <c r="I1833">
        <v>0</v>
      </c>
    </row>
    <row r="1834" spans="1:9" hidden="1" x14ac:dyDescent="0.25">
      <c r="A1834" s="2" t="s">
        <v>122</v>
      </c>
      <c r="B1834" s="2" t="s">
        <v>58</v>
      </c>
      <c r="C1834" s="2" t="s">
        <v>130</v>
      </c>
      <c r="D1834" s="2" t="s">
        <v>30</v>
      </c>
      <c r="E1834">
        <v>314</v>
      </c>
      <c r="F1834" s="1">
        <v>300</v>
      </c>
      <c r="G1834" s="1">
        <v>289</v>
      </c>
      <c r="H1834" t="s">
        <v>151</v>
      </c>
      <c r="I1834">
        <v>18</v>
      </c>
    </row>
    <row r="1835" spans="1:9" x14ac:dyDescent="0.25">
      <c r="A1835" s="2" t="s">
        <v>122</v>
      </c>
      <c r="B1835" s="2" t="s">
        <v>58</v>
      </c>
      <c r="C1835" s="2" t="s">
        <v>131</v>
      </c>
      <c r="D1835" s="2" t="s">
        <v>30</v>
      </c>
      <c r="E1835">
        <v>1974</v>
      </c>
      <c r="F1835" s="1">
        <v>1948</v>
      </c>
      <c r="G1835" s="1">
        <v>1667</v>
      </c>
      <c r="H1835">
        <v>632</v>
      </c>
      <c r="I1835">
        <v>1665</v>
      </c>
    </row>
    <row r="1836" spans="1:9" hidden="1" x14ac:dyDescent="0.25">
      <c r="A1836" s="2" t="s">
        <v>122</v>
      </c>
      <c r="B1836" s="2" t="s">
        <v>58</v>
      </c>
      <c r="C1836" s="2" t="s">
        <v>132</v>
      </c>
      <c r="D1836" s="2" t="s">
        <v>30</v>
      </c>
      <c r="E1836">
        <v>1127</v>
      </c>
      <c r="F1836" s="1">
        <v>1115</v>
      </c>
      <c r="G1836" s="1">
        <v>1036</v>
      </c>
      <c r="H1836">
        <v>369</v>
      </c>
      <c r="I1836">
        <v>993</v>
      </c>
    </row>
    <row r="1837" spans="1:9" hidden="1" x14ac:dyDescent="0.25">
      <c r="A1837" s="2" t="s">
        <v>122</v>
      </c>
      <c r="B1837" s="2" t="s">
        <v>58</v>
      </c>
      <c r="C1837" s="2" t="s">
        <v>133</v>
      </c>
      <c r="D1837" s="2" t="s">
        <v>30</v>
      </c>
      <c r="E1837">
        <v>550</v>
      </c>
      <c r="F1837" s="1">
        <v>547</v>
      </c>
      <c r="G1837" s="1">
        <v>604</v>
      </c>
      <c r="H1837">
        <v>261</v>
      </c>
      <c r="I1837">
        <v>507</v>
      </c>
    </row>
    <row r="1838" spans="1:9" hidden="1" x14ac:dyDescent="0.25">
      <c r="A1838" s="2" t="s">
        <v>122</v>
      </c>
      <c r="B1838" s="2" t="s">
        <v>58</v>
      </c>
      <c r="C1838" s="2" t="s">
        <v>2</v>
      </c>
      <c r="D1838" s="2" t="s">
        <v>30</v>
      </c>
      <c r="E1838">
        <v>382</v>
      </c>
      <c r="F1838" s="1">
        <v>379</v>
      </c>
      <c r="G1838" s="1">
        <v>402</v>
      </c>
      <c r="H1838">
        <v>235</v>
      </c>
      <c r="I1838">
        <v>349</v>
      </c>
    </row>
    <row r="1839" spans="1:9" hidden="1" x14ac:dyDescent="0.25">
      <c r="A1839" s="2" t="s">
        <v>122</v>
      </c>
      <c r="B1839" s="2" t="s">
        <v>108</v>
      </c>
      <c r="C1839" s="2" t="s">
        <v>129</v>
      </c>
      <c r="D1839" s="2" t="s">
        <v>30</v>
      </c>
      <c r="E1839">
        <v>0</v>
      </c>
      <c r="F1839" s="1">
        <v>0</v>
      </c>
      <c r="G1839" s="1">
        <v>2</v>
      </c>
      <c r="H1839">
        <v>0</v>
      </c>
      <c r="I1839">
        <v>0</v>
      </c>
    </row>
    <row r="1840" spans="1:9" hidden="1" x14ac:dyDescent="0.25">
      <c r="A1840" s="2" t="s">
        <v>122</v>
      </c>
      <c r="B1840" s="2" t="s">
        <v>108</v>
      </c>
      <c r="C1840" s="2" t="s">
        <v>130</v>
      </c>
      <c r="D1840" s="2" t="s">
        <v>30</v>
      </c>
      <c r="E1840">
        <v>0</v>
      </c>
      <c r="F1840" s="1">
        <v>0</v>
      </c>
      <c r="G1840" s="1">
        <v>1</v>
      </c>
      <c r="H1840">
        <v>0</v>
      </c>
      <c r="I1840">
        <v>0</v>
      </c>
    </row>
    <row r="1841" spans="1:9" x14ac:dyDescent="0.25">
      <c r="A1841" s="2" t="s">
        <v>122</v>
      </c>
      <c r="B1841" s="2" t="s">
        <v>108</v>
      </c>
      <c r="C1841" s="2" t="s">
        <v>131</v>
      </c>
      <c r="D1841" s="2" t="s">
        <v>30</v>
      </c>
      <c r="E1841">
        <v>0</v>
      </c>
      <c r="F1841" s="1">
        <v>0</v>
      </c>
      <c r="G1841" s="1">
        <v>15</v>
      </c>
      <c r="H1841">
        <v>0</v>
      </c>
      <c r="I1841">
        <v>0</v>
      </c>
    </row>
    <row r="1842" spans="1:9" hidden="1" x14ac:dyDescent="0.25">
      <c r="A1842" s="2" t="s">
        <v>122</v>
      </c>
      <c r="B1842" s="2" t="s">
        <v>108</v>
      </c>
      <c r="C1842" s="2" t="s">
        <v>132</v>
      </c>
      <c r="D1842" s="2" t="s">
        <v>30</v>
      </c>
      <c r="E1842">
        <v>0</v>
      </c>
      <c r="F1842" s="1">
        <v>0</v>
      </c>
      <c r="G1842" s="1">
        <v>9</v>
      </c>
      <c r="H1842">
        <v>0</v>
      </c>
      <c r="I1842">
        <v>0</v>
      </c>
    </row>
    <row r="1843" spans="1:9" hidden="1" x14ac:dyDescent="0.25">
      <c r="A1843" s="2" t="s">
        <v>122</v>
      </c>
      <c r="B1843" s="2" t="s">
        <v>108</v>
      </c>
      <c r="C1843" s="2" t="s">
        <v>133</v>
      </c>
      <c r="D1843" s="2" t="s">
        <v>30</v>
      </c>
      <c r="E1843">
        <v>0</v>
      </c>
      <c r="F1843" s="1">
        <v>0</v>
      </c>
      <c r="G1843" s="1">
        <v>4</v>
      </c>
      <c r="H1843">
        <v>0</v>
      </c>
      <c r="I1843">
        <v>0</v>
      </c>
    </row>
    <row r="1844" spans="1:9" hidden="1" x14ac:dyDescent="0.25">
      <c r="A1844" s="2" t="s">
        <v>122</v>
      </c>
      <c r="B1844" s="2" t="s">
        <v>108</v>
      </c>
      <c r="C1844" s="2" t="s">
        <v>2</v>
      </c>
      <c r="D1844" s="2" t="s">
        <v>30</v>
      </c>
      <c r="E1844">
        <v>0</v>
      </c>
      <c r="F1844" s="1">
        <v>0</v>
      </c>
      <c r="G1844" s="1">
        <v>14</v>
      </c>
      <c r="H1844">
        <v>0</v>
      </c>
      <c r="I1844">
        <v>0</v>
      </c>
    </row>
    <row r="1845" spans="1:9" hidden="1" x14ac:dyDescent="0.25">
      <c r="A1845" s="2" t="s">
        <v>122</v>
      </c>
      <c r="B1845" s="2" t="s">
        <v>68</v>
      </c>
      <c r="C1845" s="2" t="s">
        <v>129</v>
      </c>
      <c r="D1845" s="2" t="s">
        <v>30</v>
      </c>
      <c r="E1845">
        <v>127</v>
      </c>
      <c r="F1845" s="1">
        <v>0</v>
      </c>
      <c r="G1845" s="1">
        <v>343</v>
      </c>
      <c r="H1845">
        <v>0</v>
      </c>
      <c r="I1845">
        <v>0</v>
      </c>
    </row>
    <row r="1846" spans="1:9" hidden="1" x14ac:dyDescent="0.25">
      <c r="A1846" s="2" t="s">
        <v>122</v>
      </c>
      <c r="B1846" s="2" t="s">
        <v>68</v>
      </c>
      <c r="C1846" s="2" t="s">
        <v>130</v>
      </c>
      <c r="D1846" s="2" t="s">
        <v>30</v>
      </c>
      <c r="E1846">
        <v>546</v>
      </c>
      <c r="F1846" s="1">
        <v>534</v>
      </c>
      <c r="G1846" s="1">
        <v>598</v>
      </c>
      <c r="H1846">
        <v>0</v>
      </c>
      <c r="I1846">
        <v>20</v>
      </c>
    </row>
    <row r="1847" spans="1:9" x14ac:dyDescent="0.25">
      <c r="A1847" s="2" t="s">
        <v>122</v>
      </c>
      <c r="B1847" s="2" t="s">
        <v>68</v>
      </c>
      <c r="C1847" s="2" t="s">
        <v>131</v>
      </c>
      <c r="D1847" s="2" t="s">
        <v>30</v>
      </c>
      <c r="E1847">
        <v>2787</v>
      </c>
      <c r="F1847" s="1">
        <v>2737</v>
      </c>
      <c r="G1847" s="1">
        <v>2921</v>
      </c>
      <c r="H1847">
        <v>596</v>
      </c>
      <c r="I1847">
        <v>2019</v>
      </c>
    </row>
    <row r="1848" spans="1:9" hidden="1" x14ac:dyDescent="0.25">
      <c r="A1848" s="2" t="s">
        <v>122</v>
      </c>
      <c r="B1848" s="2" t="s">
        <v>68</v>
      </c>
      <c r="C1848" s="2" t="s">
        <v>132</v>
      </c>
      <c r="D1848" s="2" t="s">
        <v>30</v>
      </c>
      <c r="E1848">
        <v>1630</v>
      </c>
      <c r="F1848" s="1">
        <v>1607</v>
      </c>
      <c r="G1848" s="1">
        <v>1778</v>
      </c>
      <c r="H1848">
        <v>596</v>
      </c>
      <c r="I1848">
        <v>1357</v>
      </c>
    </row>
    <row r="1849" spans="1:9" hidden="1" x14ac:dyDescent="0.25">
      <c r="A1849" s="2" t="s">
        <v>122</v>
      </c>
      <c r="B1849" s="2" t="s">
        <v>68</v>
      </c>
      <c r="C1849" s="2" t="s">
        <v>133</v>
      </c>
      <c r="D1849" s="2" t="s">
        <v>30</v>
      </c>
      <c r="E1849">
        <v>1219</v>
      </c>
      <c r="F1849" s="1">
        <v>1208</v>
      </c>
      <c r="G1849" s="1">
        <v>1300</v>
      </c>
      <c r="H1849">
        <v>714</v>
      </c>
      <c r="I1849">
        <v>1109</v>
      </c>
    </row>
    <row r="1850" spans="1:9" hidden="1" x14ac:dyDescent="0.25">
      <c r="A1850" s="2" t="s">
        <v>122</v>
      </c>
      <c r="B1850" s="2" t="s">
        <v>68</v>
      </c>
      <c r="C1850" s="2" t="s">
        <v>2</v>
      </c>
      <c r="D1850" s="2" t="s">
        <v>30</v>
      </c>
      <c r="E1850">
        <v>1364</v>
      </c>
      <c r="F1850" s="1">
        <v>1347</v>
      </c>
      <c r="G1850" s="1">
        <v>1441</v>
      </c>
      <c r="H1850">
        <v>1082</v>
      </c>
      <c r="I1850">
        <v>1278</v>
      </c>
    </row>
    <row r="1851" spans="1:9" hidden="1" x14ac:dyDescent="0.25">
      <c r="A1851" s="2" t="s">
        <v>122</v>
      </c>
      <c r="B1851" s="2" t="s">
        <v>57</v>
      </c>
      <c r="C1851" s="2" t="s">
        <v>129</v>
      </c>
      <c r="D1851" s="2" t="s">
        <v>30</v>
      </c>
      <c r="E1851">
        <v>208</v>
      </c>
      <c r="F1851" s="1">
        <v>0</v>
      </c>
      <c r="G1851" s="1">
        <v>415</v>
      </c>
      <c r="H1851">
        <v>0</v>
      </c>
      <c r="I1851">
        <v>0</v>
      </c>
    </row>
    <row r="1852" spans="1:9" hidden="1" x14ac:dyDescent="0.25">
      <c r="A1852" s="2" t="s">
        <v>122</v>
      </c>
      <c r="B1852" s="2" t="s">
        <v>57</v>
      </c>
      <c r="C1852" s="2" t="s">
        <v>130</v>
      </c>
      <c r="D1852" s="2" t="s">
        <v>30</v>
      </c>
      <c r="E1852">
        <v>221</v>
      </c>
      <c r="F1852" s="1">
        <v>208</v>
      </c>
      <c r="G1852" s="1">
        <v>193</v>
      </c>
      <c r="H1852">
        <v>0</v>
      </c>
      <c r="I1852">
        <v>7</v>
      </c>
    </row>
    <row r="1853" spans="1:9" x14ac:dyDescent="0.25">
      <c r="A1853" s="2" t="s">
        <v>122</v>
      </c>
      <c r="B1853" s="2" t="s">
        <v>57</v>
      </c>
      <c r="C1853" s="2" t="s">
        <v>131</v>
      </c>
      <c r="D1853" s="2" t="s">
        <v>30</v>
      </c>
      <c r="E1853">
        <v>2977</v>
      </c>
      <c r="F1853" s="1">
        <v>2954</v>
      </c>
      <c r="G1853" s="1">
        <v>2521</v>
      </c>
      <c r="H1853">
        <v>724</v>
      </c>
      <c r="I1853">
        <v>2510</v>
      </c>
    </row>
    <row r="1854" spans="1:9" hidden="1" x14ac:dyDescent="0.25">
      <c r="A1854" s="2" t="s">
        <v>122</v>
      </c>
      <c r="B1854" s="2" t="s">
        <v>57</v>
      </c>
      <c r="C1854" s="2" t="s">
        <v>132</v>
      </c>
      <c r="D1854" s="2" t="s">
        <v>30</v>
      </c>
      <c r="E1854">
        <v>1259</v>
      </c>
      <c r="F1854" s="1">
        <v>1253</v>
      </c>
      <c r="G1854" s="1">
        <v>1078</v>
      </c>
      <c r="H1854">
        <v>522</v>
      </c>
      <c r="I1854">
        <v>1139</v>
      </c>
    </row>
    <row r="1855" spans="1:9" hidden="1" x14ac:dyDescent="0.25">
      <c r="A1855" s="2" t="s">
        <v>122</v>
      </c>
      <c r="B1855" s="2" t="s">
        <v>57</v>
      </c>
      <c r="C1855" s="2" t="s">
        <v>133</v>
      </c>
      <c r="D1855" s="2" t="s">
        <v>30</v>
      </c>
      <c r="E1855">
        <v>311</v>
      </c>
      <c r="F1855" s="1">
        <v>308</v>
      </c>
      <c r="G1855" s="1">
        <v>322</v>
      </c>
      <c r="H1855">
        <v>164</v>
      </c>
      <c r="I1855">
        <v>292</v>
      </c>
    </row>
    <row r="1856" spans="1:9" hidden="1" x14ac:dyDescent="0.25">
      <c r="A1856" s="2" t="s">
        <v>122</v>
      </c>
      <c r="B1856" s="2" t="s">
        <v>57</v>
      </c>
      <c r="C1856" s="2" t="s">
        <v>2</v>
      </c>
      <c r="D1856" s="2" t="s">
        <v>30</v>
      </c>
      <c r="E1856">
        <v>117</v>
      </c>
      <c r="F1856" s="1">
        <v>117</v>
      </c>
      <c r="G1856" s="1">
        <v>118</v>
      </c>
      <c r="H1856">
        <v>90</v>
      </c>
      <c r="I1856">
        <v>112</v>
      </c>
    </row>
    <row r="1857" spans="1:9" hidden="1" x14ac:dyDescent="0.25">
      <c r="A1857" s="2" t="s">
        <v>122</v>
      </c>
      <c r="B1857" s="2" t="s">
        <v>102</v>
      </c>
      <c r="C1857" s="2" t="s">
        <v>129</v>
      </c>
      <c r="D1857" s="2" t="s">
        <v>30</v>
      </c>
      <c r="E1857">
        <v>90</v>
      </c>
      <c r="F1857" s="1">
        <v>0</v>
      </c>
      <c r="G1857" s="1">
        <v>282</v>
      </c>
      <c r="H1857">
        <v>0</v>
      </c>
      <c r="I1857">
        <v>0</v>
      </c>
    </row>
    <row r="1858" spans="1:9" hidden="1" x14ac:dyDescent="0.25">
      <c r="A1858" s="2" t="s">
        <v>122</v>
      </c>
      <c r="B1858" s="2" t="s">
        <v>102</v>
      </c>
      <c r="C1858" s="2" t="s">
        <v>130</v>
      </c>
      <c r="D1858" s="2" t="s">
        <v>30</v>
      </c>
      <c r="E1858">
        <v>127</v>
      </c>
      <c r="F1858" s="1">
        <v>123</v>
      </c>
      <c r="G1858" s="1">
        <v>114</v>
      </c>
      <c r="H1858">
        <v>0</v>
      </c>
      <c r="I1858">
        <v>1</v>
      </c>
    </row>
    <row r="1859" spans="1:9" x14ac:dyDescent="0.25">
      <c r="A1859" s="2" t="s">
        <v>122</v>
      </c>
      <c r="B1859" s="2" t="s">
        <v>102</v>
      </c>
      <c r="C1859" s="2" t="s">
        <v>131</v>
      </c>
      <c r="D1859" s="2" t="s">
        <v>30</v>
      </c>
      <c r="E1859">
        <v>1633</v>
      </c>
      <c r="F1859" s="1">
        <v>1606</v>
      </c>
      <c r="G1859" s="1">
        <v>1251</v>
      </c>
      <c r="H1859">
        <v>238</v>
      </c>
      <c r="I1859">
        <v>1338</v>
      </c>
    </row>
    <row r="1860" spans="1:9" hidden="1" x14ac:dyDescent="0.25">
      <c r="A1860" s="2" t="s">
        <v>122</v>
      </c>
      <c r="B1860" s="2" t="s">
        <v>102</v>
      </c>
      <c r="C1860" s="2" t="s">
        <v>132</v>
      </c>
      <c r="D1860" s="2" t="s">
        <v>30</v>
      </c>
      <c r="E1860">
        <v>1082</v>
      </c>
      <c r="F1860" s="1">
        <v>1070</v>
      </c>
      <c r="G1860" s="1">
        <v>895</v>
      </c>
      <c r="H1860">
        <v>285</v>
      </c>
      <c r="I1860">
        <v>933</v>
      </c>
    </row>
    <row r="1861" spans="1:9" hidden="1" x14ac:dyDescent="0.25">
      <c r="A1861" s="2" t="s">
        <v>122</v>
      </c>
      <c r="B1861" s="2" t="s">
        <v>102</v>
      </c>
      <c r="C1861" s="2" t="s">
        <v>133</v>
      </c>
      <c r="D1861" s="2" t="s">
        <v>30</v>
      </c>
      <c r="E1861">
        <v>136</v>
      </c>
      <c r="F1861" s="1">
        <v>131</v>
      </c>
      <c r="G1861" s="1">
        <v>120</v>
      </c>
      <c r="H1861">
        <v>67</v>
      </c>
      <c r="I1861">
        <v>122</v>
      </c>
    </row>
    <row r="1862" spans="1:9" hidden="1" x14ac:dyDescent="0.25">
      <c r="A1862" s="2" t="s">
        <v>122</v>
      </c>
      <c r="B1862" s="2" t="s">
        <v>102</v>
      </c>
      <c r="C1862" s="2" t="s">
        <v>2</v>
      </c>
      <c r="D1862" s="2" t="s">
        <v>30</v>
      </c>
      <c r="E1862">
        <v>23</v>
      </c>
      <c r="F1862" s="1">
        <v>23</v>
      </c>
      <c r="G1862" s="1">
        <v>16</v>
      </c>
      <c r="H1862">
        <v>14</v>
      </c>
      <c r="I1862">
        <v>22</v>
      </c>
    </row>
    <row r="1863" spans="1:9" hidden="1" x14ac:dyDescent="0.25">
      <c r="A1863" s="2" t="s">
        <v>122</v>
      </c>
      <c r="B1863" s="2" t="s">
        <v>64</v>
      </c>
      <c r="C1863" s="2" t="s">
        <v>129</v>
      </c>
      <c r="D1863" s="2" t="s">
        <v>30</v>
      </c>
      <c r="E1863">
        <v>41</v>
      </c>
      <c r="F1863" s="1">
        <v>0</v>
      </c>
      <c r="G1863" s="1">
        <v>243</v>
      </c>
      <c r="H1863">
        <v>0</v>
      </c>
      <c r="I1863">
        <v>0</v>
      </c>
    </row>
    <row r="1864" spans="1:9" hidden="1" x14ac:dyDescent="0.25">
      <c r="A1864" s="2" t="s">
        <v>122</v>
      </c>
      <c r="B1864" s="2" t="s">
        <v>64</v>
      </c>
      <c r="C1864" s="2" t="s">
        <v>130</v>
      </c>
      <c r="D1864" s="2" t="s">
        <v>30</v>
      </c>
      <c r="E1864">
        <v>149</v>
      </c>
      <c r="F1864" s="1">
        <v>141</v>
      </c>
      <c r="G1864" s="1">
        <v>173</v>
      </c>
      <c r="H1864">
        <v>0</v>
      </c>
      <c r="I1864">
        <v>4</v>
      </c>
    </row>
    <row r="1865" spans="1:9" x14ac:dyDescent="0.25">
      <c r="A1865" s="2" t="s">
        <v>122</v>
      </c>
      <c r="B1865" s="2" t="s">
        <v>64</v>
      </c>
      <c r="C1865" s="2" t="s">
        <v>131</v>
      </c>
      <c r="D1865" s="2" t="s">
        <v>30</v>
      </c>
      <c r="E1865">
        <v>438</v>
      </c>
      <c r="F1865" s="1">
        <v>433</v>
      </c>
      <c r="G1865" s="1">
        <v>404</v>
      </c>
      <c r="H1865">
        <v>100</v>
      </c>
      <c r="I1865">
        <v>325</v>
      </c>
    </row>
    <row r="1866" spans="1:9" hidden="1" x14ac:dyDescent="0.25">
      <c r="A1866" s="2" t="s">
        <v>122</v>
      </c>
      <c r="B1866" s="2" t="s">
        <v>64</v>
      </c>
      <c r="C1866" s="2" t="s">
        <v>132</v>
      </c>
      <c r="D1866" s="2" t="s">
        <v>30</v>
      </c>
      <c r="E1866">
        <v>313</v>
      </c>
      <c r="F1866" s="1">
        <v>309</v>
      </c>
      <c r="G1866" s="1">
        <v>335</v>
      </c>
      <c r="H1866">
        <v>84</v>
      </c>
      <c r="I1866">
        <v>256</v>
      </c>
    </row>
    <row r="1867" spans="1:9" hidden="1" x14ac:dyDescent="0.25">
      <c r="A1867" s="2" t="s">
        <v>122</v>
      </c>
      <c r="B1867" s="2" t="s">
        <v>64</v>
      </c>
      <c r="C1867" s="2" t="s">
        <v>133</v>
      </c>
      <c r="D1867" s="2" t="s">
        <v>30</v>
      </c>
      <c r="E1867">
        <v>116</v>
      </c>
      <c r="F1867" s="1">
        <v>114</v>
      </c>
      <c r="G1867" s="1">
        <v>120</v>
      </c>
      <c r="H1867">
        <v>44</v>
      </c>
      <c r="I1867">
        <v>103</v>
      </c>
    </row>
    <row r="1868" spans="1:9" hidden="1" x14ac:dyDescent="0.25">
      <c r="A1868" s="2" t="s">
        <v>122</v>
      </c>
      <c r="B1868" s="2" t="s">
        <v>64</v>
      </c>
      <c r="C1868" s="2" t="s">
        <v>2</v>
      </c>
      <c r="D1868" s="2" t="s">
        <v>30</v>
      </c>
      <c r="E1868">
        <v>50</v>
      </c>
      <c r="F1868" s="1">
        <v>48</v>
      </c>
      <c r="G1868" s="1">
        <v>47</v>
      </c>
      <c r="H1868">
        <v>26</v>
      </c>
      <c r="I1868">
        <v>40</v>
      </c>
    </row>
    <row r="1869" spans="1:9" hidden="1" x14ac:dyDescent="0.25">
      <c r="A1869" s="2" t="s">
        <v>122</v>
      </c>
      <c r="B1869" s="2" t="s">
        <v>74</v>
      </c>
      <c r="C1869" s="2" t="s">
        <v>129</v>
      </c>
      <c r="D1869" s="2" t="s">
        <v>30</v>
      </c>
      <c r="E1869">
        <v>0</v>
      </c>
      <c r="F1869" s="1">
        <v>0</v>
      </c>
      <c r="G1869" s="1">
        <v>2</v>
      </c>
      <c r="H1869">
        <v>0</v>
      </c>
      <c r="I1869">
        <v>0</v>
      </c>
    </row>
    <row r="1870" spans="1:9" hidden="1" x14ac:dyDescent="0.25">
      <c r="A1870" s="2" t="s">
        <v>122</v>
      </c>
      <c r="B1870" s="2" t="s">
        <v>74</v>
      </c>
      <c r="C1870" s="2" t="s">
        <v>130</v>
      </c>
      <c r="D1870" s="2" t="s">
        <v>30</v>
      </c>
      <c r="E1870">
        <v>0</v>
      </c>
      <c r="F1870" s="1">
        <v>0</v>
      </c>
      <c r="G1870" s="1">
        <v>6</v>
      </c>
      <c r="H1870">
        <v>0</v>
      </c>
      <c r="I1870">
        <v>0</v>
      </c>
    </row>
    <row r="1871" spans="1:9" x14ac:dyDescent="0.25">
      <c r="A1871" s="2" t="s">
        <v>122</v>
      </c>
      <c r="B1871" s="2" t="s">
        <v>74</v>
      </c>
      <c r="C1871" s="2" t="s">
        <v>131</v>
      </c>
      <c r="D1871" s="2" t="s">
        <v>30</v>
      </c>
      <c r="E1871">
        <v>0</v>
      </c>
      <c r="F1871" s="1">
        <v>0</v>
      </c>
      <c r="G1871" s="1">
        <v>106</v>
      </c>
      <c r="H1871">
        <v>0</v>
      </c>
      <c r="I1871">
        <v>0</v>
      </c>
    </row>
    <row r="1872" spans="1:9" hidden="1" x14ac:dyDescent="0.25">
      <c r="A1872" s="2" t="s">
        <v>122</v>
      </c>
      <c r="B1872" s="2" t="s">
        <v>74</v>
      </c>
      <c r="C1872" s="2" t="s">
        <v>132</v>
      </c>
      <c r="D1872" s="2" t="s">
        <v>30</v>
      </c>
      <c r="E1872">
        <v>0</v>
      </c>
      <c r="F1872" s="1">
        <v>0</v>
      </c>
      <c r="G1872" s="1">
        <v>98</v>
      </c>
      <c r="H1872">
        <v>0</v>
      </c>
      <c r="I1872">
        <v>0</v>
      </c>
    </row>
    <row r="1873" spans="1:9" hidden="1" x14ac:dyDescent="0.25">
      <c r="A1873" s="2" t="s">
        <v>122</v>
      </c>
      <c r="B1873" s="2" t="s">
        <v>74</v>
      </c>
      <c r="C1873" s="2" t="s">
        <v>133</v>
      </c>
      <c r="D1873" s="2" t="s">
        <v>30</v>
      </c>
      <c r="E1873">
        <v>0</v>
      </c>
      <c r="F1873" s="1">
        <v>0</v>
      </c>
      <c r="G1873" s="1">
        <v>86</v>
      </c>
      <c r="H1873">
        <v>0</v>
      </c>
      <c r="I1873">
        <v>0</v>
      </c>
    </row>
    <row r="1874" spans="1:9" hidden="1" x14ac:dyDescent="0.25">
      <c r="A1874" s="2" t="s">
        <v>122</v>
      </c>
      <c r="B1874" s="2" t="s">
        <v>74</v>
      </c>
      <c r="C1874" s="2" t="s">
        <v>2</v>
      </c>
      <c r="D1874" s="2" t="s">
        <v>30</v>
      </c>
      <c r="E1874">
        <v>0</v>
      </c>
      <c r="F1874" s="1">
        <v>0</v>
      </c>
      <c r="G1874" s="1">
        <v>71</v>
      </c>
      <c r="H1874">
        <v>0</v>
      </c>
      <c r="I1874">
        <v>0</v>
      </c>
    </row>
    <row r="1875" spans="1:9" hidden="1" x14ac:dyDescent="0.25">
      <c r="A1875" s="2" t="s">
        <v>122</v>
      </c>
      <c r="B1875" s="2" t="s">
        <v>103</v>
      </c>
      <c r="C1875" s="2" t="s">
        <v>129</v>
      </c>
      <c r="D1875" s="2" t="s">
        <v>30</v>
      </c>
      <c r="E1875">
        <v>7623</v>
      </c>
      <c r="F1875" s="1" t="s">
        <v>151</v>
      </c>
      <c r="G1875" s="1">
        <v>17614</v>
      </c>
      <c r="H1875">
        <v>0</v>
      </c>
      <c r="I1875">
        <v>0</v>
      </c>
    </row>
    <row r="1876" spans="1:9" hidden="1" x14ac:dyDescent="0.25">
      <c r="A1876" s="2" t="s">
        <v>122</v>
      </c>
      <c r="B1876" s="2" t="s">
        <v>103</v>
      </c>
      <c r="C1876" s="2" t="s">
        <v>130</v>
      </c>
      <c r="D1876" s="2" t="s">
        <v>30</v>
      </c>
      <c r="E1876">
        <v>14838</v>
      </c>
      <c r="F1876" s="1">
        <v>14271</v>
      </c>
      <c r="G1876" s="1">
        <v>15351</v>
      </c>
      <c r="H1876">
        <v>11</v>
      </c>
      <c r="I1876">
        <v>461</v>
      </c>
    </row>
    <row r="1877" spans="1:9" x14ac:dyDescent="0.25">
      <c r="A1877" s="2" t="s">
        <v>122</v>
      </c>
      <c r="B1877" s="2" t="s">
        <v>103</v>
      </c>
      <c r="C1877" s="2" t="s">
        <v>131</v>
      </c>
      <c r="D1877" s="2" t="s">
        <v>30</v>
      </c>
      <c r="E1877">
        <v>44234</v>
      </c>
      <c r="F1877" s="1">
        <v>43387</v>
      </c>
      <c r="G1877" s="1">
        <v>47622</v>
      </c>
      <c r="H1877">
        <v>9801</v>
      </c>
      <c r="I1877">
        <v>31535</v>
      </c>
    </row>
    <row r="1878" spans="1:9" hidden="1" x14ac:dyDescent="0.25">
      <c r="A1878" s="2" t="s">
        <v>122</v>
      </c>
      <c r="B1878" s="2" t="s">
        <v>103</v>
      </c>
      <c r="C1878" s="2" t="s">
        <v>132</v>
      </c>
      <c r="D1878" s="2" t="s">
        <v>30</v>
      </c>
      <c r="E1878">
        <v>36855</v>
      </c>
      <c r="F1878" s="1">
        <v>36309</v>
      </c>
      <c r="G1878" s="1">
        <v>40824</v>
      </c>
      <c r="H1878">
        <v>13210</v>
      </c>
      <c r="I1878">
        <v>30265</v>
      </c>
    </row>
    <row r="1879" spans="1:9" hidden="1" x14ac:dyDescent="0.25">
      <c r="A1879" s="2" t="s">
        <v>122</v>
      </c>
      <c r="B1879" s="2" t="s">
        <v>103</v>
      </c>
      <c r="C1879" s="2" t="s">
        <v>133</v>
      </c>
      <c r="D1879" s="2" t="s">
        <v>30</v>
      </c>
      <c r="E1879">
        <v>48809</v>
      </c>
      <c r="F1879" s="1">
        <v>48422</v>
      </c>
      <c r="G1879" s="1">
        <v>51749</v>
      </c>
      <c r="H1879">
        <v>29396</v>
      </c>
      <c r="I1879">
        <v>44581</v>
      </c>
    </row>
    <row r="1880" spans="1:9" hidden="1" x14ac:dyDescent="0.25">
      <c r="A1880" s="2" t="s">
        <v>122</v>
      </c>
      <c r="B1880" s="2" t="s">
        <v>103</v>
      </c>
      <c r="C1880" s="2" t="s">
        <v>2</v>
      </c>
      <c r="D1880" s="2" t="s">
        <v>30</v>
      </c>
      <c r="E1880">
        <v>49970</v>
      </c>
      <c r="F1880" s="1">
        <v>49639</v>
      </c>
      <c r="G1880" s="1">
        <v>48919</v>
      </c>
      <c r="H1880">
        <v>40077</v>
      </c>
      <c r="I1880">
        <v>47327</v>
      </c>
    </row>
    <row r="1881" spans="1:9" hidden="1" x14ac:dyDescent="0.25">
      <c r="A1881" s="2" t="s">
        <v>122</v>
      </c>
      <c r="B1881" s="2" t="s">
        <v>59</v>
      </c>
      <c r="C1881" s="2" t="s">
        <v>129</v>
      </c>
      <c r="D1881" s="2" t="s">
        <v>30</v>
      </c>
      <c r="E1881">
        <v>198</v>
      </c>
      <c r="F1881" s="1" t="s">
        <v>151</v>
      </c>
      <c r="G1881" s="1">
        <v>512</v>
      </c>
      <c r="H1881">
        <v>0</v>
      </c>
      <c r="I1881">
        <v>0</v>
      </c>
    </row>
    <row r="1882" spans="1:9" hidden="1" x14ac:dyDescent="0.25">
      <c r="A1882" s="2" t="s">
        <v>122</v>
      </c>
      <c r="B1882" s="2" t="s">
        <v>59</v>
      </c>
      <c r="C1882" s="2" t="s">
        <v>130</v>
      </c>
      <c r="D1882" s="2" t="s">
        <v>30</v>
      </c>
      <c r="E1882">
        <v>379</v>
      </c>
      <c r="F1882" s="1">
        <v>368</v>
      </c>
      <c r="G1882" s="1">
        <v>354</v>
      </c>
      <c r="H1882">
        <v>0</v>
      </c>
      <c r="I1882">
        <v>12</v>
      </c>
    </row>
    <row r="1883" spans="1:9" x14ac:dyDescent="0.25">
      <c r="A1883" s="2" t="s">
        <v>122</v>
      </c>
      <c r="B1883" s="2" t="s">
        <v>59</v>
      </c>
      <c r="C1883" s="2" t="s">
        <v>131</v>
      </c>
      <c r="D1883" s="2" t="s">
        <v>30</v>
      </c>
      <c r="E1883">
        <v>1850</v>
      </c>
      <c r="F1883" s="1">
        <v>1834</v>
      </c>
      <c r="G1883" s="1">
        <v>1552</v>
      </c>
      <c r="H1883">
        <v>508</v>
      </c>
      <c r="I1883">
        <v>1553</v>
      </c>
    </row>
    <row r="1884" spans="1:9" hidden="1" x14ac:dyDescent="0.25">
      <c r="A1884" s="2" t="s">
        <v>122</v>
      </c>
      <c r="B1884" s="2" t="s">
        <v>59</v>
      </c>
      <c r="C1884" s="2" t="s">
        <v>132</v>
      </c>
      <c r="D1884" s="2" t="s">
        <v>30</v>
      </c>
      <c r="E1884">
        <v>1405</v>
      </c>
      <c r="F1884" s="1">
        <v>1394</v>
      </c>
      <c r="G1884" s="1">
        <v>1238</v>
      </c>
      <c r="H1884">
        <v>455</v>
      </c>
      <c r="I1884">
        <v>1258</v>
      </c>
    </row>
    <row r="1885" spans="1:9" hidden="1" x14ac:dyDescent="0.25">
      <c r="A1885" s="2" t="s">
        <v>122</v>
      </c>
      <c r="B1885" s="2" t="s">
        <v>59</v>
      </c>
      <c r="C1885" s="2" t="s">
        <v>133</v>
      </c>
      <c r="D1885" s="2" t="s">
        <v>30</v>
      </c>
      <c r="E1885">
        <v>523</v>
      </c>
      <c r="F1885" s="1">
        <v>518</v>
      </c>
      <c r="G1885" s="1">
        <v>493</v>
      </c>
      <c r="H1885">
        <v>267</v>
      </c>
      <c r="I1885">
        <v>482</v>
      </c>
    </row>
    <row r="1886" spans="1:9" hidden="1" x14ac:dyDescent="0.25">
      <c r="A1886" s="2" t="s">
        <v>122</v>
      </c>
      <c r="B1886" s="2" t="s">
        <v>59</v>
      </c>
      <c r="C1886" s="2" t="s">
        <v>2</v>
      </c>
      <c r="D1886" s="2" t="s">
        <v>30</v>
      </c>
      <c r="E1886">
        <v>128</v>
      </c>
      <c r="F1886" s="1">
        <v>127</v>
      </c>
      <c r="G1886" s="1">
        <v>131</v>
      </c>
      <c r="H1886">
        <v>88</v>
      </c>
      <c r="I1886">
        <v>124</v>
      </c>
    </row>
    <row r="1887" spans="1:9" hidden="1" x14ac:dyDescent="0.25">
      <c r="A1887" s="2" t="s">
        <v>122</v>
      </c>
      <c r="B1887" s="2" t="s">
        <v>65</v>
      </c>
      <c r="C1887" s="2" t="s">
        <v>129</v>
      </c>
      <c r="D1887" s="2" t="s">
        <v>30</v>
      </c>
      <c r="E1887">
        <v>0</v>
      </c>
      <c r="F1887" s="1">
        <v>0</v>
      </c>
      <c r="G1887" s="1">
        <v>47</v>
      </c>
      <c r="H1887">
        <v>0</v>
      </c>
      <c r="I1887">
        <v>0</v>
      </c>
    </row>
    <row r="1888" spans="1:9" hidden="1" x14ac:dyDescent="0.25">
      <c r="A1888" s="2" t="s">
        <v>122</v>
      </c>
      <c r="B1888" s="2" t="s">
        <v>65</v>
      </c>
      <c r="C1888" s="2" t="s">
        <v>130</v>
      </c>
      <c r="D1888" s="2" t="s">
        <v>30</v>
      </c>
      <c r="E1888">
        <v>0</v>
      </c>
      <c r="F1888" s="1">
        <v>0</v>
      </c>
      <c r="G1888" s="1">
        <v>31</v>
      </c>
      <c r="H1888">
        <v>0</v>
      </c>
      <c r="I1888">
        <v>0</v>
      </c>
    </row>
    <row r="1889" spans="1:9" x14ac:dyDescent="0.25">
      <c r="A1889" s="2" t="s">
        <v>122</v>
      </c>
      <c r="B1889" s="2" t="s">
        <v>65</v>
      </c>
      <c r="C1889" s="2" t="s">
        <v>131</v>
      </c>
      <c r="D1889" s="2" t="s">
        <v>30</v>
      </c>
      <c r="E1889">
        <v>0</v>
      </c>
      <c r="F1889" s="1">
        <v>0</v>
      </c>
      <c r="G1889" s="1">
        <v>269</v>
      </c>
      <c r="H1889">
        <v>0</v>
      </c>
      <c r="I1889">
        <v>0</v>
      </c>
    </row>
    <row r="1890" spans="1:9" hidden="1" x14ac:dyDescent="0.25">
      <c r="A1890" s="2" t="s">
        <v>122</v>
      </c>
      <c r="B1890" s="2" t="s">
        <v>65</v>
      </c>
      <c r="C1890" s="2" t="s">
        <v>132</v>
      </c>
      <c r="D1890" s="2" t="s">
        <v>30</v>
      </c>
      <c r="E1890">
        <v>0</v>
      </c>
      <c r="F1890" s="1">
        <v>0</v>
      </c>
      <c r="G1890" s="1">
        <v>148</v>
      </c>
      <c r="H1890">
        <v>0</v>
      </c>
      <c r="I1890">
        <v>0</v>
      </c>
    </row>
    <row r="1891" spans="1:9" hidden="1" x14ac:dyDescent="0.25">
      <c r="A1891" s="2" t="s">
        <v>122</v>
      </c>
      <c r="B1891" s="2" t="s">
        <v>65</v>
      </c>
      <c r="C1891" s="2" t="s">
        <v>133</v>
      </c>
      <c r="D1891" s="2" t="s">
        <v>30</v>
      </c>
      <c r="E1891">
        <v>0</v>
      </c>
      <c r="F1891" s="1">
        <v>0</v>
      </c>
      <c r="G1891" s="1">
        <v>169</v>
      </c>
      <c r="H1891">
        <v>0</v>
      </c>
      <c r="I1891">
        <v>0</v>
      </c>
    </row>
    <row r="1892" spans="1:9" hidden="1" x14ac:dyDescent="0.25">
      <c r="A1892" s="2" t="s">
        <v>122</v>
      </c>
      <c r="B1892" s="2" t="s">
        <v>65</v>
      </c>
      <c r="C1892" s="2" t="s">
        <v>2</v>
      </c>
      <c r="D1892" s="2" t="s">
        <v>30</v>
      </c>
      <c r="E1892">
        <v>0</v>
      </c>
      <c r="F1892" s="1">
        <v>0</v>
      </c>
      <c r="G1892" s="1">
        <v>101</v>
      </c>
      <c r="H1892">
        <v>0</v>
      </c>
      <c r="I1892">
        <v>0</v>
      </c>
    </row>
    <row r="1893" spans="1:9" hidden="1" x14ac:dyDescent="0.25">
      <c r="A1893" s="2" t="s">
        <v>122</v>
      </c>
      <c r="B1893" s="2" t="s">
        <v>67</v>
      </c>
      <c r="C1893" s="2" t="s">
        <v>129</v>
      </c>
      <c r="D1893" s="2" t="s">
        <v>30</v>
      </c>
      <c r="E1893">
        <v>874</v>
      </c>
      <c r="F1893" s="1" t="s">
        <v>151</v>
      </c>
      <c r="G1893" s="1">
        <v>2037</v>
      </c>
      <c r="H1893">
        <v>0</v>
      </c>
      <c r="I1893">
        <v>0</v>
      </c>
    </row>
    <row r="1894" spans="1:9" hidden="1" x14ac:dyDescent="0.25">
      <c r="A1894" s="2" t="s">
        <v>122</v>
      </c>
      <c r="B1894" s="2" t="s">
        <v>67</v>
      </c>
      <c r="C1894" s="2" t="s">
        <v>130</v>
      </c>
      <c r="D1894" s="2" t="s">
        <v>30</v>
      </c>
      <c r="E1894">
        <v>1452</v>
      </c>
      <c r="F1894" s="1">
        <v>1396</v>
      </c>
      <c r="G1894" s="1">
        <v>1517</v>
      </c>
      <c r="H1894" t="s">
        <v>151</v>
      </c>
      <c r="I1894">
        <v>33</v>
      </c>
    </row>
    <row r="1895" spans="1:9" x14ac:dyDescent="0.25">
      <c r="A1895" s="2" t="s">
        <v>122</v>
      </c>
      <c r="B1895" s="2" t="s">
        <v>67</v>
      </c>
      <c r="C1895" s="2" t="s">
        <v>131</v>
      </c>
      <c r="D1895" s="2" t="s">
        <v>30</v>
      </c>
      <c r="E1895">
        <v>8787</v>
      </c>
      <c r="F1895" s="1">
        <v>8648</v>
      </c>
      <c r="G1895" s="1">
        <v>8500</v>
      </c>
      <c r="H1895">
        <v>1674</v>
      </c>
      <c r="I1895">
        <v>6602</v>
      </c>
    </row>
    <row r="1896" spans="1:9" hidden="1" x14ac:dyDescent="0.25">
      <c r="A1896" s="2" t="s">
        <v>122</v>
      </c>
      <c r="B1896" s="2" t="s">
        <v>67</v>
      </c>
      <c r="C1896" s="2" t="s">
        <v>132</v>
      </c>
      <c r="D1896" s="2" t="s">
        <v>30</v>
      </c>
      <c r="E1896">
        <v>5810</v>
      </c>
      <c r="F1896" s="1">
        <v>5723</v>
      </c>
      <c r="G1896" s="1">
        <v>6218</v>
      </c>
      <c r="H1896">
        <v>2218</v>
      </c>
      <c r="I1896">
        <v>4942</v>
      </c>
    </row>
    <row r="1897" spans="1:9" hidden="1" x14ac:dyDescent="0.25">
      <c r="A1897" s="2" t="s">
        <v>122</v>
      </c>
      <c r="B1897" s="2" t="s">
        <v>67</v>
      </c>
      <c r="C1897" s="2" t="s">
        <v>133</v>
      </c>
      <c r="D1897" s="2" t="s">
        <v>30</v>
      </c>
      <c r="E1897">
        <v>3553</v>
      </c>
      <c r="F1897" s="1">
        <v>3520</v>
      </c>
      <c r="G1897" s="1">
        <v>3741</v>
      </c>
      <c r="H1897">
        <v>2175</v>
      </c>
      <c r="I1897">
        <v>3242</v>
      </c>
    </row>
    <row r="1898" spans="1:9" hidden="1" x14ac:dyDescent="0.25">
      <c r="A1898" s="2" t="s">
        <v>122</v>
      </c>
      <c r="B1898" s="2" t="s">
        <v>67</v>
      </c>
      <c r="C1898" s="2" t="s">
        <v>2</v>
      </c>
      <c r="D1898" s="2" t="s">
        <v>30</v>
      </c>
      <c r="E1898">
        <v>3110</v>
      </c>
      <c r="F1898" s="1">
        <v>3079</v>
      </c>
      <c r="G1898" s="1">
        <v>3275</v>
      </c>
      <c r="H1898">
        <v>2402</v>
      </c>
      <c r="I1898">
        <v>2908</v>
      </c>
    </row>
    <row r="1899" spans="1:9" x14ac:dyDescent="0.25">
      <c r="A1899" s="2" t="s">
        <v>122</v>
      </c>
      <c r="B1899" s="2" t="s">
        <v>109</v>
      </c>
      <c r="C1899" s="2" t="s">
        <v>131</v>
      </c>
      <c r="D1899" s="2" t="s">
        <v>30</v>
      </c>
      <c r="E1899">
        <v>0</v>
      </c>
      <c r="F1899" s="1">
        <v>0</v>
      </c>
      <c r="G1899" s="1">
        <v>1</v>
      </c>
      <c r="H1899">
        <v>0</v>
      </c>
      <c r="I1899">
        <v>0</v>
      </c>
    </row>
    <row r="1900" spans="1:9" hidden="1" x14ac:dyDescent="0.25">
      <c r="A1900" s="2" t="s">
        <v>122</v>
      </c>
      <c r="B1900" s="2" t="s">
        <v>109</v>
      </c>
      <c r="C1900" s="2" t="s">
        <v>132</v>
      </c>
      <c r="D1900" s="2" t="s">
        <v>30</v>
      </c>
      <c r="E1900">
        <v>0</v>
      </c>
      <c r="F1900" s="1">
        <v>0</v>
      </c>
      <c r="G1900" s="1">
        <v>2</v>
      </c>
      <c r="H1900">
        <v>0</v>
      </c>
      <c r="I1900">
        <v>0</v>
      </c>
    </row>
    <row r="1901" spans="1:9" hidden="1" x14ac:dyDescent="0.25">
      <c r="A1901" s="2" t="s">
        <v>122</v>
      </c>
      <c r="B1901" s="2" t="s">
        <v>109</v>
      </c>
      <c r="C1901" s="2" t="s">
        <v>133</v>
      </c>
      <c r="D1901" s="2" t="s">
        <v>30</v>
      </c>
      <c r="E1901">
        <v>0</v>
      </c>
      <c r="F1901" s="1">
        <v>0</v>
      </c>
      <c r="G1901" s="1">
        <v>4</v>
      </c>
      <c r="H1901">
        <v>0</v>
      </c>
      <c r="I1901">
        <v>0</v>
      </c>
    </row>
    <row r="1902" spans="1:9" hidden="1" x14ac:dyDescent="0.25">
      <c r="A1902" s="2" t="s">
        <v>122</v>
      </c>
      <c r="B1902" s="2" t="s">
        <v>109</v>
      </c>
      <c r="C1902" s="2" t="s">
        <v>2</v>
      </c>
      <c r="D1902" s="2" t="s">
        <v>30</v>
      </c>
      <c r="E1902">
        <v>0</v>
      </c>
      <c r="F1902" s="1">
        <v>0</v>
      </c>
      <c r="G1902" s="1">
        <v>2</v>
      </c>
      <c r="H1902">
        <v>0</v>
      </c>
      <c r="I1902">
        <v>0</v>
      </c>
    </row>
    <row r="1903" spans="1:9" hidden="1" x14ac:dyDescent="0.25">
      <c r="A1903" s="2" t="s">
        <v>122</v>
      </c>
      <c r="B1903" s="2" t="s">
        <v>110</v>
      </c>
      <c r="C1903" s="2" t="s">
        <v>129</v>
      </c>
      <c r="D1903" s="2" t="s">
        <v>30</v>
      </c>
      <c r="E1903">
        <v>0</v>
      </c>
      <c r="F1903" s="1">
        <v>0</v>
      </c>
      <c r="G1903" s="1">
        <v>2</v>
      </c>
      <c r="H1903">
        <v>0</v>
      </c>
      <c r="I1903">
        <v>0</v>
      </c>
    </row>
    <row r="1904" spans="1:9" hidden="1" x14ac:dyDescent="0.25">
      <c r="A1904" s="2" t="s">
        <v>122</v>
      </c>
      <c r="B1904" s="2" t="s">
        <v>110</v>
      </c>
      <c r="C1904" s="2" t="s">
        <v>130</v>
      </c>
      <c r="D1904" s="2" t="s">
        <v>30</v>
      </c>
      <c r="E1904">
        <v>0</v>
      </c>
      <c r="F1904" s="1">
        <v>0</v>
      </c>
      <c r="G1904" s="1">
        <v>3</v>
      </c>
      <c r="H1904">
        <v>0</v>
      </c>
      <c r="I1904">
        <v>0</v>
      </c>
    </row>
    <row r="1905" spans="1:9" x14ac:dyDescent="0.25">
      <c r="A1905" s="2" t="s">
        <v>122</v>
      </c>
      <c r="B1905" s="2" t="s">
        <v>110</v>
      </c>
      <c r="C1905" s="2" t="s">
        <v>131</v>
      </c>
      <c r="D1905" s="2" t="s">
        <v>30</v>
      </c>
      <c r="E1905">
        <v>0</v>
      </c>
      <c r="F1905" s="1">
        <v>0</v>
      </c>
      <c r="G1905" s="1">
        <v>37</v>
      </c>
      <c r="H1905">
        <v>0</v>
      </c>
      <c r="I1905">
        <v>0</v>
      </c>
    </row>
    <row r="1906" spans="1:9" hidden="1" x14ac:dyDescent="0.25">
      <c r="A1906" s="2" t="s">
        <v>122</v>
      </c>
      <c r="B1906" s="2" t="s">
        <v>110</v>
      </c>
      <c r="C1906" s="2" t="s">
        <v>132</v>
      </c>
      <c r="D1906" s="2" t="s">
        <v>30</v>
      </c>
      <c r="E1906">
        <v>0</v>
      </c>
      <c r="F1906" s="1">
        <v>0</v>
      </c>
      <c r="G1906" s="1">
        <v>55</v>
      </c>
      <c r="H1906">
        <v>0</v>
      </c>
      <c r="I1906">
        <v>0</v>
      </c>
    </row>
    <row r="1907" spans="1:9" hidden="1" x14ac:dyDescent="0.25">
      <c r="A1907" s="2" t="s">
        <v>122</v>
      </c>
      <c r="B1907" s="2" t="s">
        <v>110</v>
      </c>
      <c r="C1907" s="2" t="s">
        <v>133</v>
      </c>
      <c r="D1907" s="2" t="s">
        <v>30</v>
      </c>
      <c r="E1907">
        <v>0</v>
      </c>
      <c r="F1907" s="1">
        <v>0</v>
      </c>
      <c r="G1907" s="1">
        <v>96</v>
      </c>
      <c r="H1907">
        <v>0</v>
      </c>
      <c r="I1907">
        <v>0</v>
      </c>
    </row>
    <row r="1908" spans="1:9" hidden="1" x14ac:dyDescent="0.25">
      <c r="A1908" s="2" t="s">
        <v>122</v>
      </c>
      <c r="B1908" s="2" t="s">
        <v>110</v>
      </c>
      <c r="C1908" s="2" t="s">
        <v>2</v>
      </c>
      <c r="D1908" s="2" t="s">
        <v>30</v>
      </c>
      <c r="E1908">
        <v>0</v>
      </c>
      <c r="F1908" s="1">
        <v>0</v>
      </c>
      <c r="G1908" s="1">
        <v>55</v>
      </c>
      <c r="H1908">
        <v>0</v>
      </c>
      <c r="I1908">
        <v>0</v>
      </c>
    </row>
    <row r="1909" spans="1:9" hidden="1" x14ac:dyDescent="0.25">
      <c r="A1909" s="2" t="s">
        <v>122</v>
      </c>
      <c r="B1909" s="2" t="s">
        <v>56</v>
      </c>
      <c r="C1909" s="2" t="s">
        <v>129</v>
      </c>
      <c r="D1909" s="2" t="s">
        <v>30</v>
      </c>
      <c r="E1909">
        <v>300</v>
      </c>
      <c r="F1909" s="1">
        <v>0</v>
      </c>
      <c r="G1909" s="1">
        <v>597</v>
      </c>
      <c r="H1909">
        <v>0</v>
      </c>
      <c r="I1909">
        <v>0</v>
      </c>
    </row>
    <row r="1910" spans="1:9" hidden="1" x14ac:dyDescent="0.25">
      <c r="A1910" s="2" t="s">
        <v>122</v>
      </c>
      <c r="B1910" s="2" t="s">
        <v>56</v>
      </c>
      <c r="C1910" s="2" t="s">
        <v>130</v>
      </c>
      <c r="D1910" s="2" t="s">
        <v>30</v>
      </c>
      <c r="E1910">
        <v>444</v>
      </c>
      <c r="F1910" s="1">
        <v>440</v>
      </c>
      <c r="G1910" s="1">
        <v>402</v>
      </c>
      <c r="H1910">
        <v>0</v>
      </c>
      <c r="I1910">
        <v>17</v>
      </c>
    </row>
    <row r="1911" spans="1:9" x14ac:dyDescent="0.25">
      <c r="A1911" s="2" t="s">
        <v>122</v>
      </c>
      <c r="B1911" s="2" t="s">
        <v>56</v>
      </c>
      <c r="C1911" s="2" t="s">
        <v>131</v>
      </c>
      <c r="D1911" s="2" t="s">
        <v>30</v>
      </c>
      <c r="E1911">
        <v>1647</v>
      </c>
      <c r="F1911" s="1">
        <v>1636</v>
      </c>
      <c r="G1911" s="1">
        <v>1268</v>
      </c>
      <c r="H1911">
        <v>554</v>
      </c>
      <c r="I1911">
        <v>1438</v>
      </c>
    </row>
    <row r="1912" spans="1:9" hidden="1" x14ac:dyDescent="0.25">
      <c r="A1912" s="2" t="s">
        <v>122</v>
      </c>
      <c r="B1912" s="2" t="s">
        <v>56</v>
      </c>
      <c r="C1912" s="2" t="s">
        <v>132</v>
      </c>
      <c r="D1912" s="2" t="s">
        <v>30</v>
      </c>
      <c r="E1912">
        <v>1966</v>
      </c>
      <c r="F1912" s="1">
        <v>1957</v>
      </c>
      <c r="G1912" s="1">
        <v>1532</v>
      </c>
      <c r="H1912">
        <v>704</v>
      </c>
      <c r="I1912">
        <v>1758</v>
      </c>
    </row>
    <row r="1913" spans="1:9" hidden="1" x14ac:dyDescent="0.25">
      <c r="A1913" s="2" t="s">
        <v>122</v>
      </c>
      <c r="B1913" s="2" t="s">
        <v>56</v>
      </c>
      <c r="C1913" s="2" t="s">
        <v>133</v>
      </c>
      <c r="D1913" s="2" t="s">
        <v>30</v>
      </c>
      <c r="E1913">
        <v>534</v>
      </c>
      <c r="F1913" s="1">
        <v>533</v>
      </c>
      <c r="G1913" s="1">
        <v>422</v>
      </c>
      <c r="H1913">
        <v>279</v>
      </c>
      <c r="I1913">
        <v>495</v>
      </c>
    </row>
    <row r="1914" spans="1:9" hidden="1" x14ac:dyDescent="0.25">
      <c r="A1914" s="2" t="s">
        <v>122</v>
      </c>
      <c r="B1914" s="2" t="s">
        <v>56</v>
      </c>
      <c r="C1914" s="2" t="s">
        <v>2</v>
      </c>
      <c r="D1914" s="2" t="s">
        <v>30</v>
      </c>
      <c r="E1914">
        <v>77</v>
      </c>
      <c r="F1914" s="1">
        <v>77</v>
      </c>
      <c r="G1914" s="1">
        <v>65</v>
      </c>
      <c r="H1914">
        <v>52</v>
      </c>
      <c r="I1914">
        <v>75</v>
      </c>
    </row>
    <row r="1915" spans="1:9" hidden="1" x14ac:dyDescent="0.25">
      <c r="A1915" s="2" t="s">
        <v>122</v>
      </c>
      <c r="B1915" s="2" t="s">
        <v>70</v>
      </c>
      <c r="C1915" s="2" t="s">
        <v>129</v>
      </c>
      <c r="D1915" s="2" t="s">
        <v>30</v>
      </c>
      <c r="E1915">
        <v>48</v>
      </c>
      <c r="F1915" s="1" t="s">
        <v>151</v>
      </c>
      <c r="G1915" s="1">
        <v>0</v>
      </c>
      <c r="H1915">
        <v>0</v>
      </c>
      <c r="I1915">
        <v>0</v>
      </c>
    </row>
    <row r="1916" spans="1:9" hidden="1" x14ac:dyDescent="0.25">
      <c r="A1916" s="2" t="s">
        <v>122</v>
      </c>
      <c r="B1916" s="2" t="s">
        <v>70</v>
      </c>
      <c r="C1916" s="2" t="s">
        <v>130</v>
      </c>
      <c r="D1916" s="2" t="s">
        <v>30</v>
      </c>
      <c r="E1916">
        <v>73</v>
      </c>
      <c r="F1916" s="1">
        <v>67</v>
      </c>
      <c r="G1916" s="1">
        <v>0</v>
      </c>
      <c r="H1916">
        <v>0</v>
      </c>
      <c r="I1916">
        <v>2</v>
      </c>
    </row>
    <row r="1917" spans="1:9" x14ac:dyDescent="0.25">
      <c r="A1917" s="2" t="s">
        <v>122</v>
      </c>
      <c r="B1917" s="2" t="s">
        <v>70</v>
      </c>
      <c r="C1917" s="2" t="s">
        <v>131</v>
      </c>
      <c r="D1917" s="2" t="s">
        <v>30</v>
      </c>
      <c r="E1917">
        <v>1334</v>
      </c>
      <c r="F1917" s="1">
        <v>1303</v>
      </c>
      <c r="G1917" s="1">
        <v>0</v>
      </c>
      <c r="H1917">
        <v>248</v>
      </c>
      <c r="I1917">
        <v>1037</v>
      </c>
    </row>
    <row r="1918" spans="1:9" hidden="1" x14ac:dyDescent="0.25">
      <c r="A1918" s="2" t="s">
        <v>122</v>
      </c>
      <c r="B1918" s="2" t="s">
        <v>70</v>
      </c>
      <c r="C1918" s="2" t="s">
        <v>132</v>
      </c>
      <c r="D1918" s="2" t="s">
        <v>30</v>
      </c>
      <c r="E1918">
        <v>679</v>
      </c>
      <c r="F1918" s="1">
        <v>663</v>
      </c>
      <c r="G1918" s="1">
        <v>0</v>
      </c>
      <c r="H1918">
        <v>221</v>
      </c>
      <c r="I1918">
        <v>559</v>
      </c>
    </row>
    <row r="1919" spans="1:9" hidden="1" x14ac:dyDescent="0.25">
      <c r="A1919" s="2" t="s">
        <v>122</v>
      </c>
      <c r="B1919" s="2" t="s">
        <v>70</v>
      </c>
      <c r="C1919" s="2" t="s">
        <v>133</v>
      </c>
      <c r="D1919" s="2" t="s">
        <v>30</v>
      </c>
      <c r="E1919">
        <v>620</v>
      </c>
      <c r="F1919" s="1">
        <v>609</v>
      </c>
      <c r="G1919" s="1">
        <v>0</v>
      </c>
      <c r="H1919">
        <v>281</v>
      </c>
      <c r="I1919">
        <v>548</v>
      </c>
    </row>
    <row r="1920" spans="1:9" hidden="1" x14ac:dyDescent="0.25">
      <c r="A1920" s="2" t="s">
        <v>122</v>
      </c>
      <c r="B1920" s="2" t="s">
        <v>70</v>
      </c>
      <c r="C1920" s="2" t="s">
        <v>2</v>
      </c>
      <c r="D1920" s="2" t="s">
        <v>30</v>
      </c>
      <c r="E1920">
        <v>317</v>
      </c>
      <c r="F1920" s="1">
        <v>311</v>
      </c>
      <c r="G1920" s="1">
        <v>0</v>
      </c>
      <c r="H1920">
        <v>198</v>
      </c>
      <c r="I1920">
        <v>282</v>
      </c>
    </row>
    <row r="1921" spans="1:9" hidden="1" x14ac:dyDescent="0.25">
      <c r="A1921" s="2" t="s">
        <v>123</v>
      </c>
      <c r="B1921" s="2" t="s">
        <v>105</v>
      </c>
      <c r="C1921" s="2" t="s">
        <v>129</v>
      </c>
      <c r="D1921" s="2" t="s">
        <v>30</v>
      </c>
      <c r="E1921">
        <v>80</v>
      </c>
      <c r="F1921" s="1">
        <v>0</v>
      </c>
      <c r="G1921" s="1">
        <v>235</v>
      </c>
      <c r="H1921">
        <v>0</v>
      </c>
      <c r="I1921">
        <v>0</v>
      </c>
    </row>
    <row r="1922" spans="1:9" hidden="1" x14ac:dyDescent="0.25">
      <c r="A1922" s="2" t="s">
        <v>123</v>
      </c>
      <c r="B1922" s="2" t="s">
        <v>105</v>
      </c>
      <c r="C1922" s="2" t="s">
        <v>130</v>
      </c>
      <c r="D1922" s="2" t="s">
        <v>30</v>
      </c>
      <c r="E1922">
        <v>152</v>
      </c>
      <c r="F1922" s="1">
        <v>143</v>
      </c>
      <c r="G1922" s="1">
        <v>152</v>
      </c>
      <c r="H1922">
        <v>0</v>
      </c>
      <c r="I1922">
        <v>4</v>
      </c>
    </row>
    <row r="1923" spans="1:9" x14ac:dyDescent="0.25">
      <c r="A1923" s="2" t="s">
        <v>123</v>
      </c>
      <c r="B1923" s="2" t="s">
        <v>105</v>
      </c>
      <c r="C1923" s="2" t="s">
        <v>131</v>
      </c>
      <c r="D1923" s="2" t="s">
        <v>30</v>
      </c>
      <c r="E1923">
        <v>473</v>
      </c>
      <c r="F1923" s="1">
        <v>451</v>
      </c>
      <c r="G1923" s="1">
        <v>460</v>
      </c>
      <c r="H1923">
        <v>84</v>
      </c>
      <c r="I1923">
        <v>280</v>
      </c>
    </row>
    <row r="1924" spans="1:9" hidden="1" x14ac:dyDescent="0.25">
      <c r="A1924" s="2" t="s">
        <v>123</v>
      </c>
      <c r="B1924" s="2" t="s">
        <v>105</v>
      </c>
      <c r="C1924" s="2" t="s">
        <v>132</v>
      </c>
      <c r="D1924" s="2" t="s">
        <v>30</v>
      </c>
      <c r="E1924">
        <v>251</v>
      </c>
      <c r="F1924" s="1">
        <v>246</v>
      </c>
      <c r="G1924" s="1">
        <v>255</v>
      </c>
      <c r="H1924">
        <v>91</v>
      </c>
      <c r="I1924">
        <v>190</v>
      </c>
    </row>
    <row r="1925" spans="1:9" hidden="1" x14ac:dyDescent="0.25">
      <c r="A1925" s="2" t="s">
        <v>123</v>
      </c>
      <c r="B1925" s="2" t="s">
        <v>105</v>
      </c>
      <c r="C1925" s="2" t="s">
        <v>133</v>
      </c>
      <c r="D1925" s="2" t="s">
        <v>30</v>
      </c>
      <c r="E1925">
        <v>215</v>
      </c>
      <c r="F1925" s="1">
        <v>214</v>
      </c>
      <c r="G1925" s="1">
        <v>219</v>
      </c>
      <c r="H1925">
        <v>129</v>
      </c>
      <c r="I1925">
        <v>200</v>
      </c>
    </row>
    <row r="1926" spans="1:9" hidden="1" x14ac:dyDescent="0.25">
      <c r="A1926" s="2" t="s">
        <v>123</v>
      </c>
      <c r="B1926" s="2" t="s">
        <v>105</v>
      </c>
      <c r="C1926" s="2" t="s">
        <v>2</v>
      </c>
      <c r="D1926" s="2" t="s">
        <v>30</v>
      </c>
      <c r="E1926">
        <v>101</v>
      </c>
      <c r="F1926" s="1">
        <v>100</v>
      </c>
      <c r="G1926" s="1">
        <v>100</v>
      </c>
      <c r="H1926">
        <v>76</v>
      </c>
      <c r="I1926">
        <v>99</v>
      </c>
    </row>
    <row r="1927" spans="1:9" hidden="1" x14ac:dyDescent="0.25">
      <c r="A1927" s="2" t="s">
        <v>123</v>
      </c>
      <c r="B1927" s="2" t="s">
        <v>48</v>
      </c>
      <c r="C1927" s="2" t="s">
        <v>129</v>
      </c>
      <c r="D1927" s="2" t="s">
        <v>30</v>
      </c>
      <c r="E1927">
        <v>46</v>
      </c>
      <c r="F1927" s="1">
        <v>0</v>
      </c>
      <c r="G1927" s="1">
        <v>122</v>
      </c>
      <c r="H1927">
        <v>0</v>
      </c>
      <c r="I1927">
        <v>0</v>
      </c>
    </row>
    <row r="1928" spans="1:9" hidden="1" x14ac:dyDescent="0.25">
      <c r="A1928" s="2" t="s">
        <v>123</v>
      </c>
      <c r="B1928" s="2" t="s">
        <v>48</v>
      </c>
      <c r="C1928" s="2" t="s">
        <v>130</v>
      </c>
      <c r="D1928" s="2" t="s">
        <v>30</v>
      </c>
      <c r="E1928">
        <v>92</v>
      </c>
      <c r="F1928" s="1">
        <v>88</v>
      </c>
      <c r="G1928" s="1">
        <v>80</v>
      </c>
      <c r="H1928">
        <v>0</v>
      </c>
      <c r="I1928">
        <v>0</v>
      </c>
    </row>
    <row r="1929" spans="1:9" x14ac:dyDescent="0.25">
      <c r="A1929" s="2" t="s">
        <v>123</v>
      </c>
      <c r="B1929" s="2" t="s">
        <v>48</v>
      </c>
      <c r="C1929" s="2" t="s">
        <v>131</v>
      </c>
      <c r="D1929" s="2" t="s">
        <v>30</v>
      </c>
      <c r="E1929">
        <v>379</v>
      </c>
      <c r="F1929" s="1">
        <v>373</v>
      </c>
      <c r="G1929" s="1">
        <v>307</v>
      </c>
      <c r="H1929">
        <v>85</v>
      </c>
      <c r="I1929">
        <v>277</v>
      </c>
    </row>
    <row r="1930" spans="1:9" hidden="1" x14ac:dyDescent="0.25">
      <c r="A1930" s="2" t="s">
        <v>123</v>
      </c>
      <c r="B1930" s="2" t="s">
        <v>48</v>
      </c>
      <c r="C1930" s="2" t="s">
        <v>132</v>
      </c>
      <c r="D1930" s="2" t="s">
        <v>30</v>
      </c>
      <c r="E1930">
        <v>258</v>
      </c>
      <c r="F1930" s="1">
        <v>253</v>
      </c>
      <c r="G1930" s="1">
        <v>236</v>
      </c>
      <c r="H1930">
        <v>92</v>
      </c>
      <c r="I1930">
        <v>214</v>
      </c>
    </row>
    <row r="1931" spans="1:9" hidden="1" x14ac:dyDescent="0.25">
      <c r="A1931" s="2" t="s">
        <v>123</v>
      </c>
      <c r="B1931" s="2" t="s">
        <v>48</v>
      </c>
      <c r="C1931" s="2" t="s">
        <v>133</v>
      </c>
      <c r="D1931" s="2" t="s">
        <v>30</v>
      </c>
      <c r="E1931">
        <v>100</v>
      </c>
      <c r="F1931" s="1">
        <v>98</v>
      </c>
      <c r="G1931" s="1">
        <v>113</v>
      </c>
      <c r="H1931">
        <v>58</v>
      </c>
      <c r="I1931">
        <v>94</v>
      </c>
    </row>
    <row r="1932" spans="1:9" hidden="1" x14ac:dyDescent="0.25">
      <c r="A1932" s="2" t="s">
        <v>123</v>
      </c>
      <c r="B1932" s="2" t="s">
        <v>48</v>
      </c>
      <c r="C1932" s="2" t="s">
        <v>2</v>
      </c>
      <c r="D1932" s="2" t="s">
        <v>30</v>
      </c>
      <c r="E1932">
        <v>25</v>
      </c>
      <c r="F1932" s="1">
        <v>24</v>
      </c>
      <c r="G1932" s="1">
        <v>25</v>
      </c>
      <c r="H1932">
        <v>18</v>
      </c>
      <c r="I1932">
        <v>21</v>
      </c>
    </row>
    <row r="1933" spans="1:9" hidden="1" x14ac:dyDescent="0.25">
      <c r="A1933" s="2" t="s">
        <v>123</v>
      </c>
      <c r="B1933" s="2" t="s">
        <v>49</v>
      </c>
      <c r="C1933" s="2" t="s">
        <v>129</v>
      </c>
      <c r="D1933" s="2" t="s">
        <v>30</v>
      </c>
      <c r="E1933">
        <v>14</v>
      </c>
      <c r="F1933" s="1">
        <v>0</v>
      </c>
      <c r="G1933" s="1">
        <v>32</v>
      </c>
      <c r="H1933">
        <v>0</v>
      </c>
      <c r="I1933">
        <v>0</v>
      </c>
    </row>
    <row r="1934" spans="1:9" hidden="1" x14ac:dyDescent="0.25">
      <c r="A1934" s="2" t="s">
        <v>123</v>
      </c>
      <c r="B1934" s="2" t="s">
        <v>49</v>
      </c>
      <c r="C1934" s="2" t="s">
        <v>130</v>
      </c>
      <c r="D1934" s="2" t="s">
        <v>30</v>
      </c>
      <c r="E1934">
        <v>25</v>
      </c>
      <c r="F1934" s="1">
        <v>24</v>
      </c>
      <c r="G1934" s="1">
        <v>35</v>
      </c>
      <c r="H1934">
        <v>0</v>
      </c>
      <c r="I1934">
        <v>0</v>
      </c>
    </row>
    <row r="1935" spans="1:9" x14ac:dyDescent="0.25">
      <c r="A1935" s="2" t="s">
        <v>123</v>
      </c>
      <c r="B1935" s="2" t="s">
        <v>49</v>
      </c>
      <c r="C1935" s="2" t="s">
        <v>131</v>
      </c>
      <c r="D1935" s="2" t="s">
        <v>30</v>
      </c>
      <c r="E1935">
        <v>54</v>
      </c>
      <c r="F1935" s="1">
        <v>53</v>
      </c>
      <c r="G1935" s="1">
        <v>42</v>
      </c>
      <c r="H1935">
        <v>16</v>
      </c>
      <c r="I1935">
        <v>42</v>
      </c>
    </row>
    <row r="1936" spans="1:9" hidden="1" x14ac:dyDescent="0.25">
      <c r="A1936" s="2" t="s">
        <v>123</v>
      </c>
      <c r="B1936" s="2" t="s">
        <v>49</v>
      </c>
      <c r="C1936" s="2" t="s">
        <v>132</v>
      </c>
      <c r="D1936" s="2" t="s">
        <v>30</v>
      </c>
      <c r="E1936">
        <v>34</v>
      </c>
      <c r="F1936" s="1">
        <v>34</v>
      </c>
      <c r="G1936" s="1">
        <v>37</v>
      </c>
      <c r="H1936">
        <v>8</v>
      </c>
      <c r="I1936">
        <v>23</v>
      </c>
    </row>
    <row r="1937" spans="1:9" hidden="1" x14ac:dyDescent="0.25">
      <c r="A1937" s="2" t="s">
        <v>123</v>
      </c>
      <c r="B1937" s="2" t="s">
        <v>49</v>
      </c>
      <c r="C1937" s="2" t="s">
        <v>133</v>
      </c>
      <c r="D1937" s="2" t="s">
        <v>30</v>
      </c>
      <c r="E1937">
        <v>28</v>
      </c>
      <c r="F1937" s="1">
        <v>28</v>
      </c>
      <c r="G1937" s="1">
        <v>27</v>
      </c>
      <c r="H1937">
        <v>16</v>
      </c>
      <c r="I1937">
        <v>23</v>
      </c>
    </row>
    <row r="1938" spans="1:9" hidden="1" x14ac:dyDescent="0.25">
      <c r="A1938" s="2" t="s">
        <v>123</v>
      </c>
      <c r="B1938" s="2" t="s">
        <v>49</v>
      </c>
      <c r="C1938" s="2" t="s">
        <v>2</v>
      </c>
      <c r="D1938" s="2" t="s">
        <v>30</v>
      </c>
      <c r="E1938">
        <v>12</v>
      </c>
      <c r="F1938" s="1">
        <v>12</v>
      </c>
      <c r="G1938" s="1">
        <v>11</v>
      </c>
      <c r="H1938">
        <v>9</v>
      </c>
      <c r="I1938">
        <v>10</v>
      </c>
    </row>
    <row r="1939" spans="1:9" hidden="1" x14ac:dyDescent="0.25">
      <c r="A1939" s="2" t="s">
        <v>123</v>
      </c>
      <c r="B1939" s="2" t="s">
        <v>106</v>
      </c>
      <c r="C1939" s="2" t="s">
        <v>129</v>
      </c>
      <c r="D1939" s="2" t="s">
        <v>30</v>
      </c>
      <c r="E1939">
        <v>40</v>
      </c>
      <c r="F1939" s="1">
        <v>0</v>
      </c>
      <c r="G1939" s="1">
        <v>100</v>
      </c>
      <c r="H1939">
        <v>0</v>
      </c>
      <c r="I1939">
        <v>0</v>
      </c>
    </row>
    <row r="1940" spans="1:9" hidden="1" x14ac:dyDescent="0.25">
      <c r="A1940" s="2" t="s">
        <v>123</v>
      </c>
      <c r="B1940" s="2" t="s">
        <v>106</v>
      </c>
      <c r="C1940" s="2" t="s">
        <v>130</v>
      </c>
      <c r="D1940" s="2" t="s">
        <v>30</v>
      </c>
      <c r="E1940">
        <v>70</v>
      </c>
      <c r="F1940" s="1">
        <v>67</v>
      </c>
      <c r="G1940" s="1">
        <v>67</v>
      </c>
      <c r="H1940">
        <v>0</v>
      </c>
      <c r="I1940">
        <v>5</v>
      </c>
    </row>
    <row r="1941" spans="1:9" x14ac:dyDescent="0.25">
      <c r="A1941" s="2" t="s">
        <v>123</v>
      </c>
      <c r="B1941" s="2" t="s">
        <v>106</v>
      </c>
      <c r="C1941" s="2" t="s">
        <v>131</v>
      </c>
      <c r="D1941" s="2" t="s">
        <v>30</v>
      </c>
      <c r="E1941">
        <v>477</v>
      </c>
      <c r="F1941" s="1">
        <v>454</v>
      </c>
      <c r="G1941" s="1">
        <v>243</v>
      </c>
      <c r="H1941">
        <v>79</v>
      </c>
      <c r="I1941">
        <v>284</v>
      </c>
    </row>
    <row r="1942" spans="1:9" hidden="1" x14ac:dyDescent="0.25">
      <c r="A1942" s="2" t="s">
        <v>123</v>
      </c>
      <c r="B1942" s="2" t="s">
        <v>106</v>
      </c>
      <c r="C1942" s="2" t="s">
        <v>132</v>
      </c>
      <c r="D1942" s="2" t="s">
        <v>30</v>
      </c>
      <c r="E1942">
        <v>283</v>
      </c>
      <c r="F1942" s="1">
        <v>271</v>
      </c>
      <c r="G1942" s="1">
        <v>160</v>
      </c>
      <c r="H1942">
        <v>81</v>
      </c>
      <c r="I1942">
        <v>202</v>
      </c>
    </row>
    <row r="1943" spans="1:9" hidden="1" x14ac:dyDescent="0.25">
      <c r="A1943" s="2" t="s">
        <v>123</v>
      </c>
      <c r="B1943" s="2" t="s">
        <v>106</v>
      </c>
      <c r="C1943" s="2" t="s">
        <v>133</v>
      </c>
      <c r="D1943" s="2" t="s">
        <v>30</v>
      </c>
      <c r="E1943">
        <v>76</v>
      </c>
      <c r="F1943" s="1">
        <v>74</v>
      </c>
      <c r="G1943" s="1">
        <v>73</v>
      </c>
      <c r="H1943">
        <v>30</v>
      </c>
      <c r="I1943">
        <v>64</v>
      </c>
    </row>
    <row r="1944" spans="1:9" hidden="1" x14ac:dyDescent="0.25">
      <c r="A1944" s="2" t="s">
        <v>123</v>
      </c>
      <c r="B1944" s="2" t="s">
        <v>106</v>
      </c>
      <c r="C1944" s="2" t="s">
        <v>2</v>
      </c>
      <c r="D1944" s="2" t="s">
        <v>30</v>
      </c>
      <c r="E1944">
        <v>37</v>
      </c>
      <c r="F1944" s="1">
        <v>37</v>
      </c>
      <c r="G1944" s="1">
        <v>37</v>
      </c>
      <c r="H1944">
        <v>26</v>
      </c>
      <c r="I1944">
        <v>35</v>
      </c>
    </row>
    <row r="1945" spans="1:9" hidden="1" x14ac:dyDescent="0.25">
      <c r="A1945" s="2" t="s">
        <v>123</v>
      </c>
      <c r="B1945" s="2" t="s">
        <v>107</v>
      </c>
      <c r="C1945" s="2" t="s">
        <v>129</v>
      </c>
      <c r="D1945" s="2" t="s">
        <v>30</v>
      </c>
      <c r="E1945">
        <v>9</v>
      </c>
      <c r="F1945" s="1">
        <v>0</v>
      </c>
      <c r="G1945" s="1">
        <v>35</v>
      </c>
      <c r="H1945">
        <v>0</v>
      </c>
      <c r="I1945">
        <v>0</v>
      </c>
    </row>
    <row r="1946" spans="1:9" hidden="1" x14ac:dyDescent="0.25">
      <c r="A1946" s="2" t="s">
        <v>123</v>
      </c>
      <c r="B1946" s="2" t="s">
        <v>107</v>
      </c>
      <c r="C1946" s="2" t="s">
        <v>130</v>
      </c>
      <c r="D1946" s="2" t="s">
        <v>30</v>
      </c>
      <c r="E1946">
        <v>29</v>
      </c>
      <c r="F1946" s="1">
        <v>29</v>
      </c>
      <c r="G1946" s="1">
        <v>29</v>
      </c>
      <c r="H1946">
        <v>0</v>
      </c>
      <c r="I1946">
        <v>1</v>
      </c>
    </row>
    <row r="1947" spans="1:9" x14ac:dyDescent="0.25">
      <c r="A1947" s="2" t="s">
        <v>123</v>
      </c>
      <c r="B1947" s="2" t="s">
        <v>107</v>
      </c>
      <c r="C1947" s="2" t="s">
        <v>131</v>
      </c>
      <c r="D1947" s="2" t="s">
        <v>30</v>
      </c>
      <c r="E1947">
        <v>103</v>
      </c>
      <c r="F1947" s="1">
        <v>100</v>
      </c>
      <c r="G1947" s="1">
        <v>66</v>
      </c>
      <c r="H1947">
        <v>17</v>
      </c>
      <c r="I1947">
        <v>63</v>
      </c>
    </row>
    <row r="1948" spans="1:9" hidden="1" x14ac:dyDescent="0.25">
      <c r="A1948" s="2" t="s">
        <v>123</v>
      </c>
      <c r="B1948" s="2" t="s">
        <v>107</v>
      </c>
      <c r="C1948" s="2" t="s">
        <v>132</v>
      </c>
      <c r="D1948" s="2" t="s">
        <v>30</v>
      </c>
      <c r="E1948">
        <v>62</v>
      </c>
      <c r="F1948" s="1">
        <v>61</v>
      </c>
      <c r="G1948" s="1">
        <v>39</v>
      </c>
      <c r="H1948">
        <v>14</v>
      </c>
      <c r="I1948">
        <v>40</v>
      </c>
    </row>
    <row r="1949" spans="1:9" hidden="1" x14ac:dyDescent="0.25">
      <c r="A1949" s="2" t="s">
        <v>123</v>
      </c>
      <c r="B1949" s="2" t="s">
        <v>107</v>
      </c>
      <c r="C1949" s="2" t="s">
        <v>133</v>
      </c>
      <c r="D1949" s="2" t="s">
        <v>30</v>
      </c>
      <c r="E1949">
        <v>36</v>
      </c>
      <c r="F1949" s="1">
        <v>34</v>
      </c>
      <c r="G1949" s="1">
        <v>28</v>
      </c>
      <c r="H1949">
        <v>18</v>
      </c>
      <c r="I1949">
        <v>28</v>
      </c>
    </row>
    <row r="1950" spans="1:9" hidden="1" x14ac:dyDescent="0.25">
      <c r="A1950" s="2" t="s">
        <v>123</v>
      </c>
      <c r="B1950" s="2" t="s">
        <v>107</v>
      </c>
      <c r="C1950" s="2" t="s">
        <v>2</v>
      </c>
      <c r="D1950" s="2" t="s">
        <v>30</v>
      </c>
      <c r="E1950">
        <v>15</v>
      </c>
      <c r="F1950" s="1">
        <v>15</v>
      </c>
      <c r="G1950" s="1">
        <v>13</v>
      </c>
      <c r="H1950">
        <v>10</v>
      </c>
      <c r="I1950">
        <v>15</v>
      </c>
    </row>
    <row r="1951" spans="1:9" hidden="1" x14ac:dyDescent="0.25">
      <c r="A1951" s="2" t="s">
        <v>123</v>
      </c>
      <c r="B1951" s="2" t="s">
        <v>52</v>
      </c>
      <c r="C1951" s="2" t="s">
        <v>129</v>
      </c>
      <c r="D1951" s="2" t="s">
        <v>30</v>
      </c>
      <c r="E1951">
        <v>111</v>
      </c>
      <c r="F1951" s="1">
        <v>0</v>
      </c>
      <c r="G1951" s="1">
        <v>349</v>
      </c>
      <c r="H1951">
        <v>0</v>
      </c>
      <c r="I1951">
        <v>0</v>
      </c>
    </row>
    <row r="1952" spans="1:9" hidden="1" x14ac:dyDescent="0.25">
      <c r="A1952" s="2" t="s">
        <v>123</v>
      </c>
      <c r="B1952" s="2" t="s">
        <v>52</v>
      </c>
      <c r="C1952" s="2" t="s">
        <v>130</v>
      </c>
      <c r="D1952" s="2" t="s">
        <v>30</v>
      </c>
      <c r="E1952">
        <v>267</v>
      </c>
      <c r="F1952" s="1">
        <v>262</v>
      </c>
      <c r="G1952" s="1">
        <v>280</v>
      </c>
      <c r="H1952">
        <v>0</v>
      </c>
      <c r="I1952">
        <v>11</v>
      </c>
    </row>
    <row r="1953" spans="1:9" x14ac:dyDescent="0.25">
      <c r="A1953" s="2" t="s">
        <v>123</v>
      </c>
      <c r="B1953" s="2" t="s">
        <v>52</v>
      </c>
      <c r="C1953" s="2" t="s">
        <v>131</v>
      </c>
      <c r="D1953" s="2" t="s">
        <v>30</v>
      </c>
      <c r="E1953">
        <v>984</v>
      </c>
      <c r="F1953" s="1">
        <v>963</v>
      </c>
      <c r="G1953" s="1">
        <v>897</v>
      </c>
      <c r="H1953">
        <v>168</v>
      </c>
      <c r="I1953">
        <v>668</v>
      </c>
    </row>
    <row r="1954" spans="1:9" hidden="1" x14ac:dyDescent="0.25">
      <c r="A1954" s="2" t="s">
        <v>123</v>
      </c>
      <c r="B1954" s="2" t="s">
        <v>52</v>
      </c>
      <c r="C1954" s="2" t="s">
        <v>132</v>
      </c>
      <c r="D1954" s="2" t="s">
        <v>30</v>
      </c>
      <c r="E1954">
        <v>469</v>
      </c>
      <c r="F1954" s="1">
        <v>463</v>
      </c>
      <c r="G1954" s="1">
        <v>460</v>
      </c>
      <c r="H1954">
        <v>140</v>
      </c>
      <c r="I1954">
        <v>377</v>
      </c>
    </row>
    <row r="1955" spans="1:9" hidden="1" x14ac:dyDescent="0.25">
      <c r="A1955" s="2" t="s">
        <v>123</v>
      </c>
      <c r="B1955" s="2" t="s">
        <v>52</v>
      </c>
      <c r="C1955" s="2" t="s">
        <v>133</v>
      </c>
      <c r="D1955" s="2" t="s">
        <v>30</v>
      </c>
      <c r="E1955">
        <v>256</v>
      </c>
      <c r="F1955" s="1">
        <v>253</v>
      </c>
      <c r="G1955" s="1">
        <v>242</v>
      </c>
      <c r="H1955">
        <v>129</v>
      </c>
      <c r="I1955">
        <v>222</v>
      </c>
    </row>
    <row r="1956" spans="1:9" hidden="1" x14ac:dyDescent="0.25">
      <c r="A1956" s="2" t="s">
        <v>123</v>
      </c>
      <c r="B1956" s="2" t="s">
        <v>52</v>
      </c>
      <c r="C1956" s="2" t="s">
        <v>2</v>
      </c>
      <c r="D1956" s="2" t="s">
        <v>30</v>
      </c>
      <c r="E1956">
        <v>143</v>
      </c>
      <c r="F1956" s="1">
        <v>138</v>
      </c>
      <c r="G1956" s="1">
        <v>144</v>
      </c>
      <c r="H1956">
        <v>109</v>
      </c>
      <c r="I1956">
        <v>135</v>
      </c>
    </row>
    <row r="1957" spans="1:9" hidden="1" x14ac:dyDescent="0.25">
      <c r="A1957" s="2" t="s">
        <v>123</v>
      </c>
      <c r="B1957" s="2" t="s">
        <v>47</v>
      </c>
      <c r="C1957" s="2" t="s">
        <v>129</v>
      </c>
      <c r="D1957" s="2" t="s">
        <v>30</v>
      </c>
      <c r="E1957">
        <v>7</v>
      </c>
      <c r="F1957" s="1">
        <v>0</v>
      </c>
      <c r="G1957" s="1">
        <v>16</v>
      </c>
      <c r="H1957">
        <v>0</v>
      </c>
      <c r="I1957">
        <v>0</v>
      </c>
    </row>
    <row r="1958" spans="1:9" hidden="1" x14ac:dyDescent="0.25">
      <c r="A1958" s="2" t="s">
        <v>123</v>
      </c>
      <c r="B1958" s="2" t="s">
        <v>47</v>
      </c>
      <c r="C1958" s="2" t="s">
        <v>130</v>
      </c>
      <c r="D1958" s="2" t="s">
        <v>30</v>
      </c>
      <c r="E1958">
        <v>18</v>
      </c>
      <c r="F1958" s="1">
        <v>16</v>
      </c>
      <c r="G1958" s="1">
        <v>16</v>
      </c>
      <c r="H1958">
        <v>0</v>
      </c>
      <c r="I1958">
        <v>0</v>
      </c>
    </row>
    <row r="1959" spans="1:9" x14ac:dyDescent="0.25">
      <c r="A1959" s="2" t="s">
        <v>123</v>
      </c>
      <c r="B1959" s="2" t="s">
        <v>47</v>
      </c>
      <c r="C1959" s="2" t="s">
        <v>131</v>
      </c>
      <c r="D1959" s="2" t="s">
        <v>30</v>
      </c>
      <c r="E1959">
        <v>44</v>
      </c>
      <c r="F1959" s="1">
        <v>43</v>
      </c>
      <c r="G1959" s="1">
        <v>42</v>
      </c>
      <c r="H1959">
        <v>8</v>
      </c>
      <c r="I1959">
        <v>25</v>
      </c>
    </row>
    <row r="1960" spans="1:9" hidden="1" x14ac:dyDescent="0.25">
      <c r="A1960" s="2" t="s">
        <v>123</v>
      </c>
      <c r="B1960" s="2" t="s">
        <v>47</v>
      </c>
      <c r="C1960" s="2" t="s">
        <v>132</v>
      </c>
      <c r="D1960" s="2" t="s">
        <v>30</v>
      </c>
      <c r="E1960">
        <v>25</v>
      </c>
      <c r="F1960" s="1">
        <v>25</v>
      </c>
      <c r="G1960" s="1">
        <v>24</v>
      </c>
      <c r="H1960" t="s">
        <v>151</v>
      </c>
      <c r="I1960">
        <v>22</v>
      </c>
    </row>
    <row r="1961" spans="1:9" hidden="1" x14ac:dyDescent="0.25">
      <c r="A1961" s="2" t="s">
        <v>123</v>
      </c>
      <c r="B1961" s="2" t="s">
        <v>47</v>
      </c>
      <c r="C1961" s="2" t="s">
        <v>133</v>
      </c>
      <c r="D1961" s="2" t="s">
        <v>30</v>
      </c>
      <c r="E1961">
        <v>9</v>
      </c>
      <c r="F1961" s="1">
        <v>9</v>
      </c>
      <c r="G1961" s="1">
        <v>10</v>
      </c>
      <c r="H1961" t="s">
        <v>151</v>
      </c>
      <c r="I1961">
        <v>8</v>
      </c>
    </row>
    <row r="1962" spans="1:9" hidden="1" x14ac:dyDescent="0.25">
      <c r="A1962" s="2" t="s">
        <v>123</v>
      </c>
      <c r="B1962" s="2" t="s">
        <v>47</v>
      </c>
      <c r="C1962" s="2" t="s">
        <v>2</v>
      </c>
      <c r="D1962" s="2" t="s">
        <v>30</v>
      </c>
      <c r="E1962">
        <v>14</v>
      </c>
      <c r="F1962" s="1">
        <v>14</v>
      </c>
      <c r="G1962" s="1">
        <v>12</v>
      </c>
      <c r="H1962">
        <v>6</v>
      </c>
      <c r="I1962">
        <v>12</v>
      </c>
    </row>
    <row r="1963" spans="1:9" hidden="1" x14ac:dyDescent="0.25">
      <c r="A1963" s="2" t="s">
        <v>123</v>
      </c>
      <c r="B1963" s="2" t="s">
        <v>50</v>
      </c>
      <c r="C1963" s="2" t="s">
        <v>129</v>
      </c>
      <c r="D1963" s="2" t="s">
        <v>30</v>
      </c>
      <c r="E1963">
        <v>103</v>
      </c>
      <c r="F1963" s="1">
        <v>0</v>
      </c>
      <c r="G1963" s="1">
        <v>282</v>
      </c>
      <c r="H1963">
        <v>0</v>
      </c>
      <c r="I1963">
        <v>0</v>
      </c>
    </row>
    <row r="1964" spans="1:9" hidden="1" x14ac:dyDescent="0.25">
      <c r="A1964" s="2" t="s">
        <v>123</v>
      </c>
      <c r="B1964" s="2" t="s">
        <v>50</v>
      </c>
      <c r="C1964" s="2" t="s">
        <v>130</v>
      </c>
      <c r="D1964" s="2" t="s">
        <v>30</v>
      </c>
      <c r="E1964">
        <v>178</v>
      </c>
      <c r="F1964" s="1">
        <v>172</v>
      </c>
      <c r="G1964" s="1">
        <v>181</v>
      </c>
      <c r="H1964">
        <v>0</v>
      </c>
      <c r="I1964">
        <v>4</v>
      </c>
    </row>
    <row r="1965" spans="1:9" x14ac:dyDescent="0.25">
      <c r="A1965" s="2" t="s">
        <v>123</v>
      </c>
      <c r="B1965" s="2" t="s">
        <v>50</v>
      </c>
      <c r="C1965" s="2" t="s">
        <v>131</v>
      </c>
      <c r="D1965" s="2" t="s">
        <v>30</v>
      </c>
      <c r="E1965">
        <v>481</v>
      </c>
      <c r="F1965" s="1">
        <v>470</v>
      </c>
      <c r="G1965" s="1">
        <v>440</v>
      </c>
      <c r="H1965">
        <v>66</v>
      </c>
      <c r="I1965">
        <v>318</v>
      </c>
    </row>
    <row r="1966" spans="1:9" hidden="1" x14ac:dyDescent="0.25">
      <c r="A1966" s="2" t="s">
        <v>123</v>
      </c>
      <c r="B1966" s="2" t="s">
        <v>50</v>
      </c>
      <c r="C1966" s="2" t="s">
        <v>132</v>
      </c>
      <c r="D1966" s="2" t="s">
        <v>30</v>
      </c>
      <c r="E1966">
        <v>292</v>
      </c>
      <c r="F1966" s="1">
        <v>287</v>
      </c>
      <c r="G1966" s="1">
        <v>272</v>
      </c>
      <c r="H1966">
        <v>74</v>
      </c>
      <c r="I1966">
        <v>230</v>
      </c>
    </row>
    <row r="1967" spans="1:9" hidden="1" x14ac:dyDescent="0.25">
      <c r="A1967" s="2" t="s">
        <v>123</v>
      </c>
      <c r="B1967" s="2" t="s">
        <v>50</v>
      </c>
      <c r="C1967" s="2" t="s">
        <v>133</v>
      </c>
      <c r="D1967" s="2" t="s">
        <v>30</v>
      </c>
      <c r="E1967">
        <v>109</v>
      </c>
      <c r="F1967" s="1">
        <v>107</v>
      </c>
      <c r="G1967" s="1">
        <v>110</v>
      </c>
      <c r="H1967">
        <v>45</v>
      </c>
      <c r="I1967">
        <v>98</v>
      </c>
    </row>
    <row r="1968" spans="1:9" hidden="1" x14ac:dyDescent="0.25">
      <c r="A1968" s="2" t="s">
        <v>123</v>
      </c>
      <c r="B1968" s="2" t="s">
        <v>50</v>
      </c>
      <c r="C1968" s="2" t="s">
        <v>2</v>
      </c>
      <c r="D1968" s="2" t="s">
        <v>30</v>
      </c>
      <c r="E1968">
        <v>47</v>
      </c>
      <c r="F1968" s="1">
        <v>47</v>
      </c>
      <c r="G1968" s="1">
        <v>47</v>
      </c>
      <c r="H1968">
        <v>31</v>
      </c>
      <c r="I1968">
        <v>45</v>
      </c>
    </row>
    <row r="1969" spans="1:9" hidden="1" x14ac:dyDescent="0.25">
      <c r="A1969" s="2" t="s">
        <v>45</v>
      </c>
      <c r="B1969" s="2" t="s">
        <v>104</v>
      </c>
      <c r="C1969" s="2" t="s">
        <v>129</v>
      </c>
      <c r="D1969" s="2" t="s">
        <v>20</v>
      </c>
      <c r="E1969">
        <v>822</v>
      </c>
      <c r="F1969" s="1">
        <v>0</v>
      </c>
      <c r="G1969" s="1">
        <v>3586</v>
      </c>
      <c r="H1969">
        <v>0</v>
      </c>
      <c r="I1969">
        <v>0</v>
      </c>
    </row>
    <row r="1970" spans="1:9" hidden="1" x14ac:dyDescent="0.25">
      <c r="A1970" s="2" t="s">
        <v>45</v>
      </c>
      <c r="B1970" s="2" t="s">
        <v>104</v>
      </c>
      <c r="C1970" s="2" t="s">
        <v>130</v>
      </c>
      <c r="D1970" s="2" t="s">
        <v>20</v>
      </c>
      <c r="E1970">
        <v>2676</v>
      </c>
      <c r="F1970" s="1">
        <v>2443</v>
      </c>
      <c r="G1970" s="1">
        <v>3018</v>
      </c>
      <c r="H1970">
        <v>0</v>
      </c>
      <c r="I1970">
        <v>55</v>
      </c>
    </row>
    <row r="1971" spans="1:9" x14ac:dyDescent="0.25">
      <c r="A1971" s="2" t="s">
        <v>45</v>
      </c>
      <c r="B1971" s="2" t="s">
        <v>104</v>
      </c>
      <c r="C1971" s="2" t="s">
        <v>131</v>
      </c>
      <c r="D1971" s="2" t="s">
        <v>20</v>
      </c>
      <c r="E1971">
        <v>5415</v>
      </c>
      <c r="F1971" s="1">
        <v>4978</v>
      </c>
      <c r="G1971" s="1">
        <v>6282</v>
      </c>
      <c r="H1971">
        <v>522</v>
      </c>
      <c r="I1971">
        <v>2326</v>
      </c>
    </row>
    <row r="1972" spans="1:9" hidden="1" x14ac:dyDescent="0.25">
      <c r="A1972" s="2" t="s">
        <v>45</v>
      </c>
      <c r="B1972" s="2" t="s">
        <v>104</v>
      </c>
      <c r="C1972" s="2" t="s">
        <v>132</v>
      </c>
      <c r="D1972" s="2" t="s">
        <v>20</v>
      </c>
      <c r="E1972">
        <v>3666</v>
      </c>
      <c r="F1972" s="1">
        <v>3506</v>
      </c>
      <c r="G1972" s="1">
        <v>4247</v>
      </c>
      <c r="H1972">
        <v>854</v>
      </c>
      <c r="I1972">
        <v>2246</v>
      </c>
    </row>
    <row r="1973" spans="1:9" hidden="1" x14ac:dyDescent="0.25">
      <c r="A1973" s="2" t="s">
        <v>45</v>
      </c>
      <c r="B1973" s="2" t="s">
        <v>104</v>
      </c>
      <c r="C1973" s="2" t="s">
        <v>133</v>
      </c>
      <c r="D1973" s="2" t="s">
        <v>20</v>
      </c>
      <c r="E1973">
        <v>3754</v>
      </c>
      <c r="F1973" s="1">
        <v>3648</v>
      </c>
      <c r="G1973" s="1">
        <v>4075</v>
      </c>
      <c r="H1973">
        <v>1688</v>
      </c>
      <c r="I1973">
        <v>2947</v>
      </c>
    </row>
    <row r="1974" spans="1:9" hidden="1" x14ac:dyDescent="0.25">
      <c r="A1974" s="2" t="s">
        <v>45</v>
      </c>
      <c r="B1974" s="2" t="s">
        <v>104</v>
      </c>
      <c r="C1974" s="2" t="s">
        <v>2</v>
      </c>
      <c r="D1974" s="2" t="s">
        <v>20</v>
      </c>
      <c r="E1974">
        <v>2304</v>
      </c>
      <c r="F1974" s="1">
        <v>2280</v>
      </c>
      <c r="G1974" s="1">
        <v>2217</v>
      </c>
      <c r="H1974">
        <v>1603</v>
      </c>
      <c r="I1974">
        <v>2057</v>
      </c>
    </row>
    <row r="1975" spans="1:9" hidden="1" x14ac:dyDescent="0.25">
      <c r="A1975" s="2" t="s">
        <v>122</v>
      </c>
      <c r="B1975" s="2" t="s">
        <v>63</v>
      </c>
      <c r="C1975" s="2" t="s">
        <v>129</v>
      </c>
      <c r="D1975" s="2" t="s">
        <v>20</v>
      </c>
      <c r="E1975" t="s">
        <v>151</v>
      </c>
      <c r="F1975" s="1">
        <v>0</v>
      </c>
      <c r="G1975" s="1">
        <v>16</v>
      </c>
      <c r="H1975">
        <v>0</v>
      </c>
      <c r="I1975">
        <v>0</v>
      </c>
    </row>
    <row r="1976" spans="1:9" hidden="1" x14ac:dyDescent="0.25">
      <c r="A1976" s="2" t="s">
        <v>122</v>
      </c>
      <c r="B1976" s="2" t="s">
        <v>63</v>
      </c>
      <c r="C1976" s="2" t="s">
        <v>130</v>
      </c>
      <c r="D1976" s="2" t="s">
        <v>20</v>
      </c>
      <c r="E1976">
        <v>6</v>
      </c>
      <c r="F1976" s="1">
        <v>6</v>
      </c>
      <c r="G1976" s="1">
        <v>6</v>
      </c>
      <c r="H1976">
        <v>0</v>
      </c>
      <c r="I1976">
        <v>0</v>
      </c>
    </row>
    <row r="1977" spans="1:9" x14ac:dyDescent="0.25">
      <c r="A1977" s="2" t="s">
        <v>122</v>
      </c>
      <c r="B1977" s="2" t="s">
        <v>63</v>
      </c>
      <c r="C1977" s="2" t="s">
        <v>131</v>
      </c>
      <c r="D1977" s="2" t="s">
        <v>20</v>
      </c>
      <c r="E1977">
        <v>23</v>
      </c>
      <c r="F1977" s="1">
        <v>22</v>
      </c>
      <c r="G1977" s="1">
        <v>22</v>
      </c>
      <c r="H1977" t="s">
        <v>151</v>
      </c>
      <c r="I1977">
        <v>13</v>
      </c>
    </row>
    <row r="1978" spans="1:9" hidden="1" x14ac:dyDescent="0.25">
      <c r="A1978" s="2" t="s">
        <v>122</v>
      </c>
      <c r="B1978" s="2" t="s">
        <v>63</v>
      </c>
      <c r="C1978" s="2" t="s">
        <v>132</v>
      </c>
      <c r="D1978" s="2" t="s">
        <v>20</v>
      </c>
      <c r="E1978">
        <v>31</v>
      </c>
      <c r="F1978" s="1">
        <v>29</v>
      </c>
      <c r="G1978" s="1">
        <v>29</v>
      </c>
      <c r="H1978">
        <v>10</v>
      </c>
      <c r="I1978">
        <v>21</v>
      </c>
    </row>
    <row r="1979" spans="1:9" hidden="1" x14ac:dyDescent="0.25">
      <c r="A1979" s="2" t="s">
        <v>122</v>
      </c>
      <c r="B1979" s="2" t="s">
        <v>63</v>
      </c>
      <c r="C1979" s="2" t="s">
        <v>133</v>
      </c>
      <c r="D1979" s="2" t="s">
        <v>20</v>
      </c>
      <c r="E1979">
        <v>8</v>
      </c>
      <c r="F1979" s="1">
        <v>7</v>
      </c>
      <c r="G1979" s="1">
        <v>9</v>
      </c>
      <c r="H1979">
        <v>5</v>
      </c>
      <c r="I1979">
        <v>7</v>
      </c>
    </row>
    <row r="1980" spans="1:9" hidden="1" x14ac:dyDescent="0.25">
      <c r="A1980" s="2" t="s">
        <v>122</v>
      </c>
      <c r="B1980" s="2" t="s">
        <v>63</v>
      </c>
      <c r="C1980" s="2" t="s">
        <v>2</v>
      </c>
      <c r="D1980" s="2" t="s">
        <v>20</v>
      </c>
      <c r="E1980" t="s">
        <v>151</v>
      </c>
      <c r="F1980" s="1" t="s">
        <v>151</v>
      </c>
      <c r="G1980" s="1">
        <v>3</v>
      </c>
      <c r="H1980" t="s">
        <v>151</v>
      </c>
      <c r="I1980">
        <v>2</v>
      </c>
    </row>
    <row r="1981" spans="1:9" hidden="1" x14ac:dyDescent="0.25">
      <c r="A1981" s="2" t="s">
        <v>122</v>
      </c>
      <c r="B1981" s="2" t="s">
        <v>60</v>
      </c>
      <c r="C1981" s="2" t="s">
        <v>129</v>
      </c>
      <c r="D1981" s="2" t="s">
        <v>20</v>
      </c>
      <c r="E1981" t="s">
        <v>151</v>
      </c>
      <c r="F1981" s="1">
        <v>0</v>
      </c>
      <c r="G1981" s="1">
        <v>2</v>
      </c>
      <c r="H1981">
        <v>0</v>
      </c>
      <c r="I1981">
        <v>0</v>
      </c>
    </row>
    <row r="1982" spans="1:9" hidden="1" x14ac:dyDescent="0.25">
      <c r="A1982" s="2" t="s">
        <v>122</v>
      </c>
      <c r="B1982" s="2" t="s">
        <v>60</v>
      </c>
      <c r="C1982" s="2" t="s">
        <v>130</v>
      </c>
      <c r="D1982" s="2" t="s">
        <v>20</v>
      </c>
      <c r="E1982" t="s">
        <v>151</v>
      </c>
      <c r="F1982" s="1" t="s">
        <v>151</v>
      </c>
      <c r="G1982" s="1">
        <v>6</v>
      </c>
      <c r="H1982">
        <v>0</v>
      </c>
      <c r="I1982">
        <v>0</v>
      </c>
    </row>
    <row r="1983" spans="1:9" x14ac:dyDescent="0.25">
      <c r="A1983" s="2" t="s">
        <v>122</v>
      </c>
      <c r="B1983" s="2" t="s">
        <v>60</v>
      </c>
      <c r="C1983" s="2" t="s">
        <v>131</v>
      </c>
      <c r="D1983" s="2" t="s">
        <v>20</v>
      </c>
      <c r="E1983">
        <v>23</v>
      </c>
      <c r="F1983" s="1">
        <v>22</v>
      </c>
      <c r="G1983" s="1">
        <v>14</v>
      </c>
      <c r="H1983">
        <v>10</v>
      </c>
      <c r="I1983">
        <v>16</v>
      </c>
    </row>
    <row r="1984" spans="1:9" hidden="1" x14ac:dyDescent="0.25">
      <c r="A1984" s="2" t="s">
        <v>122</v>
      </c>
      <c r="B1984" s="2" t="s">
        <v>60</v>
      </c>
      <c r="C1984" s="2" t="s">
        <v>132</v>
      </c>
      <c r="D1984" s="2" t="s">
        <v>20</v>
      </c>
      <c r="E1984">
        <v>23</v>
      </c>
      <c r="F1984" s="1">
        <v>23</v>
      </c>
      <c r="G1984" s="1">
        <v>14</v>
      </c>
      <c r="H1984">
        <v>8</v>
      </c>
      <c r="I1984">
        <v>20</v>
      </c>
    </row>
    <row r="1985" spans="1:9" hidden="1" x14ac:dyDescent="0.25">
      <c r="A1985" s="2" t="s">
        <v>122</v>
      </c>
      <c r="B1985" s="2" t="s">
        <v>60</v>
      </c>
      <c r="C1985" s="2" t="s">
        <v>133</v>
      </c>
      <c r="D1985" s="2" t="s">
        <v>20</v>
      </c>
      <c r="E1985">
        <v>12</v>
      </c>
      <c r="F1985" s="1">
        <v>12</v>
      </c>
      <c r="G1985" s="1">
        <v>9</v>
      </c>
      <c r="H1985">
        <v>7</v>
      </c>
      <c r="I1985">
        <v>11</v>
      </c>
    </row>
    <row r="1986" spans="1:9" hidden="1" x14ac:dyDescent="0.25">
      <c r="A1986" s="2" t="s">
        <v>122</v>
      </c>
      <c r="B1986" s="2" t="s">
        <v>60</v>
      </c>
      <c r="C1986" s="2" t="s">
        <v>2</v>
      </c>
      <c r="D1986" s="2" t="s">
        <v>20</v>
      </c>
      <c r="E1986" t="s">
        <v>151</v>
      </c>
      <c r="F1986" s="1" t="s">
        <v>151</v>
      </c>
      <c r="G1986" s="1">
        <v>3</v>
      </c>
      <c r="H1986" t="s">
        <v>151</v>
      </c>
      <c r="I1986">
        <v>4</v>
      </c>
    </row>
    <row r="1987" spans="1:9" hidden="1" x14ac:dyDescent="0.25">
      <c r="A1987" s="2" t="s">
        <v>122</v>
      </c>
      <c r="B1987" s="2" t="s">
        <v>58</v>
      </c>
      <c r="C1987" s="2" t="s">
        <v>129</v>
      </c>
      <c r="D1987" s="2" t="s">
        <v>20</v>
      </c>
      <c r="E1987">
        <v>13</v>
      </c>
      <c r="F1987" s="1">
        <v>0</v>
      </c>
      <c r="G1987" s="1">
        <v>30</v>
      </c>
      <c r="H1987">
        <v>0</v>
      </c>
      <c r="I1987">
        <v>0</v>
      </c>
    </row>
    <row r="1988" spans="1:9" hidden="1" x14ac:dyDescent="0.25">
      <c r="A1988" s="2" t="s">
        <v>122</v>
      </c>
      <c r="B1988" s="2" t="s">
        <v>58</v>
      </c>
      <c r="C1988" s="2" t="s">
        <v>130</v>
      </c>
      <c r="D1988" s="2" t="s">
        <v>20</v>
      </c>
      <c r="E1988">
        <v>16</v>
      </c>
      <c r="F1988" s="1">
        <v>16</v>
      </c>
      <c r="G1988" s="1">
        <v>9</v>
      </c>
      <c r="H1988">
        <v>0</v>
      </c>
      <c r="I1988">
        <v>0</v>
      </c>
    </row>
    <row r="1989" spans="1:9" x14ac:dyDescent="0.25">
      <c r="A1989" s="2" t="s">
        <v>122</v>
      </c>
      <c r="B1989" s="2" t="s">
        <v>58</v>
      </c>
      <c r="C1989" s="2" t="s">
        <v>131</v>
      </c>
      <c r="D1989" s="2" t="s">
        <v>20</v>
      </c>
      <c r="E1989">
        <v>53</v>
      </c>
      <c r="F1989" s="1">
        <v>52</v>
      </c>
      <c r="G1989" s="1">
        <v>45</v>
      </c>
      <c r="H1989">
        <v>17</v>
      </c>
      <c r="I1989">
        <v>44</v>
      </c>
    </row>
    <row r="1990" spans="1:9" hidden="1" x14ac:dyDescent="0.25">
      <c r="A1990" s="2" t="s">
        <v>122</v>
      </c>
      <c r="B1990" s="2" t="s">
        <v>58</v>
      </c>
      <c r="C1990" s="2" t="s">
        <v>132</v>
      </c>
      <c r="D1990" s="2" t="s">
        <v>20</v>
      </c>
      <c r="E1990">
        <v>57</v>
      </c>
      <c r="F1990" s="1">
        <v>56</v>
      </c>
      <c r="G1990" s="1">
        <v>59</v>
      </c>
      <c r="H1990">
        <v>22</v>
      </c>
      <c r="I1990">
        <v>51</v>
      </c>
    </row>
    <row r="1991" spans="1:9" hidden="1" x14ac:dyDescent="0.25">
      <c r="A1991" s="2" t="s">
        <v>122</v>
      </c>
      <c r="B1991" s="2" t="s">
        <v>58</v>
      </c>
      <c r="C1991" s="2" t="s">
        <v>133</v>
      </c>
      <c r="D1991" s="2" t="s">
        <v>20</v>
      </c>
      <c r="E1991">
        <v>44</v>
      </c>
      <c r="F1991" s="1">
        <v>44</v>
      </c>
      <c r="G1991" s="1">
        <v>46</v>
      </c>
      <c r="H1991">
        <v>20</v>
      </c>
      <c r="I1991">
        <v>38</v>
      </c>
    </row>
    <row r="1992" spans="1:9" hidden="1" x14ac:dyDescent="0.25">
      <c r="A1992" s="2" t="s">
        <v>122</v>
      </c>
      <c r="B1992" s="2" t="s">
        <v>58</v>
      </c>
      <c r="C1992" s="2" t="s">
        <v>2</v>
      </c>
      <c r="D1992" s="2" t="s">
        <v>20</v>
      </c>
      <c r="E1992">
        <v>41</v>
      </c>
      <c r="F1992" s="1">
        <v>41</v>
      </c>
      <c r="G1992" s="1">
        <v>44</v>
      </c>
      <c r="H1992">
        <v>29</v>
      </c>
      <c r="I1992">
        <v>36</v>
      </c>
    </row>
    <row r="1993" spans="1:9" x14ac:dyDescent="0.25">
      <c r="A1993" s="2" t="s">
        <v>122</v>
      </c>
      <c r="B1993" s="2" t="s">
        <v>108</v>
      </c>
      <c r="C1993" s="2" t="s">
        <v>131</v>
      </c>
      <c r="D1993" s="2" t="s">
        <v>20</v>
      </c>
      <c r="E1993">
        <v>0</v>
      </c>
      <c r="F1993" s="1">
        <v>0</v>
      </c>
      <c r="G1993" s="1">
        <v>1</v>
      </c>
      <c r="H1993">
        <v>0</v>
      </c>
      <c r="I1993">
        <v>0</v>
      </c>
    </row>
    <row r="1994" spans="1:9" hidden="1" x14ac:dyDescent="0.25">
      <c r="A1994" s="2" t="s">
        <v>122</v>
      </c>
      <c r="B1994" s="2" t="s">
        <v>108</v>
      </c>
      <c r="C1994" s="2" t="s">
        <v>132</v>
      </c>
      <c r="D1994" s="2" t="s">
        <v>20</v>
      </c>
      <c r="E1994">
        <v>0</v>
      </c>
      <c r="F1994" s="1">
        <v>0</v>
      </c>
      <c r="G1994" s="1">
        <v>2</v>
      </c>
      <c r="H1994">
        <v>0</v>
      </c>
      <c r="I1994">
        <v>0</v>
      </c>
    </row>
    <row r="1995" spans="1:9" hidden="1" x14ac:dyDescent="0.25">
      <c r="A1995" s="2" t="s">
        <v>122</v>
      </c>
      <c r="B1995" s="2" t="s">
        <v>68</v>
      </c>
      <c r="C1995" s="2" t="s">
        <v>129</v>
      </c>
      <c r="D1995" s="2" t="s">
        <v>20</v>
      </c>
      <c r="E1995">
        <v>8</v>
      </c>
      <c r="F1995" s="1">
        <v>0</v>
      </c>
      <c r="G1995" s="1">
        <v>30</v>
      </c>
      <c r="H1995">
        <v>0</v>
      </c>
      <c r="I1995">
        <v>0</v>
      </c>
    </row>
    <row r="1996" spans="1:9" hidden="1" x14ac:dyDescent="0.25">
      <c r="A1996" s="2" t="s">
        <v>122</v>
      </c>
      <c r="B1996" s="2" t="s">
        <v>68</v>
      </c>
      <c r="C1996" s="2" t="s">
        <v>130</v>
      </c>
      <c r="D1996" s="2" t="s">
        <v>20</v>
      </c>
      <c r="E1996">
        <v>19</v>
      </c>
      <c r="F1996" s="1">
        <v>18</v>
      </c>
      <c r="G1996" s="1">
        <v>23</v>
      </c>
      <c r="H1996">
        <v>0</v>
      </c>
      <c r="I1996">
        <v>0</v>
      </c>
    </row>
    <row r="1997" spans="1:9" x14ac:dyDescent="0.25">
      <c r="A1997" s="2" t="s">
        <v>122</v>
      </c>
      <c r="B1997" s="2" t="s">
        <v>68</v>
      </c>
      <c r="C1997" s="2" t="s">
        <v>131</v>
      </c>
      <c r="D1997" s="2" t="s">
        <v>20</v>
      </c>
      <c r="E1997">
        <v>80</v>
      </c>
      <c r="F1997" s="1">
        <v>76</v>
      </c>
      <c r="G1997" s="1">
        <v>79</v>
      </c>
      <c r="H1997">
        <v>13</v>
      </c>
      <c r="I1997">
        <v>53</v>
      </c>
    </row>
    <row r="1998" spans="1:9" hidden="1" x14ac:dyDescent="0.25">
      <c r="A1998" s="2" t="s">
        <v>122</v>
      </c>
      <c r="B1998" s="2" t="s">
        <v>68</v>
      </c>
      <c r="C1998" s="2" t="s">
        <v>132</v>
      </c>
      <c r="D1998" s="2" t="s">
        <v>20</v>
      </c>
      <c r="E1998">
        <v>78</v>
      </c>
      <c r="F1998" s="1">
        <v>78</v>
      </c>
      <c r="G1998" s="1">
        <v>90</v>
      </c>
      <c r="H1998">
        <v>28</v>
      </c>
      <c r="I1998">
        <v>63</v>
      </c>
    </row>
    <row r="1999" spans="1:9" hidden="1" x14ac:dyDescent="0.25">
      <c r="A1999" s="2" t="s">
        <v>122</v>
      </c>
      <c r="B1999" s="2" t="s">
        <v>68</v>
      </c>
      <c r="C1999" s="2" t="s">
        <v>133</v>
      </c>
      <c r="D1999" s="2" t="s">
        <v>20</v>
      </c>
      <c r="E1999">
        <v>86</v>
      </c>
      <c r="F1999" s="1">
        <v>86</v>
      </c>
      <c r="G1999" s="1">
        <v>80</v>
      </c>
      <c r="H1999">
        <v>53</v>
      </c>
      <c r="I1999">
        <v>76</v>
      </c>
    </row>
    <row r="2000" spans="1:9" hidden="1" x14ac:dyDescent="0.25">
      <c r="A2000" s="2" t="s">
        <v>122</v>
      </c>
      <c r="B2000" s="2" t="s">
        <v>68</v>
      </c>
      <c r="C2000" s="2" t="s">
        <v>2</v>
      </c>
      <c r="D2000" s="2" t="s">
        <v>20</v>
      </c>
      <c r="E2000">
        <v>67</v>
      </c>
      <c r="F2000" s="1">
        <v>66</v>
      </c>
      <c r="G2000" s="1">
        <v>73</v>
      </c>
      <c r="H2000">
        <v>51</v>
      </c>
      <c r="I2000">
        <v>63</v>
      </c>
    </row>
    <row r="2001" spans="1:9" hidden="1" x14ac:dyDescent="0.25">
      <c r="A2001" s="2" t="s">
        <v>122</v>
      </c>
      <c r="B2001" s="2" t="s">
        <v>57</v>
      </c>
      <c r="C2001" s="2" t="s">
        <v>129</v>
      </c>
      <c r="D2001" s="2" t="s">
        <v>20</v>
      </c>
      <c r="E2001">
        <v>36</v>
      </c>
      <c r="F2001" s="1">
        <v>0</v>
      </c>
      <c r="G2001" s="1">
        <v>53</v>
      </c>
      <c r="H2001">
        <v>0</v>
      </c>
      <c r="I2001">
        <v>0</v>
      </c>
    </row>
    <row r="2002" spans="1:9" hidden="1" x14ac:dyDescent="0.25">
      <c r="A2002" s="2" t="s">
        <v>122</v>
      </c>
      <c r="B2002" s="2" t="s">
        <v>57</v>
      </c>
      <c r="C2002" s="2" t="s">
        <v>130</v>
      </c>
      <c r="D2002" s="2" t="s">
        <v>20</v>
      </c>
      <c r="E2002">
        <v>37</v>
      </c>
      <c r="F2002" s="1">
        <v>34</v>
      </c>
      <c r="G2002" s="1">
        <v>35</v>
      </c>
      <c r="H2002">
        <v>0</v>
      </c>
      <c r="I2002">
        <v>0</v>
      </c>
    </row>
    <row r="2003" spans="1:9" x14ac:dyDescent="0.25">
      <c r="A2003" s="2" t="s">
        <v>122</v>
      </c>
      <c r="B2003" s="2" t="s">
        <v>57</v>
      </c>
      <c r="C2003" s="2" t="s">
        <v>131</v>
      </c>
      <c r="D2003" s="2" t="s">
        <v>20</v>
      </c>
      <c r="E2003">
        <v>349</v>
      </c>
      <c r="F2003" s="1">
        <v>346</v>
      </c>
      <c r="G2003" s="1">
        <v>288</v>
      </c>
      <c r="H2003">
        <v>84</v>
      </c>
      <c r="I2003">
        <v>308</v>
      </c>
    </row>
    <row r="2004" spans="1:9" hidden="1" x14ac:dyDescent="0.25">
      <c r="A2004" s="2" t="s">
        <v>122</v>
      </c>
      <c r="B2004" s="2" t="s">
        <v>57</v>
      </c>
      <c r="C2004" s="2" t="s">
        <v>132</v>
      </c>
      <c r="D2004" s="2" t="s">
        <v>20</v>
      </c>
      <c r="E2004">
        <v>132</v>
      </c>
      <c r="F2004" s="1">
        <v>131</v>
      </c>
      <c r="G2004" s="1">
        <v>99</v>
      </c>
      <c r="H2004">
        <v>42</v>
      </c>
      <c r="I2004">
        <v>119</v>
      </c>
    </row>
    <row r="2005" spans="1:9" hidden="1" x14ac:dyDescent="0.25">
      <c r="A2005" s="2" t="s">
        <v>122</v>
      </c>
      <c r="B2005" s="2" t="s">
        <v>57</v>
      </c>
      <c r="C2005" s="2" t="s">
        <v>133</v>
      </c>
      <c r="D2005" s="2" t="s">
        <v>20</v>
      </c>
      <c r="E2005">
        <v>43</v>
      </c>
      <c r="F2005" s="1">
        <v>43</v>
      </c>
      <c r="G2005" s="1">
        <v>43</v>
      </c>
      <c r="H2005">
        <v>23</v>
      </c>
      <c r="I2005">
        <v>41</v>
      </c>
    </row>
    <row r="2006" spans="1:9" hidden="1" x14ac:dyDescent="0.25">
      <c r="A2006" s="2" t="s">
        <v>122</v>
      </c>
      <c r="B2006" s="2" t="s">
        <v>57</v>
      </c>
      <c r="C2006" s="2" t="s">
        <v>2</v>
      </c>
      <c r="D2006" s="2" t="s">
        <v>20</v>
      </c>
      <c r="E2006">
        <v>13</v>
      </c>
      <c r="F2006" s="1">
        <v>13</v>
      </c>
      <c r="G2006" s="1">
        <v>13</v>
      </c>
      <c r="H2006">
        <v>12</v>
      </c>
      <c r="I2006">
        <v>13</v>
      </c>
    </row>
    <row r="2007" spans="1:9" hidden="1" x14ac:dyDescent="0.25">
      <c r="A2007" s="2" t="s">
        <v>122</v>
      </c>
      <c r="B2007" s="2" t="s">
        <v>102</v>
      </c>
      <c r="C2007" s="2" t="s">
        <v>129</v>
      </c>
      <c r="D2007" s="2" t="s">
        <v>20</v>
      </c>
      <c r="E2007">
        <v>6</v>
      </c>
      <c r="F2007" s="1">
        <v>0</v>
      </c>
      <c r="G2007" s="1">
        <v>20</v>
      </c>
      <c r="H2007">
        <v>0</v>
      </c>
      <c r="I2007">
        <v>0</v>
      </c>
    </row>
    <row r="2008" spans="1:9" hidden="1" x14ac:dyDescent="0.25">
      <c r="A2008" s="2" t="s">
        <v>122</v>
      </c>
      <c r="B2008" s="2" t="s">
        <v>102</v>
      </c>
      <c r="C2008" s="2" t="s">
        <v>130</v>
      </c>
      <c r="D2008" s="2" t="s">
        <v>20</v>
      </c>
      <c r="E2008">
        <v>6</v>
      </c>
      <c r="F2008" s="1">
        <v>6</v>
      </c>
      <c r="G2008" s="1">
        <v>5</v>
      </c>
      <c r="H2008">
        <v>0</v>
      </c>
      <c r="I2008">
        <v>0</v>
      </c>
    </row>
    <row r="2009" spans="1:9" x14ac:dyDescent="0.25">
      <c r="A2009" s="2" t="s">
        <v>122</v>
      </c>
      <c r="B2009" s="2" t="s">
        <v>102</v>
      </c>
      <c r="C2009" s="2" t="s">
        <v>131</v>
      </c>
      <c r="D2009" s="2" t="s">
        <v>20</v>
      </c>
      <c r="E2009">
        <v>92</v>
      </c>
      <c r="F2009" s="1">
        <v>91</v>
      </c>
      <c r="G2009" s="1">
        <v>43</v>
      </c>
      <c r="H2009">
        <v>12</v>
      </c>
      <c r="I2009">
        <v>74</v>
      </c>
    </row>
    <row r="2010" spans="1:9" hidden="1" x14ac:dyDescent="0.25">
      <c r="A2010" s="2" t="s">
        <v>122</v>
      </c>
      <c r="B2010" s="2" t="s">
        <v>102</v>
      </c>
      <c r="C2010" s="2" t="s">
        <v>132</v>
      </c>
      <c r="D2010" s="2" t="s">
        <v>20</v>
      </c>
      <c r="E2010">
        <v>58</v>
      </c>
      <c r="F2010" s="1">
        <v>58</v>
      </c>
      <c r="G2010" s="1">
        <v>42</v>
      </c>
      <c r="H2010">
        <v>19</v>
      </c>
      <c r="I2010">
        <v>50</v>
      </c>
    </row>
    <row r="2011" spans="1:9" hidden="1" x14ac:dyDescent="0.25">
      <c r="A2011" s="2" t="s">
        <v>122</v>
      </c>
      <c r="B2011" s="2" t="s">
        <v>102</v>
      </c>
      <c r="C2011" s="2" t="s">
        <v>133</v>
      </c>
      <c r="D2011" s="2" t="s">
        <v>20</v>
      </c>
      <c r="E2011" t="s">
        <v>151</v>
      </c>
      <c r="F2011" s="1" t="s">
        <v>151</v>
      </c>
      <c r="G2011" s="1">
        <v>4</v>
      </c>
      <c r="H2011" t="s">
        <v>151</v>
      </c>
      <c r="I2011">
        <v>2</v>
      </c>
    </row>
    <row r="2012" spans="1:9" hidden="1" x14ac:dyDescent="0.25">
      <c r="A2012" s="2" t="s">
        <v>122</v>
      </c>
      <c r="B2012" s="2" t="s">
        <v>102</v>
      </c>
      <c r="C2012" s="2" t="s">
        <v>2</v>
      </c>
      <c r="D2012" s="2" t="s">
        <v>20</v>
      </c>
      <c r="E2012" t="s">
        <v>151</v>
      </c>
      <c r="F2012" s="1" t="s">
        <v>151</v>
      </c>
      <c r="G2012" s="1">
        <v>1</v>
      </c>
      <c r="H2012" t="s">
        <v>151</v>
      </c>
      <c r="I2012">
        <v>2</v>
      </c>
    </row>
    <row r="2013" spans="1:9" hidden="1" x14ac:dyDescent="0.25">
      <c r="A2013" s="2" t="s">
        <v>122</v>
      </c>
      <c r="B2013" s="2" t="s">
        <v>64</v>
      </c>
      <c r="C2013" s="2" t="s">
        <v>129</v>
      </c>
      <c r="D2013" s="2" t="s">
        <v>20</v>
      </c>
      <c r="E2013" t="s">
        <v>151</v>
      </c>
      <c r="F2013" s="1">
        <v>0</v>
      </c>
      <c r="G2013" s="1">
        <v>7</v>
      </c>
      <c r="H2013">
        <v>0</v>
      </c>
      <c r="I2013">
        <v>0</v>
      </c>
    </row>
    <row r="2014" spans="1:9" hidden="1" x14ac:dyDescent="0.25">
      <c r="A2014" s="2" t="s">
        <v>122</v>
      </c>
      <c r="B2014" s="2" t="s">
        <v>64</v>
      </c>
      <c r="C2014" s="2" t="s">
        <v>130</v>
      </c>
      <c r="D2014" s="2" t="s">
        <v>20</v>
      </c>
      <c r="E2014" t="s">
        <v>151</v>
      </c>
      <c r="F2014" s="1" t="s">
        <v>151</v>
      </c>
      <c r="G2014" s="1">
        <v>2</v>
      </c>
      <c r="H2014">
        <v>0</v>
      </c>
      <c r="I2014">
        <v>0</v>
      </c>
    </row>
    <row r="2015" spans="1:9" x14ac:dyDescent="0.25">
      <c r="A2015" s="2" t="s">
        <v>122</v>
      </c>
      <c r="B2015" s="2" t="s">
        <v>64</v>
      </c>
      <c r="C2015" s="2" t="s">
        <v>131</v>
      </c>
      <c r="D2015" s="2" t="s">
        <v>20</v>
      </c>
      <c r="E2015">
        <v>7</v>
      </c>
      <c r="F2015" s="1">
        <v>5</v>
      </c>
      <c r="G2015" s="1">
        <v>7</v>
      </c>
      <c r="H2015">
        <v>0</v>
      </c>
      <c r="I2015">
        <v>3</v>
      </c>
    </row>
    <row r="2016" spans="1:9" hidden="1" x14ac:dyDescent="0.25">
      <c r="A2016" s="2" t="s">
        <v>122</v>
      </c>
      <c r="B2016" s="2" t="s">
        <v>64</v>
      </c>
      <c r="C2016" s="2" t="s">
        <v>132</v>
      </c>
      <c r="D2016" s="2" t="s">
        <v>20</v>
      </c>
      <c r="E2016">
        <v>9</v>
      </c>
      <c r="F2016" s="1">
        <v>8</v>
      </c>
      <c r="G2016" s="1">
        <v>12</v>
      </c>
      <c r="H2016" t="s">
        <v>151</v>
      </c>
      <c r="I2016">
        <v>6</v>
      </c>
    </row>
    <row r="2017" spans="1:9" hidden="1" x14ac:dyDescent="0.25">
      <c r="A2017" s="2" t="s">
        <v>122</v>
      </c>
      <c r="B2017" s="2" t="s">
        <v>64</v>
      </c>
      <c r="C2017" s="2" t="s">
        <v>133</v>
      </c>
      <c r="D2017" s="2" t="s">
        <v>20</v>
      </c>
      <c r="E2017" t="s">
        <v>151</v>
      </c>
      <c r="F2017" s="1" t="s">
        <v>151</v>
      </c>
      <c r="G2017" s="1">
        <v>3</v>
      </c>
      <c r="H2017" t="s">
        <v>151</v>
      </c>
      <c r="I2017">
        <v>2</v>
      </c>
    </row>
    <row r="2018" spans="1:9" hidden="1" x14ac:dyDescent="0.25">
      <c r="A2018" s="2" t="s">
        <v>122</v>
      </c>
      <c r="B2018" s="2" t="s">
        <v>64</v>
      </c>
      <c r="C2018" s="2" t="s">
        <v>2</v>
      </c>
      <c r="D2018" s="2" t="s">
        <v>20</v>
      </c>
      <c r="E2018" t="s">
        <v>151</v>
      </c>
      <c r="F2018" s="1" t="s">
        <v>151</v>
      </c>
      <c r="G2018" s="1">
        <v>0</v>
      </c>
      <c r="H2018">
        <v>0</v>
      </c>
      <c r="I2018">
        <v>1</v>
      </c>
    </row>
    <row r="2019" spans="1:9" hidden="1" x14ac:dyDescent="0.25">
      <c r="A2019" s="2" t="s">
        <v>122</v>
      </c>
      <c r="B2019" s="2" t="s">
        <v>74</v>
      </c>
      <c r="C2019" s="2" t="s">
        <v>129</v>
      </c>
      <c r="D2019" s="2" t="s">
        <v>20</v>
      </c>
      <c r="E2019">
        <v>0</v>
      </c>
      <c r="F2019" s="1">
        <v>0</v>
      </c>
      <c r="G2019" s="1">
        <v>10</v>
      </c>
      <c r="H2019">
        <v>0</v>
      </c>
      <c r="I2019">
        <v>0</v>
      </c>
    </row>
    <row r="2020" spans="1:9" hidden="1" x14ac:dyDescent="0.25">
      <c r="A2020" s="2" t="s">
        <v>122</v>
      </c>
      <c r="B2020" s="2" t="s">
        <v>74</v>
      </c>
      <c r="C2020" s="2" t="s">
        <v>130</v>
      </c>
      <c r="D2020" s="2" t="s">
        <v>20</v>
      </c>
      <c r="E2020">
        <v>0</v>
      </c>
      <c r="F2020" s="1">
        <v>0</v>
      </c>
      <c r="G2020" s="1">
        <v>1</v>
      </c>
      <c r="H2020">
        <v>0</v>
      </c>
      <c r="I2020">
        <v>0</v>
      </c>
    </row>
    <row r="2021" spans="1:9" x14ac:dyDescent="0.25">
      <c r="A2021" s="2" t="s">
        <v>122</v>
      </c>
      <c r="B2021" s="2" t="s">
        <v>74</v>
      </c>
      <c r="C2021" s="2" t="s">
        <v>131</v>
      </c>
      <c r="D2021" s="2" t="s">
        <v>20</v>
      </c>
      <c r="E2021">
        <v>0</v>
      </c>
      <c r="F2021" s="1">
        <v>0</v>
      </c>
      <c r="G2021" s="1">
        <v>17</v>
      </c>
      <c r="H2021">
        <v>0</v>
      </c>
      <c r="I2021">
        <v>0</v>
      </c>
    </row>
    <row r="2022" spans="1:9" hidden="1" x14ac:dyDescent="0.25">
      <c r="A2022" s="2" t="s">
        <v>122</v>
      </c>
      <c r="B2022" s="2" t="s">
        <v>74</v>
      </c>
      <c r="C2022" s="2" t="s">
        <v>132</v>
      </c>
      <c r="D2022" s="2" t="s">
        <v>20</v>
      </c>
      <c r="E2022">
        <v>0</v>
      </c>
      <c r="F2022" s="1">
        <v>0</v>
      </c>
      <c r="G2022" s="1">
        <v>22</v>
      </c>
      <c r="H2022">
        <v>0</v>
      </c>
      <c r="I2022">
        <v>0</v>
      </c>
    </row>
    <row r="2023" spans="1:9" hidden="1" x14ac:dyDescent="0.25">
      <c r="A2023" s="2" t="s">
        <v>122</v>
      </c>
      <c r="B2023" s="2" t="s">
        <v>74</v>
      </c>
      <c r="C2023" s="2" t="s">
        <v>133</v>
      </c>
      <c r="D2023" s="2" t="s">
        <v>20</v>
      </c>
      <c r="E2023">
        <v>0</v>
      </c>
      <c r="F2023" s="1">
        <v>0</v>
      </c>
      <c r="G2023" s="1">
        <v>19</v>
      </c>
      <c r="H2023">
        <v>0</v>
      </c>
      <c r="I2023">
        <v>0</v>
      </c>
    </row>
    <row r="2024" spans="1:9" hidden="1" x14ac:dyDescent="0.25">
      <c r="A2024" s="2" t="s">
        <v>122</v>
      </c>
      <c r="B2024" s="2" t="s">
        <v>74</v>
      </c>
      <c r="C2024" s="2" t="s">
        <v>2</v>
      </c>
      <c r="D2024" s="2" t="s">
        <v>20</v>
      </c>
      <c r="E2024">
        <v>0</v>
      </c>
      <c r="F2024" s="1">
        <v>0</v>
      </c>
      <c r="G2024" s="1">
        <v>26</v>
      </c>
      <c r="H2024">
        <v>0</v>
      </c>
      <c r="I2024">
        <v>0</v>
      </c>
    </row>
    <row r="2025" spans="1:9" hidden="1" x14ac:dyDescent="0.25">
      <c r="A2025" s="2" t="s">
        <v>122</v>
      </c>
      <c r="B2025" s="2" t="s">
        <v>103</v>
      </c>
      <c r="C2025" s="2" t="s">
        <v>129</v>
      </c>
      <c r="D2025" s="2" t="s">
        <v>20</v>
      </c>
      <c r="E2025">
        <v>659</v>
      </c>
      <c r="F2025" s="1">
        <v>0</v>
      </c>
      <c r="G2025" s="1">
        <v>1454</v>
      </c>
      <c r="H2025">
        <v>0</v>
      </c>
      <c r="I2025">
        <v>0</v>
      </c>
    </row>
    <row r="2026" spans="1:9" hidden="1" x14ac:dyDescent="0.25">
      <c r="A2026" s="2" t="s">
        <v>122</v>
      </c>
      <c r="B2026" s="2" t="s">
        <v>103</v>
      </c>
      <c r="C2026" s="2" t="s">
        <v>130</v>
      </c>
      <c r="D2026" s="2" t="s">
        <v>20</v>
      </c>
      <c r="E2026">
        <v>1200</v>
      </c>
      <c r="F2026" s="1">
        <v>1157</v>
      </c>
      <c r="G2026" s="1">
        <v>1271</v>
      </c>
      <c r="H2026">
        <v>0</v>
      </c>
      <c r="I2026">
        <v>29</v>
      </c>
    </row>
    <row r="2027" spans="1:9" x14ac:dyDescent="0.25">
      <c r="A2027" s="2" t="s">
        <v>122</v>
      </c>
      <c r="B2027" s="2" t="s">
        <v>103</v>
      </c>
      <c r="C2027" s="2" t="s">
        <v>131</v>
      </c>
      <c r="D2027" s="2" t="s">
        <v>20</v>
      </c>
      <c r="E2027">
        <v>2919</v>
      </c>
      <c r="F2027" s="1">
        <v>2853</v>
      </c>
      <c r="G2027" s="1">
        <v>3304</v>
      </c>
      <c r="H2027">
        <v>604</v>
      </c>
      <c r="I2027">
        <v>2041</v>
      </c>
    </row>
    <row r="2028" spans="1:9" hidden="1" x14ac:dyDescent="0.25">
      <c r="A2028" s="2" t="s">
        <v>122</v>
      </c>
      <c r="B2028" s="2" t="s">
        <v>103</v>
      </c>
      <c r="C2028" s="2" t="s">
        <v>132</v>
      </c>
      <c r="D2028" s="2" t="s">
        <v>20</v>
      </c>
      <c r="E2028">
        <v>2926</v>
      </c>
      <c r="F2028" s="1">
        <v>2864</v>
      </c>
      <c r="G2028" s="1">
        <v>3302</v>
      </c>
      <c r="H2028">
        <v>995</v>
      </c>
      <c r="I2028">
        <v>2320</v>
      </c>
    </row>
    <row r="2029" spans="1:9" hidden="1" x14ac:dyDescent="0.25">
      <c r="A2029" s="2" t="s">
        <v>122</v>
      </c>
      <c r="B2029" s="2" t="s">
        <v>103</v>
      </c>
      <c r="C2029" s="2" t="s">
        <v>133</v>
      </c>
      <c r="D2029" s="2" t="s">
        <v>20</v>
      </c>
      <c r="E2029">
        <v>4026</v>
      </c>
      <c r="F2029" s="1">
        <v>3991</v>
      </c>
      <c r="G2029" s="1">
        <v>4449</v>
      </c>
      <c r="H2029">
        <v>2388</v>
      </c>
      <c r="I2029">
        <v>3619</v>
      </c>
    </row>
    <row r="2030" spans="1:9" hidden="1" x14ac:dyDescent="0.25">
      <c r="A2030" s="2" t="s">
        <v>122</v>
      </c>
      <c r="B2030" s="2" t="s">
        <v>103</v>
      </c>
      <c r="C2030" s="2" t="s">
        <v>2</v>
      </c>
      <c r="D2030" s="2" t="s">
        <v>20</v>
      </c>
      <c r="E2030">
        <v>5089</v>
      </c>
      <c r="F2030" s="1">
        <v>5051</v>
      </c>
      <c r="G2030" s="1">
        <v>5063</v>
      </c>
      <c r="H2030">
        <v>4128</v>
      </c>
      <c r="I2030">
        <v>4755</v>
      </c>
    </row>
    <row r="2031" spans="1:9" hidden="1" x14ac:dyDescent="0.25">
      <c r="A2031" s="2" t="s">
        <v>122</v>
      </c>
      <c r="B2031" s="2" t="s">
        <v>59</v>
      </c>
      <c r="C2031" s="2" t="s">
        <v>129</v>
      </c>
      <c r="D2031" s="2" t="s">
        <v>20</v>
      </c>
      <c r="E2031">
        <v>17</v>
      </c>
      <c r="F2031" s="1">
        <v>0</v>
      </c>
      <c r="G2031" s="1">
        <v>34</v>
      </c>
      <c r="H2031">
        <v>0</v>
      </c>
      <c r="I2031">
        <v>0</v>
      </c>
    </row>
    <row r="2032" spans="1:9" hidden="1" x14ac:dyDescent="0.25">
      <c r="A2032" s="2" t="s">
        <v>122</v>
      </c>
      <c r="B2032" s="2" t="s">
        <v>59</v>
      </c>
      <c r="C2032" s="2" t="s">
        <v>130</v>
      </c>
      <c r="D2032" s="2" t="s">
        <v>20</v>
      </c>
      <c r="E2032">
        <v>24</v>
      </c>
      <c r="F2032" s="1">
        <v>23</v>
      </c>
      <c r="G2032" s="1">
        <v>29</v>
      </c>
      <c r="H2032">
        <v>0</v>
      </c>
      <c r="I2032">
        <v>0</v>
      </c>
    </row>
    <row r="2033" spans="1:9" x14ac:dyDescent="0.25">
      <c r="A2033" s="2" t="s">
        <v>122</v>
      </c>
      <c r="B2033" s="2" t="s">
        <v>59</v>
      </c>
      <c r="C2033" s="2" t="s">
        <v>131</v>
      </c>
      <c r="D2033" s="2" t="s">
        <v>20</v>
      </c>
      <c r="E2033">
        <v>76</v>
      </c>
      <c r="F2033" s="1">
        <v>71</v>
      </c>
      <c r="G2033" s="1">
        <v>64</v>
      </c>
      <c r="H2033">
        <v>16</v>
      </c>
      <c r="I2033">
        <v>59</v>
      </c>
    </row>
    <row r="2034" spans="1:9" hidden="1" x14ac:dyDescent="0.25">
      <c r="A2034" s="2" t="s">
        <v>122</v>
      </c>
      <c r="B2034" s="2" t="s">
        <v>59</v>
      </c>
      <c r="C2034" s="2" t="s">
        <v>132</v>
      </c>
      <c r="D2034" s="2" t="s">
        <v>20</v>
      </c>
      <c r="E2034">
        <v>87</v>
      </c>
      <c r="F2034" s="1">
        <v>86</v>
      </c>
      <c r="G2034" s="1">
        <v>73</v>
      </c>
      <c r="H2034">
        <v>37</v>
      </c>
      <c r="I2034">
        <v>78</v>
      </c>
    </row>
    <row r="2035" spans="1:9" hidden="1" x14ac:dyDescent="0.25">
      <c r="A2035" s="2" t="s">
        <v>122</v>
      </c>
      <c r="B2035" s="2" t="s">
        <v>59</v>
      </c>
      <c r="C2035" s="2" t="s">
        <v>133</v>
      </c>
      <c r="D2035" s="2" t="s">
        <v>20</v>
      </c>
      <c r="E2035">
        <v>36</v>
      </c>
      <c r="F2035" s="1">
        <v>36</v>
      </c>
      <c r="G2035" s="1">
        <v>26</v>
      </c>
      <c r="H2035">
        <v>18</v>
      </c>
      <c r="I2035">
        <v>31</v>
      </c>
    </row>
    <row r="2036" spans="1:9" hidden="1" x14ac:dyDescent="0.25">
      <c r="A2036" s="2" t="s">
        <v>122</v>
      </c>
      <c r="B2036" s="2" t="s">
        <v>59</v>
      </c>
      <c r="C2036" s="2" t="s">
        <v>2</v>
      </c>
      <c r="D2036" s="2" t="s">
        <v>20</v>
      </c>
      <c r="E2036">
        <v>5</v>
      </c>
      <c r="F2036" s="1">
        <v>5</v>
      </c>
      <c r="G2036" s="1">
        <v>8</v>
      </c>
      <c r="H2036" t="s">
        <v>151</v>
      </c>
      <c r="I2036">
        <v>4</v>
      </c>
    </row>
    <row r="2037" spans="1:9" hidden="1" x14ac:dyDescent="0.25">
      <c r="A2037" s="2" t="s">
        <v>122</v>
      </c>
      <c r="B2037" s="2" t="s">
        <v>65</v>
      </c>
      <c r="C2037" s="2" t="s">
        <v>129</v>
      </c>
      <c r="D2037" s="2" t="s">
        <v>20</v>
      </c>
      <c r="E2037">
        <v>0</v>
      </c>
      <c r="F2037" s="1">
        <v>0</v>
      </c>
      <c r="G2037" s="1">
        <v>4</v>
      </c>
      <c r="H2037">
        <v>0</v>
      </c>
      <c r="I2037">
        <v>0</v>
      </c>
    </row>
    <row r="2038" spans="1:9" hidden="1" x14ac:dyDescent="0.25">
      <c r="A2038" s="2" t="s">
        <v>122</v>
      </c>
      <c r="B2038" s="2" t="s">
        <v>65</v>
      </c>
      <c r="C2038" s="2" t="s">
        <v>130</v>
      </c>
      <c r="D2038" s="2" t="s">
        <v>20</v>
      </c>
      <c r="E2038">
        <v>0</v>
      </c>
      <c r="F2038" s="1">
        <v>0</v>
      </c>
      <c r="G2038" s="1">
        <v>5</v>
      </c>
      <c r="H2038">
        <v>0</v>
      </c>
      <c r="I2038">
        <v>0</v>
      </c>
    </row>
    <row r="2039" spans="1:9" x14ac:dyDescent="0.25">
      <c r="A2039" s="2" t="s">
        <v>122</v>
      </c>
      <c r="B2039" s="2" t="s">
        <v>65</v>
      </c>
      <c r="C2039" s="2" t="s">
        <v>131</v>
      </c>
      <c r="D2039" s="2" t="s">
        <v>20</v>
      </c>
      <c r="E2039">
        <v>0</v>
      </c>
      <c r="F2039" s="1">
        <v>0</v>
      </c>
      <c r="G2039" s="1">
        <v>10</v>
      </c>
      <c r="H2039">
        <v>0</v>
      </c>
      <c r="I2039">
        <v>0</v>
      </c>
    </row>
    <row r="2040" spans="1:9" hidden="1" x14ac:dyDescent="0.25">
      <c r="A2040" s="2" t="s">
        <v>122</v>
      </c>
      <c r="B2040" s="2" t="s">
        <v>65</v>
      </c>
      <c r="C2040" s="2" t="s">
        <v>132</v>
      </c>
      <c r="D2040" s="2" t="s">
        <v>20</v>
      </c>
      <c r="E2040">
        <v>0</v>
      </c>
      <c r="F2040" s="1">
        <v>0</v>
      </c>
      <c r="G2040" s="1">
        <v>8</v>
      </c>
      <c r="H2040">
        <v>0</v>
      </c>
      <c r="I2040">
        <v>0</v>
      </c>
    </row>
    <row r="2041" spans="1:9" hidden="1" x14ac:dyDescent="0.25">
      <c r="A2041" s="2" t="s">
        <v>122</v>
      </c>
      <c r="B2041" s="2" t="s">
        <v>65</v>
      </c>
      <c r="C2041" s="2" t="s">
        <v>133</v>
      </c>
      <c r="D2041" s="2" t="s">
        <v>20</v>
      </c>
      <c r="E2041">
        <v>0</v>
      </c>
      <c r="F2041" s="1">
        <v>0</v>
      </c>
      <c r="G2041" s="1">
        <v>13</v>
      </c>
      <c r="H2041">
        <v>0</v>
      </c>
      <c r="I2041">
        <v>0</v>
      </c>
    </row>
    <row r="2042" spans="1:9" hidden="1" x14ac:dyDescent="0.25">
      <c r="A2042" s="2" t="s">
        <v>122</v>
      </c>
      <c r="B2042" s="2" t="s">
        <v>65</v>
      </c>
      <c r="C2042" s="2" t="s">
        <v>2</v>
      </c>
      <c r="D2042" s="2" t="s">
        <v>20</v>
      </c>
      <c r="E2042">
        <v>0</v>
      </c>
      <c r="F2042" s="1">
        <v>0</v>
      </c>
      <c r="G2042" s="1">
        <v>5</v>
      </c>
      <c r="H2042">
        <v>0</v>
      </c>
      <c r="I2042">
        <v>0</v>
      </c>
    </row>
    <row r="2043" spans="1:9" hidden="1" x14ac:dyDescent="0.25">
      <c r="A2043" s="2" t="s">
        <v>122</v>
      </c>
      <c r="B2043" s="2" t="s">
        <v>67</v>
      </c>
      <c r="C2043" s="2" t="s">
        <v>129</v>
      </c>
      <c r="D2043" s="2" t="s">
        <v>20</v>
      </c>
      <c r="E2043">
        <v>97</v>
      </c>
      <c r="F2043" s="1">
        <v>0</v>
      </c>
      <c r="G2043" s="1">
        <v>250</v>
      </c>
      <c r="H2043">
        <v>0</v>
      </c>
      <c r="I2043">
        <v>0</v>
      </c>
    </row>
    <row r="2044" spans="1:9" hidden="1" x14ac:dyDescent="0.25">
      <c r="A2044" s="2" t="s">
        <v>122</v>
      </c>
      <c r="B2044" s="2" t="s">
        <v>67</v>
      </c>
      <c r="C2044" s="2" t="s">
        <v>130</v>
      </c>
      <c r="D2044" s="2" t="s">
        <v>20</v>
      </c>
      <c r="E2044">
        <v>135</v>
      </c>
      <c r="F2044" s="1">
        <v>130</v>
      </c>
      <c r="G2044" s="1">
        <v>153</v>
      </c>
      <c r="H2044" t="s">
        <v>151</v>
      </c>
      <c r="I2044">
        <v>4</v>
      </c>
    </row>
    <row r="2045" spans="1:9" x14ac:dyDescent="0.25">
      <c r="A2045" s="2" t="s">
        <v>122</v>
      </c>
      <c r="B2045" s="2" t="s">
        <v>67</v>
      </c>
      <c r="C2045" s="2" t="s">
        <v>131</v>
      </c>
      <c r="D2045" s="2" t="s">
        <v>20</v>
      </c>
      <c r="E2045">
        <v>446</v>
      </c>
      <c r="F2045" s="1">
        <v>438</v>
      </c>
      <c r="G2045" s="1">
        <v>462</v>
      </c>
      <c r="H2045">
        <v>74</v>
      </c>
      <c r="I2045">
        <v>316</v>
      </c>
    </row>
    <row r="2046" spans="1:9" hidden="1" x14ac:dyDescent="0.25">
      <c r="A2046" s="2" t="s">
        <v>122</v>
      </c>
      <c r="B2046" s="2" t="s">
        <v>67</v>
      </c>
      <c r="C2046" s="2" t="s">
        <v>132</v>
      </c>
      <c r="D2046" s="2" t="s">
        <v>20</v>
      </c>
      <c r="E2046">
        <v>479</v>
      </c>
      <c r="F2046" s="1">
        <v>467</v>
      </c>
      <c r="G2046" s="1">
        <v>565</v>
      </c>
      <c r="H2046">
        <v>176</v>
      </c>
      <c r="I2046">
        <v>391</v>
      </c>
    </row>
    <row r="2047" spans="1:9" hidden="1" x14ac:dyDescent="0.25">
      <c r="A2047" s="2" t="s">
        <v>122</v>
      </c>
      <c r="B2047" s="2" t="s">
        <v>67</v>
      </c>
      <c r="C2047" s="2" t="s">
        <v>133</v>
      </c>
      <c r="D2047" s="2" t="s">
        <v>20</v>
      </c>
      <c r="E2047">
        <v>363</v>
      </c>
      <c r="F2047" s="1">
        <v>362</v>
      </c>
      <c r="G2047" s="1">
        <v>408</v>
      </c>
      <c r="H2047">
        <v>234</v>
      </c>
      <c r="I2047">
        <v>332</v>
      </c>
    </row>
    <row r="2048" spans="1:9" hidden="1" x14ac:dyDescent="0.25">
      <c r="A2048" s="2" t="s">
        <v>122</v>
      </c>
      <c r="B2048" s="2" t="s">
        <v>67</v>
      </c>
      <c r="C2048" s="2" t="s">
        <v>2</v>
      </c>
      <c r="D2048" s="2" t="s">
        <v>20</v>
      </c>
      <c r="E2048">
        <v>323</v>
      </c>
      <c r="F2048" s="1">
        <v>320</v>
      </c>
      <c r="G2048" s="1">
        <v>349</v>
      </c>
      <c r="H2048">
        <v>249</v>
      </c>
      <c r="I2048">
        <v>306</v>
      </c>
    </row>
    <row r="2049" spans="1:9" x14ac:dyDescent="0.25">
      <c r="A2049" s="2" t="s">
        <v>122</v>
      </c>
      <c r="B2049" s="2" t="s">
        <v>109</v>
      </c>
      <c r="C2049" s="2" t="s">
        <v>131</v>
      </c>
      <c r="D2049" s="2" t="s">
        <v>20</v>
      </c>
      <c r="E2049">
        <v>0</v>
      </c>
      <c r="F2049" s="1">
        <v>0</v>
      </c>
      <c r="G2049" s="1">
        <v>1</v>
      </c>
      <c r="H2049">
        <v>0</v>
      </c>
      <c r="I2049">
        <v>0</v>
      </c>
    </row>
    <row r="2050" spans="1:9" hidden="1" x14ac:dyDescent="0.25">
      <c r="A2050" s="2" t="s">
        <v>122</v>
      </c>
      <c r="B2050" s="2" t="s">
        <v>109</v>
      </c>
      <c r="C2050" s="2" t="s">
        <v>133</v>
      </c>
      <c r="D2050" s="2" t="s">
        <v>20</v>
      </c>
      <c r="E2050">
        <v>0</v>
      </c>
      <c r="F2050" s="1">
        <v>0</v>
      </c>
      <c r="G2050" s="1">
        <v>1</v>
      </c>
      <c r="H2050">
        <v>0</v>
      </c>
      <c r="I2050">
        <v>0</v>
      </c>
    </row>
    <row r="2051" spans="1:9" hidden="1" x14ac:dyDescent="0.25">
      <c r="A2051" s="2" t="s">
        <v>122</v>
      </c>
      <c r="B2051" s="2" t="s">
        <v>110</v>
      </c>
      <c r="C2051" s="2" t="s">
        <v>130</v>
      </c>
      <c r="D2051" s="2" t="s">
        <v>20</v>
      </c>
      <c r="E2051">
        <v>0</v>
      </c>
      <c r="F2051" s="1">
        <v>0</v>
      </c>
      <c r="G2051" s="1">
        <v>2</v>
      </c>
      <c r="H2051">
        <v>0</v>
      </c>
      <c r="I2051">
        <v>0</v>
      </c>
    </row>
    <row r="2052" spans="1:9" x14ac:dyDescent="0.25">
      <c r="A2052" s="2" t="s">
        <v>122</v>
      </c>
      <c r="B2052" s="2" t="s">
        <v>110</v>
      </c>
      <c r="C2052" s="2" t="s">
        <v>131</v>
      </c>
      <c r="D2052" s="2" t="s">
        <v>20</v>
      </c>
      <c r="E2052">
        <v>0</v>
      </c>
      <c r="F2052" s="1">
        <v>0</v>
      </c>
      <c r="G2052" s="1">
        <v>9</v>
      </c>
      <c r="H2052">
        <v>0</v>
      </c>
      <c r="I2052">
        <v>0</v>
      </c>
    </row>
    <row r="2053" spans="1:9" hidden="1" x14ac:dyDescent="0.25">
      <c r="A2053" s="2" t="s">
        <v>122</v>
      </c>
      <c r="B2053" s="2" t="s">
        <v>110</v>
      </c>
      <c r="C2053" s="2" t="s">
        <v>132</v>
      </c>
      <c r="D2053" s="2" t="s">
        <v>20</v>
      </c>
      <c r="E2053">
        <v>0</v>
      </c>
      <c r="F2053" s="1">
        <v>0</v>
      </c>
      <c r="G2053" s="1">
        <v>10</v>
      </c>
      <c r="H2053">
        <v>0</v>
      </c>
      <c r="I2053">
        <v>0</v>
      </c>
    </row>
    <row r="2054" spans="1:9" hidden="1" x14ac:dyDescent="0.25">
      <c r="A2054" s="2" t="s">
        <v>122</v>
      </c>
      <c r="B2054" s="2" t="s">
        <v>110</v>
      </c>
      <c r="C2054" s="2" t="s">
        <v>133</v>
      </c>
      <c r="D2054" s="2" t="s">
        <v>20</v>
      </c>
      <c r="E2054">
        <v>0</v>
      </c>
      <c r="F2054" s="1">
        <v>0</v>
      </c>
      <c r="G2054" s="1">
        <v>21</v>
      </c>
      <c r="H2054">
        <v>0</v>
      </c>
      <c r="I2054">
        <v>0</v>
      </c>
    </row>
    <row r="2055" spans="1:9" hidden="1" x14ac:dyDescent="0.25">
      <c r="A2055" s="2" t="s">
        <v>122</v>
      </c>
      <c r="B2055" s="2" t="s">
        <v>110</v>
      </c>
      <c r="C2055" s="2" t="s">
        <v>2</v>
      </c>
      <c r="D2055" s="2" t="s">
        <v>20</v>
      </c>
      <c r="E2055">
        <v>0</v>
      </c>
      <c r="F2055" s="1">
        <v>0</v>
      </c>
      <c r="G2055" s="1">
        <v>8</v>
      </c>
      <c r="H2055">
        <v>0</v>
      </c>
      <c r="I2055">
        <v>0</v>
      </c>
    </row>
    <row r="2056" spans="1:9" hidden="1" x14ac:dyDescent="0.25">
      <c r="A2056" s="2" t="s">
        <v>122</v>
      </c>
      <c r="B2056" s="2" t="s">
        <v>56</v>
      </c>
      <c r="C2056" s="2" t="s">
        <v>129</v>
      </c>
      <c r="D2056" s="2" t="s">
        <v>20</v>
      </c>
      <c r="E2056">
        <v>11</v>
      </c>
      <c r="F2056" s="1">
        <v>0</v>
      </c>
      <c r="G2056" s="1">
        <v>23</v>
      </c>
      <c r="H2056">
        <v>0</v>
      </c>
      <c r="I2056">
        <v>0</v>
      </c>
    </row>
    <row r="2057" spans="1:9" hidden="1" x14ac:dyDescent="0.25">
      <c r="A2057" s="2" t="s">
        <v>122</v>
      </c>
      <c r="B2057" s="2" t="s">
        <v>56</v>
      </c>
      <c r="C2057" s="2" t="s">
        <v>130</v>
      </c>
      <c r="D2057" s="2" t="s">
        <v>20</v>
      </c>
      <c r="E2057">
        <v>19</v>
      </c>
      <c r="F2057" s="1">
        <v>19</v>
      </c>
      <c r="G2057" s="1">
        <v>18</v>
      </c>
      <c r="H2057">
        <v>0</v>
      </c>
      <c r="I2057">
        <v>1</v>
      </c>
    </row>
    <row r="2058" spans="1:9" x14ac:dyDescent="0.25">
      <c r="A2058" s="2" t="s">
        <v>122</v>
      </c>
      <c r="B2058" s="2" t="s">
        <v>56</v>
      </c>
      <c r="C2058" s="2" t="s">
        <v>131</v>
      </c>
      <c r="D2058" s="2" t="s">
        <v>20</v>
      </c>
      <c r="E2058">
        <v>102</v>
      </c>
      <c r="F2058" s="1">
        <v>102</v>
      </c>
      <c r="G2058" s="1">
        <v>74</v>
      </c>
      <c r="H2058">
        <v>44</v>
      </c>
      <c r="I2058">
        <v>97</v>
      </c>
    </row>
    <row r="2059" spans="1:9" hidden="1" x14ac:dyDescent="0.25">
      <c r="A2059" s="2" t="s">
        <v>122</v>
      </c>
      <c r="B2059" s="2" t="s">
        <v>56</v>
      </c>
      <c r="C2059" s="2" t="s">
        <v>132</v>
      </c>
      <c r="D2059" s="2" t="s">
        <v>20</v>
      </c>
      <c r="E2059">
        <v>99</v>
      </c>
      <c r="F2059" s="1">
        <v>98</v>
      </c>
      <c r="G2059" s="1">
        <v>61</v>
      </c>
      <c r="H2059">
        <v>58</v>
      </c>
      <c r="I2059">
        <v>92</v>
      </c>
    </row>
    <row r="2060" spans="1:9" hidden="1" x14ac:dyDescent="0.25">
      <c r="A2060" s="2" t="s">
        <v>122</v>
      </c>
      <c r="B2060" s="2" t="s">
        <v>56</v>
      </c>
      <c r="C2060" s="2" t="s">
        <v>133</v>
      </c>
      <c r="D2060" s="2" t="s">
        <v>20</v>
      </c>
      <c r="E2060">
        <v>39</v>
      </c>
      <c r="F2060" s="1">
        <v>38</v>
      </c>
      <c r="G2060" s="1">
        <v>35</v>
      </c>
      <c r="H2060">
        <v>22</v>
      </c>
      <c r="I2060">
        <v>36</v>
      </c>
    </row>
    <row r="2061" spans="1:9" hidden="1" x14ac:dyDescent="0.25">
      <c r="A2061" s="2" t="s">
        <v>122</v>
      </c>
      <c r="B2061" s="2" t="s">
        <v>56</v>
      </c>
      <c r="C2061" s="2" t="s">
        <v>2</v>
      </c>
      <c r="D2061" s="2" t="s">
        <v>20</v>
      </c>
      <c r="E2061" t="s">
        <v>151</v>
      </c>
      <c r="F2061" s="1" t="s">
        <v>151</v>
      </c>
      <c r="G2061" s="1">
        <v>6</v>
      </c>
      <c r="H2061" t="s">
        <v>151</v>
      </c>
      <c r="I2061">
        <v>4</v>
      </c>
    </row>
    <row r="2062" spans="1:9" hidden="1" x14ac:dyDescent="0.25">
      <c r="A2062" s="2" t="s">
        <v>122</v>
      </c>
      <c r="B2062" s="2" t="s">
        <v>70</v>
      </c>
      <c r="C2062" s="2" t="s">
        <v>129</v>
      </c>
      <c r="D2062" s="2" t="s">
        <v>20</v>
      </c>
      <c r="E2062">
        <v>17</v>
      </c>
      <c r="F2062" s="1">
        <v>0</v>
      </c>
      <c r="G2062" s="1">
        <v>0</v>
      </c>
      <c r="H2062">
        <v>0</v>
      </c>
      <c r="I2062">
        <v>0</v>
      </c>
    </row>
    <row r="2063" spans="1:9" hidden="1" x14ac:dyDescent="0.25">
      <c r="A2063" s="2" t="s">
        <v>122</v>
      </c>
      <c r="B2063" s="2" t="s">
        <v>70</v>
      </c>
      <c r="C2063" s="2" t="s">
        <v>130</v>
      </c>
      <c r="D2063" s="2" t="s">
        <v>20</v>
      </c>
      <c r="E2063">
        <v>12</v>
      </c>
      <c r="F2063" s="1">
        <v>11</v>
      </c>
      <c r="G2063" s="1">
        <v>0</v>
      </c>
      <c r="H2063">
        <v>0</v>
      </c>
      <c r="I2063">
        <v>0</v>
      </c>
    </row>
    <row r="2064" spans="1:9" x14ac:dyDescent="0.25">
      <c r="A2064" s="2" t="s">
        <v>122</v>
      </c>
      <c r="B2064" s="2" t="s">
        <v>70</v>
      </c>
      <c r="C2064" s="2" t="s">
        <v>131</v>
      </c>
      <c r="D2064" s="2" t="s">
        <v>20</v>
      </c>
      <c r="E2064">
        <v>65</v>
      </c>
      <c r="F2064" s="1">
        <v>60</v>
      </c>
      <c r="G2064" s="1">
        <v>0</v>
      </c>
      <c r="H2064">
        <v>13</v>
      </c>
      <c r="I2064">
        <v>47</v>
      </c>
    </row>
    <row r="2065" spans="1:9" hidden="1" x14ac:dyDescent="0.25">
      <c r="A2065" s="2" t="s">
        <v>122</v>
      </c>
      <c r="B2065" s="2" t="s">
        <v>70</v>
      </c>
      <c r="C2065" s="2" t="s">
        <v>132</v>
      </c>
      <c r="D2065" s="2" t="s">
        <v>20</v>
      </c>
      <c r="E2065">
        <v>80</v>
      </c>
      <c r="F2065" s="1">
        <v>77</v>
      </c>
      <c r="G2065" s="1">
        <v>0</v>
      </c>
      <c r="H2065">
        <v>26</v>
      </c>
      <c r="I2065">
        <v>58</v>
      </c>
    </row>
    <row r="2066" spans="1:9" hidden="1" x14ac:dyDescent="0.25">
      <c r="A2066" s="2" t="s">
        <v>122</v>
      </c>
      <c r="B2066" s="2" t="s">
        <v>70</v>
      </c>
      <c r="C2066" s="2" t="s">
        <v>133</v>
      </c>
      <c r="D2066" s="2" t="s">
        <v>20</v>
      </c>
      <c r="E2066">
        <v>68</v>
      </c>
      <c r="F2066" s="1">
        <v>66</v>
      </c>
      <c r="G2066" s="1">
        <v>0</v>
      </c>
      <c r="H2066">
        <v>28</v>
      </c>
      <c r="I2066">
        <v>55</v>
      </c>
    </row>
    <row r="2067" spans="1:9" hidden="1" x14ac:dyDescent="0.25">
      <c r="A2067" s="2" t="s">
        <v>122</v>
      </c>
      <c r="B2067" s="2" t="s">
        <v>70</v>
      </c>
      <c r="C2067" s="2" t="s">
        <v>2</v>
      </c>
      <c r="D2067" s="2" t="s">
        <v>20</v>
      </c>
      <c r="E2067">
        <v>50</v>
      </c>
      <c r="F2067" s="1">
        <v>50</v>
      </c>
      <c r="G2067" s="1">
        <v>0</v>
      </c>
      <c r="H2067">
        <v>32</v>
      </c>
      <c r="I2067">
        <v>43</v>
      </c>
    </row>
    <row r="2068" spans="1:9" hidden="1" x14ac:dyDescent="0.25">
      <c r="A2068" s="2" t="s">
        <v>123</v>
      </c>
      <c r="B2068" s="2" t="s">
        <v>105</v>
      </c>
      <c r="C2068" s="2" t="s">
        <v>129</v>
      </c>
      <c r="D2068" s="2" t="s">
        <v>20</v>
      </c>
      <c r="E2068" t="s">
        <v>151</v>
      </c>
      <c r="F2068" s="1">
        <v>0</v>
      </c>
      <c r="G2068" s="1">
        <v>8</v>
      </c>
      <c r="H2068">
        <v>0</v>
      </c>
      <c r="I2068">
        <v>0</v>
      </c>
    </row>
    <row r="2069" spans="1:9" hidden="1" x14ac:dyDescent="0.25">
      <c r="A2069" s="2" t="s">
        <v>123</v>
      </c>
      <c r="B2069" s="2" t="s">
        <v>105</v>
      </c>
      <c r="C2069" s="2" t="s">
        <v>130</v>
      </c>
      <c r="D2069" s="2" t="s">
        <v>20</v>
      </c>
      <c r="E2069">
        <v>6</v>
      </c>
      <c r="F2069" s="1">
        <v>6</v>
      </c>
      <c r="G2069" s="1">
        <v>6</v>
      </c>
      <c r="H2069">
        <v>0</v>
      </c>
      <c r="I2069">
        <v>0</v>
      </c>
    </row>
    <row r="2070" spans="1:9" x14ac:dyDescent="0.25">
      <c r="A2070" s="2" t="s">
        <v>123</v>
      </c>
      <c r="B2070" s="2" t="s">
        <v>105</v>
      </c>
      <c r="C2070" s="2" t="s">
        <v>131</v>
      </c>
      <c r="D2070" s="2" t="s">
        <v>20</v>
      </c>
      <c r="E2070">
        <v>28</v>
      </c>
      <c r="F2070" s="1">
        <v>27</v>
      </c>
      <c r="G2070" s="1">
        <v>37</v>
      </c>
      <c r="H2070" t="s">
        <v>151</v>
      </c>
      <c r="I2070">
        <v>13</v>
      </c>
    </row>
    <row r="2071" spans="1:9" hidden="1" x14ac:dyDescent="0.25">
      <c r="A2071" s="2" t="s">
        <v>123</v>
      </c>
      <c r="B2071" s="2" t="s">
        <v>105</v>
      </c>
      <c r="C2071" s="2" t="s">
        <v>132</v>
      </c>
      <c r="D2071" s="2" t="s">
        <v>20</v>
      </c>
      <c r="E2071">
        <v>24</v>
      </c>
      <c r="F2071" s="1">
        <v>22</v>
      </c>
      <c r="G2071" s="1">
        <v>28</v>
      </c>
      <c r="H2071" t="s">
        <v>151</v>
      </c>
      <c r="I2071">
        <v>13</v>
      </c>
    </row>
    <row r="2072" spans="1:9" hidden="1" x14ac:dyDescent="0.25">
      <c r="A2072" s="2" t="s">
        <v>123</v>
      </c>
      <c r="B2072" s="2" t="s">
        <v>105</v>
      </c>
      <c r="C2072" s="2" t="s">
        <v>133</v>
      </c>
      <c r="D2072" s="2" t="s">
        <v>20</v>
      </c>
      <c r="E2072">
        <v>38</v>
      </c>
      <c r="F2072" s="1">
        <v>38</v>
      </c>
      <c r="G2072" s="1">
        <v>35</v>
      </c>
      <c r="H2072">
        <v>24</v>
      </c>
      <c r="I2072">
        <v>34</v>
      </c>
    </row>
    <row r="2073" spans="1:9" hidden="1" x14ac:dyDescent="0.25">
      <c r="A2073" s="2" t="s">
        <v>123</v>
      </c>
      <c r="B2073" s="2" t="s">
        <v>105</v>
      </c>
      <c r="C2073" s="2" t="s">
        <v>2</v>
      </c>
      <c r="D2073" s="2" t="s">
        <v>20</v>
      </c>
      <c r="E2073">
        <v>7</v>
      </c>
      <c r="F2073" s="1">
        <v>6</v>
      </c>
      <c r="G2073" s="1">
        <v>7</v>
      </c>
      <c r="H2073" t="s">
        <v>151</v>
      </c>
      <c r="I2073">
        <v>5</v>
      </c>
    </row>
    <row r="2074" spans="1:9" hidden="1" x14ac:dyDescent="0.25">
      <c r="A2074" s="2" t="s">
        <v>123</v>
      </c>
      <c r="B2074" s="2" t="s">
        <v>48</v>
      </c>
      <c r="C2074" s="2" t="s">
        <v>129</v>
      </c>
      <c r="D2074" s="2" t="s">
        <v>20</v>
      </c>
      <c r="E2074" t="s">
        <v>151</v>
      </c>
      <c r="F2074" s="1">
        <v>0</v>
      </c>
      <c r="G2074" s="1">
        <v>15</v>
      </c>
      <c r="H2074">
        <v>0</v>
      </c>
      <c r="I2074">
        <v>0</v>
      </c>
    </row>
    <row r="2075" spans="1:9" hidden="1" x14ac:dyDescent="0.25">
      <c r="A2075" s="2" t="s">
        <v>123</v>
      </c>
      <c r="B2075" s="2" t="s">
        <v>48</v>
      </c>
      <c r="C2075" s="2" t="s">
        <v>130</v>
      </c>
      <c r="D2075" s="2" t="s">
        <v>20</v>
      </c>
      <c r="E2075">
        <v>5</v>
      </c>
      <c r="F2075" s="1">
        <v>5</v>
      </c>
      <c r="G2075" s="1">
        <v>8</v>
      </c>
      <c r="H2075">
        <v>0</v>
      </c>
      <c r="I2075">
        <v>0</v>
      </c>
    </row>
    <row r="2076" spans="1:9" x14ac:dyDescent="0.25">
      <c r="A2076" s="2" t="s">
        <v>123</v>
      </c>
      <c r="B2076" s="2" t="s">
        <v>48</v>
      </c>
      <c r="C2076" s="2" t="s">
        <v>131</v>
      </c>
      <c r="D2076" s="2" t="s">
        <v>20</v>
      </c>
      <c r="E2076">
        <v>60</v>
      </c>
      <c r="F2076" s="1">
        <v>60</v>
      </c>
      <c r="G2076" s="1">
        <v>43</v>
      </c>
      <c r="H2076" t="s">
        <v>151</v>
      </c>
      <c r="I2076">
        <v>31</v>
      </c>
    </row>
    <row r="2077" spans="1:9" hidden="1" x14ac:dyDescent="0.25">
      <c r="A2077" s="2" t="s">
        <v>123</v>
      </c>
      <c r="B2077" s="2" t="s">
        <v>48</v>
      </c>
      <c r="C2077" s="2" t="s">
        <v>132</v>
      </c>
      <c r="D2077" s="2" t="s">
        <v>20</v>
      </c>
      <c r="E2077">
        <v>49</v>
      </c>
      <c r="F2077" s="1">
        <v>49</v>
      </c>
      <c r="G2077" s="1">
        <v>39</v>
      </c>
      <c r="H2077">
        <v>10</v>
      </c>
      <c r="I2077">
        <v>37</v>
      </c>
    </row>
    <row r="2078" spans="1:9" hidden="1" x14ac:dyDescent="0.25">
      <c r="A2078" s="2" t="s">
        <v>123</v>
      </c>
      <c r="B2078" s="2" t="s">
        <v>48</v>
      </c>
      <c r="C2078" s="2" t="s">
        <v>133</v>
      </c>
      <c r="D2078" s="2" t="s">
        <v>20</v>
      </c>
      <c r="E2078">
        <v>28</v>
      </c>
      <c r="F2078" s="1">
        <v>28</v>
      </c>
      <c r="G2078" s="1">
        <v>25</v>
      </c>
      <c r="H2078">
        <v>7</v>
      </c>
      <c r="I2078">
        <v>27</v>
      </c>
    </row>
    <row r="2079" spans="1:9" hidden="1" x14ac:dyDescent="0.25">
      <c r="A2079" s="2" t="s">
        <v>123</v>
      </c>
      <c r="B2079" s="2" t="s">
        <v>48</v>
      </c>
      <c r="C2079" s="2" t="s">
        <v>2</v>
      </c>
      <c r="D2079" s="2" t="s">
        <v>20</v>
      </c>
      <c r="E2079">
        <v>9</v>
      </c>
      <c r="F2079" s="1">
        <v>9</v>
      </c>
      <c r="G2079" s="1">
        <v>8</v>
      </c>
      <c r="H2079" t="s">
        <v>151</v>
      </c>
      <c r="I2079">
        <v>9</v>
      </c>
    </row>
    <row r="2080" spans="1:9" hidden="1" x14ac:dyDescent="0.25">
      <c r="A2080" s="2" t="s">
        <v>123</v>
      </c>
      <c r="B2080" s="2" t="s">
        <v>49</v>
      </c>
      <c r="C2080" s="2" t="s">
        <v>129</v>
      </c>
      <c r="D2080" s="2" t="s">
        <v>20</v>
      </c>
      <c r="E2080" t="s">
        <v>151</v>
      </c>
      <c r="F2080" s="1">
        <v>0</v>
      </c>
      <c r="G2080" s="1">
        <v>2</v>
      </c>
      <c r="H2080">
        <v>0</v>
      </c>
      <c r="I2080">
        <v>0</v>
      </c>
    </row>
    <row r="2081" spans="1:9" hidden="1" x14ac:dyDescent="0.25">
      <c r="A2081" s="2" t="s">
        <v>123</v>
      </c>
      <c r="B2081" s="2" t="s">
        <v>49</v>
      </c>
      <c r="C2081" s="2" t="s">
        <v>130</v>
      </c>
      <c r="D2081" s="2" t="s">
        <v>20</v>
      </c>
      <c r="E2081" t="s">
        <v>151</v>
      </c>
      <c r="F2081" s="1" t="s">
        <v>151</v>
      </c>
      <c r="G2081" s="1">
        <v>3</v>
      </c>
      <c r="H2081">
        <v>0</v>
      </c>
      <c r="I2081">
        <v>1</v>
      </c>
    </row>
    <row r="2082" spans="1:9" x14ac:dyDescent="0.25">
      <c r="A2082" s="2" t="s">
        <v>123</v>
      </c>
      <c r="B2082" s="2" t="s">
        <v>49</v>
      </c>
      <c r="C2082" s="2" t="s">
        <v>131</v>
      </c>
      <c r="D2082" s="2" t="s">
        <v>20</v>
      </c>
      <c r="E2082">
        <v>6</v>
      </c>
      <c r="F2082" s="1">
        <v>6</v>
      </c>
      <c r="G2082" s="1">
        <v>6</v>
      </c>
      <c r="H2082">
        <v>0</v>
      </c>
      <c r="I2082">
        <v>3</v>
      </c>
    </row>
    <row r="2083" spans="1:9" hidden="1" x14ac:dyDescent="0.25">
      <c r="A2083" s="2" t="s">
        <v>123</v>
      </c>
      <c r="B2083" s="2" t="s">
        <v>49</v>
      </c>
      <c r="C2083" s="2" t="s">
        <v>132</v>
      </c>
      <c r="D2083" s="2" t="s">
        <v>20</v>
      </c>
      <c r="E2083">
        <v>5</v>
      </c>
      <c r="F2083" s="1">
        <v>5</v>
      </c>
      <c r="G2083" s="1">
        <v>6</v>
      </c>
      <c r="H2083">
        <v>0</v>
      </c>
      <c r="I2083">
        <v>0</v>
      </c>
    </row>
    <row r="2084" spans="1:9" hidden="1" x14ac:dyDescent="0.25">
      <c r="A2084" s="2" t="s">
        <v>123</v>
      </c>
      <c r="B2084" s="2" t="s">
        <v>49</v>
      </c>
      <c r="C2084" s="2" t="s">
        <v>133</v>
      </c>
      <c r="D2084" s="2" t="s">
        <v>20</v>
      </c>
      <c r="E2084">
        <v>7</v>
      </c>
      <c r="F2084" s="1">
        <v>7</v>
      </c>
      <c r="G2084" s="1">
        <v>6</v>
      </c>
      <c r="H2084">
        <v>5</v>
      </c>
      <c r="I2084">
        <v>7</v>
      </c>
    </row>
    <row r="2085" spans="1:9" hidden="1" x14ac:dyDescent="0.25">
      <c r="A2085" s="2" t="s">
        <v>123</v>
      </c>
      <c r="B2085" s="2" t="s">
        <v>49</v>
      </c>
      <c r="C2085" s="2" t="s">
        <v>2</v>
      </c>
      <c r="D2085" s="2" t="s">
        <v>20</v>
      </c>
      <c r="E2085" t="s">
        <v>151</v>
      </c>
      <c r="F2085" s="1" t="s">
        <v>151</v>
      </c>
      <c r="G2085" s="1">
        <v>2</v>
      </c>
      <c r="H2085" t="s">
        <v>151</v>
      </c>
      <c r="I2085">
        <v>2</v>
      </c>
    </row>
    <row r="2086" spans="1:9" hidden="1" x14ac:dyDescent="0.25">
      <c r="A2086" s="2" t="s">
        <v>123</v>
      </c>
      <c r="B2086" s="2" t="s">
        <v>106</v>
      </c>
      <c r="C2086" s="2" t="s">
        <v>129</v>
      </c>
      <c r="D2086" s="2" t="s">
        <v>20</v>
      </c>
      <c r="E2086">
        <v>0</v>
      </c>
      <c r="F2086" s="1">
        <v>0</v>
      </c>
      <c r="G2086" s="1">
        <v>2</v>
      </c>
      <c r="H2086">
        <v>0</v>
      </c>
      <c r="I2086">
        <v>0</v>
      </c>
    </row>
    <row r="2087" spans="1:9" hidden="1" x14ac:dyDescent="0.25">
      <c r="A2087" s="2" t="s">
        <v>123</v>
      </c>
      <c r="B2087" s="2" t="s">
        <v>106</v>
      </c>
      <c r="C2087" s="2" t="s">
        <v>130</v>
      </c>
      <c r="D2087" s="2" t="s">
        <v>20</v>
      </c>
      <c r="E2087" t="s">
        <v>151</v>
      </c>
      <c r="F2087" s="1" t="s">
        <v>151</v>
      </c>
      <c r="G2087" s="1">
        <v>1</v>
      </c>
      <c r="H2087">
        <v>0</v>
      </c>
      <c r="I2087">
        <v>0</v>
      </c>
    </row>
    <row r="2088" spans="1:9" x14ac:dyDescent="0.25">
      <c r="A2088" s="2" t="s">
        <v>123</v>
      </c>
      <c r="B2088" s="2" t="s">
        <v>106</v>
      </c>
      <c r="C2088" s="2" t="s">
        <v>131</v>
      </c>
      <c r="D2088" s="2" t="s">
        <v>20</v>
      </c>
      <c r="E2088">
        <v>35</v>
      </c>
      <c r="F2088" s="1">
        <v>34</v>
      </c>
      <c r="G2088" s="1">
        <v>40</v>
      </c>
      <c r="H2088" t="s">
        <v>151</v>
      </c>
      <c r="I2088">
        <v>26</v>
      </c>
    </row>
    <row r="2089" spans="1:9" hidden="1" x14ac:dyDescent="0.25">
      <c r="A2089" s="2" t="s">
        <v>123</v>
      </c>
      <c r="B2089" s="2" t="s">
        <v>106</v>
      </c>
      <c r="C2089" s="2" t="s">
        <v>132</v>
      </c>
      <c r="D2089" s="2" t="s">
        <v>20</v>
      </c>
      <c r="E2089">
        <v>26</v>
      </c>
      <c r="F2089" s="1">
        <v>26</v>
      </c>
      <c r="G2089" s="1">
        <v>20</v>
      </c>
      <c r="H2089" t="s">
        <v>151</v>
      </c>
      <c r="I2089">
        <v>23</v>
      </c>
    </row>
    <row r="2090" spans="1:9" hidden="1" x14ac:dyDescent="0.25">
      <c r="A2090" s="2" t="s">
        <v>123</v>
      </c>
      <c r="B2090" s="2" t="s">
        <v>106</v>
      </c>
      <c r="C2090" s="2" t="s">
        <v>133</v>
      </c>
      <c r="D2090" s="2" t="s">
        <v>20</v>
      </c>
      <c r="E2090">
        <v>9</v>
      </c>
      <c r="F2090" s="1">
        <v>9</v>
      </c>
      <c r="G2090" s="1">
        <v>7</v>
      </c>
      <c r="H2090" t="s">
        <v>151</v>
      </c>
      <c r="I2090">
        <v>9</v>
      </c>
    </row>
    <row r="2091" spans="1:9" hidden="1" x14ac:dyDescent="0.25">
      <c r="A2091" s="2" t="s">
        <v>123</v>
      </c>
      <c r="B2091" s="2" t="s">
        <v>106</v>
      </c>
      <c r="C2091" s="2" t="s">
        <v>2</v>
      </c>
      <c r="D2091" s="2" t="s">
        <v>20</v>
      </c>
      <c r="E2091" t="s">
        <v>151</v>
      </c>
      <c r="F2091" s="1" t="s">
        <v>151</v>
      </c>
      <c r="G2091" s="1">
        <v>3</v>
      </c>
      <c r="H2091" t="s">
        <v>151</v>
      </c>
      <c r="I2091">
        <v>4</v>
      </c>
    </row>
    <row r="2092" spans="1:9" hidden="1" x14ac:dyDescent="0.25">
      <c r="A2092" s="2" t="s">
        <v>123</v>
      </c>
      <c r="B2092" s="2" t="s">
        <v>107</v>
      </c>
      <c r="C2092" s="2" t="s">
        <v>129</v>
      </c>
      <c r="D2092" s="2" t="s">
        <v>20</v>
      </c>
      <c r="E2092">
        <v>0</v>
      </c>
      <c r="F2092" s="1">
        <v>0</v>
      </c>
      <c r="G2092" s="1">
        <v>3</v>
      </c>
      <c r="H2092">
        <v>0</v>
      </c>
      <c r="I2092">
        <v>0</v>
      </c>
    </row>
    <row r="2093" spans="1:9" hidden="1" x14ac:dyDescent="0.25">
      <c r="A2093" s="2" t="s">
        <v>123</v>
      </c>
      <c r="B2093" s="2" t="s">
        <v>107</v>
      </c>
      <c r="C2093" s="2" t="s">
        <v>130</v>
      </c>
      <c r="D2093" s="2" t="s">
        <v>20</v>
      </c>
      <c r="E2093" t="s">
        <v>151</v>
      </c>
      <c r="F2093" s="1" t="s">
        <v>151</v>
      </c>
      <c r="G2093" s="1">
        <v>3</v>
      </c>
      <c r="H2093">
        <v>0</v>
      </c>
      <c r="I2093">
        <v>0</v>
      </c>
    </row>
    <row r="2094" spans="1:9" x14ac:dyDescent="0.25">
      <c r="A2094" s="2" t="s">
        <v>123</v>
      </c>
      <c r="B2094" s="2" t="s">
        <v>107</v>
      </c>
      <c r="C2094" s="2" t="s">
        <v>131</v>
      </c>
      <c r="D2094" s="2" t="s">
        <v>20</v>
      </c>
      <c r="E2094">
        <v>14</v>
      </c>
      <c r="F2094" s="1">
        <v>14</v>
      </c>
      <c r="G2094" s="1">
        <v>12</v>
      </c>
      <c r="H2094" t="s">
        <v>151</v>
      </c>
      <c r="I2094">
        <v>9</v>
      </c>
    </row>
    <row r="2095" spans="1:9" hidden="1" x14ac:dyDescent="0.25">
      <c r="A2095" s="2" t="s">
        <v>123</v>
      </c>
      <c r="B2095" s="2" t="s">
        <v>107</v>
      </c>
      <c r="C2095" s="2" t="s">
        <v>132</v>
      </c>
      <c r="D2095" s="2" t="s">
        <v>20</v>
      </c>
      <c r="E2095">
        <v>8</v>
      </c>
      <c r="F2095" s="1">
        <v>8</v>
      </c>
      <c r="G2095" s="1">
        <v>7</v>
      </c>
      <c r="H2095">
        <v>5</v>
      </c>
      <c r="I2095">
        <v>7</v>
      </c>
    </row>
    <row r="2096" spans="1:9" hidden="1" x14ac:dyDescent="0.25">
      <c r="A2096" s="2" t="s">
        <v>123</v>
      </c>
      <c r="B2096" s="2" t="s">
        <v>107</v>
      </c>
      <c r="C2096" s="2" t="s">
        <v>133</v>
      </c>
      <c r="D2096" s="2" t="s">
        <v>20</v>
      </c>
      <c r="E2096" t="s">
        <v>151</v>
      </c>
      <c r="F2096" s="1" t="s">
        <v>151</v>
      </c>
      <c r="G2096" s="1">
        <v>5</v>
      </c>
      <c r="H2096" t="s">
        <v>151</v>
      </c>
      <c r="I2096">
        <v>1</v>
      </c>
    </row>
    <row r="2097" spans="1:9" hidden="1" x14ac:dyDescent="0.25">
      <c r="A2097" s="2" t="s">
        <v>123</v>
      </c>
      <c r="B2097" s="2" t="s">
        <v>107</v>
      </c>
      <c r="C2097" s="2" t="s">
        <v>2</v>
      </c>
      <c r="D2097" s="2" t="s">
        <v>20</v>
      </c>
      <c r="E2097" t="s">
        <v>151</v>
      </c>
      <c r="F2097" s="1" t="s">
        <v>151</v>
      </c>
      <c r="G2097" s="1">
        <v>4</v>
      </c>
      <c r="H2097" t="s">
        <v>151</v>
      </c>
      <c r="I2097">
        <v>4</v>
      </c>
    </row>
    <row r="2098" spans="1:9" hidden="1" x14ac:dyDescent="0.25">
      <c r="A2098" s="2" t="s">
        <v>123</v>
      </c>
      <c r="B2098" s="2" t="s">
        <v>52</v>
      </c>
      <c r="C2098" s="2" t="s">
        <v>129</v>
      </c>
      <c r="D2098" s="2" t="s">
        <v>20</v>
      </c>
      <c r="E2098">
        <v>7</v>
      </c>
      <c r="F2098" s="1">
        <v>0</v>
      </c>
      <c r="G2098" s="1">
        <v>15</v>
      </c>
      <c r="H2098">
        <v>0</v>
      </c>
      <c r="I2098">
        <v>0</v>
      </c>
    </row>
    <row r="2099" spans="1:9" hidden="1" x14ac:dyDescent="0.25">
      <c r="A2099" s="2" t="s">
        <v>123</v>
      </c>
      <c r="B2099" s="2" t="s">
        <v>52</v>
      </c>
      <c r="C2099" s="2" t="s">
        <v>130</v>
      </c>
      <c r="D2099" s="2" t="s">
        <v>20</v>
      </c>
      <c r="E2099">
        <v>11</v>
      </c>
      <c r="F2099" s="1">
        <v>11</v>
      </c>
      <c r="G2099" s="1">
        <v>13</v>
      </c>
      <c r="H2099">
        <v>0</v>
      </c>
      <c r="I2099">
        <v>0</v>
      </c>
    </row>
    <row r="2100" spans="1:9" x14ac:dyDescent="0.25">
      <c r="A2100" s="2" t="s">
        <v>123</v>
      </c>
      <c r="B2100" s="2" t="s">
        <v>52</v>
      </c>
      <c r="C2100" s="2" t="s">
        <v>131</v>
      </c>
      <c r="D2100" s="2" t="s">
        <v>20</v>
      </c>
      <c r="E2100">
        <v>71</v>
      </c>
      <c r="F2100" s="1">
        <v>66</v>
      </c>
      <c r="G2100" s="1">
        <v>55</v>
      </c>
      <c r="H2100">
        <v>6</v>
      </c>
      <c r="I2100">
        <v>55</v>
      </c>
    </row>
    <row r="2101" spans="1:9" hidden="1" x14ac:dyDescent="0.25">
      <c r="A2101" s="2" t="s">
        <v>123</v>
      </c>
      <c r="B2101" s="2" t="s">
        <v>52</v>
      </c>
      <c r="C2101" s="2" t="s">
        <v>132</v>
      </c>
      <c r="D2101" s="2" t="s">
        <v>20</v>
      </c>
      <c r="E2101">
        <v>45</v>
      </c>
      <c r="F2101" s="1">
        <v>45</v>
      </c>
      <c r="G2101" s="1">
        <v>44</v>
      </c>
      <c r="H2101">
        <v>14</v>
      </c>
      <c r="I2101">
        <v>39</v>
      </c>
    </row>
    <row r="2102" spans="1:9" hidden="1" x14ac:dyDescent="0.25">
      <c r="A2102" s="2" t="s">
        <v>123</v>
      </c>
      <c r="B2102" s="2" t="s">
        <v>52</v>
      </c>
      <c r="C2102" s="2" t="s">
        <v>133</v>
      </c>
      <c r="D2102" s="2" t="s">
        <v>20</v>
      </c>
      <c r="E2102">
        <v>41</v>
      </c>
      <c r="F2102" s="1">
        <v>40</v>
      </c>
      <c r="G2102" s="1">
        <v>49</v>
      </c>
      <c r="H2102">
        <v>21</v>
      </c>
      <c r="I2102">
        <v>36</v>
      </c>
    </row>
    <row r="2103" spans="1:9" hidden="1" x14ac:dyDescent="0.25">
      <c r="A2103" s="2" t="s">
        <v>123</v>
      </c>
      <c r="B2103" s="2" t="s">
        <v>52</v>
      </c>
      <c r="C2103" s="2" t="s">
        <v>2</v>
      </c>
      <c r="D2103" s="2" t="s">
        <v>20</v>
      </c>
      <c r="E2103">
        <v>18</v>
      </c>
      <c r="F2103" s="1">
        <v>18</v>
      </c>
      <c r="G2103" s="1">
        <v>13</v>
      </c>
      <c r="H2103">
        <v>12</v>
      </c>
      <c r="I2103">
        <v>17</v>
      </c>
    </row>
    <row r="2104" spans="1:9" hidden="1" x14ac:dyDescent="0.25">
      <c r="A2104" s="2" t="s">
        <v>123</v>
      </c>
      <c r="B2104" s="2" t="s">
        <v>47</v>
      </c>
      <c r="C2104" s="2" t="s">
        <v>129</v>
      </c>
      <c r="D2104" s="2" t="s">
        <v>20</v>
      </c>
      <c r="E2104" t="s">
        <v>151</v>
      </c>
      <c r="F2104" s="1">
        <v>0</v>
      </c>
      <c r="G2104" s="1">
        <v>3</v>
      </c>
      <c r="H2104">
        <v>0</v>
      </c>
      <c r="I2104">
        <v>0</v>
      </c>
    </row>
    <row r="2105" spans="1:9" hidden="1" x14ac:dyDescent="0.25">
      <c r="A2105" s="2" t="s">
        <v>123</v>
      </c>
      <c r="B2105" s="2" t="s">
        <v>47</v>
      </c>
      <c r="C2105" s="2" t="s">
        <v>130</v>
      </c>
      <c r="D2105" s="2" t="s">
        <v>20</v>
      </c>
      <c r="E2105" t="s">
        <v>151</v>
      </c>
      <c r="F2105" s="1" t="s">
        <v>151</v>
      </c>
      <c r="G2105" s="1">
        <v>2</v>
      </c>
      <c r="H2105">
        <v>0</v>
      </c>
      <c r="I2105">
        <v>0</v>
      </c>
    </row>
    <row r="2106" spans="1:9" x14ac:dyDescent="0.25">
      <c r="A2106" s="2" t="s">
        <v>123</v>
      </c>
      <c r="B2106" s="2" t="s">
        <v>47</v>
      </c>
      <c r="C2106" s="2" t="s">
        <v>131</v>
      </c>
      <c r="D2106" s="2" t="s">
        <v>20</v>
      </c>
      <c r="E2106">
        <v>8</v>
      </c>
      <c r="F2106" s="1">
        <v>7</v>
      </c>
      <c r="G2106" s="1">
        <v>10</v>
      </c>
      <c r="H2106">
        <v>0</v>
      </c>
      <c r="I2106">
        <v>4</v>
      </c>
    </row>
    <row r="2107" spans="1:9" hidden="1" x14ac:dyDescent="0.25">
      <c r="A2107" s="2" t="s">
        <v>123</v>
      </c>
      <c r="B2107" s="2" t="s">
        <v>47</v>
      </c>
      <c r="C2107" s="2" t="s">
        <v>132</v>
      </c>
      <c r="D2107" s="2" t="s">
        <v>20</v>
      </c>
      <c r="E2107">
        <v>5</v>
      </c>
      <c r="F2107" s="1">
        <v>5</v>
      </c>
      <c r="G2107" s="1">
        <v>3</v>
      </c>
      <c r="H2107" t="s">
        <v>151</v>
      </c>
      <c r="I2107">
        <v>4</v>
      </c>
    </row>
    <row r="2108" spans="1:9" hidden="1" x14ac:dyDescent="0.25">
      <c r="A2108" s="2" t="s">
        <v>123</v>
      </c>
      <c r="B2108" s="2" t="s">
        <v>47</v>
      </c>
      <c r="C2108" s="2" t="s">
        <v>133</v>
      </c>
      <c r="D2108" s="2" t="s">
        <v>20</v>
      </c>
      <c r="E2108">
        <v>5</v>
      </c>
      <c r="F2108" s="1">
        <v>5</v>
      </c>
      <c r="G2108" s="1">
        <v>6</v>
      </c>
      <c r="H2108">
        <v>5</v>
      </c>
      <c r="I2108">
        <v>5</v>
      </c>
    </row>
    <row r="2109" spans="1:9" hidden="1" x14ac:dyDescent="0.25">
      <c r="A2109" s="2" t="s">
        <v>123</v>
      </c>
      <c r="B2109" s="2" t="s">
        <v>47</v>
      </c>
      <c r="C2109" s="2" t="s">
        <v>2</v>
      </c>
      <c r="D2109" s="2" t="s">
        <v>20</v>
      </c>
      <c r="E2109" t="s">
        <v>151</v>
      </c>
      <c r="F2109" s="1" t="s">
        <v>151</v>
      </c>
      <c r="G2109" s="1">
        <v>4</v>
      </c>
      <c r="H2109" t="s">
        <v>151</v>
      </c>
      <c r="I2109">
        <v>1</v>
      </c>
    </row>
    <row r="2110" spans="1:9" hidden="1" x14ac:dyDescent="0.25">
      <c r="A2110" s="2" t="s">
        <v>123</v>
      </c>
      <c r="B2110" s="2" t="s">
        <v>50</v>
      </c>
      <c r="C2110" s="2" t="s">
        <v>129</v>
      </c>
      <c r="D2110" s="2" t="s">
        <v>20</v>
      </c>
      <c r="E2110">
        <v>43</v>
      </c>
      <c r="F2110" s="1">
        <v>0</v>
      </c>
      <c r="G2110" s="1">
        <v>80</v>
      </c>
      <c r="H2110">
        <v>0</v>
      </c>
      <c r="I2110">
        <v>0</v>
      </c>
    </row>
    <row r="2111" spans="1:9" hidden="1" x14ac:dyDescent="0.25">
      <c r="A2111" s="2" t="s">
        <v>123</v>
      </c>
      <c r="B2111" s="2" t="s">
        <v>50</v>
      </c>
      <c r="C2111" s="2" t="s">
        <v>130</v>
      </c>
      <c r="D2111" s="2" t="s">
        <v>20</v>
      </c>
      <c r="E2111">
        <v>71</v>
      </c>
      <c r="F2111" s="1">
        <v>68</v>
      </c>
      <c r="G2111" s="1">
        <v>70</v>
      </c>
      <c r="H2111">
        <v>0</v>
      </c>
      <c r="I2111">
        <v>3</v>
      </c>
    </row>
    <row r="2112" spans="1:9" x14ac:dyDescent="0.25">
      <c r="A2112" s="2" t="s">
        <v>123</v>
      </c>
      <c r="B2112" s="2" t="s">
        <v>50</v>
      </c>
      <c r="C2112" s="2" t="s">
        <v>131</v>
      </c>
      <c r="D2112" s="2" t="s">
        <v>20</v>
      </c>
      <c r="E2112">
        <v>154</v>
      </c>
      <c r="F2112" s="1">
        <v>145</v>
      </c>
      <c r="G2112" s="1">
        <v>126</v>
      </c>
      <c r="H2112">
        <v>28</v>
      </c>
      <c r="I2112">
        <v>87</v>
      </c>
    </row>
    <row r="2113" spans="1:9" hidden="1" x14ac:dyDescent="0.25">
      <c r="A2113" s="2" t="s">
        <v>123</v>
      </c>
      <c r="B2113" s="2" t="s">
        <v>50</v>
      </c>
      <c r="C2113" s="2" t="s">
        <v>132</v>
      </c>
      <c r="D2113" s="2" t="s">
        <v>20</v>
      </c>
      <c r="E2113">
        <v>110</v>
      </c>
      <c r="F2113" s="1">
        <v>107</v>
      </c>
      <c r="G2113" s="1">
        <v>104</v>
      </c>
      <c r="H2113">
        <v>30</v>
      </c>
      <c r="I2113">
        <v>83</v>
      </c>
    </row>
    <row r="2114" spans="1:9" hidden="1" x14ac:dyDescent="0.25">
      <c r="A2114" s="2" t="s">
        <v>123</v>
      </c>
      <c r="B2114" s="2" t="s">
        <v>50</v>
      </c>
      <c r="C2114" s="2" t="s">
        <v>133</v>
      </c>
      <c r="D2114" s="2" t="s">
        <v>20</v>
      </c>
      <c r="E2114">
        <v>81</v>
      </c>
      <c r="F2114" s="1">
        <v>81</v>
      </c>
      <c r="G2114" s="1">
        <v>73</v>
      </c>
      <c r="H2114">
        <v>38</v>
      </c>
      <c r="I2114">
        <v>71</v>
      </c>
    </row>
    <row r="2115" spans="1:9" hidden="1" x14ac:dyDescent="0.25">
      <c r="A2115" s="2" t="s">
        <v>123</v>
      </c>
      <c r="B2115" s="2" t="s">
        <v>50</v>
      </c>
      <c r="C2115" s="2" t="s">
        <v>2</v>
      </c>
      <c r="D2115" s="2" t="s">
        <v>20</v>
      </c>
      <c r="E2115">
        <v>31</v>
      </c>
      <c r="F2115" s="1">
        <v>31</v>
      </c>
      <c r="G2115" s="1">
        <v>32</v>
      </c>
      <c r="H2115">
        <v>14</v>
      </c>
      <c r="I2115">
        <v>27</v>
      </c>
    </row>
    <row r="2116" spans="1:9" hidden="1" x14ac:dyDescent="0.25">
      <c r="A2116" s="2" t="s">
        <v>45</v>
      </c>
      <c r="B2116" s="2" t="s">
        <v>104</v>
      </c>
      <c r="C2116" s="2" t="s">
        <v>129</v>
      </c>
      <c r="D2116" s="2" t="s">
        <v>22</v>
      </c>
      <c r="E2116">
        <v>912</v>
      </c>
      <c r="F2116" s="1">
        <v>0</v>
      </c>
      <c r="G2116" s="1">
        <v>3891</v>
      </c>
      <c r="H2116">
        <v>0</v>
      </c>
      <c r="I2116">
        <v>0</v>
      </c>
    </row>
    <row r="2117" spans="1:9" hidden="1" x14ac:dyDescent="0.25">
      <c r="A2117" s="2" t="s">
        <v>45</v>
      </c>
      <c r="B2117" s="2" t="s">
        <v>104</v>
      </c>
      <c r="C2117" s="2" t="s">
        <v>130</v>
      </c>
      <c r="D2117" s="2" t="s">
        <v>22</v>
      </c>
      <c r="E2117">
        <v>2318</v>
      </c>
      <c r="F2117" s="1">
        <v>2134</v>
      </c>
      <c r="G2117" s="1">
        <v>2558</v>
      </c>
      <c r="H2117">
        <v>0</v>
      </c>
      <c r="I2117">
        <v>40</v>
      </c>
    </row>
    <row r="2118" spans="1:9" x14ac:dyDescent="0.25">
      <c r="A2118" s="2" t="s">
        <v>45</v>
      </c>
      <c r="B2118" s="2" t="s">
        <v>104</v>
      </c>
      <c r="C2118" s="2" t="s">
        <v>131</v>
      </c>
      <c r="D2118" s="2" t="s">
        <v>22</v>
      </c>
      <c r="E2118">
        <v>4540</v>
      </c>
      <c r="F2118" s="1">
        <v>4185</v>
      </c>
      <c r="G2118" s="1">
        <v>5366</v>
      </c>
      <c r="H2118">
        <v>327</v>
      </c>
      <c r="I2118">
        <v>1818</v>
      </c>
    </row>
    <row r="2119" spans="1:9" hidden="1" x14ac:dyDescent="0.25">
      <c r="A2119" s="2" t="s">
        <v>45</v>
      </c>
      <c r="B2119" s="2" t="s">
        <v>104</v>
      </c>
      <c r="C2119" s="2" t="s">
        <v>132</v>
      </c>
      <c r="D2119" s="2" t="s">
        <v>22</v>
      </c>
      <c r="E2119">
        <v>3142</v>
      </c>
      <c r="F2119" s="1">
        <v>3007</v>
      </c>
      <c r="G2119" s="1">
        <v>3586</v>
      </c>
      <c r="H2119">
        <v>564</v>
      </c>
      <c r="I2119">
        <v>1917</v>
      </c>
    </row>
    <row r="2120" spans="1:9" hidden="1" x14ac:dyDescent="0.25">
      <c r="A2120" s="2" t="s">
        <v>45</v>
      </c>
      <c r="B2120" s="2" t="s">
        <v>104</v>
      </c>
      <c r="C2120" s="2" t="s">
        <v>133</v>
      </c>
      <c r="D2120" s="2" t="s">
        <v>22</v>
      </c>
      <c r="E2120">
        <v>2834</v>
      </c>
      <c r="F2120" s="1">
        <v>2765</v>
      </c>
      <c r="G2120" s="1">
        <v>2982</v>
      </c>
      <c r="H2120">
        <v>1082</v>
      </c>
      <c r="I2120">
        <v>2215</v>
      </c>
    </row>
    <row r="2121" spans="1:9" hidden="1" x14ac:dyDescent="0.25">
      <c r="A2121" s="2" t="s">
        <v>45</v>
      </c>
      <c r="B2121" s="2" t="s">
        <v>104</v>
      </c>
      <c r="C2121" s="2" t="s">
        <v>2</v>
      </c>
      <c r="D2121" s="2" t="s">
        <v>22</v>
      </c>
      <c r="E2121">
        <v>1464</v>
      </c>
      <c r="F2121" s="1">
        <v>1448</v>
      </c>
      <c r="G2121" s="1">
        <v>1412</v>
      </c>
      <c r="H2121">
        <v>967</v>
      </c>
      <c r="I2121">
        <v>1301</v>
      </c>
    </row>
    <row r="2122" spans="1:9" hidden="1" x14ac:dyDescent="0.25">
      <c r="A2122" s="2" t="s">
        <v>122</v>
      </c>
      <c r="B2122" s="2" t="s">
        <v>63</v>
      </c>
      <c r="C2122" s="2" t="s">
        <v>129</v>
      </c>
      <c r="D2122" s="2" t="s">
        <v>22</v>
      </c>
      <c r="E2122">
        <v>24</v>
      </c>
      <c r="F2122" s="1">
        <v>0</v>
      </c>
      <c r="G2122" s="1">
        <v>51</v>
      </c>
      <c r="H2122">
        <v>0</v>
      </c>
      <c r="I2122">
        <v>0</v>
      </c>
    </row>
    <row r="2123" spans="1:9" hidden="1" x14ac:dyDescent="0.25">
      <c r="A2123" s="2" t="s">
        <v>122</v>
      </c>
      <c r="B2123" s="2" t="s">
        <v>63</v>
      </c>
      <c r="C2123" s="2" t="s">
        <v>130</v>
      </c>
      <c r="D2123" s="2" t="s">
        <v>22</v>
      </c>
      <c r="E2123">
        <v>46</v>
      </c>
      <c r="F2123" s="1">
        <v>44</v>
      </c>
      <c r="G2123" s="1">
        <v>43</v>
      </c>
      <c r="H2123">
        <v>0</v>
      </c>
      <c r="I2123">
        <v>0</v>
      </c>
    </row>
    <row r="2124" spans="1:9" x14ac:dyDescent="0.25">
      <c r="A2124" s="2" t="s">
        <v>122</v>
      </c>
      <c r="B2124" s="2" t="s">
        <v>63</v>
      </c>
      <c r="C2124" s="2" t="s">
        <v>131</v>
      </c>
      <c r="D2124" s="2" t="s">
        <v>22</v>
      </c>
      <c r="E2124">
        <v>91</v>
      </c>
      <c r="F2124" s="1">
        <v>89</v>
      </c>
      <c r="G2124" s="1">
        <v>104</v>
      </c>
      <c r="H2124">
        <v>14</v>
      </c>
      <c r="I2124">
        <v>62</v>
      </c>
    </row>
    <row r="2125" spans="1:9" hidden="1" x14ac:dyDescent="0.25">
      <c r="A2125" s="2" t="s">
        <v>122</v>
      </c>
      <c r="B2125" s="2" t="s">
        <v>63</v>
      </c>
      <c r="C2125" s="2" t="s">
        <v>132</v>
      </c>
      <c r="D2125" s="2" t="s">
        <v>22</v>
      </c>
      <c r="E2125">
        <v>88</v>
      </c>
      <c r="F2125" s="1">
        <v>87</v>
      </c>
      <c r="G2125" s="1">
        <v>110</v>
      </c>
      <c r="H2125">
        <v>31</v>
      </c>
      <c r="I2125">
        <v>62</v>
      </c>
    </row>
    <row r="2126" spans="1:9" hidden="1" x14ac:dyDescent="0.25">
      <c r="A2126" s="2" t="s">
        <v>122</v>
      </c>
      <c r="B2126" s="2" t="s">
        <v>63</v>
      </c>
      <c r="C2126" s="2" t="s">
        <v>133</v>
      </c>
      <c r="D2126" s="2" t="s">
        <v>22</v>
      </c>
      <c r="E2126">
        <v>75</v>
      </c>
      <c r="F2126" s="1">
        <v>75</v>
      </c>
      <c r="G2126" s="1">
        <v>83</v>
      </c>
      <c r="H2126">
        <v>33</v>
      </c>
      <c r="I2126">
        <v>67</v>
      </c>
    </row>
    <row r="2127" spans="1:9" hidden="1" x14ac:dyDescent="0.25">
      <c r="A2127" s="2" t="s">
        <v>122</v>
      </c>
      <c r="B2127" s="2" t="s">
        <v>63</v>
      </c>
      <c r="C2127" s="2" t="s">
        <v>2</v>
      </c>
      <c r="D2127" s="2" t="s">
        <v>22</v>
      </c>
      <c r="E2127">
        <v>17</v>
      </c>
      <c r="F2127" s="1">
        <v>17</v>
      </c>
      <c r="G2127" s="1">
        <v>22</v>
      </c>
      <c r="H2127">
        <v>9</v>
      </c>
      <c r="I2127">
        <v>17</v>
      </c>
    </row>
    <row r="2128" spans="1:9" hidden="1" x14ac:dyDescent="0.25">
      <c r="A2128" s="2" t="s">
        <v>122</v>
      </c>
      <c r="B2128" s="2" t="s">
        <v>60</v>
      </c>
      <c r="C2128" s="2" t="s">
        <v>129</v>
      </c>
      <c r="D2128" s="2" t="s">
        <v>22</v>
      </c>
      <c r="E2128">
        <v>13</v>
      </c>
      <c r="F2128" s="1">
        <v>0</v>
      </c>
      <c r="G2128" s="1">
        <v>36</v>
      </c>
      <c r="H2128">
        <v>0</v>
      </c>
      <c r="I2128">
        <v>0</v>
      </c>
    </row>
    <row r="2129" spans="1:9" hidden="1" x14ac:dyDescent="0.25">
      <c r="A2129" s="2" t="s">
        <v>122</v>
      </c>
      <c r="B2129" s="2" t="s">
        <v>60</v>
      </c>
      <c r="C2129" s="2" t="s">
        <v>130</v>
      </c>
      <c r="D2129" s="2" t="s">
        <v>22</v>
      </c>
      <c r="E2129">
        <v>35</v>
      </c>
      <c r="F2129" s="1">
        <v>35</v>
      </c>
      <c r="G2129" s="1">
        <v>35</v>
      </c>
      <c r="H2129">
        <v>0</v>
      </c>
      <c r="I2129">
        <v>1</v>
      </c>
    </row>
    <row r="2130" spans="1:9" x14ac:dyDescent="0.25">
      <c r="A2130" s="2" t="s">
        <v>122</v>
      </c>
      <c r="B2130" s="2" t="s">
        <v>60</v>
      </c>
      <c r="C2130" s="2" t="s">
        <v>131</v>
      </c>
      <c r="D2130" s="2" t="s">
        <v>22</v>
      </c>
      <c r="E2130">
        <v>77</v>
      </c>
      <c r="F2130" s="1">
        <v>77</v>
      </c>
      <c r="G2130" s="1">
        <v>55</v>
      </c>
      <c r="H2130">
        <v>23</v>
      </c>
      <c r="I2130">
        <v>68</v>
      </c>
    </row>
    <row r="2131" spans="1:9" hidden="1" x14ac:dyDescent="0.25">
      <c r="A2131" s="2" t="s">
        <v>122</v>
      </c>
      <c r="B2131" s="2" t="s">
        <v>60</v>
      </c>
      <c r="C2131" s="2" t="s">
        <v>132</v>
      </c>
      <c r="D2131" s="2" t="s">
        <v>22</v>
      </c>
      <c r="E2131">
        <v>79</v>
      </c>
      <c r="F2131" s="1">
        <v>78</v>
      </c>
      <c r="G2131" s="1">
        <v>60</v>
      </c>
      <c r="H2131">
        <v>25</v>
      </c>
      <c r="I2131">
        <v>64</v>
      </c>
    </row>
    <row r="2132" spans="1:9" hidden="1" x14ac:dyDescent="0.25">
      <c r="A2132" s="2" t="s">
        <v>122</v>
      </c>
      <c r="B2132" s="2" t="s">
        <v>60</v>
      </c>
      <c r="C2132" s="2" t="s">
        <v>133</v>
      </c>
      <c r="D2132" s="2" t="s">
        <v>22</v>
      </c>
      <c r="E2132">
        <v>60</v>
      </c>
      <c r="F2132" s="1">
        <v>60</v>
      </c>
      <c r="G2132" s="1">
        <v>55</v>
      </c>
      <c r="H2132">
        <v>24</v>
      </c>
      <c r="I2132">
        <v>57</v>
      </c>
    </row>
    <row r="2133" spans="1:9" hidden="1" x14ac:dyDescent="0.25">
      <c r="A2133" s="2" t="s">
        <v>122</v>
      </c>
      <c r="B2133" s="2" t="s">
        <v>60</v>
      </c>
      <c r="C2133" s="2" t="s">
        <v>2</v>
      </c>
      <c r="D2133" s="2" t="s">
        <v>22</v>
      </c>
      <c r="E2133">
        <v>19</v>
      </c>
      <c r="F2133" s="1">
        <v>19</v>
      </c>
      <c r="G2133" s="1">
        <v>17</v>
      </c>
      <c r="H2133">
        <v>11</v>
      </c>
      <c r="I2133">
        <v>17</v>
      </c>
    </row>
    <row r="2134" spans="1:9" hidden="1" x14ac:dyDescent="0.25">
      <c r="A2134" s="2" t="s">
        <v>122</v>
      </c>
      <c r="B2134" s="2" t="s">
        <v>58</v>
      </c>
      <c r="C2134" s="2" t="s">
        <v>129</v>
      </c>
      <c r="D2134" s="2" t="s">
        <v>22</v>
      </c>
      <c r="E2134">
        <v>96</v>
      </c>
      <c r="F2134" s="1">
        <v>0</v>
      </c>
      <c r="G2134" s="1">
        <v>118</v>
      </c>
      <c r="H2134">
        <v>0</v>
      </c>
      <c r="I2134">
        <v>0</v>
      </c>
    </row>
    <row r="2135" spans="1:9" hidden="1" x14ac:dyDescent="0.25">
      <c r="A2135" s="2" t="s">
        <v>122</v>
      </c>
      <c r="B2135" s="2" t="s">
        <v>58</v>
      </c>
      <c r="C2135" s="2" t="s">
        <v>130</v>
      </c>
      <c r="D2135" s="2" t="s">
        <v>22</v>
      </c>
      <c r="E2135">
        <v>81</v>
      </c>
      <c r="F2135" s="1">
        <v>76</v>
      </c>
      <c r="G2135" s="1">
        <v>71</v>
      </c>
      <c r="H2135">
        <v>0</v>
      </c>
      <c r="I2135">
        <v>3</v>
      </c>
    </row>
    <row r="2136" spans="1:9" x14ac:dyDescent="0.25">
      <c r="A2136" s="2" t="s">
        <v>122</v>
      </c>
      <c r="B2136" s="2" t="s">
        <v>58</v>
      </c>
      <c r="C2136" s="2" t="s">
        <v>131</v>
      </c>
      <c r="D2136" s="2" t="s">
        <v>22</v>
      </c>
      <c r="E2136">
        <v>189</v>
      </c>
      <c r="F2136" s="1">
        <v>187</v>
      </c>
      <c r="G2136" s="1">
        <v>170</v>
      </c>
      <c r="H2136">
        <v>55</v>
      </c>
      <c r="I2136">
        <v>151</v>
      </c>
    </row>
    <row r="2137" spans="1:9" hidden="1" x14ac:dyDescent="0.25">
      <c r="A2137" s="2" t="s">
        <v>122</v>
      </c>
      <c r="B2137" s="2" t="s">
        <v>58</v>
      </c>
      <c r="C2137" s="2" t="s">
        <v>132</v>
      </c>
      <c r="D2137" s="2" t="s">
        <v>22</v>
      </c>
      <c r="E2137">
        <v>207</v>
      </c>
      <c r="F2137" s="1">
        <v>205</v>
      </c>
      <c r="G2137" s="1">
        <v>192</v>
      </c>
      <c r="H2137">
        <v>72</v>
      </c>
      <c r="I2137">
        <v>182</v>
      </c>
    </row>
    <row r="2138" spans="1:9" hidden="1" x14ac:dyDescent="0.25">
      <c r="A2138" s="2" t="s">
        <v>122</v>
      </c>
      <c r="B2138" s="2" t="s">
        <v>58</v>
      </c>
      <c r="C2138" s="2" t="s">
        <v>133</v>
      </c>
      <c r="D2138" s="2" t="s">
        <v>22</v>
      </c>
      <c r="E2138">
        <v>134</v>
      </c>
      <c r="F2138" s="1">
        <v>134</v>
      </c>
      <c r="G2138" s="1">
        <v>127</v>
      </c>
      <c r="H2138">
        <v>55</v>
      </c>
      <c r="I2138">
        <v>110</v>
      </c>
    </row>
    <row r="2139" spans="1:9" hidden="1" x14ac:dyDescent="0.25">
      <c r="A2139" s="2" t="s">
        <v>122</v>
      </c>
      <c r="B2139" s="2" t="s">
        <v>58</v>
      </c>
      <c r="C2139" s="2" t="s">
        <v>2</v>
      </c>
      <c r="D2139" s="2" t="s">
        <v>22</v>
      </c>
      <c r="E2139">
        <v>74</v>
      </c>
      <c r="F2139" s="1">
        <v>72</v>
      </c>
      <c r="G2139" s="1">
        <v>84</v>
      </c>
      <c r="H2139">
        <v>44</v>
      </c>
      <c r="I2139">
        <v>66</v>
      </c>
    </row>
    <row r="2140" spans="1:9" hidden="1" x14ac:dyDescent="0.25">
      <c r="A2140" s="2" t="s">
        <v>122</v>
      </c>
      <c r="B2140" s="2" t="s">
        <v>108</v>
      </c>
      <c r="C2140" s="2" t="s">
        <v>129</v>
      </c>
      <c r="D2140" s="2" t="s">
        <v>22</v>
      </c>
      <c r="E2140">
        <v>0</v>
      </c>
      <c r="F2140" s="1">
        <v>0</v>
      </c>
      <c r="G2140" s="1">
        <v>3</v>
      </c>
      <c r="H2140">
        <v>0</v>
      </c>
      <c r="I2140">
        <v>0</v>
      </c>
    </row>
    <row r="2141" spans="1:9" hidden="1" x14ac:dyDescent="0.25">
      <c r="A2141" s="2" t="s">
        <v>122</v>
      </c>
      <c r="B2141" s="2" t="s">
        <v>108</v>
      </c>
      <c r="C2141" s="2" t="s">
        <v>130</v>
      </c>
      <c r="D2141" s="2" t="s">
        <v>22</v>
      </c>
      <c r="E2141">
        <v>0</v>
      </c>
      <c r="F2141" s="1">
        <v>0</v>
      </c>
      <c r="G2141" s="1">
        <v>2</v>
      </c>
      <c r="H2141">
        <v>0</v>
      </c>
      <c r="I2141">
        <v>0</v>
      </c>
    </row>
    <row r="2142" spans="1:9" x14ac:dyDescent="0.25">
      <c r="A2142" s="2" t="s">
        <v>122</v>
      </c>
      <c r="B2142" s="2" t="s">
        <v>108</v>
      </c>
      <c r="C2142" s="2" t="s">
        <v>131</v>
      </c>
      <c r="D2142" s="2" t="s">
        <v>22</v>
      </c>
      <c r="E2142">
        <v>0</v>
      </c>
      <c r="F2142" s="1">
        <v>0</v>
      </c>
      <c r="G2142" s="1">
        <v>8</v>
      </c>
      <c r="H2142">
        <v>0</v>
      </c>
      <c r="I2142">
        <v>0</v>
      </c>
    </row>
    <row r="2143" spans="1:9" hidden="1" x14ac:dyDescent="0.25">
      <c r="A2143" s="2" t="s">
        <v>122</v>
      </c>
      <c r="B2143" s="2" t="s">
        <v>108</v>
      </c>
      <c r="C2143" s="2" t="s">
        <v>132</v>
      </c>
      <c r="D2143" s="2" t="s">
        <v>22</v>
      </c>
      <c r="E2143">
        <v>0</v>
      </c>
      <c r="F2143" s="1">
        <v>0</v>
      </c>
      <c r="G2143" s="1">
        <v>11</v>
      </c>
      <c r="H2143">
        <v>0</v>
      </c>
      <c r="I2143">
        <v>0</v>
      </c>
    </row>
    <row r="2144" spans="1:9" hidden="1" x14ac:dyDescent="0.25">
      <c r="A2144" s="2" t="s">
        <v>122</v>
      </c>
      <c r="B2144" s="2" t="s">
        <v>108</v>
      </c>
      <c r="C2144" s="2" t="s">
        <v>133</v>
      </c>
      <c r="D2144" s="2" t="s">
        <v>22</v>
      </c>
      <c r="E2144">
        <v>0</v>
      </c>
      <c r="F2144" s="1">
        <v>0</v>
      </c>
      <c r="G2144" s="1">
        <v>6</v>
      </c>
      <c r="H2144">
        <v>0</v>
      </c>
      <c r="I2144">
        <v>0</v>
      </c>
    </row>
    <row r="2145" spans="1:9" hidden="1" x14ac:dyDescent="0.25">
      <c r="A2145" s="2" t="s">
        <v>122</v>
      </c>
      <c r="B2145" s="2" t="s">
        <v>108</v>
      </c>
      <c r="C2145" s="2" t="s">
        <v>2</v>
      </c>
      <c r="D2145" s="2" t="s">
        <v>22</v>
      </c>
      <c r="E2145">
        <v>0</v>
      </c>
      <c r="F2145" s="1">
        <v>0</v>
      </c>
      <c r="G2145" s="1">
        <v>1</v>
      </c>
      <c r="H2145">
        <v>0</v>
      </c>
      <c r="I2145">
        <v>0</v>
      </c>
    </row>
    <row r="2146" spans="1:9" hidden="1" x14ac:dyDescent="0.25">
      <c r="A2146" s="2" t="s">
        <v>122</v>
      </c>
      <c r="B2146" s="2" t="s">
        <v>68</v>
      </c>
      <c r="C2146" s="2" t="s">
        <v>129</v>
      </c>
      <c r="D2146" s="2" t="s">
        <v>22</v>
      </c>
      <c r="E2146">
        <v>30</v>
      </c>
      <c r="F2146" s="1">
        <v>0</v>
      </c>
      <c r="G2146" s="1">
        <v>80</v>
      </c>
      <c r="H2146">
        <v>0</v>
      </c>
      <c r="I2146">
        <v>0</v>
      </c>
    </row>
    <row r="2147" spans="1:9" hidden="1" x14ac:dyDescent="0.25">
      <c r="A2147" s="2" t="s">
        <v>122</v>
      </c>
      <c r="B2147" s="2" t="s">
        <v>68</v>
      </c>
      <c r="C2147" s="2" t="s">
        <v>130</v>
      </c>
      <c r="D2147" s="2" t="s">
        <v>22</v>
      </c>
      <c r="E2147">
        <v>105</v>
      </c>
      <c r="F2147" s="1">
        <v>104</v>
      </c>
      <c r="G2147" s="1">
        <v>121</v>
      </c>
      <c r="H2147">
        <v>0</v>
      </c>
      <c r="I2147">
        <v>4</v>
      </c>
    </row>
    <row r="2148" spans="1:9" x14ac:dyDescent="0.25">
      <c r="A2148" s="2" t="s">
        <v>122</v>
      </c>
      <c r="B2148" s="2" t="s">
        <v>68</v>
      </c>
      <c r="C2148" s="2" t="s">
        <v>131</v>
      </c>
      <c r="D2148" s="2" t="s">
        <v>22</v>
      </c>
      <c r="E2148">
        <v>249</v>
      </c>
      <c r="F2148" s="1">
        <v>241</v>
      </c>
      <c r="G2148" s="1">
        <v>232</v>
      </c>
      <c r="H2148">
        <v>56</v>
      </c>
      <c r="I2148">
        <v>180</v>
      </c>
    </row>
    <row r="2149" spans="1:9" hidden="1" x14ac:dyDescent="0.25">
      <c r="A2149" s="2" t="s">
        <v>122</v>
      </c>
      <c r="B2149" s="2" t="s">
        <v>68</v>
      </c>
      <c r="C2149" s="2" t="s">
        <v>132</v>
      </c>
      <c r="D2149" s="2" t="s">
        <v>22</v>
      </c>
      <c r="E2149">
        <v>176</v>
      </c>
      <c r="F2149" s="1">
        <v>170</v>
      </c>
      <c r="G2149" s="1">
        <v>188</v>
      </c>
      <c r="H2149">
        <v>50</v>
      </c>
      <c r="I2149">
        <v>144</v>
      </c>
    </row>
    <row r="2150" spans="1:9" hidden="1" x14ac:dyDescent="0.25">
      <c r="A2150" s="2" t="s">
        <v>122</v>
      </c>
      <c r="B2150" s="2" t="s">
        <v>68</v>
      </c>
      <c r="C2150" s="2" t="s">
        <v>133</v>
      </c>
      <c r="D2150" s="2" t="s">
        <v>22</v>
      </c>
      <c r="E2150">
        <v>228</v>
      </c>
      <c r="F2150" s="1">
        <v>224</v>
      </c>
      <c r="G2150" s="1">
        <v>239</v>
      </c>
      <c r="H2150">
        <v>115</v>
      </c>
      <c r="I2150">
        <v>200</v>
      </c>
    </row>
    <row r="2151" spans="1:9" hidden="1" x14ac:dyDescent="0.25">
      <c r="A2151" s="2" t="s">
        <v>122</v>
      </c>
      <c r="B2151" s="2" t="s">
        <v>68</v>
      </c>
      <c r="C2151" s="2" t="s">
        <v>2</v>
      </c>
      <c r="D2151" s="2" t="s">
        <v>22</v>
      </c>
      <c r="E2151">
        <v>231</v>
      </c>
      <c r="F2151" s="1">
        <v>230</v>
      </c>
      <c r="G2151" s="1">
        <v>238</v>
      </c>
      <c r="H2151">
        <v>171</v>
      </c>
      <c r="I2151">
        <v>214</v>
      </c>
    </row>
    <row r="2152" spans="1:9" hidden="1" x14ac:dyDescent="0.25">
      <c r="A2152" s="2" t="s">
        <v>122</v>
      </c>
      <c r="B2152" s="2" t="s">
        <v>57</v>
      </c>
      <c r="C2152" s="2" t="s">
        <v>129</v>
      </c>
      <c r="D2152" s="2" t="s">
        <v>22</v>
      </c>
      <c r="E2152">
        <v>136</v>
      </c>
      <c r="F2152" s="1">
        <v>0</v>
      </c>
      <c r="G2152" s="1">
        <v>251</v>
      </c>
      <c r="H2152">
        <v>0</v>
      </c>
      <c r="I2152">
        <v>0</v>
      </c>
    </row>
    <row r="2153" spans="1:9" hidden="1" x14ac:dyDescent="0.25">
      <c r="A2153" s="2" t="s">
        <v>122</v>
      </c>
      <c r="B2153" s="2" t="s">
        <v>57</v>
      </c>
      <c r="C2153" s="2" t="s">
        <v>130</v>
      </c>
      <c r="D2153" s="2" t="s">
        <v>22</v>
      </c>
      <c r="E2153">
        <v>92</v>
      </c>
      <c r="F2153" s="1">
        <v>90</v>
      </c>
      <c r="G2153" s="1">
        <v>85</v>
      </c>
      <c r="H2153">
        <v>0</v>
      </c>
      <c r="I2153">
        <v>5</v>
      </c>
    </row>
    <row r="2154" spans="1:9" x14ac:dyDescent="0.25">
      <c r="A2154" s="2" t="s">
        <v>122</v>
      </c>
      <c r="B2154" s="2" t="s">
        <v>57</v>
      </c>
      <c r="C2154" s="2" t="s">
        <v>131</v>
      </c>
      <c r="D2154" s="2" t="s">
        <v>22</v>
      </c>
      <c r="E2154">
        <v>837</v>
      </c>
      <c r="F2154" s="1">
        <v>834</v>
      </c>
      <c r="G2154" s="1">
        <v>712</v>
      </c>
      <c r="H2154">
        <v>151</v>
      </c>
      <c r="I2154">
        <v>703</v>
      </c>
    </row>
    <row r="2155" spans="1:9" hidden="1" x14ac:dyDescent="0.25">
      <c r="A2155" s="2" t="s">
        <v>122</v>
      </c>
      <c r="B2155" s="2" t="s">
        <v>57</v>
      </c>
      <c r="C2155" s="2" t="s">
        <v>132</v>
      </c>
      <c r="D2155" s="2" t="s">
        <v>22</v>
      </c>
      <c r="E2155">
        <v>538</v>
      </c>
      <c r="F2155" s="1">
        <v>534</v>
      </c>
      <c r="G2155" s="1">
        <v>448</v>
      </c>
      <c r="H2155">
        <v>178</v>
      </c>
      <c r="I2155">
        <v>487</v>
      </c>
    </row>
    <row r="2156" spans="1:9" hidden="1" x14ac:dyDescent="0.25">
      <c r="A2156" s="2" t="s">
        <v>122</v>
      </c>
      <c r="B2156" s="2" t="s">
        <v>57</v>
      </c>
      <c r="C2156" s="2" t="s">
        <v>133</v>
      </c>
      <c r="D2156" s="2" t="s">
        <v>22</v>
      </c>
      <c r="E2156">
        <v>163</v>
      </c>
      <c r="F2156" s="1">
        <v>162</v>
      </c>
      <c r="G2156" s="1">
        <v>160</v>
      </c>
      <c r="H2156">
        <v>81</v>
      </c>
      <c r="I2156">
        <v>153</v>
      </c>
    </row>
    <row r="2157" spans="1:9" hidden="1" x14ac:dyDescent="0.25">
      <c r="A2157" s="2" t="s">
        <v>122</v>
      </c>
      <c r="B2157" s="2" t="s">
        <v>57</v>
      </c>
      <c r="C2157" s="2" t="s">
        <v>2</v>
      </c>
      <c r="D2157" s="2" t="s">
        <v>22</v>
      </c>
      <c r="E2157">
        <v>93</v>
      </c>
      <c r="F2157" s="1">
        <v>91</v>
      </c>
      <c r="G2157" s="1">
        <v>82</v>
      </c>
      <c r="H2157">
        <v>67</v>
      </c>
      <c r="I2157">
        <v>89</v>
      </c>
    </row>
    <row r="2158" spans="1:9" hidden="1" x14ac:dyDescent="0.25">
      <c r="A2158" s="2" t="s">
        <v>122</v>
      </c>
      <c r="B2158" s="2" t="s">
        <v>102</v>
      </c>
      <c r="C2158" s="2" t="s">
        <v>129</v>
      </c>
      <c r="D2158" s="2" t="s">
        <v>22</v>
      </c>
      <c r="E2158">
        <v>17</v>
      </c>
      <c r="F2158" s="1">
        <v>0</v>
      </c>
      <c r="G2158" s="1">
        <v>46</v>
      </c>
      <c r="H2158">
        <v>0</v>
      </c>
      <c r="I2158">
        <v>0</v>
      </c>
    </row>
    <row r="2159" spans="1:9" hidden="1" x14ac:dyDescent="0.25">
      <c r="A2159" s="2" t="s">
        <v>122</v>
      </c>
      <c r="B2159" s="2" t="s">
        <v>102</v>
      </c>
      <c r="C2159" s="2" t="s">
        <v>130</v>
      </c>
      <c r="D2159" s="2" t="s">
        <v>22</v>
      </c>
      <c r="E2159">
        <v>22</v>
      </c>
      <c r="F2159" s="1">
        <v>22</v>
      </c>
      <c r="G2159" s="1">
        <v>21</v>
      </c>
      <c r="H2159">
        <v>0</v>
      </c>
      <c r="I2159">
        <v>1</v>
      </c>
    </row>
    <row r="2160" spans="1:9" x14ac:dyDescent="0.25">
      <c r="A2160" s="2" t="s">
        <v>122</v>
      </c>
      <c r="B2160" s="2" t="s">
        <v>102</v>
      </c>
      <c r="C2160" s="2" t="s">
        <v>131</v>
      </c>
      <c r="D2160" s="2" t="s">
        <v>22</v>
      </c>
      <c r="E2160">
        <v>79</v>
      </c>
      <c r="F2160" s="1">
        <v>79</v>
      </c>
      <c r="G2160" s="1">
        <v>83</v>
      </c>
      <c r="H2160">
        <v>14</v>
      </c>
      <c r="I2160">
        <v>67</v>
      </c>
    </row>
    <row r="2161" spans="1:9" hidden="1" x14ac:dyDescent="0.25">
      <c r="A2161" s="2" t="s">
        <v>122</v>
      </c>
      <c r="B2161" s="2" t="s">
        <v>102</v>
      </c>
      <c r="C2161" s="2" t="s">
        <v>132</v>
      </c>
      <c r="D2161" s="2" t="s">
        <v>22</v>
      </c>
      <c r="E2161">
        <v>98</v>
      </c>
      <c r="F2161" s="1">
        <v>95</v>
      </c>
      <c r="G2161" s="1">
        <v>113</v>
      </c>
      <c r="H2161">
        <v>22</v>
      </c>
      <c r="I2161">
        <v>81</v>
      </c>
    </row>
    <row r="2162" spans="1:9" hidden="1" x14ac:dyDescent="0.25">
      <c r="A2162" s="2" t="s">
        <v>122</v>
      </c>
      <c r="B2162" s="2" t="s">
        <v>102</v>
      </c>
      <c r="C2162" s="2" t="s">
        <v>133</v>
      </c>
      <c r="D2162" s="2" t="s">
        <v>22</v>
      </c>
      <c r="E2162">
        <v>35</v>
      </c>
      <c r="F2162" s="1">
        <v>35</v>
      </c>
      <c r="G2162" s="1">
        <v>31</v>
      </c>
      <c r="H2162">
        <v>10</v>
      </c>
      <c r="I2162">
        <v>33</v>
      </c>
    </row>
    <row r="2163" spans="1:9" hidden="1" x14ac:dyDescent="0.25">
      <c r="A2163" s="2" t="s">
        <v>122</v>
      </c>
      <c r="B2163" s="2" t="s">
        <v>102</v>
      </c>
      <c r="C2163" s="2" t="s">
        <v>2</v>
      </c>
      <c r="D2163" s="2" t="s">
        <v>22</v>
      </c>
      <c r="E2163">
        <v>5</v>
      </c>
      <c r="F2163" s="1">
        <v>5</v>
      </c>
      <c r="G2163" s="1">
        <v>6</v>
      </c>
      <c r="H2163">
        <v>5</v>
      </c>
      <c r="I2163">
        <v>5</v>
      </c>
    </row>
    <row r="2164" spans="1:9" hidden="1" x14ac:dyDescent="0.25">
      <c r="A2164" s="2" t="s">
        <v>122</v>
      </c>
      <c r="B2164" s="2" t="s">
        <v>64</v>
      </c>
      <c r="C2164" s="2" t="s">
        <v>129</v>
      </c>
      <c r="D2164" s="2" t="s">
        <v>22</v>
      </c>
      <c r="E2164">
        <v>7</v>
      </c>
      <c r="F2164" s="1">
        <v>0</v>
      </c>
      <c r="G2164" s="1">
        <v>39</v>
      </c>
      <c r="H2164">
        <v>0</v>
      </c>
      <c r="I2164">
        <v>0</v>
      </c>
    </row>
    <row r="2165" spans="1:9" hidden="1" x14ac:dyDescent="0.25">
      <c r="A2165" s="2" t="s">
        <v>122</v>
      </c>
      <c r="B2165" s="2" t="s">
        <v>64</v>
      </c>
      <c r="C2165" s="2" t="s">
        <v>130</v>
      </c>
      <c r="D2165" s="2" t="s">
        <v>22</v>
      </c>
      <c r="E2165">
        <v>24</v>
      </c>
      <c r="F2165" s="1">
        <v>24</v>
      </c>
      <c r="G2165" s="1">
        <v>24</v>
      </c>
      <c r="H2165">
        <v>0</v>
      </c>
      <c r="I2165">
        <v>2</v>
      </c>
    </row>
    <row r="2166" spans="1:9" x14ac:dyDescent="0.25">
      <c r="A2166" s="2" t="s">
        <v>122</v>
      </c>
      <c r="B2166" s="2" t="s">
        <v>64</v>
      </c>
      <c r="C2166" s="2" t="s">
        <v>131</v>
      </c>
      <c r="D2166" s="2" t="s">
        <v>22</v>
      </c>
      <c r="E2166">
        <v>32</v>
      </c>
      <c r="F2166" s="1">
        <v>32</v>
      </c>
      <c r="G2166" s="1">
        <v>37</v>
      </c>
      <c r="H2166" t="s">
        <v>151</v>
      </c>
      <c r="I2166">
        <v>25</v>
      </c>
    </row>
    <row r="2167" spans="1:9" hidden="1" x14ac:dyDescent="0.25">
      <c r="A2167" s="2" t="s">
        <v>122</v>
      </c>
      <c r="B2167" s="2" t="s">
        <v>64</v>
      </c>
      <c r="C2167" s="2" t="s">
        <v>132</v>
      </c>
      <c r="D2167" s="2" t="s">
        <v>22</v>
      </c>
      <c r="E2167">
        <v>58</v>
      </c>
      <c r="F2167" s="1">
        <v>58</v>
      </c>
      <c r="G2167" s="1">
        <v>65</v>
      </c>
      <c r="H2167">
        <v>14</v>
      </c>
      <c r="I2167">
        <v>42</v>
      </c>
    </row>
    <row r="2168" spans="1:9" hidden="1" x14ac:dyDescent="0.25">
      <c r="A2168" s="2" t="s">
        <v>122</v>
      </c>
      <c r="B2168" s="2" t="s">
        <v>64</v>
      </c>
      <c r="C2168" s="2" t="s">
        <v>133</v>
      </c>
      <c r="D2168" s="2" t="s">
        <v>22</v>
      </c>
      <c r="E2168">
        <v>21</v>
      </c>
      <c r="F2168" s="1">
        <v>19</v>
      </c>
      <c r="G2168" s="1">
        <v>19</v>
      </c>
      <c r="H2168">
        <v>7</v>
      </c>
      <c r="I2168">
        <v>18</v>
      </c>
    </row>
    <row r="2169" spans="1:9" hidden="1" x14ac:dyDescent="0.25">
      <c r="A2169" s="2" t="s">
        <v>122</v>
      </c>
      <c r="B2169" s="2" t="s">
        <v>64</v>
      </c>
      <c r="C2169" s="2" t="s">
        <v>2</v>
      </c>
      <c r="D2169" s="2" t="s">
        <v>22</v>
      </c>
      <c r="E2169">
        <v>6</v>
      </c>
      <c r="F2169" s="1">
        <v>6</v>
      </c>
      <c r="G2169" s="1">
        <v>8</v>
      </c>
      <c r="H2169" t="s">
        <v>151</v>
      </c>
      <c r="I2169">
        <v>6</v>
      </c>
    </row>
    <row r="2170" spans="1:9" hidden="1" x14ac:dyDescent="0.25">
      <c r="A2170" s="2" t="s">
        <v>122</v>
      </c>
      <c r="B2170" s="2" t="s">
        <v>74</v>
      </c>
      <c r="C2170" s="2" t="s">
        <v>129</v>
      </c>
      <c r="D2170" s="2" t="s">
        <v>22</v>
      </c>
      <c r="E2170">
        <v>0</v>
      </c>
      <c r="F2170" s="1">
        <v>0</v>
      </c>
      <c r="G2170" s="1">
        <v>4</v>
      </c>
      <c r="H2170">
        <v>0</v>
      </c>
      <c r="I2170">
        <v>0</v>
      </c>
    </row>
    <row r="2171" spans="1:9" hidden="1" x14ac:dyDescent="0.25">
      <c r="A2171" s="2" t="s">
        <v>122</v>
      </c>
      <c r="B2171" s="2" t="s">
        <v>74</v>
      </c>
      <c r="C2171" s="2" t="s">
        <v>130</v>
      </c>
      <c r="D2171" s="2" t="s">
        <v>22</v>
      </c>
      <c r="E2171">
        <v>0</v>
      </c>
      <c r="F2171" s="1">
        <v>0</v>
      </c>
      <c r="G2171" s="1">
        <v>3</v>
      </c>
      <c r="H2171">
        <v>0</v>
      </c>
      <c r="I2171">
        <v>0</v>
      </c>
    </row>
    <row r="2172" spans="1:9" x14ac:dyDescent="0.25">
      <c r="A2172" s="2" t="s">
        <v>122</v>
      </c>
      <c r="B2172" s="2" t="s">
        <v>74</v>
      </c>
      <c r="C2172" s="2" t="s">
        <v>131</v>
      </c>
      <c r="D2172" s="2" t="s">
        <v>22</v>
      </c>
      <c r="E2172">
        <v>0</v>
      </c>
      <c r="F2172" s="1">
        <v>0</v>
      </c>
      <c r="G2172" s="1">
        <v>63</v>
      </c>
      <c r="H2172">
        <v>0</v>
      </c>
      <c r="I2172">
        <v>0</v>
      </c>
    </row>
    <row r="2173" spans="1:9" hidden="1" x14ac:dyDescent="0.25">
      <c r="A2173" s="2" t="s">
        <v>122</v>
      </c>
      <c r="B2173" s="2" t="s">
        <v>74</v>
      </c>
      <c r="C2173" s="2" t="s">
        <v>132</v>
      </c>
      <c r="D2173" s="2" t="s">
        <v>22</v>
      </c>
      <c r="E2173">
        <v>0</v>
      </c>
      <c r="F2173" s="1">
        <v>0</v>
      </c>
      <c r="G2173" s="1">
        <v>85</v>
      </c>
      <c r="H2173">
        <v>0</v>
      </c>
      <c r="I2173">
        <v>0</v>
      </c>
    </row>
    <row r="2174" spans="1:9" hidden="1" x14ac:dyDescent="0.25">
      <c r="A2174" s="2" t="s">
        <v>122</v>
      </c>
      <c r="B2174" s="2" t="s">
        <v>74</v>
      </c>
      <c r="C2174" s="2" t="s">
        <v>133</v>
      </c>
      <c r="D2174" s="2" t="s">
        <v>22</v>
      </c>
      <c r="E2174">
        <v>0</v>
      </c>
      <c r="F2174" s="1">
        <v>0</v>
      </c>
      <c r="G2174" s="1">
        <v>76</v>
      </c>
      <c r="H2174">
        <v>0</v>
      </c>
      <c r="I2174">
        <v>0</v>
      </c>
    </row>
    <row r="2175" spans="1:9" hidden="1" x14ac:dyDescent="0.25">
      <c r="A2175" s="2" t="s">
        <v>122</v>
      </c>
      <c r="B2175" s="2" t="s">
        <v>74</v>
      </c>
      <c r="C2175" s="2" t="s">
        <v>2</v>
      </c>
      <c r="D2175" s="2" t="s">
        <v>22</v>
      </c>
      <c r="E2175">
        <v>0</v>
      </c>
      <c r="F2175" s="1">
        <v>0</v>
      </c>
      <c r="G2175" s="1">
        <v>41</v>
      </c>
      <c r="H2175">
        <v>0</v>
      </c>
      <c r="I2175">
        <v>0</v>
      </c>
    </row>
    <row r="2176" spans="1:9" hidden="1" x14ac:dyDescent="0.25">
      <c r="A2176" s="2" t="s">
        <v>122</v>
      </c>
      <c r="B2176" s="2" t="s">
        <v>103</v>
      </c>
      <c r="C2176" s="2" t="s">
        <v>129</v>
      </c>
      <c r="D2176" s="2" t="s">
        <v>22</v>
      </c>
      <c r="E2176">
        <v>2754</v>
      </c>
      <c r="F2176" s="1">
        <v>0</v>
      </c>
      <c r="G2176" s="1">
        <v>6883</v>
      </c>
      <c r="H2176">
        <v>0</v>
      </c>
      <c r="I2176">
        <v>0</v>
      </c>
    </row>
    <row r="2177" spans="1:9" hidden="1" x14ac:dyDescent="0.25">
      <c r="A2177" s="2" t="s">
        <v>122</v>
      </c>
      <c r="B2177" s="2" t="s">
        <v>103</v>
      </c>
      <c r="C2177" s="2" t="s">
        <v>130</v>
      </c>
      <c r="D2177" s="2" t="s">
        <v>22</v>
      </c>
      <c r="E2177">
        <v>5695</v>
      </c>
      <c r="F2177" s="1">
        <v>5495</v>
      </c>
      <c r="G2177" s="1">
        <v>5922</v>
      </c>
      <c r="H2177">
        <v>0</v>
      </c>
      <c r="I2177">
        <v>142</v>
      </c>
    </row>
    <row r="2178" spans="1:9" x14ac:dyDescent="0.25">
      <c r="A2178" s="2" t="s">
        <v>122</v>
      </c>
      <c r="B2178" s="2" t="s">
        <v>103</v>
      </c>
      <c r="C2178" s="2" t="s">
        <v>131</v>
      </c>
      <c r="D2178" s="2" t="s">
        <v>22</v>
      </c>
      <c r="E2178">
        <v>13184</v>
      </c>
      <c r="F2178" s="1">
        <v>12763</v>
      </c>
      <c r="G2178" s="1">
        <v>14729</v>
      </c>
      <c r="H2178">
        <v>1928</v>
      </c>
      <c r="I2178">
        <v>8030</v>
      </c>
    </row>
    <row r="2179" spans="1:9" hidden="1" x14ac:dyDescent="0.25">
      <c r="A2179" s="2" t="s">
        <v>122</v>
      </c>
      <c r="B2179" s="2" t="s">
        <v>103</v>
      </c>
      <c r="C2179" s="2" t="s">
        <v>132</v>
      </c>
      <c r="D2179" s="2" t="s">
        <v>22</v>
      </c>
      <c r="E2179">
        <v>13169</v>
      </c>
      <c r="F2179" s="1">
        <v>12890</v>
      </c>
      <c r="G2179" s="1">
        <v>14589</v>
      </c>
      <c r="H2179">
        <v>3366</v>
      </c>
      <c r="I2179">
        <v>9672</v>
      </c>
    </row>
    <row r="2180" spans="1:9" hidden="1" x14ac:dyDescent="0.25">
      <c r="A2180" s="2" t="s">
        <v>122</v>
      </c>
      <c r="B2180" s="2" t="s">
        <v>103</v>
      </c>
      <c r="C2180" s="2" t="s">
        <v>133</v>
      </c>
      <c r="D2180" s="2" t="s">
        <v>22</v>
      </c>
      <c r="E2180">
        <v>16807</v>
      </c>
      <c r="F2180" s="1">
        <v>16626</v>
      </c>
      <c r="G2180" s="1">
        <v>18189</v>
      </c>
      <c r="H2180">
        <v>7649</v>
      </c>
      <c r="I2180">
        <v>14370</v>
      </c>
    </row>
    <row r="2181" spans="1:9" hidden="1" x14ac:dyDescent="0.25">
      <c r="A2181" s="2" t="s">
        <v>122</v>
      </c>
      <c r="B2181" s="2" t="s">
        <v>103</v>
      </c>
      <c r="C2181" s="2" t="s">
        <v>2</v>
      </c>
      <c r="D2181" s="2" t="s">
        <v>22</v>
      </c>
      <c r="E2181">
        <v>18969</v>
      </c>
      <c r="F2181" s="1">
        <v>18846</v>
      </c>
      <c r="G2181" s="1">
        <v>18621</v>
      </c>
      <c r="H2181">
        <v>13724</v>
      </c>
      <c r="I2181">
        <v>17557</v>
      </c>
    </row>
    <row r="2182" spans="1:9" hidden="1" x14ac:dyDescent="0.25">
      <c r="A2182" s="2" t="s">
        <v>122</v>
      </c>
      <c r="B2182" s="2" t="s">
        <v>59</v>
      </c>
      <c r="C2182" s="2" t="s">
        <v>129</v>
      </c>
      <c r="D2182" s="2" t="s">
        <v>22</v>
      </c>
      <c r="E2182">
        <v>67</v>
      </c>
      <c r="F2182" s="1">
        <v>0</v>
      </c>
      <c r="G2182" s="1">
        <v>151</v>
      </c>
      <c r="H2182">
        <v>0</v>
      </c>
      <c r="I2182">
        <v>0</v>
      </c>
    </row>
    <row r="2183" spans="1:9" hidden="1" x14ac:dyDescent="0.25">
      <c r="A2183" s="2" t="s">
        <v>122</v>
      </c>
      <c r="B2183" s="2" t="s">
        <v>59</v>
      </c>
      <c r="C2183" s="2" t="s">
        <v>130</v>
      </c>
      <c r="D2183" s="2" t="s">
        <v>22</v>
      </c>
      <c r="E2183">
        <v>107</v>
      </c>
      <c r="F2183" s="1">
        <v>105</v>
      </c>
      <c r="G2183" s="1">
        <v>94</v>
      </c>
      <c r="H2183">
        <v>0</v>
      </c>
      <c r="I2183">
        <v>1</v>
      </c>
    </row>
    <row r="2184" spans="1:9" x14ac:dyDescent="0.25">
      <c r="A2184" s="2" t="s">
        <v>122</v>
      </c>
      <c r="B2184" s="2" t="s">
        <v>59</v>
      </c>
      <c r="C2184" s="2" t="s">
        <v>131</v>
      </c>
      <c r="D2184" s="2" t="s">
        <v>22</v>
      </c>
      <c r="E2184">
        <v>250</v>
      </c>
      <c r="F2184" s="1">
        <v>248</v>
      </c>
      <c r="G2184" s="1">
        <v>212</v>
      </c>
      <c r="H2184">
        <v>56</v>
      </c>
      <c r="I2184">
        <v>198</v>
      </c>
    </row>
    <row r="2185" spans="1:9" hidden="1" x14ac:dyDescent="0.25">
      <c r="A2185" s="2" t="s">
        <v>122</v>
      </c>
      <c r="B2185" s="2" t="s">
        <v>59</v>
      </c>
      <c r="C2185" s="2" t="s">
        <v>132</v>
      </c>
      <c r="D2185" s="2" t="s">
        <v>22</v>
      </c>
      <c r="E2185">
        <v>364</v>
      </c>
      <c r="F2185" s="1">
        <v>363</v>
      </c>
      <c r="G2185" s="1">
        <v>347</v>
      </c>
      <c r="H2185">
        <v>95</v>
      </c>
      <c r="I2185">
        <v>303</v>
      </c>
    </row>
    <row r="2186" spans="1:9" hidden="1" x14ac:dyDescent="0.25">
      <c r="A2186" s="2" t="s">
        <v>122</v>
      </c>
      <c r="B2186" s="2" t="s">
        <v>59</v>
      </c>
      <c r="C2186" s="2" t="s">
        <v>133</v>
      </c>
      <c r="D2186" s="2" t="s">
        <v>22</v>
      </c>
      <c r="E2186">
        <v>149</v>
      </c>
      <c r="F2186" s="1">
        <v>147</v>
      </c>
      <c r="G2186" s="1">
        <v>138</v>
      </c>
      <c r="H2186">
        <v>65</v>
      </c>
      <c r="I2186">
        <v>129</v>
      </c>
    </row>
    <row r="2187" spans="1:9" hidden="1" x14ac:dyDescent="0.25">
      <c r="A2187" s="2" t="s">
        <v>122</v>
      </c>
      <c r="B2187" s="2" t="s">
        <v>59</v>
      </c>
      <c r="C2187" s="2" t="s">
        <v>2</v>
      </c>
      <c r="D2187" s="2" t="s">
        <v>22</v>
      </c>
      <c r="E2187">
        <v>44</v>
      </c>
      <c r="F2187" s="1">
        <v>44</v>
      </c>
      <c r="G2187" s="1">
        <v>46</v>
      </c>
      <c r="H2187">
        <v>21</v>
      </c>
      <c r="I2187">
        <v>36</v>
      </c>
    </row>
    <row r="2188" spans="1:9" hidden="1" x14ac:dyDescent="0.25">
      <c r="A2188" s="2" t="s">
        <v>122</v>
      </c>
      <c r="B2188" s="2" t="s">
        <v>65</v>
      </c>
      <c r="C2188" s="2" t="s">
        <v>129</v>
      </c>
      <c r="D2188" s="2" t="s">
        <v>22</v>
      </c>
      <c r="E2188">
        <v>0</v>
      </c>
      <c r="F2188" s="1">
        <v>0</v>
      </c>
      <c r="G2188" s="1">
        <v>46</v>
      </c>
      <c r="H2188">
        <v>0</v>
      </c>
      <c r="I2188">
        <v>0</v>
      </c>
    </row>
    <row r="2189" spans="1:9" hidden="1" x14ac:dyDescent="0.25">
      <c r="A2189" s="2" t="s">
        <v>122</v>
      </c>
      <c r="B2189" s="2" t="s">
        <v>65</v>
      </c>
      <c r="C2189" s="2" t="s">
        <v>130</v>
      </c>
      <c r="D2189" s="2" t="s">
        <v>22</v>
      </c>
      <c r="E2189">
        <v>0</v>
      </c>
      <c r="F2189" s="1">
        <v>0</v>
      </c>
      <c r="G2189" s="1">
        <v>20</v>
      </c>
      <c r="H2189">
        <v>0</v>
      </c>
      <c r="I2189">
        <v>0</v>
      </c>
    </row>
    <row r="2190" spans="1:9" x14ac:dyDescent="0.25">
      <c r="A2190" s="2" t="s">
        <v>122</v>
      </c>
      <c r="B2190" s="2" t="s">
        <v>65</v>
      </c>
      <c r="C2190" s="2" t="s">
        <v>131</v>
      </c>
      <c r="D2190" s="2" t="s">
        <v>22</v>
      </c>
      <c r="E2190">
        <v>0</v>
      </c>
      <c r="F2190" s="1">
        <v>0</v>
      </c>
      <c r="G2190" s="1">
        <v>73</v>
      </c>
      <c r="H2190">
        <v>0</v>
      </c>
      <c r="I2190">
        <v>0</v>
      </c>
    </row>
    <row r="2191" spans="1:9" hidden="1" x14ac:dyDescent="0.25">
      <c r="A2191" s="2" t="s">
        <v>122</v>
      </c>
      <c r="B2191" s="2" t="s">
        <v>65</v>
      </c>
      <c r="C2191" s="2" t="s">
        <v>132</v>
      </c>
      <c r="D2191" s="2" t="s">
        <v>22</v>
      </c>
      <c r="E2191">
        <v>0</v>
      </c>
      <c r="F2191" s="1">
        <v>0</v>
      </c>
      <c r="G2191" s="1">
        <v>85</v>
      </c>
      <c r="H2191">
        <v>0</v>
      </c>
      <c r="I2191">
        <v>0</v>
      </c>
    </row>
    <row r="2192" spans="1:9" hidden="1" x14ac:dyDescent="0.25">
      <c r="A2192" s="2" t="s">
        <v>122</v>
      </c>
      <c r="B2192" s="2" t="s">
        <v>65</v>
      </c>
      <c r="C2192" s="2" t="s">
        <v>133</v>
      </c>
      <c r="D2192" s="2" t="s">
        <v>22</v>
      </c>
      <c r="E2192">
        <v>0</v>
      </c>
      <c r="F2192" s="1">
        <v>0</v>
      </c>
      <c r="G2192" s="1">
        <v>67</v>
      </c>
      <c r="H2192">
        <v>0</v>
      </c>
      <c r="I2192">
        <v>0</v>
      </c>
    </row>
    <row r="2193" spans="1:9" hidden="1" x14ac:dyDescent="0.25">
      <c r="A2193" s="2" t="s">
        <v>122</v>
      </c>
      <c r="B2193" s="2" t="s">
        <v>65</v>
      </c>
      <c r="C2193" s="2" t="s">
        <v>2</v>
      </c>
      <c r="D2193" s="2" t="s">
        <v>22</v>
      </c>
      <c r="E2193">
        <v>0</v>
      </c>
      <c r="F2193" s="1">
        <v>0</v>
      </c>
      <c r="G2193" s="1">
        <v>21</v>
      </c>
      <c r="H2193">
        <v>0</v>
      </c>
      <c r="I2193">
        <v>0</v>
      </c>
    </row>
    <row r="2194" spans="1:9" hidden="1" x14ac:dyDescent="0.25">
      <c r="A2194" s="2" t="s">
        <v>122</v>
      </c>
      <c r="B2194" s="2" t="s">
        <v>67</v>
      </c>
      <c r="C2194" s="2" t="s">
        <v>129</v>
      </c>
      <c r="D2194" s="2" t="s">
        <v>22</v>
      </c>
      <c r="E2194">
        <v>299</v>
      </c>
      <c r="F2194" s="1">
        <v>0</v>
      </c>
      <c r="G2194" s="1">
        <v>720</v>
      </c>
      <c r="H2194">
        <v>0</v>
      </c>
      <c r="I2194">
        <v>0</v>
      </c>
    </row>
    <row r="2195" spans="1:9" hidden="1" x14ac:dyDescent="0.25">
      <c r="A2195" s="2" t="s">
        <v>122</v>
      </c>
      <c r="B2195" s="2" t="s">
        <v>67</v>
      </c>
      <c r="C2195" s="2" t="s">
        <v>130</v>
      </c>
      <c r="D2195" s="2" t="s">
        <v>22</v>
      </c>
      <c r="E2195">
        <v>485</v>
      </c>
      <c r="F2195" s="1">
        <v>476</v>
      </c>
      <c r="G2195" s="1">
        <v>549</v>
      </c>
      <c r="H2195">
        <v>0</v>
      </c>
      <c r="I2195">
        <v>11</v>
      </c>
    </row>
    <row r="2196" spans="1:9" x14ac:dyDescent="0.25">
      <c r="A2196" s="2" t="s">
        <v>122</v>
      </c>
      <c r="B2196" s="2" t="s">
        <v>67</v>
      </c>
      <c r="C2196" s="2" t="s">
        <v>131</v>
      </c>
      <c r="D2196" s="2" t="s">
        <v>22</v>
      </c>
      <c r="E2196">
        <v>1184</v>
      </c>
      <c r="F2196" s="1">
        <v>1168</v>
      </c>
      <c r="G2196" s="1">
        <v>1350</v>
      </c>
      <c r="H2196">
        <v>215</v>
      </c>
      <c r="I2196">
        <v>814</v>
      </c>
    </row>
    <row r="2197" spans="1:9" hidden="1" x14ac:dyDescent="0.25">
      <c r="A2197" s="2" t="s">
        <v>122</v>
      </c>
      <c r="B2197" s="2" t="s">
        <v>67</v>
      </c>
      <c r="C2197" s="2" t="s">
        <v>132</v>
      </c>
      <c r="D2197" s="2" t="s">
        <v>22</v>
      </c>
      <c r="E2197">
        <v>1701</v>
      </c>
      <c r="F2197" s="1">
        <v>1679</v>
      </c>
      <c r="G2197" s="1">
        <v>1915</v>
      </c>
      <c r="H2197">
        <v>537</v>
      </c>
      <c r="I2197">
        <v>1370</v>
      </c>
    </row>
    <row r="2198" spans="1:9" hidden="1" x14ac:dyDescent="0.25">
      <c r="A2198" s="2" t="s">
        <v>122</v>
      </c>
      <c r="B2198" s="2" t="s">
        <v>67</v>
      </c>
      <c r="C2198" s="2" t="s">
        <v>133</v>
      </c>
      <c r="D2198" s="2" t="s">
        <v>22</v>
      </c>
      <c r="E2198">
        <v>1295</v>
      </c>
      <c r="F2198" s="1">
        <v>1279</v>
      </c>
      <c r="G2198" s="1">
        <v>1319</v>
      </c>
      <c r="H2198">
        <v>668</v>
      </c>
      <c r="I2198">
        <v>1143</v>
      </c>
    </row>
    <row r="2199" spans="1:9" hidden="1" x14ac:dyDescent="0.25">
      <c r="A2199" s="2" t="s">
        <v>122</v>
      </c>
      <c r="B2199" s="2" t="s">
        <v>67</v>
      </c>
      <c r="C2199" s="2" t="s">
        <v>2</v>
      </c>
      <c r="D2199" s="2" t="s">
        <v>22</v>
      </c>
      <c r="E2199">
        <v>1190</v>
      </c>
      <c r="F2199" s="1">
        <v>1181</v>
      </c>
      <c r="G2199" s="1">
        <v>1283</v>
      </c>
      <c r="H2199">
        <v>851</v>
      </c>
      <c r="I2199">
        <v>1076</v>
      </c>
    </row>
    <row r="2200" spans="1:9" x14ac:dyDescent="0.25">
      <c r="A2200" s="2" t="s">
        <v>122</v>
      </c>
      <c r="B2200" s="2" t="s">
        <v>109</v>
      </c>
      <c r="C2200" s="2" t="s">
        <v>131</v>
      </c>
      <c r="D2200" s="2" t="s">
        <v>22</v>
      </c>
      <c r="E2200">
        <v>0</v>
      </c>
      <c r="F2200" s="1">
        <v>0</v>
      </c>
      <c r="G2200" s="1">
        <v>2</v>
      </c>
      <c r="H2200">
        <v>0</v>
      </c>
      <c r="I2200">
        <v>0</v>
      </c>
    </row>
    <row r="2201" spans="1:9" hidden="1" x14ac:dyDescent="0.25">
      <c r="A2201" s="2" t="s">
        <v>122</v>
      </c>
      <c r="B2201" s="2" t="s">
        <v>109</v>
      </c>
      <c r="C2201" s="2" t="s">
        <v>132</v>
      </c>
      <c r="D2201" s="2" t="s">
        <v>22</v>
      </c>
      <c r="E2201">
        <v>0</v>
      </c>
      <c r="F2201" s="1">
        <v>0</v>
      </c>
      <c r="G2201" s="1">
        <v>1</v>
      </c>
      <c r="H2201">
        <v>0</v>
      </c>
      <c r="I2201">
        <v>0</v>
      </c>
    </row>
    <row r="2202" spans="1:9" hidden="1" x14ac:dyDescent="0.25">
      <c r="A2202" s="2" t="s">
        <v>122</v>
      </c>
      <c r="B2202" s="2" t="s">
        <v>109</v>
      </c>
      <c r="C2202" s="2" t="s">
        <v>2</v>
      </c>
      <c r="D2202" s="2" t="s">
        <v>22</v>
      </c>
      <c r="E2202">
        <v>0</v>
      </c>
      <c r="F2202" s="1">
        <v>0</v>
      </c>
      <c r="G2202" s="1">
        <v>2</v>
      </c>
      <c r="H2202">
        <v>0</v>
      </c>
      <c r="I2202">
        <v>0</v>
      </c>
    </row>
    <row r="2203" spans="1:9" hidden="1" x14ac:dyDescent="0.25">
      <c r="A2203" s="2" t="s">
        <v>122</v>
      </c>
      <c r="B2203" s="2" t="s">
        <v>110</v>
      </c>
      <c r="C2203" s="2" t="s">
        <v>130</v>
      </c>
      <c r="D2203" s="2" t="s">
        <v>22</v>
      </c>
      <c r="E2203">
        <v>0</v>
      </c>
      <c r="F2203" s="1">
        <v>0</v>
      </c>
      <c r="G2203" s="1">
        <v>1</v>
      </c>
      <c r="H2203">
        <v>0</v>
      </c>
      <c r="I2203">
        <v>0</v>
      </c>
    </row>
    <row r="2204" spans="1:9" x14ac:dyDescent="0.25">
      <c r="A2204" s="2" t="s">
        <v>122</v>
      </c>
      <c r="B2204" s="2" t="s">
        <v>110</v>
      </c>
      <c r="C2204" s="2" t="s">
        <v>131</v>
      </c>
      <c r="D2204" s="2" t="s">
        <v>22</v>
      </c>
      <c r="E2204">
        <v>0</v>
      </c>
      <c r="F2204" s="1">
        <v>0</v>
      </c>
      <c r="G2204" s="1">
        <v>20</v>
      </c>
      <c r="H2204">
        <v>0</v>
      </c>
      <c r="I2204">
        <v>0</v>
      </c>
    </row>
    <row r="2205" spans="1:9" hidden="1" x14ac:dyDescent="0.25">
      <c r="A2205" s="2" t="s">
        <v>122</v>
      </c>
      <c r="B2205" s="2" t="s">
        <v>110</v>
      </c>
      <c r="C2205" s="2" t="s">
        <v>132</v>
      </c>
      <c r="D2205" s="2" t="s">
        <v>22</v>
      </c>
      <c r="E2205">
        <v>0</v>
      </c>
      <c r="F2205" s="1">
        <v>0</v>
      </c>
      <c r="G2205" s="1">
        <v>54</v>
      </c>
      <c r="H2205">
        <v>0</v>
      </c>
      <c r="I2205">
        <v>0</v>
      </c>
    </row>
    <row r="2206" spans="1:9" hidden="1" x14ac:dyDescent="0.25">
      <c r="A2206" s="2" t="s">
        <v>122</v>
      </c>
      <c r="B2206" s="2" t="s">
        <v>110</v>
      </c>
      <c r="C2206" s="2" t="s">
        <v>133</v>
      </c>
      <c r="D2206" s="2" t="s">
        <v>22</v>
      </c>
      <c r="E2206">
        <v>0</v>
      </c>
      <c r="F2206" s="1">
        <v>0</v>
      </c>
      <c r="G2206" s="1">
        <v>61</v>
      </c>
      <c r="H2206">
        <v>0</v>
      </c>
      <c r="I2206">
        <v>0</v>
      </c>
    </row>
    <row r="2207" spans="1:9" hidden="1" x14ac:dyDescent="0.25">
      <c r="A2207" s="2" t="s">
        <v>122</v>
      </c>
      <c r="B2207" s="2" t="s">
        <v>110</v>
      </c>
      <c r="C2207" s="2" t="s">
        <v>2</v>
      </c>
      <c r="D2207" s="2" t="s">
        <v>22</v>
      </c>
      <c r="E2207">
        <v>0</v>
      </c>
      <c r="F2207" s="1">
        <v>0</v>
      </c>
      <c r="G2207" s="1">
        <v>36</v>
      </c>
      <c r="H2207">
        <v>0</v>
      </c>
      <c r="I2207">
        <v>0</v>
      </c>
    </row>
    <row r="2208" spans="1:9" hidden="1" x14ac:dyDescent="0.25">
      <c r="A2208" s="2" t="s">
        <v>122</v>
      </c>
      <c r="B2208" s="2" t="s">
        <v>56</v>
      </c>
      <c r="C2208" s="2" t="s">
        <v>129</v>
      </c>
      <c r="D2208" s="2" t="s">
        <v>22</v>
      </c>
      <c r="E2208">
        <v>92</v>
      </c>
      <c r="F2208" s="1">
        <v>0</v>
      </c>
      <c r="G2208" s="1">
        <v>169</v>
      </c>
      <c r="H2208">
        <v>0</v>
      </c>
      <c r="I2208">
        <v>0</v>
      </c>
    </row>
    <row r="2209" spans="1:9" hidden="1" x14ac:dyDescent="0.25">
      <c r="A2209" s="2" t="s">
        <v>122</v>
      </c>
      <c r="B2209" s="2" t="s">
        <v>56</v>
      </c>
      <c r="C2209" s="2" t="s">
        <v>130</v>
      </c>
      <c r="D2209" s="2" t="s">
        <v>22</v>
      </c>
      <c r="E2209">
        <v>98</v>
      </c>
      <c r="F2209" s="1">
        <v>96</v>
      </c>
      <c r="G2209" s="1">
        <v>86</v>
      </c>
      <c r="H2209">
        <v>0</v>
      </c>
      <c r="I2209">
        <v>3</v>
      </c>
    </row>
    <row r="2210" spans="1:9" x14ac:dyDescent="0.25">
      <c r="A2210" s="2" t="s">
        <v>122</v>
      </c>
      <c r="B2210" s="2" t="s">
        <v>56</v>
      </c>
      <c r="C2210" s="2" t="s">
        <v>131</v>
      </c>
      <c r="D2210" s="2" t="s">
        <v>22</v>
      </c>
      <c r="E2210">
        <v>272</v>
      </c>
      <c r="F2210" s="1">
        <v>268</v>
      </c>
      <c r="G2210" s="1">
        <v>229</v>
      </c>
      <c r="H2210">
        <v>70</v>
      </c>
      <c r="I2210">
        <v>218</v>
      </c>
    </row>
    <row r="2211" spans="1:9" hidden="1" x14ac:dyDescent="0.25">
      <c r="A2211" s="2" t="s">
        <v>122</v>
      </c>
      <c r="B2211" s="2" t="s">
        <v>56</v>
      </c>
      <c r="C2211" s="2" t="s">
        <v>132</v>
      </c>
      <c r="D2211" s="2" t="s">
        <v>22</v>
      </c>
      <c r="E2211">
        <v>386</v>
      </c>
      <c r="F2211" s="1">
        <v>386</v>
      </c>
      <c r="G2211" s="1">
        <v>342</v>
      </c>
      <c r="H2211">
        <v>136</v>
      </c>
      <c r="I2211">
        <v>341</v>
      </c>
    </row>
    <row r="2212" spans="1:9" hidden="1" x14ac:dyDescent="0.25">
      <c r="A2212" s="2" t="s">
        <v>122</v>
      </c>
      <c r="B2212" s="2" t="s">
        <v>56</v>
      </c>
      <c r="C2212" s="2" t="s">
        <v>133</v>
      </c>
      <c r="D2212" s="2" t="s">
        <v>22</v>
      </c>
      <c r="E2212">
        <v>112</v>
      </c>
      <c r="F2212" s="1">
        <v>112</v>
      </c>
      <c r="G2212" s="1">
        <v>108</v>
      </c>
      <c r="H2212">
        <v>60</v>
      </c>
      <c r="I2212">
        <v>97</v>
      </c>
    </row>
    <row r="2213" spans="1:9" hidden="1" x14ac:dyDescent="0.25">
      <c r="A2213" s="2" t="s">
        <v>122</v>
      </c>
      <c r="B2213" s="2" t="s">
        <v>56</v>
      </c>
      <c r="C2213" s="2" t="s">
        <v>2</v>
      </c>
      <c r="D2213" s="2" t="s">
        <v>22</v>
      </c>
      <c r="E2213">
        <v>31</v>
      </c>
      <c r="F2213" s="1">
        <v>31</v>
      </c>
      <c r="G2213" s="1">
        <v>26</v>
      </c>
      <c r="H2213">
        <v>21</v>
      </c>
      <c r="I2213">
        <v>30</v>
      </c>
    </row>
    <row r="2214" spans="1:9" hidden="1" x14ac:dyDescent="0.25">
      <c r="A2214" s="2" t="s">
        <v>122</v>
      </c>
      <c r="B2214" s="2" t="s">
        <v>70</v>
      </c>
      <c r="C2214" s="2" t="s">
        <v>70</v>
      </c>
      <c r="D2214" s="2" t="s">
        <v>22</v>
      </c>
      <c r="E2214" t="s">
        <v>151</v>
      </c>
      <c r="F2214" s="1">
        <v>0</v>
      </c>
      <c r="G2214" s="1">
        <v>0</v>
      </c>
      <c r="H2214">
        <v>0</v>
      </c>
      <c r="I2214">
        <v>0</v>
      </c>
    </row>
    <row r="2215" spans="1:9" hidden="1" x14ac:dyDescent="0.25">
      <c r="A2215" s="2" t="s">
        <v>122</v>
      </c>
      <c r="B2215" s="2" t="s">
        <v>70</v>
      </c>
      <c r="C2215" s="2" t="s">
        <v>129</v>
      </c>
      <c r="D2215" s="2" t="s">
        <v>22</v>
      </c>
      <c r="E2215">
        <v>43</v>
      </c>
      <c r="F2215" s="1">
        <v>0</v>
      </c>
      <c r="G2215" s="1">
        <v>0</v>
      </c>
      <c r="H2215">
        <v>0</v>
      </c>
      <c r="I2215">
        <v>0</v>
      </c>
    </row>
    <row r="2216" spans="1:9" hidden="1" x14ac:dyDescent="0.25">
      <c r="A2216" s="2" t="s">
        <v>122</v>
      </c>
      <c r="B2216" s="2" t="s">
        <v>70</v>
      </c>
      <c r="C2216" s="2" t="s">
        <v>130</v>
      </c>
      <c r="D2216" s="2" t="s">
        <v>22</v>
      </c>
      <c r="E2216">
        <v>43</v>
      </c>
      <c r="F2216" s="1">
        <v>42</v>
      </c>
      <c r="G2216" s="1">
        <v>0</v>
      </c>
      <c r="H2216">
        <v>0</v>
      </c>
      <c r="I2216">
        <v>1</v>
      </c>
    </row>
    <row r="2217" spans="1:9" x14ac:dyDescent="0.25">
      <c r="A2217" s="2" t="s">
        <v>122</v>
      </c>
      <c r="B2217" s="2" t="s">
        <v>70</v>
      </c>
      <c r="C2217" s="2" t="s">
        <v>131</v>
      </c>
      <c r="D2217" s="2" t="s">
        <v>22</v>
      </c>
      <c r="E2217">
        <v>285</v>
      </c>
      <c r="F2217" s="1">
        <v>275</v>
      </c>
      <c r="G2217" s="1">
        <v>0</v>
      </c>
      <c r="H2217">
        <v>76</v>
      </c>
      <c r="I2217">
        <v>216</v>
      </c>
    </row>
    <row r="2218" spans="1:9" hidden="1" x14ac:dyDescent="0.25">
      <c r="A2218" s="2" t="s">
        <v>122</v>
      </c>
      <c r="B2218" s="2" t="s">
        <v>70</v>
      </c>
      <c r="C2218" s="2" t="s">
        <v>132</v>
      </c>
      <c r="D2218" s="2" t="s">
        <v>22</v>
      </c>
      <c r="E2218">
        <v>376</v>
      </c>
      <c r="F2218" s="1">
        <v>369</v>
      </c>
      <c r="G2218" s="1">
        <v>0</v>
      </c>
      <c r="H2218">
        <v>112</v>
      </c>
      <c r="I2218">
        <v>292</v>
      </c>
    </row>
    <row r="2219" spans="1:9" hidden="1" x14ac:dyDescent="0.25">
      <c r="A2219" s="2" t="s">
        <v>122</v>
      </c>
      <c r="B2219" s="2" t="s">
        <v>70</v>
      </c>
      <c r="C2219" s="2" t="s">
        <v>133</v>
      </c>
      <c r="D2219" s="2" t="s">
        <v>22</v>
      </c>
      <c r="E2219">
        <v>292</v>
      </c>
      <c r="F2219" s="1">
        <v>289</v>
      </c>
      <c r="G2219" s="1">
        <v>0</v>
      </c>
      <c r="H2219">
        <v>105</v>
      </c>
      <c r="I2219">
        <v>242</v>
      </c>
    </row>
    <row r="2220" spans="1:9" hidden="1" x14ac:dyDescent="0.25">
      <c r="A2220" s="2" t="s">
        <v>122</v>
      </c>
      <c r="B2220" s="2" t="s">
        <v>70</v>
      </c>
      <c r="C2220" s="2" t="s">
        <v>2</v>
      </c>
      <c r="D2220" s="2" t="s">
        <v>22</v>
      </c>
      <c r="E2220">
        <v>146</v>
      </c>
      <c r="F2220" s="1">
        <v>144</v>
      </c>
      <c r="G2220" s="1">
        <v>0</v>
      </c>
      <c r="H2220">
        <v>96</v>
      </c>
      <c r="I2220">
        <v>134</v>
      </c>
    </row>
    <row r="2221" spans="1:9" hidden="1" x14ac:dyDescent="0.25">
      <c r="A2221" s="2" t="s">
        <v>123</v>
      </c>
      <c r="B2221" s="2" t="s">
        <v>105</v>
      </c>
      <c r="C2221" s="2" t="s">
        <v>129</v>
      </c>
      <c r="D2221" s="2" t="s">
        <v>22</v>
      </c>
      <c r="E2221">
        <v>5</v>
      </c>
      <c r="F2221" s="1">
        <v>0</v>
      </c>
      <c r="G2221" s="1">
        <v>47</v>
      </c>
      <c r="H2221">
        <v>0</v>
      </c>
      <c r="I2221">
        <v>0</v>
      </c>
    </row>
    <row r="2222" spans="1:9" hidden="1" x14ac:dyDescent="0.25">
      <c r="A2222" s="2" t="s">
        <v>123</v>
      </c>
      <c r="B2222" s="2" t="s">
        <v>105</v>
      </c>
      <c r="C2222" s="2" t="s">
        <v>130</v>
      </c>
      <c r="D2222" s="2" t="s">
        <v>22</v>
      </c>
      <c r="E2222">
        <v>24</v>
      </c>
      <c r="F2222" s="1">
        <v>23</v>
      </c>
      <c r="G2222" s="1">
        <v>33</v>
      </c>
      <c r="H2222">
        <v>0</v>
      </c>
      <c r="I2222">
        <v>1</v>
      </c>
    </row>
    <row r="2223" spans="1:9" x14ac:dyDescent="0.25">
      <c r="A2223" s="2" t="s">
        <v>123</v>
      </c>
      <c r="B2223" s="2" t="s">
        <v>105</v>
      </c>
      <c r="C2223" s="2" t="s">
        <v>131</v>
      </c>
      <c r="D2223" s="2" t="s">
        <v>22</v>
      </c>
      <c r="E2223">
        <v>66</v>
      </c>
      <c r="F2223" s="1">
        <v>63</v>
      </c>
      <c r="G2223" s="1">
        <v>82</v>
      </c>
      <c r="H2223" t="s">
        <v>151</v>
      </c>
      <c r="I2223">
        <v>28</v>
      </c>
    </row>
    <row r="2224" spans="1:9" hidden="1" x14ac:dyDescent="0.25">
      <c r="A2224" s="2" t="s">
        <v>123</v>
      </c>
      <c r="B2224" s="2" t="s">
        <v>105</v>
      </c>
      <c r="C2224" s="2" t="s">
        <v>132</v>
      </c>
      <c r="D2224" s="2" t="s">
        <v>22</v>
      </c>
      <c r="E2224">
        <v>36</v>
      </c>
      <c r="F2224" s="1">
        <v>35</v>
      </c>
      <c r="G2224" s="1">
        <v>39</v>
      </c>
      <c r="H2224">
        <v>9</v>
      </c>
      <c r="I2224">
        <v>26</v>
      </c>
    </row>
    <row r="2225" spans="1:9" hidden="1" x14ac:dyDescent="0.25">
      <c r="A2225" s="2" t="s">
        <v>123</v>
      </c>
      <c r="B2225" s="2" t="s">
        <v>105</v>
      </c>
      <c r="C2225" s="2" t="s">
        <v>133</v>
      </c>
      <c r="D2225" s="2" t="s">
        <v>22</v>
      </c>
      <c r="E2225">
        <v>29</v>
      </c>
      <c r="F2225" s="1">
        <v>27</v>
      </c>
      <c r="G2225" s="1">
        <v>32</v>
      </c>
      <c r="H2225">
        <v>15</v>
      </c>
      <c r="I2225">
        <v>20</v>
      </c>
    </row>
    <row r="2226" spans="1:9" hidden="1" x14ac:dyDescent="0.25">
      <c r="A2226" s="2" t="s">
        <v>123</v>
      </c>
      <c r="B2226" s="2" t="s">
        <v>105</v>
      </c>
      <c r="C2226" s="2" t="s">
        <v>2</v>
      </c>
      <c r="D2226" s="2" t="s">
        <v>22</v>
      </c>
      <c r="E2226">
        <v>11</v>
      </c>
      <c r="F2226" s="1">
        <v>11</v>
      </c>
      <c r="G2226" s="1">
        <v>11</v>
      </c>
      <c r="H2226">
        <v>9</v>
      </c>
      <c r="I2226">
        <v>10</v>
      </c>
    </row>
    <row r="2227" spans="1:9" hidden="1" x14ac:dyDescent="0.25">
      <c r="A2227" s="2" t="s">
        <v>123</v>
      </c>
      <c r="B2227" s="2" t="s">
        <v>48</v>
      </c>
      <c r="C2227" s="2" t="s">
        <v>129</v>
      </c>
      <c r="D2227" s="2" t="s">
        <v>22</v>
      </c>
      <c r="E2227">
        <v>17</v>
      </c>
      <c r="F2227" s="1">
        <v>0</v>
      </c>
      <c r="G2227" s="1">
        <v>56</v>
      </c>
      <c r="H2227">
        <v>0</v>
      </c>
      <c r="I2227">
        <v>0</v>
      </c>
    </row>
    <row r="2228" spans="1:9" hidden="1" x14ac:dyDescent="0.25">
      <c r="A2228" s="2" t="s">
        <v>123</v>
      </c>
      <c r="B2228" s="2" t="s">
        <v>48</v>
      </c>
      <c r="C2228" s="2" t="s">
        <v>130</v>
      </c>
      <c r="D2228" s="2" t="s">
        <v>22</v>
      </c>
      <c r="E2228">
        <v>35</v>
      </c>
      <c r="F2228" s="1">
        <v>35</v>
      </c>
      <c r="G2228" s="1">
        <v>42</v>
      </c>
      <c r="H2228">
        <v>0</v>
      </c>
      <c r="I2228">
        <v>0</v>
      </c>
    </row>
    <row r="2229" spans="1:9" x14ac:dyDescent="0.25">
      <c r="A2229" s="2" t="s">
        <v>123</v>
      </c>
      <c r="B2229" s="2" t="s">
        <v>48</v>
      </c>
      <c r="C2229" s="2" t="s">
        <v>131</v>
      </c>
      <c r="D2229" s="2" t="s">
        <v>22</v>
      </c>
      <c r="E2229">
        <v>127</v>
      </c>
      <c r="F2229" s="1">
        <v>121</v>
      </c>
      <c r="G2229" s="1">
        <v>120</v>
      </c>
      <c r="H2229">
        <v>21</v>
      </c>
      <c r="I2229">
        <v>76</v>
      </c>
    </row>
    <row r="2230" spans="1:9" hidden="1" x14ac:dyDescent="0.25">
      <c r="A2230" s="2" t="s">
        <v>123</v>
      </c>
      <c r="B2230" s="2" t="s">
        <v>48</v>
      </c>
      <c r="C2230" s="2" t="s">
        <v>132</v>
      </c>
      <c r="D2230" s="2" t="s">
        <v>22</v>
      </c>
      <c r="E2230">
        <v>98</v>
      </c>
      <c r="F2230" s="1">
        <v>98</v>
      </c>
      <c r="G2230" s="1">
        <v>102</v>
      </c>
      <c r="H2230">
        <v>30</v>
      </c>
      <c r="I2230">
        <v>81</v>
      </c>
    </row>
    <row r="2231" spans="1:9" hidden="1" x14ac:dyDescent="0.25">
      <c r="A2231" s="2" t="s">
        <v>123</v>
      </c>
      <c r="B2231" s="2" t="s">
        <v>48</v>
      </c>
      <c r="C2231" s="2" t="s">
        <v>133</v>
      </c>
      <c r="D2231" s="2" t="s">
        <v>22</v>
      </c>
      <c r="E2231">
        <v>47</v>
      </c>
      <c r="F2231" s="1">
        <v>46</v>
      </c>
      <c r="G2231" s="1">
        <v>39</v>
      </c>
      <c r="H2231">
        <v>18</v>
      </c>
      <c r="I2231">
        <v>38</v>
      </c>
    </row>
    <row r="2232" spans="1:9" hidden="1" x14ac:dyDescent="0.25">
      <c r="A2232" s="2" t="s">
        <v>123</v>
      </c>
      <c r="B2232" s="2" t="s">
        <v>48</v>
      </c>
      <c r="C2232" s="2" t="s">
        <v>2</v>
      </c>
      <c r="D2232" s="2" t="s">
        <v>22</v>
      </c>
      <c r="E2232">
        <v>10</v>
      </c>
      <c r="F2232" s="1">
        <v>10</v>
      </c>
      <c r="G2232" s="1">
        <v>12</v>
      </c>
      <c r="H2232">
        <v>8</v>
      </c>
      <c r="I2232">
        <v>10</v>
      </c>
    </row>
    <row r="2233" spans="1:9" hidden="1" x14ac:dyDescent="0.25">
      <c r="A2233" s="2" t="s">
        <v>123</v>
      </c>
      <c r="B2233" s="2" t="s">
        <v>49</v>
      </c>
      <c r="C2233" s="2" t="s">
        <v>129</v>
      </c>
      <c r="D2233" s="2" t="s">
        <v>22</v>
      </c>
      <c r="E2233" t="s">
        <v>151</v>
      </c>
      <c r="F2233" s="1">
        <v>0</v>
      </c>
      <c r="G2233" s="1">
        <v>3</v>
      </c>
      <c r="H2233">
        <v>0</v>
      </c>
      <c r="I2233">
        <v>0</v>
      </c>
    </row>
    <row r="2234" spans="1:9" hidden="1" x14ac:dyDescent="0.25">
      <c r="A2234" s="2" t="s">
        <v>123</v>
      </c>
      <c r="B2234" s="2" t="s">
        <v>49</v>
      </c>
      <c r="C2234" s="2" t="s">
        <v>130</v>
      </c>
      <c r="D2234" s="2" t="s">
        <v>22</v>
      </c>
      <c r="E2234" t="s">
        <v>151</v>
      </c>
      <c r="F2234" s="1" t="s">
        <v>151</v>
      </c>
      <c r="G2234" s="1">
        <v>6</v>
      </c>
      <c r="H2234">
        <v>0</v>
      </c>
      <c r="I2234">
        <v>0</v>
      </c>
    </row>
    <row r="2235" spans="1:9" x14ac:dyDescent="0.25">
      <c r="A2235" s="2" t="s">
        <v>123</v>
      </c>
      <c r="B2235" s="2" t="s">
        <v>49</v>
      </c>
      <c r="C2235" s="2" t="s">
        <v>131</v>
      </c>
      <c r="D2235" s="2" t="s">
        <v>22</v>
      </c>
      <c r="E2235">
        <v>14</v>
      </c>
      <c r="F2235" s="1">
        <v>13</v>
      </c>
      <c r="G2235" s="1">
        <v>11</v>
      </c>
      <c r="H2235" t="s">
        <v>151</v>
      </c>
      <c r="I2235">
        <v>7</v>
      </c>
    </row>
    <row r="2236" spans="1:9" hidden="1" x14ac:dyDescent="0.25">
      <c r="A2236" s="2" t="s">
        <v>123</v>
      </c>
      <c r="B2236" s="2" t="s">
        <v>49</v>
      </c>
      <c r="C2236" s="2" t="s">
        <v>132</v>
      </c>
      <c r="D2236" s="2" t="s">
        <v>22</v>
      </c>
      <c r="E2236">
        <v>8</v>
      </c>
      <c r="F2236" s="1">
        <v>8</v>
      </c>
      <c r="G2236" s="1">
        <v>11</v>
      </c>
      <c r="H2236" t="s">
        <v>151</v>
      </c>
      <c r="I2236">
        <v>4</v>
      </c>
    </row>
    <row r="2237" spans="1:9" hidden="1" x14ac:dyDescent="0.25">
      <c r="A2237" s="2" t="s">
        <v>123</v>
      </c>
      <c r="B2237" s="2" t="s">
        <v>49</v>
      </c>
      <c r="C2237" s="2" t="s">
        <v>133</v>
      </c>
      <c r="D2237" s="2" t="s">
        <v>22</v>
      </c>
      <c r="E2237">
        <v>11</v>
      </c>
      <c r="F2237" s="1">
        <v>11</v>
      </c>
      <c r="G2237" s="1">
        <v>12</v>
      </c>
      <c r="H2237">
        <v>0</v>
      </c>
      <c r="I2237">
        <v>9</v>
      </c>
    </row>
    <row r="2238" spans="1:9" hidden="1" x14ac:dyDescent="0.25">
      <c r="A2238" s="2" t="s">
        <v>123</v>
      </c>
      <c r="B2238" s="2" t="s">
        <v>49</v>
      </c>
      <c r="C2238" s="2" t="s">
        <v>2</v>
      </c>
      <c r="D2238" s="2" t="s">
        <v>22</v>
      </c>
      <c r="E2238" t="s">
        <v>151</v>
      </c>
      <c r="F2238" s="1" t="s">
        <v>151</v>
      </c>
      <c r="G2238" s="1">
        <v>2</v>
      </c>
      <c r="H2238" t="s">
        <v>151</v>
      </c>
      <c r="I2238">
        <v>2</v>
      </c>
    </row>
    <row r="2239" spans="1:9" hidden="1" x14ac:dyDescent="0.25">
      <c r="A2239" s="2" t="s">
        <v>123</v>
      </c>
      <c r="B2239" s="2" t="s">
        <v>106</v>
      </c>
      <c r="C2239" s="2" t="s">
        <v>129</v>
      </c>
      <c r="D2239" s="2" t="s">
        <v>22</v>
      </c>
      <c r="E2239">
        <v>5</v>
      </c>
      <c r="F2239" s="1">
        <v>0</v>
      </c>
      <c r="G2239" s="1">
        <v>24</v>
      </c>
      <c r="H2239">
        <v>0</v>
      </c>
      <c r="I2239">
        <v>0</v>
      </c>
    </row>
    <row r="2240" spans="1:9" hidden="1" x14ac:dyDescent="0.25">
      <c r="A2240" s="2" t="s">
        <v>123</v>
      </c>
      <c r="B2240" s="2" t="s">
        <v>106</v>
      </c>
      <c r="C2240" s="2" t="s">
        <v>130</v>
      </c>
      <c r="D2240" s="2" t="s">
        <v>22</v>
      </c>
      <c r="E2240">
        <v>20</v>
      </c>
      <c r="F2240" s="1">
        <v>19</v>
      </c>
      <c r="G2240" s="1">
        <v>21</v>
      </c>
      <c r="H2240">
        <v>0</v>
      </c>
      <c r="I2240">
        <v>0</v>
      </c>
    </row>
    <row r="2241" spans="1:9" x14ac:dyDescent="0.25">
      <c r="A2241" s="2" t="s">
        <v>123</v>
      </c>
      <c r="B2241" s="2" t="s">
        <v>106</v>
      </c>
      <c r="C2241" s="2" t="s">
        <v>131</v>
      </c>
      <c r="D2241" s="2" t="s">
        <v>22</v>
      </c>
      <c r="E2241">
        <v>45</v>
      </c>
      <c r="F2241" s="1">
        <v>45</v>
      </c>
      <c r="G2241" s="1">
        <v>50</v>
      </c>
      <c r="H2241" t="s">
        <v>151</v>
      </c>
      <c r="I2241">
        <v>26</v>
      </c>
    </row>
    <row r="2242" spans="1:9" hidden="1" x14ac:dyDescent="0.25">
      <c r="A2242" s="2" t="s">
        <v>123</v>
      </c>
      <c r="B2242" s="2" t="s">
        <v>106</v>
      </c>
      <c r="C2242" s="2" t="s">
        <v>132</v>
      </c>
      <c r="D2242" s="2" t="s">
        <v>22</v>
      </c>
      <c r="E2242">
        <v>32</v>
      </c>
      <c r="F2242" s="1">
        <v>32</v>
      </c>
      <c r="G2242" s="1">
        <v>35</v>
      </c>
      <c r="H2242">
        <v>6</v>
      </c>
      <c r="I2242">
        <v>25</v>
      </c>
    </row>
    <row r="2243" spans="1:9" hidden="1" x14ac:dyDescent="0.25">
      <c r="A2243" s="2" t="s">
        <v>123</v>
      </c>
      <c r="B2243" s="2" t="s">
        <v>106</v>
      </c>
      <c r="C2243" s="2" t="s">
        <v>133</v>
      </c>
      <c r="D2243" s="2" t="s">
        <v>22</v>
      </c>
      <c r="E2243">
        <v>33</v>
      </c>
      <c r="F2243" s="1">
        <v>33</v>
      </c>
      <c r="G2243" s="1">
        <v>32</v>
      </c>
      <c r="H2243">
        <v>12</v>
      </c>
      <c r="I2243">
        <v>27</v>
      </c>
    </row>
    <row r="2244" spans="1:9" hidden="1" x14ac:dyDescent="0.25">
      <c r="A2244" s="2" t="s">
        <v>123</v>
      </c>
      <c r="B2244" s="2" t="s">
        <v>106</v>
      </c>
      <c r="C2244" s="2" t="s">
        <v>2</v>
      </c>
      <c r="D2244" s="2" t="s">
        <v>22</v>
      </c>
      <c r="E2244">
        <v>8</v>
      </c>
      <c r="F2244" s="1">
        <v>8</v>
      </c>
      <c r="G2244" s="1">
        <v>7</v>
      </c>
      <c r="H2244">
        <v>5</v>
      </c>
      <c r="I2244">
        <v>5</v>
      </c>
    </row>
    <row r="2245" spans="1:9" hidden="1" x14ac:dyDescent="0.25">
      <c r="A2245" s="2" t="s">
        <v>123</v>
      </c>
      <c r="B2245" s="2" t="s">
        <v>107</v>
      </c>
      <c r="C2245" s="2" t="s">
        <v>129</v>
      </c>
      <c r="D2245" s="2" t="s">
        <v>22</v>
      </c>
      <c r="E2245" t="s">
        <v>151</v>
      </c>
      <c r="F2245" s="1">
        <v>0</v>
      </c>
      <c r="G2245" s="1">
        <v>7</v>
      </c>
      <c r="H2245">
        <v>0</v>
      </c>
      <c r="I2245">
        <v>0</v>
      </c>
    </row>
    <row r="2246" spans="1:9" hidden="1" x14ac:dyDescent="0.25">
      <c r="A2246" s="2" t="s">
        <v>123</v>
      </c>
      <c r="B2246" s="2" t="s">
        <v>107</v>
      </c>
      <c r="C2246" s="2" t="s">
        <v>130</v>
      </c>
      <c r="D2246" s="2" t="s">
        <v>22</v>
      </c>
      <c r="E2246">
        <v>11</v>
      </c>
      <c r="F2246" s="1">
        <v>11</v>
      </c>
      <c r="G2246" s="1">
        <v>9</v>
      </c>
      <c r="H2246">
        <v>0</v>
      </c>
      <c r="I2246">
        <v>1</v>
      </c>
    </row>
    <row r="2247" spans="1:9" x14ac:dyDescent="0.25">
      <c r="A2247" s="2" t="s">
        <v>123</v>
      </c>
      <c r="B2247" s="2" t="s">
        <v>107</v>
      </c>
      <c r="C2247" s="2" t="s">
        <v>131</v>
      </c>
      <c r="D2247" s="2" t="s">
        <v>22</v>
      </c>
      <c r="E2247">
        <v>14</v>
      </c>
      <c r="F2247" s="1">
        <v>14</v>
      </c>
      <c r="G2247" s="1">
        <v>16</v>
      </c>
      <c r="H2247" t="s">
        <v>151</v>
      </c>
      <c r="I2247">
        <v>11</v>
      </c>
    </row>
    <row r="2248" spans="1:9" hidden="1" x14ac:dyDescent="0.25">
      <c r="A2248" s="2" t="s">
        <v>123</v>
      </c>
      <c r="B2248" s="2" t="s">
        <v>107</v>
      </c>
      <c r="C2248" s="2" t="s">
        <v>132</v>
      </c>
      <c r="D2248" s="2" t="s">
        <v>22</v>
      </c>
      <c r="E2248">
        <v>8</v>
      </c>
      <c r="F2248" s="1">
        <v>8</v>
      </c>
      <c r="G2248" s="1">
        <v>10</v>
      </c>
      <c r="H2248" t="s">
        <v>151</v>
      </c>
      <c r="I2248">
        <v>6</v>
      </c>
    </row>
    <row r="2249" spans="1:9" hidden="1" x14ac:dyDescent="0.25">
      <c r="A2249" s="2" t="s">
        <v>123</v>
      </c>
      <c r="B2249" s="2" t="s">
        <v>107</v>
      </c>
      <c r="C2249" s="2" t="s">
        <v>133</v>
      </c>
      <c r="D2249" s="2" t="s">
        <v>22</v>
      </c>
      <c r="E2249">
        <v>6</v>
      </c>
      <c r="F2249" s="1">
        <v>6</v>
      </c>
      <c r="G2249" s="1">
        <v>7</v>
      </c>
      <c r="H2249" t="s">
        <v>151</v>
      </c>
      <c r="I2249">
        <v>3</v>
      </c>
    </row>
    <row r="2250" spans="1:9" hidden="1" x14ac:dyDescent="0.25">
      <c r="A2250" s="2" t="s">
        <v>123</v>
      </c>
      <c r="B2250" s="2" t="s">
        <v>107</v>
      </c>
      <c r="C2250" s="2" t="s">
        <v>2</v>
      </c>
      <c r="D2250" s="2" t="s">
        <v>22</v>
      </c>
      <c r="E2250" t="s">
        <v>151</v>
      </c>
      <c r="F2250" s="1" t="s">
        <v>151</v>
      </c>
      <c r="G2250" s="1">
        <v>2</v>
      </c>
      <c r="H2250" t="s">
        <v>151</v>
      </c>
      <c r="I2250">
        <v>1</v>
      </c>
    </row>
    <row r="2251" spans="1:9" hidden="1" x14ac:dyDescent="0.25">
      <c r="A2251" s="2" t="s">
        <v>123</v>
      </c>
      <c r="B2251" s="2" t="s">
        <v>52</v>
      </c>
      <c r="C2251" s="2" t="s">
        <v>129</v>
      </c>
      <c r="D2251" s="2" t="s">
        <v>22</v>
      </c>
      <c r="E2251">
        <v>20</v>
      </c>
      <c r="F2251" s="1">
        <v>0</v>
      </c>
      <c r="G2251" s="1">
        <v>96</v>
      </c>
      <c r="H2251">
        <v>0</v>
      </c>
      <c r="I2251">
        <v>0</v>
      </c>
    </row>
    <row r="2252" spans="1:9" hidden="1" x14ac:dyDescent="0.25">
      <c r="A2252" s="2" t="s">
        <v>123</v>
      </c>
      <c r="B2252" s="2" t="s">
        <v>52</v>
      </c>
      <c r="C2252" s="2" t="s">
        <v>130</v>
      </c>
      <c r="D2252" s="2" t="s">
        <v>22</v>
      </c>
      <c r="E2252">
        <v>75</v>
      </c>
      <c r="F2252" s="1">
        <v>73</v>
      </c>
      <c r="G2252" s="1">
        <v>66</v>
      </c>
      <c r="H2252">
        <v>0</v>
      </c>
      <c r="I2252">
        <v>4</v>
      </c>
    </row>
    <row r="2253" spans="1:9" x14ac:dyDescent="0.25">
      <c r="A2253" s="2" t="s">
        <v>123</v>
      </c>
      <c r="B2253" s="2" t="s">
        <v>52</v>
      </c>
      <c r="C2253" s="2" t="s">
        <v>131</v>
      </c>
      <c r="D2253" s="2" t="s">
        <v>22</v>
      </c>
      <c r="E2253">
        <v>167</v>
      </c>
      <c r="F2253" s="1">
        <v>162</v>
      </c>
      <c r="G2253" s="1">
        <v>132</v>
      </c>
      <c r="H2253">
        <v>14</v>
      </c>
      <c r="I2253">
        <v>95</v>
      </c>
    </row>
    <row r="2254" spans="1:9" hidden="1" x14ac:dyDescent="0.25">
      <c r="A2254" s="2" t="s">
        <v>123</v>
      </c>
      <c r="B2254" s="2" t="s">
        <v>52</v>
      </c>
      <c r="C2254" s="2" t="s">
        <v>132</v>
      </c>
      <c r="D2254" s="2" t="s">
        <v>22</v>
      </c>
      <c r="E2254">
        <v>124</v>
      </c>
      <c r="F2254" s="1">
        <v>121</v>
      </c>
      <c r="G2254" s="1">
        <v>109</v>
      </c>
      <c r="H2254">
        <v>20</v>
      </c>
      <c r="I2254">
        <v>85</v>
      </c>
    </row>
    <row r="2255" spans="1:9" hidden="1" x14ac:dyDescent="0.25">
      <c r="A2255" s="2" t="s">
        <v>123</v>
      </c>
      <c r="B2255" s="2" t="s">
        <v>52</v>
      </c>
      <c r="C2255" s="2" t="s">
        <v>133</v>
      </c>
      <c r="D2255" s="2" t="s">
        <v>22</v>
      </c>
      <c r="E2255">
        <v>53</v>
      </c>
      <c r="F2255" s="1">
        <v>53</v>
      </c>
      <c r="G2255" s="1">
        <v>57</v>
      </c>
      <c r="H2255">
        <v>25</v>
      </c>
      <c r="I2255">
        <v>44</v>
      </c>
    </row>
    <row r="2256" spans="1:9" hidden="1" x14ac:dyDescent="0.25">
      <c r="A2256" s="2" t="s">
        <v>123</v>
      </c>
      <c r="B2256" s="2" t="s">
        <v>52</v>
      </c>
      <c r="C2256" s="2" t="s">
        <v>2</v>
      </c>
      <c r="D2256" s="2" t="s">
        <v>22</v>
      </c>
      <c r="E2256">
        <v>45</v>
      </c>
      <c r="F2256" s="1">
        <v>45</v>
      </c>
      <c r="G2256" s="1">
        <v>41</v>
      </c>
      <c r="H2256">
        <v>23</v>
      </c>
      <c r="I2256">
        <v>39</v>
      </c>
    </row>
    <row r="2257" spans="1:9" hidden="1" x14ac:dyDescent="0.25">
      <c r="A2257" s="2" t="s">
        <v>123</v>
      </c>
      <c r="B2257" s="2" t="s">
        <v>47</v>
      </c>
      <c r="C2257" s="2" t="s">
        <v>129</v>
      </c>
      <c r="D2257" s="2" t="s">
        <v>22</v>
      </c>
      <c r="E2257" t="s">
        <v>151</v>
      </c>
      <c r="F2257" s="1">
        <v>0</v>
      </c>
      <c r="G2257" s="1">
        <v>5</v>
      </c>
      <c r="H2257">
        <v>0</v>
      </c>
      <c r="I2257">
        <v>0</v>
      </c>
    </row>
    <row r="2258" spans="1:9" hidden="1" x14ac:dyDescent="0.25">
      <c r="A2258" s="2" t="s">
        <v>123</v>
      </c>
      <c r="B2258" s="2" t="s">
        <v>47</v>
      </c>
      <c r="C2258" s="2" t="s">
        <v>130</v>
      </c>
      <c r="D2258" s="2" t="s">
        <v>22</v>
      </c>
      <c r="E2258">
        <v>6</v>
      </c>
      <c r="F2258" s="1">
        <v>6</v>
      </c>
      <c r="G2258" s="1">
        <v>3</v>
      </c>
      <c r="H2258">
        <v>0</v>
      </c>
      <c r="I2258">
        <v>0</v>
      </c>
    </row>
    <row r="2259" spans="1:9" x14ac:dyDescent="0.25">
      <c r="A2259" s="2" t="s">
        <v>123</v>
      </c>
      <c r="B2259" s="2" t="s">
        <v>47</v>
      </c>
      <c r="C2259" s="2" t="s">
        <v>131</v>
      </c>
      <c r="D2259" s="2" t="s">
        <v>22</v>
      </c>
      <c r="E2259" t="s">
        <v>151</v>
      </c>
      <c r="F2259" s="1" t="s">
        <v>151</v>
      </c>
      <c r="G2259" s="1">
        <v>5</v>
      </c>
      <c r="H2259">
        <v>0</v>
      </c>
      <c r="I2259">
        <v>3</v>
      </c>
    </row>
    <row r="2260" spans="1:9" hidden="1" x14ac:dyDescent="0.25">
      <c r="A2260" s="2" t="s">
        <v>123</v>
      </c>
      <c r="B2260" s="2" t="s">
        <v>47</v>
      </c>
      <c r="C2260" s="2" t="s">
        <v>132</v>
      </c>
      <c r="D2260" s="2" t="s">
        <v>22</v>
      </c>
      <c r="E2260" t="s">
        <v>151</v>
      </c>
      <c r="F2260" s="1" t="s">
        <v>151</v>
      </c>
      <c r="G2260" s="1">
        <v>4</v>
      </c>
      <c r="H2260">
        <v>0</v>
      </c>
      <c r="I2260">
        <v>4</v>
      </c>
    </row>
    <row r="2261" spans="1:9" hidden="1" x14ac:dyDescent="0.25">
      <c r="A2261" s="2" t="s">
        <v>123</v>
      </c>
      <c r="B2261" s="2" t="s">
        <v>47</v>
      </c>
      <c r="C2261" s="2" t="s">
        <v>133</v>
      </c>
      <c r="D2261" s="2" t="s">
        <v>22</v>
      </c>
      <c r="E2261" t="s">
        <v>151</v>
      </c>
      <c r="F2261" s="1" t="s">
        <v>151</v>
      </c>
      <c r="G2261" s="1">
        <v>4</v>
      </c>
      <c r="H2261" t="s">
        <v>151</v>
      </c>
      <c r="I2261">
        <v>4</v>
      </c>
    </row>
    <row r="2262" spans="1:9" hidden="1" x14ac:dyDescent="0.25">
      <c r="A2262" s="2" t="s">
        <v>123</v>
      </c>
      <c r="B2262" s="2" t="s">
        <v>47</v>
      </c>
      <c r="C2262" s="2" t="s">
        <v>2</v>
      </c>
      <c r="D2262" s="2" t="s">
        <v>22</v>
      </c>
      <c r="E2262" t="s">
        <v>151</v>
      </c>
      <c r="F2262" s="1" t="s">
        <v>151</v>
      </c>
      <c r="G2262" s="1">
        <v>1</v>
      </c>
      <c r="H2262" t="s">
        <v>151</v>
      </c>
      <c r="I2262">
        <v>1</v>
      </c>
    </row>
    <row r="2263" spans="1:9" hidden="1" x14ac:dyDescent="0.25">
      <c r="A2263" s="2" t="s">
        <v>123</v>
      </c>
      <c r="B2263" s="2" t="s">
        <v>50</v>
      </c>
      <c r="C2263" s="2" t="s">
        <v>129</v>
      </c>
      <c r="D2263" s="2" t="s">
        <v>22</v>
      </c>
      <c r="E2263">
        <v>13</v>
      </c>
      <c r="F2263" s="1">
        <v>0</v>
      </c>
      <c r="G2263" s="1">
        <v>22</v>
      </c>
      <c r="H2263">
        <v>0</v>
      </c>
      <c r="I2263">
        <v>0</v>
      </c>
    </row>
    <row r="2264" spans="1:9" hidden="1" x14ac:dyDescent="0.25">
      <c r="A2264" s="2" t="s">
        <v>123</v>
      </c>
      <c r="B2264" s="2" t="s">
        <v>50</v>
      </c>
      <c r="C2264" s="2" t="s">
        <v>130</v>
      </c>
      <c r="D2264" s="2" t="s">
        <v>22</v>
      </c>
      <c r="E2264">
        <v>17</v>
      </c>
      <c r="F2264" s="1">
        <v>17</v>
      </c>
      <c r="G2264" s="1">
        <v>22</v>
      </c>
      <c r="H2264">
        <v>0</v>
      </c>
      <c r="I2264">
        <v>1</v>
      </c>
    </row>
    <row r="2265" spans="1:9" x14ac:dyDescent="0.25">
      <c r="A2265" s="2" t="s">
        <v>123</v>
      </c>
      <c r="B2265" s="2" t="s">
        <v>50</v>
      </c>
      <c r="C2265" s="2" t="s">
        <v>131</v>
      </c>
      <c r="D2265" s="2" t="s">
        <v>22</v>
      </c>
      <c r="E2265">
        <v>42</v>
      </c>
      <c r="F2265" s="1">
        <v>39</v>
      </c>
      <c r="G2265" s="1">
        <v>40</v>
      </c>
      <c r="H2265" t="s">
        <v>151</v>
      </c>
      <c r="I2265">
        <v>23</v>
      </c>
    </row>
    <row r="2266" spans="1:9" hidden="1" x14ac:dyDescent="0.25">
      <c r="A2266" s="2" t="s">
        <v>123</v>
      </c>
      <c r="B2266" s="2" t="s">
        <v>50</v>
      </c>
      <c r="C2266" s="2" t="s">
        <v>132</v>
      </c>
      <c r="D2266" s="2" t="s">
        <v>22</v>
      </c>
      <c r="E2266">
        <v>27</v>
      </c>
      <c r="F2266" s="1">
        <v>26</v>
      </c>
      <c r="G2266" s="1">
        <v>25</v>
      </c>
      <c r="H2266" t="s">
        <v>151</v>
      </c>
      <c r="I2266">
        <v>18</v>
      </c>
    </row>
    <row r="2267" spans="1:9" hidden="1" x14ac:dyDescent="0.25">
      <c r="A2267" s="2" t="s">
        <v>123</v>
      </c>
      <c r="B2267" s="2" t="s">
        <v>50</v>
      </c>
      <c r="C2267" s="2" t="s">
        <v>133</v>
      </c>
      <c r="D2267" s="2" t="s">
        <v>22</v>
      </c>
      <c r="E2267">
        <v>12</v>
      </c>
      <c r="F2267" s="1">
        <v>12</v>
      </c>
      <c r="G2267" s="1">
        <v>12</v>
      </c>
      <c r="H2267">
        <v>6</v>
      </c>
      <c r="I2267">
        <v>8</v>
      </c>
    </row>
    <row r="2268" spans="1:9" hidden="1" x14ac:dyDescent="0.25">
      <c r="A2268" s="2" t="s">
        <v>123</v>
      </c>
      <c r="B2268" s="2" t="s">
        <v>50</v>
      </c>
      <c r="C2268" s="2" t="s">
        <v>2</v>
      </c>
      <c r="D2268" s="2" t="s">
        <v>22</v>
      </c>
      <c r="E2268">
        <v>5</v>
      </c>
      <c r="F2268" s="1">
        <v>5</v>
      </c>
      <c r="G2268" s="1">
        <v>6</v>
      </c>
      <c r="H2268" t="s">
        <v>151</v>
      </c>
      <c r="I2268">
        <v>5</v>
      </c>
    </row>
    <row r="2269" spans="1:9" hidden="1" x14ac:dyDescent="0.25">
      <c r="A2269" s="2" t="s">
        <v>45</v>
      </c>
      <c r="B2269" s="2" t="s">
        <v>104</v>
      </c>
      <c r="C2269" s="2" t="s">
        <v>129</v>
      </c>
      <c r="D2269" s="2" t="s">
        <v>70</v>
      </c>
      <c r="E2269">
        <v>9</v>
      </c>
      <c r="F2269" s="1">
        <v>0</v>
      </c>
      <c r="G2269" s="1">
        <v>159</v>
      </c>
      <c r="H2269">
        <v>0</v>
      </c>
      <c r="I2269">
        <v>0</v>
      </c>
    </row>
    <row r="2270" spans="1:9" hidden="1" x14ac:dyDescent="0.25">
      <c r="A2270" s="2" t="s">
        <v>45</v>
      </c>
      <c r="B2270" s="2" t="s">
        <v>104</v>
      </c>
      <c r="C2270" s="2" t="s">
        <v>130</v>
      </c>
      <c r="D2270" s="2" t="s">
        <v>70</v>
      </c>
      <c r="E2270">
        <v>37</v>
      </c>
      <c r="F2270" s="1">
        <v>33</v>
      </c>
      <c r="G2270" s="1">
        <v>222</v>
      </c>
      <c r="H2270">
        <v>0</v>
      </c>
      <c r="I2270">
        <v>1</v>
      </c>
    </row>
    <row r="2271" spans="1:9" x14ac:dyDescent="0.25">
      <c r="A2271" s="2" t="s">
        <v>45</v>
      </c>
      <c r="B2271" s="2" t="s">
        <v>104</v>
      </c>
      <c r="C2271" s="2" t="s">
        <v>131</v>
      </c>
      <c r="D2271" s="2" t="s">
        <v>70</v>
      </c>
      <c r="E2271">
        <v>105</v>
      </c>
      <c r="F2271" s="1">
        <v>94</v>
      </c>
      <c r="G2271" s="1">
        <v>1123</v>
      </c>
      <c r="H2271">
        <v>6</v>
      </c>
      <c r="I2271">
        <v>40</v>
      </c>
    </row>
    <row r="2272" spans="1:9" hidden="1" x14ac:dyDescent="0.25">
      <c r="A2272" s="2" t="s">
        <v>45</v>
      </c>
      <c r="B2272" s="2" t="s">
        <v>104</v>
      </c>
      <c r="C2272" s="2" t="s">
        <v>132</v>
      </c>
      <c r="D2272" s="2" t="s">
        <v>70</v>
      </c>
      <c r="E2272">
        <v>80</v>
      </c>
      <c r="F2272" s="1">
        <v>73</v>
      </c>
      <c r="G2272" s="1">
        <v>723</v>
      </c>
      <c r="H2272">
        <v>14</v>
      </c>
      <c r="I2272">
        <v>48</v>
      </c>
    </row>
    <row r="2273" spans="1:9" hidden="1" x14ac:dyDescent="0.25">
      <c r="A2273" s="2" t="s">
        <v>45</v>
      </c>
      <c r="B2273" s="2" t="s">
        <v>104</v>
      </c>
      <c r="C2273" s="2" t="s">
        <v>133</v>
      </c>
      <c r="D2273" s="2" t="s">
        <v>70</v>
      </c>
      <c r="E2273">
        <v>82</v>
      </c>
      <c r="F2273" s="1">
        <v>81</v>
      </c>
      <c r="G2273" s="1">
        <v>426</v>
      </c>
      <c r="H2273">
        <v>27</v>
      </c>
      <c r="I2273">
        <v>66</v>
      </c>
    </row>
    <row r="2274" spans="1:9" hidden="1" x14ac:dyDescent="0.25">
      <c r="A2274" s="2" t="s">
        <v>45</v>
      </c>
      <c r="B2274" s="2" t="s">
        <v>104</v>
      </c>
      <c r="C2274" s="2" t="s">
        <v>2</v>
      </c>
      <c r="D2274" s="2" t="s">
        <v>70</v>
      </c>
      <c r="E2274">
        <v>21</v>
      </c>
      <c r="F2274" s="1">
        <v>18</v>
      </c>
      <c r="G2274" s="1">
        <v>159</v>
      </c>
      <c r="H2274">
        <v>10</v>
      </c>
      <c r="I2274">
        <v>15</v>
      </c>
    </row>
    <row r="2275" spans="1:9" hidden="1" x14ac:dyDescent="0.25">
      <c r="A2275" s="2" t="s">
        <v>122</v>
      </c>
      <c r="B2275" s="2" t="s">
        <v>63</v>
      </c>
      <c r="C2275" s="2" t="s">
        <v>129</v>
      </c>
      <c r="D2275" s="2" t="s">
        <v>70</v>
      </c>
      <c r="E2275" t="s">
        <v>151</v>
      </c>
      <c r="F2275" s="1">
        <v>0</v>
      </c>
      <c r="G2275" s="1">
        <v>2</v>
      </c>
      <c r="H2275">
        <v>0</v>
      </c>
      <c r="I2275">
        <v>0</v>
      </c>
    </row>
    <row r="2276" spans="1:9" hidden="1" x14ac:dyDescent="0.25">
      <c r="A2276" s="2" t="s">
        <v>122</v>
      </c>
      <c r="B2276" s="2" t="s">
        <v>63</v>
      </c>
      <c r="C2276" s="2" t="s">
        <v>130</v>
      </c>
      <c r="D2276" s="2" t="s">
        <v>70</v>
      </c>
      <c r="E2276" t="s">
        <v>151</v>
      </c>
      <c r="F2276" s="1" t="s">
        <v>151</v>
      </c>
      <c r="G2276" s="1">
        <v>2</v>
      </c>
      <c r="H2276">
        <v>0</v>
      </c>
      <c r="I2276">
        <v>0</v>
      </c>
    </row>
    <row r="2277" spans="1:9" x14ac:dyDescent="0.25">
      <c r="A2277" s="2" t="s">
        <v>122</v>
      </c>
      <c r="B2277" s="2" t="s">
        <v>63</v>
      </c>
      <c r="C2277" s="2" t="s">
        <v>131</v>
      </c>
      <c r="D2277" s="2" t="s">
        <v>70</v>
      </c>
      <c r="E2277">
        <v>5</v>
      </c>
      <c r="F2277" s="1">
        <v>5</v>
      </c>
      <c r="G2277" s="1">
        <v>37</v>
      </c>
      <c r="H2277">
        <v>0</v>
      </c>
      <c r="I2277">
        <v>4</v>
      </c>
    </row>
    <row r="2278" spans="1:9" hidden="1" x14ac:dyDescent="0.25">
      <c r="A2278" s="2" t="s">
        <v>122</v>
      </c>
      <c r="B2278" s="2" t="s">
        <v>63</v>
      </c>
      <c r="C2278" s="2" t="s">
        <v>132</v>
      </c>
      <c r="D2278" s="2" t="s">
        <v>70</v>
      </c>
      <c r="E2278" t="s">
        <v>151</v>
      </c>
      <c r="F2278" s="1" t="s">
        <v>151</v>
      </c>
      <c r="G2278" s="1">
        <v>20</v>
      </c>
      <c r="H2278" t="s">
        <v>151</v>
      </c>
      <c r="I2278">
        <v>3</v>
      </c>
    </row>
    <row r="2279" spans="1:9" hidden="1" x14ac:dyDescent="0.25">
      <c r="A2279" s="2" t="s">
        <v>122</v>
      </c>
      <c r="B2279" s="2" t="s">
        <v>63</v>
      </c>
      <c r="C2279" s="2" t="s">
        <v>133</v>
      </c>
      <c r="D2279" s="2" t="s">
        <v>70</v>
      </c>
      <c r="E2279" t="s">
        <v>151</v>
      </c>
      <c r="F2279" s="1" t="s">
        <v>151</v>
      </c>
      <c r="G2279" s="1">
        <v>10</v>
      </c>
      <c r="H2279">
        <v>0</v>
      </c>
      <c r="I2279">
        <v>2</v>
      </c>
    </row>
    <row r="2280" spans="1:9" hidden="1" x14ac:dyDescent="0.25">
      <c r="A2280" s="2" t="s">
        <v>122</v>
      </c>
      <c r="B2280" s="2" t="s">
        <v>63</v>
      </c>
      <c r="C2280" s="2" t="s">
        <v>2</v>
      </c>
      <c r="D2280" s="2" t="s">
        <v>70</v>
      </c>
      <c r="E2280" t="s">
        <v>151</v>
      </c>
      <c r="F2280" s="1" t="s">
        <v>151</v>
      </c>
      <c r="G2280" s="1">
        <v>6</v>
      </c>
      <c r="H2280" t="s">
        <v>151</v>
      </c>
      <c r="I2280">
        <v>1</v>
      </c>
    </row>
    <row r="2281" spans="1:9" hidden="1" x14ac:dyDescent="0.25">
      <c r="A2281" s="2" t="s">
        <v>122</v>
      </c>
      <c r="B2281" s="2" t="s">
        <v>60</v>
      </c>
      <c r="C2281" s="2" t="s">
        <v>129</v>
      </c>
      <c r="D2281" s="2" t="s">
        <v>70</v>
      </c>
      <c r="E2281" t="s">
        <v>151</v>
      </c>
      <c r="F2281" s="1">
        <v>0</v>
      </c>
      <c r="G2281" s="1">
        <v>8</v>
      </c>
      <c r="H2281">
        <v>0</v>
      </c>
      <c r="I2281">
        <v>0</v>
      </c>
    </row>
    <row r="2282" spans="1:9" hidden="1" x14ac:dyDescent="0.25">
      <c r="A2282" s="2" t="s">
        <v>122</v>
      </c>
      <c r="B2282" s="2" t="s">
        <v>60</v>
      </c>
      <c r="C2282" s="2" t="s">
        <v>130</v>
      </c>
      <c r="D2282" s="2" t="s">
        <v>70</v>
      </c>
      <c r="E2282" t="s">
        <v>151</v>
      </c>
      <c r="F2282" s="1" t="s">
        <v>151</v>
      </c>
      <c r="G2282" s="1">
        <v>21</v>
      </c>
      <c r="H2282">
        <v>0</v>
      </c>
      <c r="I2282">
        <v>0</v>
      </c>
    </row>
    <row r="2283" spans="1:9" x14ac:dyDescent="0.25">
      <c r="A2283" s="2" t="s">
        <v>122</v>
      </c>
      <c r="B2283" s="2" t="s">
        <v>60</v>
      </c>
      <c r="C2283" s="2" t="s">
        <v>131</v>
      </c>
      <c r="D2283" s="2" t="s">
        <v>70</v>
      </c>
      <c r="E2283">
        <v>13</v>
      </c>
      <c r="F2283" s="1">
        <v>13</v>
      </c>
      <c r="G2283" s="1">
        <v>89</v>
      </c>
      <c r="H2283" t="s">
        <v>151</v>
      </c>
      <c r="I2283">
        <v>12</v>
      </c>
    </row>
    <row r="2284" spans="1:9" hidden="1" x14ac:dyDescent="0.25">
      <c r="A2284" s="2" t="s">
        <v>122</v>
      </c>
      <c r="B2284" s="2" t="s">
        <v>60</v>
      </c>
      <c r="C2284" s="2" t="s">
        <v>132</v>
      </c>
      <c r="D2284" s="2" t="s">
        <v>70</v>
      </c>
      <c r="E2284">
        <v>14</v>
      </c>
      <c r="F2284" s="1">
        <v>14</v>
      </c>
      <c r="G2284" s="1">
        <v>54</v>
      </c>
      <c r="H2284">
        <v>5</v>
      </c>
      <c r="I2284">
        <v>9</v>
      </c>
    </row>
    <row r="2285" spans="1:9" hidden="1" x14ac:dyDescent="0.25">
      <c r="A2285" s="2" t="s">
        <v>122</v>
      </c>
      <c r="B2285" s="2" t="s">
        <v>60</v>
      </c>
      <c r="C2285" s="2" t="s">
        <v>133</v>
      </c>
      <c r="D2285" s="2" t="s">
        <v>70</v>
      </c>
      <c r="E2285" t="s">
        <v>151</v>
      </c>
      <c r="F2285" s="1" t="s">
        <v>151</v>
      </c>
      <c r="G2285" s="1">
        <v>24</v>
      </c>
      <c r="H2285" t="s">
        <v>151</v>
      </c>
      <c r="I2285">
        <v>3</v>
      </c>
    </row>
    <row r="2286" spans="1:9" hidden="1" x14ac:dyDescent="0.25">
      <c r="A2286" s="2" t="s">
        <v>122</v>
      </c>
      <c r="B2286" s="2" t="s">
        <v>60</v>
      </c>
      <c r="C2286" s="2" t="s">
        <v>2</v>
      </c>
      <c r="D2286" s="2" t="s">
        <v>70</v>
      </c>
      <c r="E2286" t="s">
        <v>151</v>
      </c>
      <c r="F2286" s="1" t="s">
        <v>151</v>
      </c>
      <c r="G2286" s="1">
        <v>25</v>
      </c>
      <c r="H2286" t="s">
        <v>151</v>
      </c>
      <c r="I2286">
        <v>1</v>
      </c>
    </row>
    <row r="2287" spans="1:9" hidden="1" x14ac:dyDescent="0.25">
      <c r="A2287" s="2" t="s">
        <v>122</v>
      </c>
      <c r="B2287" s="2" t="s">
        <v>58</v>
      </c>
      <c r="C2287" s="2" t="s">
        <v>129</v>
      </c>
      <c r="D2287" s="2" t="s">
        <v>70</v>
      </c>
      <c r="E2287" t="s">
        <v>151</v>
      </c>
      <c r="F2287" s="1">
        <v>0</v>
      </c>
      <c r="G2287" s="1">
        <v>43</v>
      </c>
      <c r="H2287">
        <v>0</v>
      </c>
      <c r="I2287">
        <v>0</v>
      </c>
    </row>
    <row r="2288" spans="1:9" hidden="1" x14ac:dyDescent="0.25">
      <c r="A2288" s="2" t="s">
        <v>122</v>
      </c>
      <c r="B2288" s="2" t="s">
        <v>58</v>
      </c>
      <c r="C2288" s="2" t="s">
        <v>130</v>
      </c>
      <c r="D2288" s="2" t="s">
        <v>70</v>
      </c>
      <c r="E2288">
        <v>5</v>
      </c>
      <c r="F2288" s="1">
        <v>5</v>
      </c>
      <c r="G2288" s="1">
        <v>28</v>
      </c>
      <c r="H2288">
        <v>0</v>
      </c>
      <c r="I2288">
        <v>0</v>
      </c>
    </row>
    <row r="2289" spans="1:9" x14ac:dyDescent="0.25">
      <c r="A2289" s="2" t="s">
        <v>122</v>
      </c>
      <c r="B2289" s="2" t="s">
        <v>58</v>
      </c>
      <c r="C2289" s="2" t="s">
        <v>131</v>
      </c>
      <c r="D2289" s="2" t="s">
        <v>70</v>
      </c>
      <c r="E2289">
        <v>46</v>
      </c>
      <c r="F2289" s="1">
        <v>45</v>
      </c>
      <c r="G2289" s="1">
        <v>248</v>
      </c>
      <c r="H2289">
        <v>10</v>
      </c>
      <c r="I2289">
        <v>33</v>
      </c>
    </row>
    <row r="2290" spans="1:9" hidden="1" x14ac:dyDescent="0.25">
      <c r="A2290" s="2" t="s">
        <v>122</v>
      </c>
      <c r="B2290" s="2" t="s">
        <v>58</v>
      </c>
      <c r="C2290" s="2" t="s">
        <v>132</v>
      </c>
      <c r="D2290" s="2" t="s">
        <v>70</v>
      </c>
      <c r="E2290">
        <v>28</v>
      </c>
      <c r="F2290" s="1">
        <v>28</v>
      </c>
      <c r="G2290" s="1">
        <v>145</v>
      </c>
      <c r="H2290">
        <v>10</v>
      </c>
      <c r="I2290">
        <v>20</v>
      </c>
    </row>
    <row r="2291" spans="1:9" hidden="1" x14ac:dyDescent="0.25">
      <c r="A2291" s="2" t="s">
        <v>122</v>
      </c>
      <c r="B2291" s="2" t="s">
        <v>58</v>
      </c>
      <c r="C2291" s="2" t="s">
        <v>133</v>
      </c>
      <c r="D2291" s="2" t="s">
        <v>70</v>
      </c>
      <c r="E2291">
        <v>21</v>
      </c>
      <c r="F2291" s="1">
        <v>21</v>
      </c>
      <c r="G2291" s="1">
        <v>142</v>
      </c>
      <c r="H2291">
        <v>8</v>
      </c>
      <c r="I2291">
        <v>19</v>
      </c>
    </row>
    <row r="2292" spans="1:9" hidden="1" x14ac:dyDescent="0.25">
      <c r="A2292" s="2" t="s">
        <v>122</v>
      </c>
      <c r="B2292" s="2" t="s">
        <v>58</v>
      </c>
      <c r="C2292" s="2" t="s">
        <v>2</v>
      </c>
      <c r="D2292" s="2" t="s">
        <v>70</v>
      </c>
      <c r="E2292">
        <v>16</v>
      </c>
      <c r="F2292" s="1">
        <v>15</v>
      </c>
      <c r="G2292" s="1">
        <v>82</v>
      </c>
      <c r="H2292" t="s">
        <v>151</v>
      </c>
      <c r="I2292">
        <v>14</v>
      </c>
    </row>
    <row r="2293" spans="1:9" hidden="1" x14ac:dyDescent="0.25">
      <c r="A2293" s="2" t="s">
        <v>122</v>
      </c>
      <c r="B2293" s="2" t="s">
        <v>108</v>
      </c>
      <c r="C2293" s="2" t="s">
        <v>129</v>
      </c>
      <c r="D2293" s="2" t="s">
        <v>70</v>
      </c>
      <c r="E2293">
        <v>0</v>
      </c>
      <c r="F2293" s="1">
        <v>0</v>
      </c>
      <c r="G2293" s="1">
        <v>3</v>
      </c>
      <c r="H2293">
        <v>0</v>
      </c>
      <c r="I2293">
        <v>0</v>
      </c>
    </row>
    <row r="2294" spans="1:9" hidden="1" x14ac:dyDescent="0.25">
      <c r="A2294" s="2" t="s">
        <v>122</v>
      </c>
      <c r="B2294" s="2" t="s">
        <v>108</v>
      </c>
      <c r="C2294" s="2" t="s">
        <v>130</v>
      </c>
      <c r="D2294" s="2" t="s">
        <v>70</v>
      </c>
      <c r="E2294">
        <v>0</v>
      </c>
      <c r="F2294" s="1">
        <v>0</v>
      </c>
      <c r="G2294" s="1">
        <v>4</v>
      </c>
      <c r="H2294">
        <v>0</v>
      </c>
      <c r="I2294">
        <v>0</v>
      </c>
    </row>
    <row r="2295" spans="1:9" x14ac:dyDescent="0.25">
      <c r="A2295" s="2" t="s">
        <v>122</v>
      </c>
      <c r="B2295" s="2" t="s">
        <v>108</v>
      </c>
      <c r="C2295" s="2" t="s">
        <v>131</v>
      </c>
      <c r="D2295" s="2" t="s">
        <v>70</v>
      </c>
      <c r="E2295">
        <v>0</v>
      </c>
      <c r="F2295" s="1">
        <v>0</v>
      </c>
      <c r="G2295" s="1">
        <v>54</v>
      </c>
      <c r="H2295">
        <v>0</v>
      </c>
      <c r="I2295">
        <v>0</v>
      </c>
    </row>
    <row r="2296" spans="1:9" hidden="1" x14ac:dyDescent="0.25">
      <c r="A2296" s="2" t="s">
        <v>122</v>
      </c>
      <c r="B2296" s="2" t="s">
        <v>108</v>
      </c>
      <c r="C2296" s="2" t="s">
        <v>132</v>
      </c>
      <c r="D2296" s="2" t="s">
        <v>70</v>
      </c>
      <c r="E2296">
        <v>0</v>
      </c>
      <c r="F2296" s="1">
        <v>0</v>
      </c>
      <c r="G2296" s="1">
        <v>26</v>
      </c>
      <c r="H2296">
        <v>0</v>
      </c>
      <c r="I2296">
        <v>0</v>
      </c>
    </row>
    <row r="2297" spans="1:9" hidden="1" x14ac:dyDescent="0.25">
      <c r="A2297" s="2" t="s">
        <v>122</v>
      </c>
      <c r="B2297" s="2" t="s">
        <v>108</v>
      </c>
      <c r="C2297" s="2" t="s">
        <v>133</v>
      </c>
      <c r="D2297" s="2" t="s">
        <v>70</v>
      </c>
      <c r="E2297">
        <v>0</v>
      </c>
      <c r="F2297" s="1">
        <v>0</v>
      </c>
      <c r="G2297" s="1">
        <v>23</v>
      </c>
      <c r="H2297">
        <v>0</v>
      </c>
      <c r="I2297">
        <v>0</v>
      </c>
    </row>
    <row r="2298" spans="1:9" hidden="1" x14ac:dyDescent="0.25">
      <c r="A2298" s="2" t="s">
        <v>122</v>
      </c>
      <c r="B2298" s="2" t="s">
        <v>108</v>
      </c>
      <c r="C2298" s="2" t="s">
        <v>2</v>
      </c>
      <c r="D2298" s="2" t="s">
        <v>70</v>
      </c>
      <c r="E2298">
        <v>0</v>
      </c>
      <c r="F2298" s="1">
        <v>0</v>
      </c>
      <c r="G2298" s="1">
        <v>10</v>
      </c>
      <c r="H2298">
        <v>0</v>
      </c>
      <c r="I2298">
        <v>0</v>
      </c>
    </row>
    <row r="2299" spans="1:9" hidden="1" x14ac:dyDescent="0.25">
      <c r="A2299" s="2" t="s">
        <v>122</v>
      </c>
      <c r="B2299" s="2" t="s">
        <v>68</v>
      </c>
      <c r="C2299" s="2" t="s">
        <v>129</v>
      </c>
      <c r="D2299" s="2" t="s">
        <v>70</v>
      </c>
      <c r="E2299" t="s">
        <v>151</v>
      </c>
      <c r="F2299" s="1" t="s">
        <v>151</v>
      </c>
      <c r="G2299" s="1">
        <v>42</v>
      </c>
      <c r="H2299">
        <v>0</v>
      </c>
      <c r="I2299">
        <v>0</v>
      </c>
    </row>
    <row r="2300" spans="1:9" hidden="1" x14ac:dyDescent="0.25">
      <c r="A2300" s="2" t="s">
        <v>122</v>
      </c>
      <c r="B2300" s="2" t="s">
        <v>68</v>
      </c>
      <c r="C2300" s="2" t="s">
        <v>130</v>
      </c>
      <c r="D2300" s="2" t="s">
        <v>70</v>
      </c>
      <c r="E2300" t="s">
        <v>151</v>
      </c>
      <c r="F2300" s="1" t="s">
        <v>151</v>
      </c>
      <c r="G2300" s="1">
        <v>31</v>
      </c>
      <c r="H2300">
        <v>0</v>
      </c>
      <c r="I2300">
        <v>0</v>
      </c>
    </row>
    <row r="2301" spans="1:9" x14ac:dyDescent="0.25">
      <c r="A2301" s="2" t="s">
        <v>122</v>
      </c>
      <c r="B2301" s="2" t="s">
        <v>68</v>
      </c>
      <c r="C2301" s="2" t="s">
        <v>131</v>
      </c>
      <c r="D2301" s="2" t="s">
        <v>70</v>
      </c>
      <c r="E2301">
        <v>47</v>
      </c>
      <c r="F2301" s="1">
        <v>44</v>
      </c>
      <c r="G2301" s="1">
        <v>549</v>
      </c>
      <c r="H2301">
        <v>10</v>
      </c>
      <c r="I2301">
        <v>32</v>
      </c>
    </row>
    <row r="2302" spans="1:9" hidden="1" x14ac:dyDescent="0.25">
      <c r="A2302" s="2" t="s">
        <v>122</v>
      </c>
      <c r="B2302" s="2" t="s">
        <v>68</v>
      </c>
      <c r="C2302" s="2" t="s">
        <v>132</v>
      </c>
      <c r="D2302" s="2" t="s">
        <v>70</v>
      </c>
      <c r="E2302">
        <v>18</v>
      </c>
      <c r="F2302" s="1">
        <v>16</v>
      </c>
      <c r="G2302" s="1">
        <v>175</v>
      </c>
      <c r="H2302">
        <v>5</v>
      </c>
      <c r="I2302">
        <v>12</v>
      </c>
    </row>
    <row r="2303" spans="1:9" hidden="1" x14ac:dyDescent="0.25">
      <c r="A2303" s="2" t="s">
        <v>122</v>
      </c>
      <c r="B2303" s="2" t="s">
        <v>68</v>
      </c>
      <c r="C2303" s="2" t="s">
        <v>133</v>
      </c>
      <c r="D2303" s="2" t="s">
        <v>70</v>
      </c>
      <c r="E2303">
        <v>14</v>
      </c>
      <c r="F2303" s="1">
        <v>13</v>
      </c>
      <c r="G2303" s="1">
        <v>212</v>
      </c>
      <c r="H2303">
        <v>7</v>
      </c>
      <c r="I2303">
        <v>13</v>
      </c>
    </row>
    <row r="2304" spans="1:9" hidden="1" x14ac:dyDescent="0.25">
      <c r="A2304" s="2" t="s">
        <v>122</v>
      </c>
      <c r="B2304" s="2" t="s">
        <v>68</v>
      </c>
      <c r="C2304" s="2" t="s">
        <v>2</v>
      </c>
      <c r="D2304" s="2" t="s">
        <v>70</v>
      </c>
      <c r="E2304">
        <v>11</v>
      </c>
      <c r="F2304" s="1">
        <v>11</v>
      </c>
      <c r="G2304" s="1">
        <v>272</v>
      </c>
      <c r="H2304" t="s">
        <v>151</v>
      </c>
      <c r="I2304">
        <v>10</v>
      </c>
    </row>
    <row r="2305" spans="1:9" hidden="1" x14ac:dyDescent="0.25">
      <c r="A2305" s="2" t="s">
        <v>122</v>
      </c>
      <c r="B2305" s="2" t="s">
        <v>57</v>
      </c>
      <c r="C2305" s="2" t="s">
        <v>129</v>
      </c>
      <c r="D2305" s="2" t="s">
        <v>70</v>
      </c>
      <c r="E2305" t="s">
        <v>151</v>
      </c>
      <c r="F2305" s="1">
        <v>0</v>
      </c>
      <c r="G2305" s="1">
        <v>18</v>
      </c>
      <c r="H2305">
        <v>0</v>
      </c>
      <c r="I2305">
        <v>0</v>
      </c>
    </row>
    <row r="2306" spans="1:9" hidden="1" x14ac:dyDescent="0.25">
      <c r="A2306" s="2" t="s">
        <v>122</v>
      </c>
      <c r="B2306" s="2" t="s">
        <v>57</v>
      </c>
      <c r="C2306" s="2" t="s">
        <v>130</v>
      </c>
      <c r="D2306" s="2" t="s">
        <v>70</v>
      </c>
      <c r="E2306" t="s">
        <v>151</v>
      </c>
      <c r="F2306" s="1" t="s">
        <v>151</v>
      </c>
      <c r="G2306" s="1">
        <v>21</v>
      </c>
      <c r="H2306">
        <v>0</v>
      </c>
      <c r="I2306">
        <v>1</v>
      </c>
    </row>
    <row r="2307" spans="1:9" x14ac:dyDescent="0.25">
      <c r="A2307" s="2" t="s">
        <v>122</v>
      </c>
      <c r="B2307" s="2" t="s">
        <v>57</v>
      </c>
      <c r="C2307" s="2" t="s">
        <v>131</v>
      </c>
      <c r="D2307" s="2" t="s">
        <v>70</v>
      </c>
      <c r="E2307">
        <v>71</v>
      </c>
      <c r="F2307" s="1">
        <v>70</v>
      </c>
      <c r="G2307" s="1">
        <v>360</v>
      </c>
      <c r="H2307">
        <v>16</v>
      </c>
      <c r="I2307">
        <v>56</v>
      </c>
    </row>
    <row r="2308" spans="1:9" hidden="1" x14ac:dyDescent="0.25">
      <c r="A2308" s="2" t="s">
        <v>122</v>
      </c>
      <c r="B2308" s="2" t="s">
        <v>57</v>
      </c>
      <c r="C2308" s="2" t="s">
        <v>132</v>
      </c>
      <c r="D2308" s="2" t="s">
        <v>70</v>
      </c>
      <c r="E2308">
        <v>20</v>
      </c>
      <c r="F2308" s="1">
        <v>20</v>
      </c>
      <c r="G2308" s="1">
        <v>82</v>
      </c>
      <c r="H2308">
        <v>8</v>
      </c>
      <c r="I2308">
        <v>20</v>
      </c>
    </row>
    <row r="2309" spans="1:9" hidden="1" x14ac:dyDescent="0.25">
      <c r="A2309" s="2" t="s">
        <v>122</v>
      </c>
      <c r="B2309" s="2" t="s">
        <v>57</v>
      </c>
      <c r="C2309" s="2" t="s">
        <v>133</v>
      </c>
      <c r="D2309" s="2" t="s">
        <v>70</v>
      </c>
      <c r="E2309">
        <v>11</v>
      </c>
      <c r="F2309" s="1">
        <v>11</v>
      </c>
      <c r="G2309" s="1">
        <v>117</v>
      </c>
      <c r="H2309" t="s">
        <v>151</v>
      </c>
      <c r="I2309">
        <v>11</v>
      </c>
    </row>
    <row r="2310" spans="1:9" hidden="1" x14ac:dyDescent="0.25">
      <c r="A2310" s="2" t="s">
        <v>122</v>
      </c>
      <c r="B2310" s="2" t="s">
        <v>57</v>
      </c>
      <c r="C2310" s="2" t="s">
        <v>2</v>
      </c>
      <c r="D2310" s="2" t="s">
        <v>70</v>
      </c>
      <c r="E2310">
        <v>10</v>
      </c>
      <c r="F2310" s="1">
        <v>9</v>
      </c>
      <c r="G2310" s="1">
        <v>87</v>
      </c>
      <c r="H2310" t="s">
        <v>151</v>
      </c>
      <c r="I2310">
        <v>7</v>
      </c>
    </row>
    <row r="2311" spans="1:9" hidden="1" x14ac:dyDescent="0.25">
      <c r="A2311" s="2" t="s">
        <v>122</v>
      </c>
      <c r="B2311" s="2" t="s">
        <v>102</v>
      </c>
      <c r="C2311" s="2" t="s">
        <v>129</v>
      </c>
      <c r="D2311" s="2" t="s">
        <v>70</v>
      </c>
      <c r="E2311">
        <v>0</v>
      </c>
      <c r="F2311" s="1">
        <v>0</v>
      </c>
      <c r="G2311" s="1">
        <v>5</v>
      </c>
      <c r="H2311">
        <v>0</v>
      </c>
      <c r="I2311">
        <v>0</v>
      </c>
    </row>
    <row r="2312" spans="1:9" hidden="1" x14ac:dyDescent="0.25">
      <c r="A2312" s="2" t="s">
        <v>122</v>
      </c>
      <c r="B2312" s="2" t="s">
        <v>102</v>
      </c>
      <c r="C2312" s="2" t="s">
        <v>130</v>
      </c>
      <c r="D2312" s="2" t="s">
        <v>70</v>
      </c>
      <c r="E2312" t="s">
        <v>151</v>
      </c>
      <c r="F2312" s="1" t="s">
        <v>151</v>
      </c>
      <c r="G2312" s="1">
        <v>11</v>
      </c>
      <c r="H2312">
        <v>0</v>
      </c>
      <c r="I2312">
        <v>0</v>
      </c>
    </row>
    <row r="2313" spans="1:9" x14ac:dyDescent="0.25">
      <c r="A2313" s="2" t="s">
        <v>122</v>
      </c>
      <c r="B2313" s="2" t="s">
        <v>102</v>
      </c>
      <c r="C2313" s="2" t="s">
        <v>131</v>
      </c>
      <c r="D2313" s="2" t="s">
        <v>70</v>
      </c>
      <c r="E2313">
        <v>20</v>
      </c>
      <c r="F2313" s="1">
        <v>20</v>
      </c>
      <c r="G2313" s="1">
        <v>151</v>
      </c>
      <c r="H2313" t="s">
        <v>151</v>
      </c>
      <c r="I2313">
        <v>12</v>
      </c>
    </row>
    <row r="2314" spans="1:9" hidden="1" x14ac:dyDescent="0.25">
      <c r="A2314" s="2" t="s">
        <v>122</v>
      </c>
      <c r="B2314" s="2" t="s">
        <v>102</v>
      </c>
      <c r="C2314" s="2" t="s">
        <v>132</v>
      </c>
      <c r="D2314" s="2" t="s">
        <v>70</v>
      </c>
      <c r="E2314">
        <v>12</v>
      </c>
      <c r="F2314" s="1">
        <v>12</v>
      </c>
      <c r="G2314" s="1">
        <v>38</v>
      </c>
      <c r="H2314" t="s">
        <v>151</v>
      </c>
      <c r="I2314">
        <v>10</v>
      </c>
    </row>
    <row r="2315" spans="1:9" hidden="1" x14ac:dyDescent="0.25">
      <c r="A2315" s="2" t="s">
        <v>122</v>
      </c>
      <c r="B2315" s="2" t="s">
        <v>102</v>
      </c>
      <c r="C2315" s="2" t="s">
        <v>133</v>
      </c>
      <c r="D2315" s="2" t="s">
        <v>70</v>
      </c>
      <c r="E2315" t="s">
        <v>151</v>
      </c>
      <c r="F2315" s="1" t="s">
        <v>151</v>
      </c>
      <c r="G2315" s="1">
        <v>13</v>
      </c>
      <c r="H2315">
        <v>0</v>
      </c>
      <c r="I2315">
        <v>1</v>
      </c>
    </row>
    <row r="2316" spans="1:9" hidden="1" x14ac:dyDescent="0.25">
      <c r="A2316" s="2" t="s">
        <v>122</v>
      </c>
      <c r="B2316" s="2" t="s">
        <v>102</v>
      </c>
      <c r="C2316" s="2" t="s">
        <v>2</v>
      </c>
      <c r="D2316" s="2" t="s">
        <v>70</v>
      </c>
      <c r="E2316" t="s">
        <v>151</v>
      </c>
      <c r="F2316" s="1" t="s">
        <v>151</v>
      </c>
      <c r="G2316" s="1">
        <v>14</v>
      </c>
      <c r="H2316" t="s">
        <v>151</v>
      </c>
      <c r="I2316">
        <v>2</v>
      </c>
    </row>
    <row r="2317" spans="1:9" hidden="1" x14ac:dyDescent="0.25">
      <c r="A2317" s="2" t="s">
        <v>122</v>
      </c>
      <c r="B2317" s="2" t="s">
        <v>64</v>
      </c>
      <c r="C2317" s="2" t="s">
        <v>129</v>
      </c>
      <c r="D2317" s="2" t="s">
        <v>70</v>
      </c>
      <c r="E2317">
        <v>0</v>
      </c>
      <c r="F2317" s="1">
        <v>0</v>
      </c>
      <c r="G2317" s="1">
        <v>4</v>
      </c>
      <c r="H2317">
        <v>0</v>
      </c>
      <c r="I2317">
        <v>0</v>
      </c>
    </row>
    <row r="2318" spans="1:9" hidden="1" x14ac:dyDescent="0.25">
      <c r="A2318" s="2" t="s">
        <v>122</v>
      </c>
      <c r="B2318" s="2" t="s">
        <v>64</v>
      </c>
      <c r="C2318" s="2" t="s">
        <v>130</v>
      </c>
      <c r="D2318" s="2" t="s">
        <v>70</v>
      </c>
      <c r="E2318">
        <v>0</v>
      </c>
      <c r="F2318" s="1">
        <v>0</v>
      </c>
      <c r="G2318" s="1">
        <v>3</v>
      </c>
      <c r="H2318">
        <v>0</v>
      </c>
      <c r="I2318">
        <v>0</v>
      </c>
    </row>
    <row r="2319" spans="1:9" x14ac:dyDescent="0.25">
      <c r="A2319" s="2" t="s">
        <v>122</v>
      </c>
      <c r="B2319" s="2" t="s">
        <v>64</v>
      </c>
      <c r="C2319" s="2" t="s">
        <v>131</v>
      </c>
      <c r="D2319" s="2" t="s">
        <v>70</v>
      </c>
      <c r="E2319" t="s">
        <v>151</v>
      </c>
      <c r="F2319" s="1" t="s">
        <v>151</v>
      </c>
      <c r="G2319" s="1">
        <v>59</v>
      </c>
      <c r="H2319" t="s">
        <v>151</v>
      </c>
      <c r="I2319">
        <v>2</v>
      </c>
    </row>
    <row r="2320" spans="1:9" hidden="1" x14ac:dyDescent="0.25">
      <c r="A2320" s="2" t="s">
        <v>122</v>
      </c>
      <c r="B2320" s="2" t="s">
        <v>64</v>
      </c>
      <c r="C2320" s="2" t="s">
        <v>132</v>
      </c>
      <c r="D2320" s="2" t="s">
        <v>70</v>
      </c>
      <c r="E2320" t="s">
        <v>151</v>
      </c>
      <c r="F2320" s="1" t="s">
        <v>151</v>
      </c>
      <c r="G2320" s="1">
        <v>31</v>
      </c>
      <c r="H2320" t="s">
        <v>151</v>
      </c>
      <c r="I2320">
        <v>2</v>
      </c>
    </row>
    <row r="2321" spans="1:9" hidden="1" x14ac:dyDescent="0.25">
      <c r="A2321" s="2" t="s">
        <v>122</v>
      </c>
      <c r="B2321" s="2" t="s">
        <v>64</v>
      </c>
      <c r="C2321" s="2" t="s">
        <v>133</v>
      </c>
      <c r="D2321" s="2" t="s">
        <v>70</v>
      </c>
      <c r="E2321" t="s">
        <v>151</v>
      </c>
      <c r="F2321" s="1" t="s">
        <v>151</v>
      </c>
      <c r="G2321" s="1">
        <v>11</v>
      </c>
      <c r="H2321" t="s">
        <v>151</v>
      </c>
      <c r="I2321">
        <v>3</v>
      </c>
    </row>
    <row r="2322" spans="1:9" hidden="1" x14ac:dyDescent="0.25">
      <c r="A2322" s="2" t="s">
        <v>122</v>
      </c>
      <c r="B2322" s="2" t="s">
        <v>64</v>
      </c>
      <c r="C2322" s="2" t="s">
        <v>2</v>
      </c>
      <c r="D2322" s="2" t="s">
        <v>70</v>
      </c>
      <c r="E2322">
        <v>0</v>
      </c>
      <c r="F2322" s="1">
        <v>0</v>
      </c>
      <c r="G2322" s="1">
        <v>11</v>
      </c>
      <c r="H2322">
        <v>0</v>
      </c>
      <c r="I2322">
        <v>0</v>
      </c>
    </row>
    <row r="2323" spans="1:9" hidden="1" x14ac:dyDescent="0.25">
      <c r="A2323" s="2" t="s">
        <v>122</v>
      </c>
      <c r="B2323" s="2" t="s">
        <v>74</v>
      </c>
      <c r="C2323" s="2" t="s">
        <v>129</v>
      </c>
      <c r="D2323" s="2" t="s">
        <v>70</v>
      </c>
      <c r="E2323">
        <v>0</v>
      </c>
      <c r="F2323" s="1">
        <v>0</v>
      </c>
      <c r="G2323" s="1">
        <v>10</v>
      </c>
      <c r="H2323">
        <v>0</v>
      </c>
      <c r="I2323">
        <v>0</v>
      </c>
    </row>
    <row r="2324" spans="1:9" hidden="1" x14ac:dyDescent="0.25">
      <c r="A2324" s="2" t="s">
        <v>122</v>
      </c>
      <c r="B2324" s="2" t="s">
        <v>74</v>
      </c>
      <c r="C2324" s="2" t="s">
        <v>130</v>
      </c>
      <c r="D2324" s="2" t="s">
        <v>70</v>
      </c>
      <c r="E2324">
        <v>0</v>
      </c>
      <c r="F2324" s="1">
        <v>0</v>
      </c>
      <c r="G2324" s="1">
        <v>13</v>
      </c>
      <c r="H2324">
        <v>0</v>
      </c>
      <c r="I2324">
        <v>0</v>
      </c>
    </row>
    <row r="2325" spans="1:9" x14ac:dyDescent="0.25">
      <c r="A2325" s="2" t="s">
        <v>122</v>
      </c>
      <c r="B2325" s="2" t="s">
        <v>74</v>
      </c>
      <c r="C2325" s="2" t="s">
        <v>131</v>
      </c>
      <c r="D2325" s="2" t="s">
        <v>70</v>
      </c>
      <c r="E2325">
        <v>0</v>
      </c>
      <c r="F2325" s="1">
        <v>0</v>
      </c>
      <c r="G2325" s="1">
        <v>206</v>
      </c>
      <c r="H2325">
        <v>0</v>
      </c>
      <c r="I2325">
        <v>0</v>
      </c>
    </row>
    <row r="2326" spans="1:9" hidden="1" x14ac:dyDescent="0.25">
      <c r="A2326" s="2" t="s">
        <v>122</v>
      </c>
      <c r="B2326" s="2" t="s">
        <v>74</v>
      </c>
      <c r="C2326" s="2" t="s">
        <v>132</v>
      </c>
      <c r="D2326" s="2" t="s">
        <v>70</v>
      </c>
      <c r="E2326">
        <v>0</v>
      </c>
      <c r="F2326" s="1">
        <v>0</v>
      </c>
      <c r="G2326" s="1">
        <v>188</v>
      </c>
      <c r="H2326">
        <v>0</v>
      </c>
      <c r="I2326">
        <v>0</v>
      </c>
    </row>
    <row r="2327" spans="1:9" hidden="1" x14ac:dyDescent="0.25">
      <c r="A2327" s="2" t="s">
        <v>122</v>
      </c>
      <c r="B2327" s="2" t="s">
        <v>74</v>
      </c>
      <c r="C2327" s="2" t="s">
        <v>133</v>
      </c>
      <c r="D2327" s="2" t="s">
        <v>70</v>
      </c>
      <c r="E2327">
        <v>0</v>
      </c>
      <c r="F2327" s="1">
        <v>0</v>
      </c>
      <c r="G2327" s="1">
        <v>174</v>
      </c>
      <c r="H2327">
        <v>0</v>
      </c>
      <c r="I2327">
        <v>0</v>
      </c>
    </row>
    <row r="2328" spans="1:9" hidden="1" x14ac:dyDescent="0.25">
      <c r="A2328" s="2" t="s">
        <v>122</v>
      </c>
      <c r="B2328" s="2" t="s">
        <v>74</v>
      </c>
      <c r="C2328" s="2" t="s">
        <v>2</v>
      </c>
      <c r="D2328" s="2" t="s">
        <v>70</v>
      </c>
      <c r="E2328">
        <v>0</v>
      </c>
      <c r="F2328" s="1">
        <v>0</v>
      </c>
      <c r="G2328" s="1">
        <v>88</v>
      </c>
      <c r="H2328">
        <v>0</v>
      </c>
      <c r="I2328">
        <v>0</v>
      </c>
    </row>
    <row r="2329" spans="1:9" hidden="1" x14ac:dyDescent="0.25">
      <c r="A2329" s="2" t="s">
        <v>122</v>
      </c>
      <c r="B2329" s="2" t="s">
        <v>103</v>
      </c>
      <c r="C2329" s="2" t="s">
        <v>129</v>
      </c>
      <c r="D2329" s="2" t="s">
        <v>70</v>
      </c>
      <c r="E2329">
        <v>28</v>
      </c>
      <c r="F2329" s="1">
        <v>0</v>
      </c>
      <c r="G2329" s="1">
        <v>142</v>
      </c>
      <c r="H2329">
        <v>0</v>
      </c>
      <c r="I2329">
        <v>0</v>
      </c>
    </row>
    <row r="2330" spans="1:9" hidden="1" x14ac:dyDescent="0.25">
      <c r="A2330" s="2" t="s">
        <v>122</v>
      </c>
      <c r="B2330" s="2" t="s">
        <v>103</v>
      </c>
      <c r="C2330" s="2" t="s">
        <v>130</v>
      </c>
      <c r="D2330" s="2" t="s">
        <v>70</v>
      </c>
      <c r="E2330">
        <v>42</v>
      </c>
      <c r="F2330" s="1">
        <v>40</v>
      </c>
      <c r="G2330" s="1">
        <v>175</v>
      </c>
      <c r="H2330">
        <v>0</v>
      </c>
      <c r="I2330">
        <v>4</v>
      </c>
    </row>
    <row r="2331" spans="1:9" x14ac:dyDescent="0.25">
      <c r="A2331" s="2" t="s">
        <v>122</v>
      </c>
      <c r="B2331" s="2" t="s">
        <v>103</v>
      </c>
      <c r="C2331" s="2" t="s">
        <v>131</v>
      </c>
      <c r="D2331" s="2" t="s">
        <v>70</v>
      </c>
      <c r="E2331">
        <v>242</v>
      </c>
      <c r="F2331" s="1">
        <v>236</v>
      </c>
      <c r="G2331" s="1">
        <v>1179</v>
      </c>
      <c r="H2331">
        <v>49</v>
      </c>
      <c r="I2331">
        <v>175</v>
      </c>
    </row>
    <row r="2332" spans="1:9" hidden="1" x14ac:dyDescent="0.25">
      <c r="A2332" s="2" t="s">
        <v>122</v>
      </c>
      <c r="B2332" s="2" t="s">
        <v>103</v>
      </c>
      <c r="C2332" s="2" t="s">
        <v>132</v>
      </c>
      <c r="D2332" s="2" t="s">
        <v>70</v>
      </c>
      <c r="E2332">
        <v>214</v>
      </c>
      <c r="F2332" s="1">
        <v>209</v>
      </c>
      <c r="G2332" s="1">
        <v>1001</v>
      </c>
      <c r="H2332">
        <v>65</v>
      </c>
      <c r="I2332">
        <v>164</v>
      </c>
    </row>
    <row r="2333" spans="1:9" hidden="1" x14ac:dyDescent="0.25">
      <c r="A2333" s="2" t="s">
        <v>122</v>
      </c>
      <c r="B2333" s="2" t="s">
        <v>103</v>
      </c>
      <c r="C2333" s="2" t="s">
        <v>133</v>
      </c>
      <c r="D2333" s="2" t="s">
        <v>70</v>
      </c>
      <c r="E2333">
        <v>297</v>
      </c>
      <c r="F2333" s="1">
        <v>289</v>
      </c>
      <c r="G2333" s="1">
        <v>904</v>
      </c>
      <c r="H2333">
        <v>131</v>
      </c>
      <c r="I2333">
        <v>264</v>
      </c>
    </row>
    <row r="2334" spans="1:9" hidden="1" x14ac:dyDescent="0.25">
      <c r="A2334" s="2" t="s">
        <v>122</v>
      </c>
      <c r="B2334" s="2" t="s">
        <v>103</v>
      </c>
      <c r="C2334" s="2" t="s">
        <v>2</v>
      </c>
      <c r="D2334" s="2" t="s">
        <v>70</v>
      </c>
      <c r="E2334">
        <v>217</v>
      </c>
      <c r="F2334" s="1">
        <v>215</v>
      </c>
      <c r="G2334" s="1">
        <v>626</v>
      </c>
      <c r="H2334">
        <v>157</v>
      </c>
      <c r="I2334">
        <v>200</v>
      </c>
    </row>
    <row r="2335" spans="1:9" hidden="1" x14ac:dyDescent="0.25">
      <c r="A2335" s="2" t="s">
        <v>122</v>
      </c>
      <c r="B2335" s="2" t="s">
        <v>59</v>
      </c>
      <c r="C2335" s="2" t="s">
        <v>129</v>
      </c>
      <c r="D2335" s="2" t="s">
        <v>70</v>
      </c>
      <c r="E2335" t="s">
        <v>151</v>
      </c>
      <c r="F2335" s="1">
        <v>0</v>
      </c>
      <c r="G2335" s="1">
        <v>19</v>
      </c>
      <c r="H2335">
        <v>0</v>
      </c>
      <c r="I2335">
        <v>0</v>
      </c>
    </row>
    <row r="2336" spans="1:9" hidden="1" x14ac:dyDescent="0.25">
      <c r="A2336" s="2" t="s">
        <v>122</v>
      </c>
      <c r="B2336" s="2" t="s">
        <v>59</v>
      </c>
      <c r="C2336" s="2" t="s">
        <v>130</v>
      </c>
      <c r="D2336" s="2" t="s">
        <v>70</v>
      </c>
      <c r="E2336">
        <v>8</v>
      </c>
      <c r="F2336" s="1">
        <v>7</v>
      </c>
      <c r="G2336" s="1">
        <v>32</v>
      </c>
      <c r="H2336">
        <v>0</v>
      </c>
      <c r="I2336">
        <v>1</v>
      </c>
    </row>
    <row r="2337" spans="1:9" x14ac:dyDescent="0.25">
      <c r="A2337" s="2" t="s">
        <v>122</v>
      </c>
      <c r="B2337" s="2" t="s">
        <v>59</v>
      </c>
      <c r="C2337" s="2" t="s">
        <v>131</v>
      </c>
      <c r="D2337" s="2" t="s">
        <v>70</v>
      </c>
      <c r="E2337">
        <v>31</v>
      </c>
      <c r="F2337" s="1">
        <v>31</v>
      </c>
      <c r="G2337" s="1">
        <v>220</v>
      </c>
      <c r="H2337">
        <v>8</v>
      </c>
      <c r="I2337">
        <v>28</v>
      </c>
    </row>
    <row r="2338" spans="1:9" hidden="1" x14ac:dyDescent="0.25">
      <c r="A2338" s="2" t="s">
        <v>122</v>
      </c>
      <c r="B2338" s="2" t="s">
        <v>59</v>
      </c>
      <c r="C2338" s="2" t="s">
        <v>132</v>
      </c>
      <c r="D2338" s="2" t="s">
        <v>70</v>
      </c>
      <c r="E2338">
        <v>25</v>
      </c>
      <c r="F2338" s="1">
        <v>25</v>
      </c>
      <c r="G2338" s="1">
        <v>122</v>
      </c>
      <c r="H2338">
        <v>8</v>
      </c>
      <c r="I2338">
        <v>22</v>
      </c>
    </row>
    <row r="2339" spans="1:9" hidden="1" x14ac:dyDescent="0.25">
      <c r="A2339" s="2" t="s">
        <v>122</v>
      </c>
      <c r="B2339" s="2" t="s">
        <v>59</v>
      </c>
      <c r="C2339" s="2" t="s">
        <v>133</v>
      </c>
      <c r="D2339" s="2" t="s">
        <v>70</v>
      </c>
      <c r="E2339">
        <v>13</v>
      </c>
      <c r="F2339" s="1">
        <v>13</v>
      </c>
      <c r="G2339" s="1">
        <v>57</v>
      </c>
      <c r="H2339">
        <v>8</v>
      </c>
      <c r="I2339">
        <v>13</v>
      </c>
    </row>
    <row r="2340" spans="1:9" hidden="1" x14ac:dyDescent="0.25">
      <c r="A2340" s="2" t="s">
        <v>122</v>
      </c>
      <c r="B2340" s="2" t="s">
        <v>59</v>
      </c>
      <c r="C2340" s="2" t="s">
        <v>2</v>
      </c>
      <c r="D2340" s="2" t="s">
        <v>70</v>
      </c>
      <c r="E2340">
        <v>5</v>
      </c>
      <c r="F2340" s="1">
        <v>5</v>
      </c>
      <c r="G2340" s="1">
        <v>44</v>
      </c>
      <c r="H2340" t="s">
        <v>151</v>
      </c>
      <c r="I2340">
        <v>5</v>
      </c>
    </row>
    <row r="2341" spans="1:9" hidden="1" x14ac:dyDescent="0.25">
      <c r="A2341" s="2" t="s">
        <v>122</v>
      </c>
      <c r="B2341" s="2" t="s">
        <v>65</v>
      </c>
      <c r="C2341" s="2" t="s">
        <v>129</v>
      </c>
      <c r="D2341" s="2" t="s">
        <v>70</v>
      </c>
      <c r="E2341">
        <v>0</v>
      </c>
      <c r="F2341" s="1">
        <v>0</v>
      </c>
      <c r="G2341" s="1">
        <v>7</v>
      </c>
      <c r="H2341">
        <v>0</v>
      </c>
      <c r="I2341">
        <v>0</v>
      </c>
    </row>
    <row r="2342" spans="1:9" hidden="1" x14ac:dyDescent="0.25">
      <c r="A2342" s="2" t="s">
        <v>122</v>
      </c>
      <c r="B2342" s="2" t="s">
        <v>65</v>
      </c>
      <c r="C2342" s="2" t="s">
        <v>130</v>
      </c>
      <c r="D2342" s="2" t="s">
        <v>70</v>
      </c>
      <c r="E2342">
        <v>0</v>
      </c>
      <c r="F2342" s="1">
        <v>0</v>
      </c>
      <c r="G2342" s="1">
        <v>5</v>
      </c>
      <c r="H2342">
        <v>0</v>
      </c>
      <c r="I2342">
        <v>0</v>
      </c>
    </row>
    <row r="2343" spans="1:9" x14ac:dyDescent="0.25">
      <c r="A2343" s="2" t="s">
        <v>122</v>
      </c>
      <c r="B2343" s="2" t="s">
        <v>65</v>
      </c>
      <c r="C2343" s="2" t="s">
        <v>131</v>
      </c>
      <c r="D2343" s="2" t="s">
        <v>70</v>
      </c>
      <c r="E2343">
        <v>0</v>
      </c>
      <c r="F2343" s="1">
        <v>0</v>
      </c>
      <c r="G2343" s="1">
        <v>92</v>
      </c>
      <c r="H2343">
        <v>0</v>
      </c>
      <c r="I2343">
        <v>0</v>
      </c>
    </row>
    <row r="2344" spans="1:9" hidden="1" x14ac:dyDescent="0.25">
      <c r="A2344" s="2" t="s">
        <v>122</v>
      </c>
      <c r="B2344" s="2" t="s">
        <v>65</v>
      </c>
      <c r="C2344" s="2" t="s">
        <v>132</v>
      </c>
      <c r="D2344" s="2" t="s">
        <v>70</v>
      </c>
      <c r="E2344">
        <v>0</v>
      </c>
      <c r="F2344" s="1">
        <v>0</v>
      </c>
      <c r="G2344" s="1">
        <v>44</v>
      </c>
      <c r="H2344">
        <v>0</v>
      </c>
      <c r="I2344">
        <v>0</v>
      </c>
    </row>
    <row r="2345" spans="1:9" hidden="1" x14ac:dyDescent="0.25">
      <c r="A2345" s="2" t="s">
        <v>122</v>
      </c>
      <c r="B2345" s="2" t="s">
        <v>65</v>
      </c>
      <c r="C2345" s="2" t="s">
        <v>133</v>
      </c>
      <c r="D2345" s="2" t="s">
        <v>70</v>
      </c>
      <c r="E2345">
        <v>0</v>
      </c>
      <c r="F2345" s="1">
        <v>0</v>
      </c>
      <c r="G2345" s="1">
        <v>27</v>
      </c>
      <c r="H2345">
        <v>0</v>
      </c>
      <c r="I2345">
        <v>0</v>
      </c>
    </row>
    <row r="2346" spans="1:9" hidden="1" x14ac:dyDescent="0.25">
      <c r="A2346" s="2" t="s">
        <v>122</v>
      </c>
      <c r="B2346" s="2" t="s">
        <v>65</v>
      </c>
      <c r="C2346" s="2" t="s">
        <v>2</v>
      </c>
      <c r="D2346" s="2" t="s">
        <v>70</v>
      </c>
      <c r="E2346">
        <v>0</v>
      </c>
      <c r="F2346" s="1">
        <v>0</v>
      </c>
      <c r="G2346" s="1">
        <v>38</v>
      </c>
      <c r="H2346">
        <v>0</v>
      </c>
      <c r="I2346">
        <v>0</v>
      </c>
    </row>
    <row r="2347" spans="1:9" hidden="1" x14ac:dyDescent="0.25">
      <c r="A2347" s="2" t="s">
        <v>122</v>
      </c>
      <c r="B2347" s="2" t="s">
        <v>67</v>
      </c>
      <c r="C2347" s="2" t="s">
        <v>129</v>
      </c>
      <c r="D2347" s="2" t="s">
        <v>70</v>
      </c>
      <c r="E2347">
        <v>9</v>
      </c>
      <c r="F2347" s="1">
        <v>0</v>
      </c>
      <c r="G2347" s="1">
        <v>90</v>
      </c>
      <c r="H2347">
        <v>0</v>
      </c>
      <c r="I2347">
        <v>0</v>
      </c>
    </row>
    <row r="2348" spans="1:9" hidden="1" x14ac:dyDescent="0.25">
      <c r="A2348" s="2" t="s">
        <v>122</v>
      </c>
      <c r="B2348" s="2" t="s">
        <v>67</v>
      </c>
      <c r="C2348" s="2" t="s">
        <v>130</v>
      </c>
      <c r="D2348" s="2" t="s">
        <v>70</v>
      </c>
      <c r="E2348">
        <v>10</v>
      </c>
      <c r="F2348" s="1">
        <v>10</v>
      </c>
      <c r="G2348" s="1">
        <v>95</v>
      </c>
      <c r="H2348">
        <v>0</v>
      </c>
      <c r="I2348">
        <v>0</v>
      </c>
    </row>
    <row r="2349" spans="1:9" x14ac:dyDescent="0.25">
      <c r="A2349" s="2" t="s">
        <v>122</v>
      </c>
      <c r="B2349" s="2" t="s">
        <v>67</v>
      </c>
      <c r="C2349" s="2" t="s">
        <v>131</v>
      </c>
      <c r="D2349" s="2" t="s">
        <v>70</v>
      </c>
      <c r="E2349">
        <v>195</v>
      </c>
      <c r="F2349" s="1">
        <v>190</v>
      </c>
      <c r="G2349" s="1">
        <v>1761</v>
      </c>
      <c r="H2349">
        <v>21</v>
      </c>
      <c r="I2349">
        <v>141</v>
      </c>
    </row>
    <row r="2350" spans="1:9" hidden="1" x14ac:dyDescent="0.25">
      <c r="A2350" s="2" t="s">
        <v>122</v>
      </c>
      <c r="B2350" s="2" t="s">
        <v>67</v>
      </c>
      <c r="C2350" s="2" t="s">
        <v>132</v>
      </c>
      <c r="D2350" s="2" t="s">
        <v>70</v>
      </c>
      <c r="E2350">
        <v>91</v>
      </c>
      <c r="F2350" s="1">
        <v>84</v>
      </c>
      <c r="G2350" s="1">
        <v>493</v>
      </c>
      <c r="H2350">
        <v>23</v>
      </c>
      <c r="I2350">
        <v>75</v>
      </c>
    </row>
    <row r="2351" spans="1:9" hidden="1" x14ac:dyDescent="0.25">
      <c r="A2351" s="2" t="s">
        <v>122</v>
      </c>
      <c r="B2351" s="2" t="s">
        <v>67</v>
      </c>
      <c r="C2351" s="2" t="s">
        <v>133</v>
      </c>
      <c r="D2351" s="2" t="s">
        <v>70</v>
      </c>
      <c r="E2351">
        <v>65</v>
      </c>
      <c r="F2351" s="1">
        <v>62</v>
      </c>
      <c r="G2351" s="1">
        <v>760</v>
      </c>
      <c r="H2351">
        <v>14</v>
      </c>
      <c r="I2351">
        <v>55</v>
      </c>
    </row>
    <row r="2352" spans="1:9" hidden="1" x14ac:dyDescent="0.25">
      <c r="A2352" s="2" t="s">
        <v>122</v>
      </c>
      <c r="B2352" s="2" t="s">
        <v>67</v>
      </c>
      <c r="C2352" s="2" t="s">
        <v>2</v>
      </c>
      <c r="D2352" s="2" t="s">
        <v>70</v>
      </c>
      <c r="E2352">
        <v>68</v>
      </c>
      <c r="F2352" s="1">
        <v>62</v>
      </c>
      <c r="G2352" s="1">
        <v>1061</v>
      </c>
      <c r="H2352">
        <v>32</v>
      </c>
      <c r="I2352">
        <v>61</v>
      </c>
    </row>
    <row r="2353" spans="1:9" x14ac:dyDescent="0.25">
      <c r="A2353" s="2" t="s">
        <v>122</v>
      </c>
      <c r="B2353" s="2" t="s">
        <v>109</v>
      </c>
      <c r="C2353" s="2" t="s">
        <v>131</v>
      </c>
      <c r="D2353" s="2" t="s">
        <v>70</v>
      </c>
      <c r="E2353">
        <v>0</v>
      </c>
      <c r="F2353" s="1">
        <v>0</v>
      </c>
      <c r="G2353" s="1">
        <v>1</v>
      </c>
      <c r="H2353">
        <v>0</v>
      </c>
      <c r="I2353">
        <v>0</v>
      </c>
    </row>
    <row r="2354" spans="1:9" hidden="1" x14ac:dyDescent="0.25">
      <c r="A2354" s="2" t="s">
        <v>122</v>
      </c>
      <c r="B2354" s="2" t="s">
        <v>109</v>
      </c>
      <c r="C2354" s="2" t="s">
        <v>132</v>
      </c>
      <c r="D2354" s="2" t="s">
        <v>70</v>
      </c>
      <c r="E2354">
        <v>0</v>
      </c>
      <c r="F2354" s="1">
        <v>0</v>
      </c>
      <c r="G2354" s="1">
        <v>1</v>
      </c>
      <c r="H2354">
        <v>0</v>
      </c>
      <c r="I2354">
        <v>0</v>
      </c>
    </row>
    <row r="2355" spans="1:9" hidden="1" x14ac:dyDescent="0.25">
      <c r="A2355" s="2" t="s">
        <v>122</v>
      </c>
      <c r="B2355" s="2" t="s">
        <v>109</v>
      </c>
      <c r="C2355" s="2" t="s">
        <v>133</v>
      </c>
      <c r="D2355" s="2" t="s">
        <v>70</v>
      </c>
      <c r="E2355">
        <v>0</v>
      </c>
      <c r="F2355" s="1">
        <v>0</v>
      </c>
      <c r="G2355" s="1">
        <v>1</v>
      </c>
      <c r="H2355">
        <v>0</v>
      </c>
      <c r="I2355">
        <v>0</v>
      </c>
    </row>
    <row r="2356" spans="1:9" hidden="1" x14ac:dyDescent="0.25">
      <c r="A2356" s="2" t="s">
        <v>122</v>
      </c>
      <c r="B2356" s="2" t="s">
        <v>110</v>
      </c>
      <c r="C2356" s="2" t="s">
        <v>129</v>
      </c>
      <c r="D2356" s="2" t="s">
        <v>70</v>
      </c>
      <c r="E2356">
        <v>0</v>
      </c>
      <c r="F2356" s="1">
        <v>0</v>
      </c>
      <c r="G2356" s="1">
        <v>1</v>
      </c>
      <c r="H2356">
        <v>0</v>
      </c>
      <c r="I2356">
        <v>0</v>
      </c>
    </row>
    <row r="2357" spans="1:9" hidden="1" x14ac:dyDescent="0.25">
      <c r="A2357" s="2" t="s">
        <v>122</v>
      </c>
      <c r="B2357" s="2" t="s">
        <v>110</v>
      </c>
      <c r="C2357" s="2" t="s">
        <v>130</v>
      </c>
      <c r="D2357" s="2" t="s">
        <v>70</v>
      </c>
      <c r="E2357">
        <v>0</v>
      </c>
      <c r="F2357" s="1">
        <v>0</v>
      </c>
      <c r="G2357" s="1">
        <v>3</v>
      </c>
      <c r="H2357">
        <v>0</v>
      </c>
      <c r="I2357">
        <v>0</v>
      </c>
    </row>
    <row r="2358" spans="1:9" x14ac:dyDescent="0.25">
      <c r="A2358" s="2" t="s">
        <v>122</v>
      </c>
      <c r="B2358" s="2" t="s">
        <v>110</v>
      </c>
      <c r="C2358" s="2" t="s">
        <v>131</v>
      </c>
      <c r="D2358" s="2" t="s">
        <v>70</v>
      </c>
      <c r="E2358">
        <v>0</v>
      </c>
      <c r="F2358" s="1">
        <v>0</v>
      </c>
      <c r="G2358" s="1">
        <v>43</v>
      </c>
      <c r="H2358">
        <v>0</v>
      </c>
      <c r="I2358">
        <v>0</v>
      </c>
    </row>
    <row r="2359" spans="1:9" hidden="1" x14ac:dyDescent="0.25">
      <c r="A2359" s="2" t="s">
        <v>122</v>
      </c>
      <c r="B2359" s="2" t="s">
        <v>110</v>
      </c>
      <c r="C2359" s="2" t="s">
        <v>132</v>
      </c>
      <c r="D2359" s="2" t="s">
        <v>70</v>
      </c>
      <c r="E2359">
        <v>0</v>
      </c>
      <c r="F2359" s="1">
        <v>0</v>
      </c>
      <c r="G2359" s="1">
        <v>135</v>
      </c>
      <c r="H2359">
        <v>0</v>
      </c>
      <c r="I2359">
        <v>0</v>
      </c>
    </row>
    <row r="2360" spans="1:9" hidden="1" x14ac:dyDescent="0.25">
      <c r="A2360" s="2" t="s">
        <v>122</v>
      </c>
      <c r="B2360" s="2" t="s">
        <v>110</v>
      </c>
      <c r="C2360" s="2" t="s">
        <v>133</v>
      </c>
      <c r="D2360" s="2" t="s">
        <v>70</v>
      </c>
      <c r="E2360">
        <v>0</v>
      </c>
      <c r="F2360" s="1">
        <v>0</v>
      </c>
      <c r="G2360" s="1">
        <v>141</v>
      </c>
      <c r="H2360">
        <v>0</v>
      </c>
      <c r="I2360">
        <v>0</v>
      </c>
    </row>
    <row r="2361" spans="1:9" hidden="1" x14ac:dyDescent="0.25">
      <c r="A2361" s="2" t="s">
        <v>122</v>
      </c>
      <c r="B2361" s="2" t="s">
        <v>110</v>
      </c>
      <c r="C2361" s="2" t="s">
        <v>2</v>
      </c>
      <c r="D2361" s="2" t="s">
        <v>70</v>
      </c>
      <c r="E2361">
        <v>0</v>
      </c>
      <c r="F2361" s="1">
        <v>0</v>
      </c>
      <c r="G2361" s="1">
        <v>78</v>
      </c>
      <c r="H2361">
        <v>0</v>
      </c>
      <c r="I2361">
        <v>0</v>
      </c>
    </row>
    <row r="2362" spans="1:9" hidden="1" x14ac:dyDescent="0.25">
      <c r="A2362" s="2" t="s">
        <v>122</v>
      </c>
      <c r="B2362" s="2" t="s">
        <v>56</v>
      </c>
      <c r="C2362" s="2" t="s">
        <v>129</v>
      </c>
      <c r="D2362" s="2" t="s">
        <v>70</v>
      </c>
      <c r="E2362" t="s">
        <v>151</v>
      </c>
      <c r="F2362" s="1">
        <v>0</v>
      </c>
      <c r="G2362" s="1">
        <v>8</v>
      </c>
      <c r="H2362">
        <v>0</v>
      </c>
      <c r="I2362">
        <v>0</v>
      </c>
    </row>
    <row r="2363" spans="1:9" hidden="1" x14ac:dyDescent="0.25">
      <c r="A2363" s="2" t="s">
        <v>122</v>
      </c>
      <c r="B2363" s="2" t="s">
        <v>56</v>
      </c>
      <c r="C2363" s="2" t="s">
        <v>130</v>
      </c>
      <c r="D2363" s="2" t="s">
        <v>70</v>
      </c>
      <c r="E2363" t="s">
        <v>151</v>
      </c>
      <c r="F2363" s="1" t="s">
        <v>151</v>
      </c>
      <c r="G2363" s="1">
        <v>20</v>
      </c>
      <c r="H2363">
        <v>0</v>
      </c>
      <c r="I2363">
        <v>0</v>
      </c>
    </row>
    <row r="2364" spans="1:9" x14ac:dyDescent="0.25">
      <c r="A2364" s="2" t="s">
        <v>122</v>
      </c>
      <c r="B2364" s="2" t="s">
        <v>56</v>
      </c>
      <c r="C2364" s="2" t="s">
        <v>131</v>
      </c>
      <c r="D2364" s="2" t="s">
        <v>70</v>
      </c>
      <c r="E2364">
        <v>31</v>
      </c>
      <c r="F2364" s="1">
        <v>30</v>
      </c>
      <c r="G2364" s="1">
        <v>127</v>
      </c>
      <c r="H2364">
        <v>14</v>
      </c>
      <c r="I2364">
        <v>28</v>
      </c>
    </row>
    <row r="2365" spans="1:9" hidden="1" x14ac:dyDescent="0.25">
      <c r="A2365" s="2" t="s">
        <v>122</v>
      </c>
      <c r="B2365" s="2" t="s">
        <v>56</v>
      </c>
      <c r="C2365" s="2" t="s">
        <v>132</v>
      </c>
      <c r="D2365" s="2" t="s">
        <v>70</v>
      </c>
      <c r="E2365">
        <v>37</v>
      </c>
      <c r="F2365" s="1">
        <v>36</v>
      </c>
      <c r="G2365" s="1">
        <v>74</v>
      </c>
      <c r="H2365">
        <v>26</v>
      </c>
      <c r="I2365">
        <v>36</v>
      </c>
    </row>
    <row r="2366" spans="1:9" hidden="1" x14ac:dyDescent="0.25">
      <c r="A2366" s="2" t="s">
        <v>122</v>
      </c>
      <c r="B2366" s="2" t="s">
        <v>56</v>
      </c>
      <c r="C2366" s="2" t="s">
        <v>133</v>
      </c>
      <c r="D2366" s="2" t="s">
        <v>70</v>
      </c>
      <c r="E2366">
        <v>8</v>
      </c>
      <c r="F2366" s="1">
        <v>8</v>
      </c>
      <c r="G2366" s="1">
        <v>29</v>
      </c>
      <c r="H2366" t="s">
        <v>151</v>
      </c>
      <c r="I2366">
        <v>6</v>
      </c>
    </row>
    <row r="2367" spans="1:9" hidden="1" x14ac:dyDescent="0.25">
      <c r="A2367" s="2" t="s">
        <v>122</v>
      </c>
      <c r="B2367" s="2" t="s">
        <v>56</v>
      </c>
      <c r="C2367" s="2" t="s">
        <v>2</v>
      </c>
      <c r="D2367" s="2" t="s">
        <v>70</v>
      </c>
      <c r="E2367" t="s">
        <v>151</v>
      </c>
      <c r="F2367" s="1" t="s">
        <v>151</v>
      </c>
      <c r="G2367" s="1">
        <v>15</v>
      </c>
      <c r="H2367" t="s">
        <v>151</v>
      </c>
      <c r="I2367">
        <v>4</v>
      </c>
    </row>
    <row r="2368" spans="1:9" hidden="1" x14ac:dyDescent="0.25">
      <c r="A2368" s="2" t="s">
        <v>122</v>
      </c>
      <c r="B2368" s="2" t="s">
        <v>70</v>
      </c>
      <c r="C2368" s="2" t="s">
        <v>130</v>
      </c>
      <c r="D2368" s="2" t="s">
        <v>70</v>
      </c>
      <c r="E2368" t="s">
        <v>151</v>
      </c>
      <c r="F2368" s="1" t="s">
        <v>151</v>
      </c>
      <c r="G2368" s="1">
        <v>0</v>
      </c>
      <c r="H2368">
        <v>0</v>
      </c>
      <c r="I2368">
        <v>0</v>
      </c>
    </row>
    <row r="2369" spans="1:9" x14ac:dyDescent="0.25">
      <c r="A2369" s="2" t="s">
        <v>122</v>
      </c>
      <c r="B2369" s="2" t="s">
        <v>70</v>
      </c>
      <c r="C2369" s="2" t="s">
        <v>131</v>
      </c>
      <c r="D2369" s="2" t="s">
        <v>70</v>
      </c>
      <c r="E2369">
        <v>69</v>
      </c>
      <c r="F2369" s="1">
        <v>65</v>
      </c>
      <c r="G2369" s="1">
        <v>0</v>
      </c>
      <c r="H2369">
        <v>20</v>
      </c>
      <c r="I2369">
        <v>53</v>
      </c>
    </row>
    <row r="2370" spans="1:9" hidden="1" x14ac:dyDescent="0.25">
      <c r="A2370" s="2" t="s">
        <v>122</v>
      </c>
      <c r="B2370" s="2" t="s">
        <v>70</v>
      </c>
      <c r="C2370" s="2" t="s">
        <v>132</v>
      </c>
      <c r="D2370" s="2" t="s">
        <v>70</v>
      </c>
      <c r="E2370">
        <v>47</v>
      </c>
      <c r="F2370" s="1">
        <v>45</v>
      </c>
      <c r="G2370" s="1">
        <v>0</v>
      </c>
      <c r="H2370">
        <v>11</v>
      </c>
      <c r="I2370">
        <v>39</v>
      </c>
    </row>
    <row r="2371" spans="1:9" hidden="1" x14ac:dyDescent="0.25">
      <c r="A2371" s="2" t="s">
        <v>122</v>
      </c>
      <c r="B2371" s="2" t="s">
        <v>70</v>
      </c>
      <c r="C2371" s="2" t="s">
        <v>133</v>
      </c>
      <c r="D2371" s="2" t="s">
        <v>70</v>
      </c>
      <c r="E2371">
        <v>46</v>
      </c>
      <c r="F2371" s="1">
        <v>43</v>
      </c>
      <c r="G2371" s="1">
        <v>0</v>
      </c>
      <c r="H2371">
        <v>10</v>
      </c>
      <c r="I2371">
        <v>39</v>
      </c>
    </row>
    <row r="2372" spans="1:9" hidden="1" x14ac:dyDescent="0.25">
      <c r="A2372" s="2" t="s">
        <v>122</v>
      </c>
      <c r="B2372" s="2" t="s">
        <v>70</v>
      </c>
      <c r="C2372" s="2" t="s">
        <v>2</v>
      </c>
      <c r="D2372" s="2" t="s">
        <v>70</v>
      </c>
      <c r="E2372">
        <v>20</v>
      </c>
      <c r="F2372" s="1">
        <v>18</v>
      </c>
      <c r="G2372" s="1">
        <v>0</v>
      </c>
      <c r="H2372">
        <v>7</v>
      </c>
      <c r="I2372">
        <v>18</v>
      </c>
    </row>
    <row r="2373" spans="1:9" hidden="1" x14ac:dyDescent="0.25">
      <c r="A2373" s="2" t="s">
        <v>123</v>
      </c>
      <c r="B2373" s="2" t="s">
        <v>105</v>
      </c>
      <c r="C2373" s="2" t="s">
        <v>129</v>
      </c>
      <c r="D2373" s="2" t="s">
        <v>70</v>
      </c>
      <c r="E2373" t="s">
        <v>151</v>
      </c>
      <c r="F2373" s="1">
        <v>0</v>
      </c>
      <c r="G2373" s="1">
        <v>11</v>
      </c>
      <c r="H2373">
        <v>0</v>
      </c>
      <c r="I2373">
        <v>0</v>
      </c>
    </row>
    <row r="2374" spans="1:9" hidden="1" x14ac:dyDescent="0.25">
      <c r="A2374" s="2" t="s">
        <v>123</v>
      </c>
      <c r="B2374" s="2" t="s">
        <v>105</v>
      </c>
      <c r="C2374" s="2" t="s">
        <v>130</v>
      </c>
      <c r="D2374" s="2" t="s">
        <v>70</v>
      </c>
      <c r="E2374">
        <v>7</v>
      </c>
      <c r="F2374" s="1">
        <v>6</v>
      </c>
      <c r="G2374" s="1">
        <v>5</v>
      </c>
      <c r="H2374">
        <v>0</v>
      </c>
      <c r="I2374">
        <v>1</v>
      </c>
    </row>
    <row r="2375" spans="1:9" x14ac:dyDescent="0.25">
      <c r="A2375" s="2" t="s">
        <v>123</v>
      </c>
      <c r="B2375" s="2" t="s">
        <v>105</v>
      </c>
      <c r="C2375" s="2" t="s">
        <v>131</v>
      </c>
      <c r="D2375" s="2" t="s">
        <v>70</v>
      </c>
      <c r="E2375">
        <v>11</v>
      </c>
      <c r="F2375" s="1">
        <v>11</v>
      </c>
      <c r="G2375" s="1">
        <v>39</v>
      </c>
      <c r="H2375" t="s">
        <v>151</v>
      </c>
      <c r="I2375">
        <v>9</v>
      </c>
    </row>
    <row r="2376" spans="1:9" hidden="1" x14ac:dyDescent="0.25">
      <c r="A2376" s="2" t="s">
        <v>123</v>
      </c>
      <c r="B2376" s="2" t="s">
        <v>105</v>
      </c>
      <c r="C2376" s="2" t="s">
        <v>132</v>
      </c>
      <c r="D2376" s="2" t="s">
        <v>70</v>
      </c>
      <c r="E2376" t="s">
        <v>151</v>
      </c>
      <c r="F2376" s="1" t="s">
        <v>151</v>
      </c>
      <c r="G2376" s="1">
        <v>26</v>
      </c>
      <c r="H2376" t="s">
        <v>151</v>
      </c>
      <c r="I2376">
        <v>2</v>
      </c>
    </row>
    <row r="2377" spans="1:9" hidden="1" x14ac:dyDescent="0.25">
      <c r="A2377" s="2" t="s">
        <v>123</v>
      </c>
      <c r="B2377" s="2" t="s">
        <v>105</v>
      </c>
      <c r="C2377" s="2" t="s">
        <v>133</v>
      </c>
      <c r="D2377" s="2" t="s">
        <v>70</v>
      </c>
      <c r="E2377">
        <v>7</v>
      </c>
      <c r="F2377" s="1">
        <v>6</v>
      </c>
      <c r="G2377" s="1">
        <v>18</v>
      </c>
      <c r="H2377" t="s">
        <v>151</v>
      </c>
      <c r="I2377">
        <v>6</v>
      </c>
    </row>
    <row r="2378" spans="1:9" hidden="1" x14ac:dyDescent="0.25">
      <c r="A2378" s="2" t="s">
        <v>123</v>
      </c>
      <c r="B2378" s="2" t="s">
        <v>105</v>
      </c>
      <c r="C2378" s="2" t="s">
        <v>2</v>
      </c>
      <c r="D2378" s="2" t="s">
        <v>70</v>
      </c>
      <c r="E2378" t="s">
        <v>151</v>
      </c>
      <c r="F2378" s="1" t="s">
        <v>151</v>
      </c>
      <c r="G2378" s="1">
        <v>11</v>
      </c>
      <c r="H2378" t="s">
        <v>151</v>
      </c>
      <c r="I2378">
        <v>2</v>
      </c>
    </row>
    <row r="2379" spans="1:9" hidden="1" x14ac:dyDescent="0.25">
      <c r="A2379" s="2" t="s">
        <v>123</v>
      </c>
      <c r="B2379" s="2" t="s">
        <v>48</v>
      </c>
      <c r="C2379" s="2" t="s">
        <v>129</v>
      </c>
      <c r="D2379" s="2" t="s">
        <v>70</v>
      </c>
      <c r="E2379">
        <v>0</v>
      </c>
      <c r="F2379" s="1">
        <v>0</v>
      </c>
      <c r="G2379" s="1">
        <v>6</v>
      </c>
      <c r="H2379">
        <v>0</v>
      </c>
      <c r="I2379">
        <v>0</v>
      </c>
    </row>
    <row r="2380" spans="1:9" hidden="1" x14ac:dyDescent="0.25">
      <c r="A2380" s="2" t="s">
        <v>123</v>
      </c>
      <c r="B2380" s="2" t="s">
        <v>48</v>
      </c>
      <c r="C2380" s="2" t="s">
        <v>130</v>
      </c>
      <c r="D2380" s="2" t="s">
        <v>70</v>
      </c>
      <c r="E2380" t="s">
        <v>151</v>
      </c>
      <c r="F2380" s="1" t="s">
        <v>151</v>
      </c>
      <c r="G2380" s="1">
        <v>8</v>
      </c>
      <c r="H2380">
        <v>0</v>
      </c>
      <c r="I2380">
        <v>0</v>
      </c>
    </row>
    <row r="2381" spans="1:9" x14ac:dyDescent="0.25">
      <c r="A2381" s="2" t="s">
        <v>123</v>
      </c>
      <c r="B2381" s="2" t="s">
        <v>48</v>
      </c>
      <c r="C2381" s="2" t="s">
        <v>131</v>
      </c>
      <c r="D2381" s="2" t="s">
        <v>70</v>
      </c>
      <c r="E2381">
        <v>5</v>
      </c>
      <c r="F2381" s="1">
        <v>5</v>
      </c>
      <c r="G2381" s="1">
        <v>46</v>
      </c>
      <c r="H2381">
        <v>0</v>
      </c>
      <c r="I2381">
        <v>3</v>
      </c>
    </row>
    <row r="2382" spans="1:9" hidden="1" x14ac:dyDescent="0.25">
      <c r="A2382" s="2" t="s">
        <v>123</v>
      </c>
      <c r="B2382" s="2" t="s">
        <v>48</v>
      </c>
      <c r="C2382" s="2" t="s">
        <v>132</v>
      </c>
      <c r="D2382" s="2" t="s">
        <v>70</v>
      </c>
      <c r="E2382">
        <v>6</v>
      </c>
      <c r="F2382" s="1">
        <v>5</v>
      </c>
      <c r="G2382" s="1">
        <v>31</v>
      </c>
      <c r="H2382" t="s">
        <v>151</v>
      </c>
      <c r="I2382">
        <v>4</v>
      </c>
    </row>
    <row r="2383" spans="1:9" hidden="1" x14ac:dyDescent="0.25">
      <c r="A2383" s="2" t="s">
        <v>123</v>
      </c>
      <c r="B2383" s="2" t="s">
        <v>48</v>
      </c>
      <c r="C2383" s="2" t="s">
        <v>133</v>
      </c>
      <c r="D2383" s="2" t="s">
        <v>70</v>
      </c>
      <c r="E2383">
        <v>5</v>
      </c>
      <c r="F2383" s="1">
        <v>5</v>
      </c>
      <c r="G2383" s="1">
        <v>28</v>
      </c>
      <c r="H2383" t="s">
        <v>151</v>
      </c>
      <c r="I2383">
        <v>5</v>
      </c>
    </row>
    <row r="2384" spans="1:9" hidden="1" x14ac:dyDescent="0.25">
      <c r="A2384" s="2" t="s">
        <v>123</v>
      </c>
      <c r="B2384" s="2" t="s">
        <v>48</v>
      </c>
      <c r="C2384" s="2" t="s">
        <v>2</v>
      </c>
      <c r="D2384" s="2" t="s">
        <v>70</v>
      </c>
      <c r="E2384" t="s">
        <v>151</v>
      </c>
      <c r="F2384" s="1" t="s">
        <v>151</v>
      </c>
      <c r="G2384" s="1">
        <v>14</v>
      </c>
      <c r="H2384">
        <v>0</v>
      </c>
      <c r="I2384">
        <v>4</v>
      </c>
    </row>
    <row r="2385" spans="1:9" hidden="1" x14ac:dyDescent="0.25">
      <c r="A2385" s="2" t="s">
        <v>123</v>
      </c>
      <c r="B2385" s="2" t="s">
        <v>49</v>
      </c>
      <c r="C2385" s="2" t="s">
        <v>129</v>
      </c>
      <c r="D2385" s="2" t="s">
        <v>70</v>
      </c>
      <c r="E2385" t="s">
        <v>151</v>
      </c>
      <c r="F2385" s="1">
        <v>0</v>
      </c>
      <c r="G2385" s="1">
        <v>3</v>
      </c>
      <c r="H2385">
        <v>0</v>
      </c>
      <c r="I2385">
        <v>0</v>
      </c>
    </row>
    <row r="2386" spans="1:9" hidden="1" x14ac:dyDescent="0.25">
      <c r="A2386" s="2" t="s">
        <v>123</v>
      </c>
      <c r="B2386" s="2" t="s">
        <v>49</v>
      </c>
      <c r="C2386" s="2" t="s">
        <v>130</v>
      </c>
      <c r="D2386" s="2" t="s">
        <v>70</v>
      </c>
      <c r="E2386">
        <v>0</v>
      </c>
      <c r="F2386" s="1">
        <v>0</v>
      </c>
      <c r="G2386" s="1">
        <v>4</v>
      </c>
      <c r="H2386">
        <v>0</v>
      </c>
      <c r="I2386">
        <v>0</v>
      </c>
    </row>
    <row r="2387" spans="1:9" x14ac:dyDescent="0.25">
      <c r="A2387" s="2" t="s">
        <v>123</v>
      </c>
      <c r="B2387" s="2" t="s">
        <v>49</v>
      </c>
      <c r="C2387" s="2" t="s">
        <v>131</v>
      </c>
      <c r="D2387" s="2" t="s">
        <v>70</v>
      </c>
      <c r="E2387">
        <v>6</v>
      </c>
      <c r="F2387" s="1">
        <v>6</v>
      </c>
      <c r="G2387" s="1">
        <v>9</v>
      </c>
      <c r="H2387" t="s">
        <v>151</v>
      </c>
      <c r="I2387">
        <v>5</v>
      </c>
    </row>
    <row r="2388" spans="1:9" hidden="1" x14ac:dyDescent="0.25">
      <c r="A2388" s="2" t="s">
        <v>123</v>
      </c>
      <c r="B2388" s="2" t="s">
        <v>49</v>
      </c>
      <c r="C2388" s="2" t="s">
        <v>132</v>
      </c>
      <c r="D2388" s="2" t="s">
        <v>70</v>
      </c>
      <c r="E2388" t="s">
        <v>151</v>
      </c>
      <c r="F2388" s="1" t="s">
        <v>151</v>
      </c>
      <c r="G2388" s="1">
        <v>15</v>
      </c>
      <c r="H2388" t="s">
        <v>151</v>
      </c>
      <c r="I2388">
        <v>2</v>
      </c>
    </row>
    <row r="2389" spans="1:9" hidden="1" x14ac:dyDescent="0.25">
      <c r="A2389" s="2" t="s">
        <v>123</v>
      </c>
      <c r="B2389" s="2" t="s">
        <v>49</v>
      </c>
      <c r="C2389" s="2" t="s">
        <v>133</v>
      </c>
      <c r="D2389" s="2" t="s">
        <v>70</v>
      </c>
      <c r="E2389">
        <v>0</v>
      </c>
      <c r="F2389" s="1">
        <v>0</v>
      </c>
      <c r="G2389" s="1">
        <v>3</v>
      </c>
      <c r="H2389">
        <v>0</v>
      </c>
      <c r="I2389">
        <v>0</v>
      </c>
    </row>
    <row r="2390" spans="1:9" hidden="1" x14ac:dyDescent="0.25">
      <c r="A2390" s="2" t="s">
        <v>123</v>
      </c>
      <c r="B2390" s="2" t="s">
        <v>49</v>
      </c>
      <c r="C2390" s="2" t="s">
        <v>2</v>
      </c>
      <c r="D2390" s="2" t="s">
        <v>70</v>
      </c>
      <c r="E2390">
        <v>0</v>
      </c>
      <c r="F2390" s="1">
        <v>0</v>
      </c>
      <c r="G2390" s="1">
        <v>1</v>
      </c>
      <c r="H2390">
        <v>0</v>
      </c>
      <c r="I2390">
        <v>0</v>
      </c>
    </row>
    <row r="2391" spans="1:9" hidden="1" x14ac:dyDescent="0.25">
      <c r="A2391" s="2" t="s">
        <v>123</v>
      </c>
      <c r="B2391" s="2" t="s">
        <v>106</v>
      </c>
      <c r="C2391" s="2" t="s">
        <v>129</v>
      </c>
      <c r="D2391" s="2" t="s">
        <v>70</v>
      </c>
      <c r="E2391">
        <v>0</v>
      </c>
      <c r="F2391" s="1">
        <v>0</v>
      </c>
      <c r="G2391" s="1">
        <v>14</v>
      </c>
      <c r="H2391">
        <v>0</v>
      </c>
      <c r="I2391">
        <v>0</v>
      </c>
    </row>
    <row r="2392" spans="1:9" hidden="1" x14ac:dyDescent="0.25">
      <c r="A2392" s="2" t="s">
        <v>123</v>
      </c>
      <c r="B2392" s="2" t="s">
        <v>106</v>
      </c>
      <c r="C2392" s="2" t="s">
        <v>130</v>
      </c>
      <c r="D2392" s="2" t="s">
        <v>70</v>
      </c>
      <c r="E2392" t="s">
        <v>151</v>
      </c>
      <c r="F2392" s="1" t="s">
        <v>151</v>
      </c>
      <c r="G2392" s="1">
        <v>11</v>
      </c>
      <c r="H2392">
        <v>0</v>
      </c>
      <c r="I2392">
        <v>0</v>
      </c>
    </row>
    <row r="2393" spans="1:9" x14ac:dyDescent="0.25">
      <c r="A2393" s="2" t="s">
        <v>123</v>
      </c>
      <c r="B2393" s="2" t="s">
        <v>106</v>
      </c>
      <c r="C2393" s="2" t="s">
        <v>131</v>
      </c>
      <c r="D2393" s="2" t="s">
        <v>70</v>
      </c>
      <c r="E2393">
        <v>74</v>
      </c>
      <c r="F2393" s="1">
        <v>67</v>
      </c>
      <c r="G2393" s="1">
        <v>95</v>
      </c>
      <c r="H2393">
        <v>24</v>
      </c>
      <c r="I2393">
        <v>58</v>
      </c>
    </row>
    <row r="2394" spans="1:9" hidden="1" x14ac:dyDescent="0.25">
      <c r="A2394" s="2" t="s">
        <v>123</v>
      </c>
      <c r="B2394" s="2" t="s">
        <v>106</v>
      </c>
      <c r="C2394" s="2" t="s">
        <v>132</v>
      </c>
      <c r="D2394" s="2" t="s">
        <v>70</v>
      </c>
      <c r="E2394">
        <v>54</v>
      </c>
      <c r="F2394" s="1">
        <v>52</v>
      </c>
      <c r="G2394" s="1">
        <v>79</v>
      </c>
      <c r="H2394">
        <v>15</v>
      </c>
      <c r="I2394">
        <v>41</v>
      </c>
    </row>
    <row r="2395" spans="1:9" hidden="1" x14ac:dyDescent="0.25">
      <c r="A2395" s="2" t="s">
        <v>123</v>
      </c>
      <c r="B2395" s="2" t="s">
        <v>106</v>
      </c>
      <c r="C2395" s="2" t="s">
        <v>133</v>
      </c>
      <c r="D2395" s="2" t="s">
        <v>70</v>
      </c>
      <c r="E2395">
        <v>9</v>
      </c>
      <c r="F2395" s="1">
        <v>7</v>
      </c>
      <c r="G2395" s="1">
        <v>27</v>
      </c>
      <c r="H2395" t="s">
        <v>151</v>
      </c>
      <c r="I2395">
        <v>5</v>
      </c>
    </row>
    <row r="2396" spans="1:9" hidden="1" x14ac:dyDescent="0.25">
      <c r="A2396" s="2" t="s">
        <v>123</v>
      </c>
      <c r="B2396" s="2" t="s">
        <v>106</v>
      </c>
      <c r="C2396" s="2" t="s">
        <v>2</v>
      </c>
      <c r="D2396" s="2" t="s">
        <v>70</v>
      </c>
      <c r="E2396" t="s">
        <v>151</v>
      </c>
      <c r="F2396" s="1" t="s">
        <v>151</v>
      </c>
      <c r="G2396" s="1">
        <v>10</v>
      </c>
      <c r="H2396" t="s">
        <v>151</v>
      </c>
      <c r="I2396">
        <v>2</v>
      </c>
    </row>
    <row r="2397" spans="1:9" hidden="1" x14ac:dyDescent="0.25">
      <c r="A2397" s="2" t="s">
        <v>123</v>
      </c>
      <c r="B2397" s="2" t="s">
        <v>107</v>
      </c>
      <c r="C2397" s="2" t="s">
        <v>129</v>
      </c>
      <c r="D2397" s="2" t="s">
        <v>70</v>
      </c>
      <c r="E2397">
        <v>0</v>
      </c>
      <c r="F2397" s="1">
        <v>0</v>
      </c>
      <c r="G2397" s="1">
        <v>2</v>
      </c>
      <c r="H2397">
        <v>0</v>
      </c>
      <c r="I2397">
        <v>0</v>
      </c>
    </row>
    <row r="2398" spans="1:9" hidden="1" x14ac:dyDescent="0.25">
      <c r="A2398" s="2" t="s">
        <v>123</v>
      </c>
      <c r="B2398" s="2" t="s">
        <v>107</v>
      </c>
      <c r="C2398" s="2" t="s">
        <v>130</v>
      </c>
      <c r="D2398" s="2" t="s">
        <v>70</v>
      </c>
      <c r="E2398" t="s">
        <v>151</v>
      </c>
      <c r="F2398" s="1" t="s">
        <v>151</v>
      </c>
      <c r="G2398" s="1">
        <v>2</v>
      </c>
      <c r="H2398">
        <v>0</v>
      </c>
      <c r="I2398">
        <v>0</v>
      </c>
    </row>
    <row r="2399" spans="1:9" x14ac:dyDescent="0.25">
      <c r="A2399" s="2" t="s">
        <v>123</v>
      </c>
      <c r="B2399" s="2" t="s">
        <v>107</v>
      </c>
      <c r="C2399" s="2" t="s">
        <v>131</v>
      </c>
      <c r="D2399" s="2" t="s">
        <v>70</v>
      </c>
      <c r="E2399">
        <v>5</v>
      </c>
      <c r="F2399" s="1">
        <v>5</v>
      </c>
      <c r="G2399" s="1">
        <v>20</v>
      </c>
      <c r="H2399" t="s">
        <v>151</v>
      </c>
      <c r="I2399">
        <v>4</v>
      </c>
    </row>
    <row r="2400" spans="1:9" hidden="1" x14ac:dyDescent="0.25">
      <c r="A2400" s="2" t="s">
        <v>123</v>
      </c>
      <c r="B2400" s="2" t="s">
        <v>107</v>
      </c>
      <c r="C2400" s="2" t="s">
        <v>132</v>
      </c>
      <c r="D2400" s="2" t="s">
        <v>70</v>
      </c>
      <c r="E2400">
        <v>10</v>
      </c>
      <c r="F2400" s="1">
        <v>10</v>
      </c>
      <c r="G2400" s="1">
        <v>14</v>
      </c>
      <c r="H2400" t="s">
        <v>151</v>
      </c>
      <c r="I2400">
        <v>8</v>
      </c>
    </row>
    <row r="2401" spans="1:9" hidden="1" x14ac:dyDescent="0.25">
      <c r="A2401" s="2" t="s">
        <v>123</v>
      </c>
      <c r="B2401" s="2" t="s">
        <v>107</v>
      </c>
      <c r="C2401" s="2" t="s">
        <v>133</v>
      </c>
      <c r="D2401" s="2" t="s">
        <v>70</v>
      </c>
      <c r="E2401">
        <v>0</v>
      </c>
      <c r="F2401" s="1">
        <v>0</v>
      </c>
      <c r="G2401" s="1">
        <v>7</v>
      </c>
      <c r="H2401">
        <v>0</v>
      </c>
      <c r="I2401">
        <v>0</v>
      </c>
    </row>
    <row r="2402" spans="1:9" hidden="1" x14ac:dyDescent="0.25">
      <c r="A2402" s="2" t="s">
        <v>123</v>
      </c>
      <c r="B2402" s="2" t="s">
        <v>107</v>
      </c>
      <c r="C2402" s="2" t="s">
        <v>2</v>
      </c>
      <c r="D2402" s="2" t="s">
        <v>70</v>
      </c>
      <c r="E2402">
        <v>0</v>
      </c>
      <c r="F2402" s="1">
        <v>0</v>
      </c>
      <c r="G2402" s="1">
        <v>2</v>
      </c>
      <c r="H2402">
        <v>0</v>
      </c>
      <c r="I2402">
        <v>0</v>
      </c>
    </row>
    <row r="2403" spans="1:9" hidden="1" x14ac:dyDescent="0.25">
      <c r="A2403" s="2" t="s">
        <v>123</v>
      </c>
      <c r="B2403" s="2" t="s">
        <v>52</v>
      </c>
      <c r="C2403" s="2" t="s">
        <v>129</v>
      </c>
      <c r="D2403" s="2" t="s">
        <v>70</v>
      </c>
      <c r="E2403" t="s">
        <v>151</v>
      </c>
      <c r="F2403" s="1">
        <v>0</v>
      </c>
      <c r="G2403" s="1">
        <v>36</v>
      </c>
      <c r="H2403">
        <v>0</v>
      </c>
      <c r="I2403">
        <v>0</v>
      </c>
    </row>
    <row r="2404" spans="1:9" hidden="1" x14ac:dyDescent="0.25">
      <c r="A2404" s="2" t="s">
        <v>123</v>
      </c>
      <c r="B2404" s="2" t="s">
        <v>52</v>
      </c>
      <c r="C2404" s="2" t="s">
        <v>130</v>
      </c>
      <c r="D2404" s="2" t="s">
        <v>70</v>
      </c>
      <c r="E2404">
        <v>11</v>
      </c>
      <c r="F2404" s="1">
        <v>9</v>
      </c>
      <c r="G2404" s="1">
        <v>21</v>
      </c>
      <c r="H2404">
        <v>0</v>
      </c>
      <c r="I2404">
        <v>1</v>
      </c>
    </row>
    <row r="2405" spans="1:9" x14ac:dyDescent="0.25">
      <c r="A2405" s="2" t="s">
        <v>123</v>
      </c>
      <c r="B2405" s="2" t="s">
        <v>52</v>
      </c>
      <c r="C2405" s="2" t="s">
        <v>131</v>
      </c>
      <c r="D2405" s="2" t="s">
        <v>70</v>
      </c>
      <c r="E2405">
        <v>50</v>
      </c>
      <c r="F2405" s="1">
        <v>49</v>
      </c>
      <c r="G2405" s="1">
        <v>148</v>
      </c>
      <c r="H2405">
        <v>8</v>
      </c>
      <c r="I2405">
        <v>39</v>
      </c>
    </row>
    <row r="2406" spans="1:9" hidden="1" x14ac:dyDescent="0.25">
      <c r="A2406" s="2" t="s">
        <v>123</v>
      </c>
      <c r="B2406" s="2" t="s">
        <v>52</v>
      </c>
      <c r="C2406" s="2" t="s">
        <v>132</v>
      </c>
      <c r="D2406" s="2" t="s">
        <v>70</v>
      </c>
      <c r="E2406">
        <v>23</v>
      </c>
      <c r="F2406" s="1">
        <v>22</v>
      </c>
      <c r="G2406" s="1">
        <v>117</v>
      </c>
      <c r="H2406">
        <v>9</v>
      </c>
      <c r="I2406">
        <v>20</v>
      </c>
    </row>
    <row r="2407" spans="1:9" hidden="1" x14ac:dyDescent="0.25">
      <c r="A2407" s="2" t="s">
        <v>123</v>
      </c>
      <c r="B2407" s="2" t="s">
        <v>52</v>
      </c>
      <c r="C2407" s="2" t="s">
        <v>133</v>
      </c>
      <c r="D2407" s="2" t="s">
        <v>70</v>
      </c>
      <c r="E2407">
        <v>15</v>
      </c>
      <c r="F2407" s="1">
        <v>15</v>
      </c>
      <c r="G2407" s="1">
        <v>77</v>
      </c>
      <c r="H2407">
        <v>5</v>
      </c>
      <c r="I2407">
        <v>15</v>
      </c>
    </row>
    <row r="2408" spans="1:9" hidden="1" x14ac:dyDescent="0.25">
      <c r="A2408" s="2" t="s">
        <v>123</v>
      </c>
      <c r="B2408" s="2" t="s">
        <v>52</v>
      </c>
      <c r="C2408" s="2" t="s">
        <v>2</v>
      </c>
      <c r="D2408" s="2" t="s">
        <v>70</v>
      </c>
      <c r="E2408" t="s">
        <v>151</v>
      </c>
      <c r="F2408" s="1" t="s">
        <v>151</v>
      </c>
      <c r="G2408" s="1">
        <v>34</v>
      </c>
      <c r="H2408" t="s">
        <v>151</v>
      </c>
      <c r="I2408">
        <v>3</v>
      </c>
    </row>
    <row r="2409" spans="1:9" hidden="1" x14ac:dyDescent="0.25">
      <c r="A2409" s="2" t="s">
        <v>123</v>
      </c>
      <c r="B2409" s="2" t="s">
        <v>47</v>
      </c>
      <c r="C2409" s="2" t="s">
        <v>129</v>
      </c>
      <c r="D2409" s="2" t="s">
        <v>70</v>
      </c>
      <c r="E2409">
        <v>0</v>
      </c>
      <c r="F2409" s="1">
        <v>0</v>
      </c>
      <c r="G2409" s="1">
        <v>3</v>
      </c>
      <c r="H2409">
        <v>0</v>
      </c>
      <c r="I2409">
        <v>0</v>
      </c>
    </row>
    <row r="2410" spans="1:9" hidden="1" x14ac:dyDescent="0.25">
      <c r="A2410" s="2" t="s">
        <v>123</v>
      </c>
      <c r="B2410" s="2" t="s">
        <v>47</v>
      </c>
      <c r="C2410" s="2" t="s">
        <v>130</v>
      </c>
      <c r="D2410" s="2" t="s">
        <v>70</v>
      </c>
      <c r="E2410" t="s">
        <v>151</v>
      </c>
      <c r="F2410" s="1" t="s">
        <v>151</v>
      </c>
      <c r="G2410" s="1">
        <v>3</v>
      </c>
      <c r="H2410">
        <v>0</v>
      </c>
      <c r="I2410">
        <v>0</v>
      </c>
    </row>
    <row r="2411" spans="1:9" x14ac:dyDescent="0.25">
      <c r="A2411" s="2" t="s">
        <v>123</v>
      </c>
      <c r="B2411" s="2" t="s">
        <v>47</v>
      </c>
      <c r="C2411" s="2" t="s">
        <v>131</v>
      </c>
      <c r="D2411" s="2" t="s">
        <v>70</v>
      </c>
      <c r="E2411" t="s">
        <v>151</v>
      </c>
      <c r="F2411" s="1" t="s">
        <v>151</v>
      </c>
      <c r="G2411" s="1">
        <v>11</v>
      </c>
      <c r="H2411">
        <v>0</v>
      </c>
      <c r="I2411">
        <v>0</v>
      </c>
    </row>
    <row r="2412" spans="1:9" hidden="1" x14ac:dyDescent="0.25">
      <c r="A2412" s="2" t="s">
        <v>123</v>
      </c>
      <c r="B2412" s="2" t="s">
        <v>47</v>
      </c>
      <c r="C2412" s="2" t="s">
        <v>132</v>
      </c>
      <c r="D2412" s="2" t="s">
        <v>70</v>
      </c>
      <c r="E2412">
        <v>0</v>
      </c>
      <c r="F2412" s="1">
        <v>0</v>
      </c>
      <c r="G2412" s="1">
        <v>2</v>
      </c>
      <c r="H2412">
        <v>0</v>
      </c>
      <c r="I2412">
        <v>0</v>
      </c>
    </row>
    <row r="2413" spans="1:9" hidden="1" x14ac:dyDescent="0.25">
      <c r="A2413" s="2" t="s">
        <v>123</v>
      </c>
      <c r="B2413" s="2" t="s">
        <v>47</v>
      </c>
      <c r="C2413" s="2" t="s">
        <v>133</v>
      </c>
      <c r="D2413" s="2" t="s">
        <v>70</v>
      </c>
      <c r="E2413" t="s">
        <v>151</v>
      </c>
      <c r="F2413" s="1" t="s">
        <v>151</v>
      </c>
      <c r="G2413" s="1">
        <v>1</v>
      </c>
      <c r="H2413" t="s">
        <v>151</v>
      </c>
      <c r="I2413">
        <v>1</v>
      </c>
    </row>
    <row r="2414" spans="1:9" hidden="1" x14ac:dyDescent="0.25">
      <c r="A2414" s="2" t="s">
        <v>123</v>
      </c>
      <c r="B2414" s="2" t="s">
        <v>47</v>
      </c>
      <c r="C2414" s="2" t="s">
        <v>2</v>
      </c>
      <c r="D2414" s="2" t="s">
        <v>70</v>
      </c>
      <c r="E2414">
        <v>0</v>
      </c>
      <c r="F2414" s="1">
        <v>0</v>
      </c>
      <c r="G2414" s="1">
        <v>1</v>
      </c>
      <c r="H2414">
        <v>0</v>
      </c>
      <c r="I2414">
        <v>0</v>
      </c>
    </row>
    <row r="2415" spans="1:9" hidden="1" x14ac:dyDescent="0.25">
      <c r="A2415" s="2" t="s">
        <v>123</v>
      </c>
      <c r="B2415" s="2" t="s">
        <v>50</v>
      </c>
      <c r="C2415" s="2" t="s">
        <v>129</v>
      </c>
      <c r="D2415" s="2" t="s">
        <v>70</v>
      </c>
      <c r="E2415" t="s">
        <v>151</v>
      </c>
      <c r="F2415" s="1">
        <v>0</v>
      </c>
      <c r="G2415" s="1">
        <v>16</v>
      </c>
      <c r="H2415">
        <v>0</v>
      </c>
      <c r="I2415">
        <v>0</v>
      </c>
    </row>
    <row r="2416" spans="1:9" hidden="1" x14ac:dyDescent="0.25">
      <c r="A2416" s="2" t="s">
        <v>123</v>
      </c>
      <c r="B2416" s="2" t="s">
        <v>50</v>
      </c>
      <c r="C2416" s="2" t="s">
        <v>130</v>
      </c>
      <c r="D2416" s="2" t="s">
        <v>70</v>
      </c>
      <c r="E2416" t="s">
        <v>151</v>
      </c>
      <c r="F2416" s="1" t="s">
        <v>151</v>
      </c>
      <c r="G2416" s="1">
        <v>16</v>
      </c>
      <c r="H2416">
        <v>0</v>
      </c>
      <c r="I2416">
        <v>2</v>
      </c>
    </row>
    <row r="2417" spans="1:9" x14ac:dyDescent="0.25">
      <c r="A2417" s="2" t="s">
        <v>123</v>
      </c>
      <c r="B2417" s="2" t="s">
        <v>50</v>
      </c>
      <c r="C2417" s="2" t="s">
        <v>131</v>
      </c>
      <c r="D2417" s="2" t="s">
        <v>70</v>
      </c>
      <c r="E2417">
        <v>31</v>
      </c>
      <c r="F2417" s="1">
        <v>31</v>
      </c>
      <c r="G2417" s="1">
        <v>107</v>
      </c>
      <c r="H2417">
        <v>9</v>
      </c>
      <c r="I2417">
        <v>22</v>
      </c>
    </row>
    <row r="2418" spans="1:9" hidden="1" x14ac:dyDescent="0.25">
      <c r="A2418" s="2" t="s">
        <v>123</v>
      </c>
      <c r="B2418" s="2" t="s">
        <v>50</v>
      </c>
      <c r="C2418" s="2" t="s">
        <v>132</v>
      </c>
      <c r="D2418" s="2" t="s">
        <v>70</v>
      </c>
      <c r="E2418">
        <v>15</v>
      </c>
      <c r="F2418" s="1">
        <v>13</v>
      </c>
      <c r="G2418" s="1">
        <v>40</v>
      </c>
      <c r="H2418" t="s">
        <v>151</v>
      </c>
      <c r="I2418">
        <v>9</v>
      </c>
    </row>
    <row r="2419" spans="1:9" hidden="1" x14ac:dyDescent="0.25">
      <c r="A2419" s="2" t="s">
        <v>123</v>
      </c>
      <c r="B2419" s="2" t="s">
        <v>50</v>
      </c>
      <c r="C2419" s="2" t="s">
        <v>133</v>
      </c>
      <c r="D2419" s="2" t="s">
        <v>70</v>
      </c>
      <c r="E2419">
        <v>8</v>
      </c>
      <c r="F2419" s="1">
        <v>8</v>
      </c>
      <c r="G2419" s="1">
        <v>26</v>
      </c>
      <c r="H2419" t="s">
        <v>151</v>
      </c>
      <c r="I2419">
        <v>7</v>
      </c>
    </row>
    <row r="2420" spans="1:9" hidden="1" x14ac:dyDescent="0.25">
      <c r="A2420" s="2" t="s">
        <v>123</v>
      </c>
      <c r="B2420" s="2" t="s">
        <v>50</v>
      </c>
      <c r="C2420" s="2" t="s">
        <v>2</v>
      </c>
      <c r="D2420" s="2" t="s">
        <v>70</v>
      </c>
      <c r="E2420" t="s">
        <v>151</v>
      </c>
      <c r="F2420" s="1" t="s">
        <v>151</v>
      </c>
      <c r="G2420" s="1">
        <v>20</v>
      </c>
      <c r="H2420" t="s">
        <v>151</v>
      </c>
      <c r="I2420">
        <v>3</v>
      </c>
    </row>
    <row r="2421" spans="1:9" hidden="1" x14ac:dyDescent="0.25">
      <c r="A2421" s="2" t="s">
        <v>45</v>
      </c>
      <c r="B2421" s="2" t="s">
        <v>104</v>
      </c>
      <c r="C2421" s="2" t="s">
        <v>129</v>
      </c>
      <c r="D2421" s="2" t="s">
        <v>18</v>
      </c>
      <c r="E2421">
        <v>2953</v>
      </c>
      <c r="F2421" s="1" t="s">
        <v>151</v>
      </c>
      <c r="G2421" s="1">
        <v>14353</v>
      </c>
      <c r="H2421">
        <v>0</v>
      </c>
      <c r="I2421">
        <v>0</v>
      </c>
    </row>
    <row r="2422" spans="1:9" hidden="1" x14ac:dyDescent="0.25">
      <c r="A2422" s="2" t="s">
        <v>45</v>
      </c>
      <c r="B2422" s="2" t="s">
        <v>104</v>
      </c>
      <c r="C2422" s="2" t="s">
        <v>130</v>
      </c>
      <c r="D2422" s="2" t="s">
        <v>18</v>
      </c>
      <c r="E2422">
        <v>9473</v>
      </c>
      <c r="F2422" s="1">
        <v>8671</v>
      </c>
      <c r="G2422" s="1">
        <v>10582</v>
      </c>
      <c r="H2422">
        <v>5</v>
      </c>
      <c r="I2422">
        <v>203</v>
      </c>
    </row>
    <row r="2423" spans="1:9" x14ac:dyDescent="0.25">
      <c r="A2423" s="2" t="s">
        <v>45</v>
      </c>
      <c r="B2423" s="2" t="s">
        <v>104</v>
      </c>
      <c r="C2423" s="2" t="s">
        <v>131</v>
      </c>
      <c r="D2423" s="2" t="s">
        <v>18</v>
      </c>
      <c r="E2423">
        <v>21667</v>
      </c>
      <c r="F2423" s="1">
        <v>20098</v>
      </c>
      <c r="G2423" s="1">
        <v>25041</v>
      </c>
      <c r="H2423">
        <v>1928</v>
      </c>
      <c r="I2423">
        <v>10288</v>
      </c>
    </row>
    <row r="2424" spans="1:9" hidden="1" x14ac:dyDescent="0.25">
      <c r="A2424" s="2" t="s">
        <v>45</v>
      </c>
      <c r="B2424" s="2" t="s">
        <v>104</v>
      </c>
      <c r="C2424" s="2" t="s">
        <v>132</v>
      </c>
      <c r="D2424" s="2" t="s">
        <v>18</v>
      </c>
      <c r="E2424">
        <v>13580</v>
      </c>
      <c r="F2424" s="1">
        <v>12957</v>
      </c>
      <c r="G2424" s="1">
        <v>15364</v>
      </c>
      <c r="H2424">
        <v>2882</v>
      </c>
      <c r="I2424">
        <v>8951</v>
      </c>
    </row>
    <row r="2425" spans="1:9" hidden="1" x14ac:dyDescent="0.25">
      <c r="A2425" s="2" t="s">
        <v>45</v>
      </c>
      <c r="B2425" s="2" t="s">
        <v>104</v>
      </c>
      <c r="C2425" s="2" t="s">
        <v>133</v>
      </c>
      <c r="D2425" s="2" t="s">
        <v>18</v>
      </c>
      <c r="E2425">
        <v>12029</v>
      </c>
      <c r="F2425" s="1">
        <v>11750</v>
      </c>
      <c r="G2425" s="1">
        <v>12823</v>
      </c>
      <c r="H2425">
        <v>5249</v>
      </c>
      <c r="I2425">
        <v>9854</v>
      </c>
    </row>
    <row r="2426" spans="1:9" hidden="1" x14ac:dyDescent="0.25">
      <c r="A2426" s="2" t="s">
        <v>45</v>
      </c>
      <c r="B2426" s="2" t="s">
        <v>104</v>
      </c>
      <c r="C2426" s="2" t="s">
        <v>2</v>
      </c>
      <c r="D2426" s="2" t="s">
        <v>18</v>
      </c>
      <c r="E2426">
        <v>6124</v>
      </c>
      <c r="F2426" s="1">
        <v>6039</v>
      </c>
      <c r="G2426" s="1">
        <v>5897</v>
      </c>
      <c r="H2426">
        <v>4142</v>
      </c>
      <c r="I2426">
        <v>5552</v>
      </c>
    </row>
    <row r="2427" spans="1:9" hidden="1" x14ac:dyDescent="0.25">
      <c r="A2427" s="2" t="s">
        <v>122</v>
      </c>
      <c r="B2427" s="2" t="s">
        <v>63</v>
      </c>
      <c r="C2427" s="2" t="s">
        <v>129</v>
      </c>
      <c r="D2427" s="2" t="s">
        <v>18</v>
      </c>
      <c r="E2427">
        <v>96</v>
      </c>
      <c r="F2427" s="1">
        <v>0</v>
      </c>
      <c r="G2427" s="1">
        <v>412</v>
      </c>
      <c r="H2427">
        <v>0</v>
      </c>
      <c r="I2427">
        <v>0</v>
      </c>
    </row>
    <row r="2428" spans="1:9" hidden="1" x14ac:dyDescent="0.25">
      <c r="A2428" s="2" t="s">
        <v>122</v>
      </c>
      <c r="B2428" s="2" t="s">
        <v>63</v>
      </c>
      <c r="C2428" s="2" t="s">
        <v>130</v>
      </c>
      <c r="D2428" s="2" t="s">
        <v>18</v>
      </c>
      <c r="E2428">
        <v>298</v>
      </c>
      <c r="F2428" s="1">
        <v>281</v>
      </c>
      <c r="G2428" s="1">
        <v>321</v>
      </c>
      <c r="H2428">
        <v>0</v>
      </c>
      <c r="I2428">
        <v>4</v>
      </c>
    </row>
    <row r="2429" spans="1:9" x14ac:dyDescent="0.25">
      <c r="A2429" s="2" t="s">
        <v>122</v>
      </c>
      <c r="B2429" s="2" t="s">
        <v>63</v>
      </c>
      <c r="C2429" s="2" t="s">
        <v>131</v>
      </c>
      <c r="D2429" s="2" t="s">
        <v>18</v>
      </c>
      <c r="E2429">
        <v>782</v>
      </c>
      <c r="F2429" s="1">
        <v>755</v>
      </c>
      <c r="G2429" s="1">
        <v>911</v>
      </c>
      <c r="H2429">
        <v>105</v>
      </c>
      <c r="I2429">
        <v>478</v>
      </c>
    </row>
    <row r="2430" spans="1:9" hidden="1" x14ac:dyDescent="0.25">
      <c r="A2430" s="2" t="s">
        <v>122</v>
      </c>
      <c r="B2430" s="2" t="s">
        <v>63</v>
      </c>
      <c r="C2430" s="2" t="s">
        <v>132</v>
      </c>
      <c r="D2430" s="2" t="s">
        <v>18</v>
      </c>
      <c r="E2430">
        <v>607</v>
      </c>
      <c r="F2430" s="1">
        <v>591</v>
      </c>
      <c r="G2430" s="1">
        <v>670</v>
      </c>
      <c r="H2430">
        <v>184</v>
      </c>
      <c r="I2430">
        <v>481</v>
      </c>
    </row>
    <row r="2431" spans="1:9" hidden="1" x14ac:dyDescent="0.25">
      <c r="A2431" s="2" t="s">
        <v>122</v>
      </c>
      <c r="B2431" s="2" t="s">
        <v>63</v>
      </c>
      <c r="C2431" s="2" t="s">
        <v>133</v>
      </c>
      <c r="D2431" s="2" t="s">
        <v>18</v>
      </c>
      <c r="E2431">
        <v>379</v>
      </c>
      <c r="F2431" s="1">
        <v>376</v>
      </c>
      <c r="G2431" s="1">
        <v>401</v>
      </c>
      <c r="H2431">
        <v>187</v>
      </c>
      <c r="I2431">
        <v>339</v>
      </c>
    </row>
    <row r="2432" spans="1:9" hidden="1" x14ac:dyDescent="0.25">
      <c r="A2432" s="2" t="s">
        <v>122</v>
      </c>
      <c r="B2432" s="2" t="s">
        <v>63</v>
      </c>
      <c r="C2432" s="2" t="s">
        <v>2</v>
      </c>
      <c r="D2432" s="2" t="s">
        <v>18</v>
      </c>
      <c r="E2432">
        <v>126</v>
      </c>
      <c r="F2432" s="1">
        <v>124</v>
      </c>
      <c r="G2432" s="1">
        <v>132</v>
      </c>
      <c r="H2432">
        <v>76</v>
      </c>
      <c r="I2432">
        <v>111</v>
      </c>
    </row>
    <row r="2433" spans="1:9" hidden="1" x14ac:dyDescent="0.25">
      <c r="A2433" s="2" t="s">
        <v>122</v>
      </c>
      <c r="B2433" s="2" t="s">
        <v>60</v>
      </c>
      <c r="C2433" s="2" t="s">
        <v>129</v>
      </c>
      <c r="D2433" s="2" t="s">
        <v>18</v>
      </c>
      <c r="E2433">
        <v>86</v>
      </c>
      <c r="F2433" s="1">
        <v>0</v>
      </c>
      <c r="G2433" s="1">
        <v>174</v>
      </c>
      <c r="H2433">
        <v>0</v>
      </c>
      <c r="I2433">
        <v>0</v>
      </c>
    </row>
    <row r="2434" spans="1:9" hidden="1" x14ac:dyDescent="0.25">
      <c r="A2434" s="2" t="s">
        <v>122</v>
      </c>
      <c r="B2434" s="2" t="s">
        <v>60</v>
      </c>
      <c r="C2434" s="2" t="s">
        <v>130</v>
      </c>
      <c r="D2434" s="2" t="s">
        <v>18</v>
      </c>
      <c r="E2434">
        <v>203</v>
      </c>
      <c r="F2434" s="1">
        <v>200</v>
      </c>
      <c r="G2434" s="1">
        <v>176</v>
      </c>
      <c r="H2434">
        <v>0</v>
      </c>
      <c r="I2434">
        <v>4</v>
      </c>
    </row>
    <row r="2435" spans="1:9" x14ac:dyDescent="0.25">
      <c r="A2435" s="2" t="s">
        <v>122</v>
      </c>
      <c r="B2435" s="2" t="s">
        <v>60</v>
      </c>
      <c r="C2435" s="2" t="s">
        <v>131</v>
      </c>
      <c r="D2435" s="2" t="s">
        <v>18</v>
      </c>
      <c r="E2435">
        <v>616</v>
      </c>
      <c r="F2435" s="1">
        <v>607</v>
      </c>
      <c r="G2435" s="1">
        <v>527</v>
      </c>
      <c r="H2435">
        <v>170</v>
      </c>
      <c r="I2435">
        <v>526</v>
      </c>
    </row>
    <row r="2436" spans="1:9" hidden="1" x14ac:dyDescent="0.25">
      <c r="A2436" s="2" t="s">
        <v>122</v>
      </c>
      <c r="B2436" s="2" t="s">
        <v>60</v>
      </c>
      <c r="C2436" s="2" t="s">
        <v>132</v>
      </c>
      <c r="D2436" s="2" t="s">
        <v>18</v>
      </c>
      <c r="E2436">
        <v>585</v>
      </c>
      <c r="F2436" s="1">
        <v>583</v>
      </c>
      <c r="G2436" s="1">
        <v>568</v>
      </c>
      <c r="H2436">
        <v>250</v>
      </c>
      <c r="I2436">
        <v>527</v>
      </c>
    </row>
    <row r="2437" spans="1:9" hidden="1" x14ac:dyDescent="0.25">
      <c r="A2437" s="2" t="s">
        <v>122</v>
      </c>
      <c r="B2437" s="2" t="s">
        <v>60</v>
      </c>
      <c r="C2437" s="2" t="s">
        <v>133</v>
      </c>
      <c r="D2437" s="2" t="s">
        <v>18</v>
      </c>
      <c r="E2437">
        <v>354</v>
      </c>
      <c r="F2437" s="1">
        <v>353</v>
      </c>
      <c r="G2437" s="1">
        <v>348</v>
      </c>
      <c r="H2437">
        <v>197</v>
      </c>
      <c r="I2437">
        <v>335</v>
      </c>
    </row>
    <row r="2438" spans="1:9" hidden="1" x14ac:dyDescent="0.25">
      <c r="A2438" s="2" t="s">
        <v>122</v>
      </c>
      <c r="B2438" s="2" t="s">
        <v>60</v>
      </c>
      <c r="C2438" s="2" t="s">
        <v>2</v>
      </c>
      <c r="D2438" s="2" t="s">
        <v>18</v>
      </c>
      <c r="E2438">
        <v>132</v>
      </c>
      <c r="F2438" s="1">
        <v>130</v>
      </c>
      <c r="G2438" s="1">
        <v>135</v>
      </c>
      <c r="H2438">
        <v>75</v>
      </c>
      <c r="I2438">
        <v>122</v>
      </c>
    </row>
    <row r="2439" spans="1:9" hidden="1" x14ac:dyDescent="0.25">
      <c r="A2439" s="2" t="s">
        <v>122</v>
      </c>
      <c r="B2439" s="2" t="s">
        <v>58</v>
      </c>
      <c r="C2439" s="2" t="s">
        <v>129</v>
      </c>
      <c r="D2439" s="2" t="s">
        <v>18</v>
      </c>
      <c r="E2439">
        <v>798</v>
      </c>
      <c r="F2439" s="1">
        <v>0</v>
      </c>
      <c r="G2439" s="1">
        <v>1258</v>
      </c>
      <c r="H2439">
        <v>0</v>
      </c>
      <c r="I2439">
        <v>0</v>
      </c>
    </row>
    <row r="2440" spans="1:9" hidden="1" x14ac:dyDescent="0.25">
      <c r="A2440" s="2" t="s">
        <v>122</v>
      </c>
      <c r="B2440" s="2" t="s">
        <v>58</v>
      </c>
      <c r="C2440" s="2" t="s">
        <v>130</v>
      </c>
      <c r="D2440" s="2" t="s">
        <v>18</v>
      </c>
      <c r="E2440">
        <v>761</v>
      </c>
      <c r="F2440" s="1">
        <v>731</v>
      </c>
      <c r="G2440" s="1">
        <v>646</v>
      </c>
      <c r="H2440">
        <v>0</v>
      </c>
      <c r="I2440">
        <v>28</v>
      </c>
    </row>
    <row r="2441" spans="1:9" x14ac:dyDescent="0.25">
      <c r="A2441" s="2" t="s">
        <v>122</v>
      </c>
      <c r="B2441" s="2" t="s">
        <v>58</v>
      </c>
      <c r="C2441" s="2" t="s">
        <v>131</v>
      </c>
      <c r="D2441" s="2" t="s">
        <v>18</v>
      </c>
      <c r="E2441">
        <v>2447</v>
      </c>
      <c r="F2441" s="1">
        <v>2411</v>
      </c>
      <c r="G2441" s="1">
        <v>2078</v>
      </c>
      <c r="H2441">
        <v>576</v>
      </c>
      <c r="I2441">
        <v>2049</v>
      </c>
    </row>
    <row r="2442" spans="1:9" hidden="1" x14ac:dyDescent="0.25">
      <c r="A2442" s="2" t="s">
        <v>122</v>
      </c>
      <c r="B2442" s="2" t="s">
        <v>58</v>
      </c>
      <c r="C2442" s="2" t="s">
        <v>132</v>
      </c>
      <c r="D2442" s="2" t="s">
        <v>18</v>
      </c>
      <c r="E2442">
        <v>2609</v>
      </c>
      <c r="F2442" s="1">
        <v>2577</v>
      </c>
      <c r="G2442" s="1">
        <v>2456</v>
      </c>
      <c r="H2442">
        <v>755</v>
      </c>
      <c r="I2442">
        <v>2324</v>
      </c>
    </row>
    <row r="2443" spans="1:9" hidden="1" x14ac:dyDescent="0.25">
      <c r="A2443" s="2" t="s">
        <v>122</v>
      </c>
      <c r="B2443" s="2" t="s">
        <v>58</v>
      </c>
      <c r="C2443" s="2" t="s">
        <v>133</v>
      </c>
      <c r="D2443" s="2" t="s">
        <v>18</v>
      </c>
      <c r="E2443">
        <v>1252</v>
      </c>
      <c r="F2443" s="1">
        <v>1234</v>
      </c>
      <c r="G2443" s="1">
        <v>1360</v>
      </c>
      <c r="H2443">
        <v>559</v>
      </c>
      <c r="I2443">
        <v>1144</v>
      </c>
    </row>
    <row r="2444" spans="1:9" hidden="1" x14ac:dyDescent="0.25">
      <c r="A2444" s="2" t="s">
        <v>122</v>
      </c>
      <c r="B2444" s="2" t="s">
        <v>58</v>
      </c>
      <c r="C2444" s="2" t="s">
        <v>2</v>
      </c>
      <c r="D2444" s="2" t="s">
        <v>18</v>
      </c>
      <c r="E2444">
        <v>1076</v>
      </c>
      <c r="F2444" s="1">
        <v>1064</v>
      </c>
      <c r="G2444" s="1">
        <v>1155</v>
      </c>
      <c r="H2444">
        <v>544</v>
      </c>
      <c r="I2444">
        <v>988</v>
      </c>
    </row>
    <row r="2445" spans="1:9" hidden="1" x14ac:dyDescent="0.25">
      <c r="A2445" s="2" t="s">
        <v>122</v>
      </c>
      <c r="B2445" s="2" t="s">
        <v>108</v>
      </c>
      <c r="C2445" s="2" t="s">
        <v>129</v>
      </c>
      <c r="D2445" s="2" t="s">
        <v>18</v>
      </c>
      <c r="E2445">
        <v>0</v>
      </c>
      <c r="F2445" s="1">
        <v>0</v>
      </c>
      <c r="G2445" s="1">
        <v>3</v>
      </c>
      <c r="H2445">
        <v>0</v>
      </c>
      <c r="I2445">
        <v>0</v>
      </c>
    </row>
    <row r="2446" spans="1:9" hidden="1" x14ac:dyDescent="0.25">
      <c r="A2446" s="2" t="s">
        <v>122</v>
      </c>
      <c r="B2446" s="2" t="s">
        <v>108</v>
      </c>
      <c r="C2446" s="2" t="s">
        <v>130</v>
      </c>
      <c r="D2446" s="2" t="s">
        <v>18</v>
      </c>
      <c r="E2446">
        <v>0</v>
      </c>
      <c r="F2446" s="1">
        <v>0</v>
      </c>
      <c r="G2446" s="1">
        <v>3</v>
      </c>
      <c r="H2446">
        <v>0</v>
      </c>
      <c r="I2446">
        <v>0</v>
      </c>
    </row>
    <row r="2447" spans="1:9" x14ac:dyDescent="0.25">
      <c r="A2447" s="2" t="s">
        <v>122</v>
      </c>
      <c r="B2447" s="2" t="s">
        <v>108</v>
      </c>
      <c r="C2447" s="2" t="s">
        <v>131</v>
      </c>
      <c r="D2447" s="2" t="s">
        <v>18</v>
      </c>
      <c r="E2447">
        <v>0</v>
      </c>
      <c r="F2447" s="1">
        <v>0</v>
      </c>
      <c r="G2447" s="1">
        <v>10</v>
      </c>
      <c r="H2447">
        <v>0</v>
      </c>
      <c r="I2447">
        <v>0</v>
      </c>
    </row>
    <row r="2448" spans="1:9" hidden="1" x14ac:dyDescent="0.25">
      <c r="A2448" s="2" t="s">
        <v>122</v>
      </c>
      <c r="B2448" s="2" t="s">
        <v>108</v>
      </c>
      <c r="C2448" s="2" t="s">
        <v>132</v>
      </c>
      <c r="D2448" s="2" t="s">
        <v>18</v>
      </c>
      <c r="E2448">
        <v>0</v>
      </c>
      <c r="F2448" s="1">
        <v>0</v>
      </c>
      <c r="G2448" s="1">
        <v>10</v>
      </c>
      <c r="H2448">
        <v>0</v>
      </c>
      <c r="I2448">
        <v>0</v>
      </c>
    </row>
    <row r="2449" spans="1:9" hidden="1" x14ac:dyDescent="0.25">
      <c r="A2449" s="2" t="s">
        <v>122</v>
      </c>
      <c r="B2449" s="2" t="s">
        <v>108</v>
      </c>
      <c r="C2449" s="2" t="s">
        <v>133</v>
      </c>
      <c r="D2449" s="2" t="s">
        <v>18</v>
      </c>
      <c r="E2449">
        <v>0</v>
      </c>
      <c r="F2449" s="1">
        <v>0</v>
      </c>
      <c r="G2449" s="1">
        <v>7</v>
      </c>
      <c r="H2449">
        <v>0</v>
      </c>
      <c r="I2449">
        <v>0</v>
      </c>
    </row>
    <row r="2450" spans="1:9" hidden="1" x14ac:dyDescent="0.25">
      <c r="A2450" s="2" t="s">
        <v>122</v>
      </c>
      <c r="B2450" s="2" t="s">
        <v>108</v>
      </c>
      <c r="C2450" s="2" t="s">
        <v>2</v>
      </c>
      <c r="D2450" s="2" t="s">
        <v>18</v>
      </c>
      <c r="E2450">
        <v>0</v>
      </c>
      <c r="F2450" s="1">
        <v>0</v>
      </c>
      <c r="G2450" s="1">
        <v>6</v>
      </c>
      <c r="H2450">
        <v>0</v>
      </c>
      <c r="I2450">
        <v>0</v>
      </c>
    </row>
    <row r="2451" spans="1:9" hidden="1" x14ac:dyDescent="0.25">
      <c r="A2451" s="2" t="s">
        <v>122</v>
      </c>
      <c r="B2451" s="2" t="s">
        <v>68</v>
      </c>
      <c r="C2451" s="2" t="s">
        <v>129</v>
      </c>
      <c r="D2451" s="2" t="s">
        <v>18</v>
      </c>
      <c r="E2451">
        <v>95</v>
      </c>
      <c r="F2451" s="1">
        <v>0</v>
      </c>
      <c r="G2451" s="1">
        <v>322</v>
      </c>
      <c r="H2451">
        <v>0</v>
      </c>
      <c r="I2451">
        <v>0</v>
      </c>
    </row>
    <row r="2452" spans="1:9" hidden="1" x14ac:dyDescent="0.25">
      <c r="A2452" s="2" t="s">
        <v>122</v>
      </c>
      <c r="B2452" s="2" t="s">
        <v>68</v>
      </c>
      <c r="C2452" s="2" t="s">
        <v>130</v>
      </c>
      <c r="D2452" s="2" t="s">
        <v>18</v>
      </c>
      <c r="E2452">
        <v>345</v>
      </c>
      <c r="F2452" s="1">
        <v>337</v>
      </c>
      <c r="G2452" s="1">
        <v>367</v>
      </c>
      <c r="H2452" t="s">
        <v>151</v>
      </c>
      <c r="I2452">
        <v>12</v>
      </c>
    </row>
    <row r="2453" spans="1:9" x14ac:dyDescent="0.25">
      <c r="A2453" s="2" t="s">
        <v>122</v>
      </c>
      <c r="B2453" s="2" t="s">
        <v>68</v>
      </c>
      <c r="C2453" s="2" t="s">
        <v>131</v>
      </c>
      <c r="D2453" s="2" t="s">
        <v>18</v>
      </c>
      <c r="E2453">
        <v>1248</v>
      </c>
      <c r="F2453" s="1">
        <v>1219</v>
      </c>
      <c r="G2453" s="1">
        <v>1404</v>
      </c>
      <c r="H2453">
        <v>270</v>
      </c>
      <c r="I2453">
        <v>961</v>
      </c>
    </row>
    <row r="2454" spans="1:9" hidden="1" x14ac:dyDescent="0.25">
      <c r="A2454" s="2" t="s">
        <v>122</v>
      </c>
      <c r="B2454" s="2" t="s">
        <v>68</v>
      </c>
      <c r="C2454" s="2" t="s">
        <v>132</v>
      </c>
      <c r="D2454" s="2" t="s">
        <v>18</v>
      </c>
      <c r="E2454">
        <v>1054</v>
      </c>
      <c r="F2454" s="1">
        <v>1036</v>
      </c>
      <c r="G2454" s="1">
        <v>1161</v>
      </c>
      <c r="H2454">
        <v>361</v>
      </c>
      <c r="I2454">
        <v>892</v>
      </c>
    </row>
    <row r="2455" spans="1:9" hidden="1" x14ac:dyDescent="0.25">
      <c r="A2455" s="2" t="s">
        <v>122</v>
      </c>
      <c r="B2455" s="2" t="s">
        <v>68</v>
      </c>
      <c r="C2455" s="2" t="s">
        <v>133</v>
      </c>
      <c r="D2455" s="2" t="s">
        <v>18</v>
      </c>
      <c r="E2455">
        <v>1028</v>
      </c>
      <c r="F2455" s="1">
        <v>1021</v>
      </c>
      <c r="G2455" s="1">
        <v>1115</v>
      </c>
      <c r="H2455">
        <v>552</v>
      </c>
      <c r="I2455">
        <v>938</v>
      </c>
    </row>
    <row r="2456" spans="1:9" hidden="1" x14ac:dyDescent="0.25">
      <c r="A2456" s="2" t="s">
        <v>122</v>
      </c>
      <c r="B2456" s="2" t="s">
        <v>68</v>
      </c>
      <c r="C2456" s="2" t="s">
        <v>2</v>
      </c>
      <c r="D2456" s="2" t="s">
        <v>18</v>
      </c>
      <c r="E2456">
        <v>1032</v>
      </c>
      <c r="F2456" s="1">
        <v>1023</v>
      </c>
      <c r="G2456" s="1">
        <v>1094</v>
      </c>
      <c r="H2456">
        <v>803</v>
      </c>
      <c r="I2456">
        <v>968</v>
      </c>
    </row>
    <row r="2457" spans="1:9" hidden="1" x14ac:dyDescent="0.25">
      <c r="A2457" s="2" t="s">
        <v>122</v>
      </c>
      <c r="B2457" s="2" t="s">
        <v>57</v>
      </c>
      <c r="C2457" s="2" t="s">
        <v>129</v>
      </c>
      <c r="D2457" s="2" t="s">
        <v>18</v>
      </c>
      <c r="E2457">
        <v>1005</v>
      </c>
      <c r="F2457" s="1">
        <v>0</v>
      </c>
      <c r="G2457" s="1">
        <v>1723</v>
      </c>
      <c r="H2457">
        <v>0</v>
      </c>
      <c r="I2457">
        <v>0</v>
      </c>
    </row>
    <row r="2458" spans="1:9" hidden="1" x14ac:dyDescent="0.25">
      <c r="A2458" s="2" t="s">
        <v>122</v>
      </c>
      <c r="B2458" s="2" t="s">
        <v>57</v>
      </c>
      <c r="C2458" s="2" t="s">
        <v>130</v>
      </c>
      <c r="D2458" s="2" t="s">
        <v>18</v>
      </c>
      <c r="E2458">
        <v>971</v>
      </c>
      <c r="F2458" s="1">
        <v>940</v>
      </c>
      <c r="G2458" s="1">
        <v>889</v>
      </c>
      <c r="H2458">
        <v>0</v>
      </c>
      <c r="I2458">
        <v>30</v>
      </c>
    </row>
    <row r="2459" spans="1:9" x14ac:dyDescent="0.25">
      <c r="A2459" s="2" t="s">
        <v>122</v>
      </c>
      <c r="B2459" s="2" t="s">
        <v>57</v>
      </c>
      <c r="C2459" s="2" t="s">
        <v>131</v>
      </c>
      <c r="D2459" s="2" t="s">
        <v>18</v>
      </c>
      <c r="E2459">
        <v>8240</v>
      </c>
      <c r="F2459" s="1">
        <v>8191</v>
      </c>
      <c r="G2459" s="1">
        <v>6930</v>
      </c>
      <c r="H2459">
        <v>1818</v>
      </c>
      <c r="I2459">
        <v>7296</v>
      </c>
    </row>
    <row r="2460" spans="1:9" hidden="1" x14ac:dyDescent="0.25">
      <c r="A2460" s="2" t="s">
        <v>122</v>
      </c>
      <c r="B2460" s="2" t="s">
        <v>57</v>
      </c>
      <c r="C2460" s="2" t="s">
        <v>132</v>
      </c>
      <c r="D2460" s="2" t="s">
        <v>18</v>
      </c>
      <c r="E2460">
        <v>4169</v>
      </c>
      <c r="F2460" s="1">
        <v>4150</v>
      </c>
      <c r="G2460" s="1">
        <v>3713</v>
      </c>
      <c r="H2460">
        <v>1798</v>
      </c>
      <c r="I2460">
        <v>3935</v>
      </c>
    </row>
    <row r="2461" spans="1:9" hidden="1" x14ac:dyDescent="0.25">
      <c r="A2461" s="2" t="s">
        <v>122</v>
      </c>
      <c r="B2461" s="2" t="s">
        <v>57</v>
      </c>
      <c r="C2461" s="2" t="s">
        <v>133</v>
      </c>
      <c r="D2461" s="2" t="s">
        <v>18</v>
      </c>
      <c r="E2461">
        <v>1578</v>
      </c>
      <c r="F2461" s="1">
        <v>1571</v>
      </c>
      <c r="G2461" s="1">
        <v>1595</v>
      </c>
      <c r="H2461">
        <v>846</v>
      </c>
      <c r="I2461">
        <v>1495</v>
      </c>
    </row>
    <row r="2462" spans="1:9" hidden="1" x14ac:dyDescent="0.25">
      <c r="A2462" s="2" t="s">
        <v>122</v>
      </c>
      <c r="B2462" s="2" t="s">
        <v>57</v>
      </c>
      <c r="C2462" s="2" t="s">
        <v>2</v>
      </c>
      <c r="D2462" s="2" t="s">
        <v>18</v>
      </c>
      <c r="E2462">
        <v>963</v>
      </c>
      <c r="F2462" s="1">
        <v>958</v>
      </c>
      <c r="G2462" s="1">
        <v>966</v>
      </c>
      <c r="H2462">
        <v>639</v>
      </c>
      <c r="I2462">
        <v>924</v>
      </c>
    </row>
    <row r="2463" spans="1:9" hidden="1" x14ac:dyDescent="0.25">
      <c r="A2463" s="2" t="s">
        <v>122</v>
      </c>
      <c r="B2463" s="2" t="s">
        <v>102</v>
      </c>
      <c r="C2463" s="2" t="s">
        <v>129</v>
      </c>
      <c r="D2463" s="2" t="s">
        <v>18</v>
      </c>
      <c r="E2463">
        <v>101</v>
      </c>
      <c r="F2463" s="1">
        <v>0</v>
      </c>
      <c r="G2463" s="1">
        <v>244</v>
      </c>
      <c r="H2463">
        <v>0</v>
      </c>
      <c r="I2463">
        <v>0</v>
      </c>
    </row>
    <row r="2464" spans="1:9" hidden="1" x14ac:dyDescent="0.25">
      <c r="A2464" s="2" t="s">
        <v>122</v>
      </c>
      <c r="B2464" s="2" t="s">
        <v>102</v>
      </c>
      <c r="C2464" s="2" t="s">
        <v>130</v>
      </c>
      <c r="D2464" s="2" t="s">
        <v>18</v>
      </c>
      <c r="E2464">
        <v>167</v>
      </c>
      <c r="F2464" s="1">
        <v>156</v>
      </c>
      <c r="G2464" s="1">
        <v>176</v>
      </c>
      <c r="H2464">
        <v>0</v>
      </c>
      <c r="I2464">
        <v>6</v>
      </c>
    </row>
    <row r="2465" spans="1:9" x14ac:dyDescent="0.25">
      <c r="A2465" s="2" t="s">
        <v>122</v>
      </c>
      <c r="B2465" s="2" t="s">
        <v>102</v>
      </c>
      <c r="C2465" s="2" t="s">
        <v>131</v>
      </c>
      <c r="D2465" s="2" t="s">
        <v>18</v>
      </c>
      <c r="E2465">
        <v>564</v>
      </c>
      <c r="F2465" s="1">
        <v>557</v>
      </c>
      <c r="G2465" s="1">
        <v>504</v>
      </c>
      <c r="H2465">
        <v>95</v>
      </c>
      <c r="I2465">
        <v>452</v>
      </c>
    </row>
    <row r="2466" spans="1:9" hidden="1" x14ac:dyDescent="0.25">
      <c r="A2466" s="2" t="s">
        <v>122</v>
      </c>
      <c r="B2466" s="2" t="s">
        <v>102</v>
      </c>
      <c r="C2466" s="2" t="s">
        <v>132</v>
      </c>
      <c r="D2466" s="2" t="s">
        <v>18</v>
      </c>
      <c r="E2466">
        <v>535</v>
      </c>
      <c r="F2466" s="1">
        <v>526</v>
      </c>
      <c r="G2466" s="1">
        <v>522</v>
      </c>
      <c r="H2466">
        <v>173</v>
      </c>
      <c r="I2466">
        <v>472</v>
      </c>
    </row>
    <row r="2467" spans="1:9" hidden="1" x14ac:dyDescent="0.25">
      <c r="A2467" s="2" t="s">
        <v>122</v>
      </c>
      <c r="B2467" s="2" t="s">
        <v>102</v>
      </c>
      <c r="C2467" s="2" t="s">
        <v>133</v>
      </c>
      <c r="D2467" s="2" t="s">
        <v>18</v>
      </c>
      <c r="E2467">
        <v>207</v>
      </c>
      <c r="F2467" s="1">
        <v>204</v>
      </c>
      <c r="G2467" s="1">
        <v>171</v>
      </c>
      <c r="H2467">
        <v>89</v>
      </c>
      <c r="I2467">
        <v>182</v>
      </c>
    </row>
    <row r="2468" spans="1:9" hidden="1" x14ac:dyDescent="0.25">
      <c r="A2468" s="2" t="s">
        <v>122</v>
      </c>
      <c r="B2468" s="2" t="s">
        <v>102</v>
      </c>
      <c r="C2468" s="2" t="s">
        <v>2</v>
      </c>
      <c r="D2468" s="2" t="s">
        <v>18</v>
      </c>
      <c r="E2468">
        <v>49</v>
      </c>
      <c r="F2468" s="1">
        <v>48</v>
      </c>
      <c r="G2468" s="1">
        <v>45</v>
      </c>
      <c r="H2468">
        <v>30</v>
      </c>
      <c r="I2468">
        <v>46</v>
      </c>
    </row>
    <row r="2469" spans="1:9" hidden="1" x14ac:dyDescent="0.25">
      <c r="A2469" s="2" t="s">
        <v>122</v>
      </c>
      <c r="B2469" s="2" t="s">
        <v>64</v>
      </c>
      <c r="C2469" s="2" t="s">
        <v>129</v>
      </c>
      <c r="D2469" s="2" t="s">
        <v>18</v>
      </c>
      <c r="E2469">
        <v>88</v>
      </c>
      <c r="F2469" s="1">
        <v>0</v>
      </c>
      <c r="G2469" s="1">
        <v>275</v>
      </c>
      <c r="H2469">
        <v>0</v>
      </c>
      <c r="I2469">
        <v>0</v>
      </c>
    </row>
    <row r="2470" spans="1:9" hidden="1" x14ac:dyDescent="0.25">
      <c r="A2470" s="2" t="s">
        <v>122</v>
      </c>
      <c r="B2470" s="2" t="s">
        <v>64</v>
      </c>
      <c r="C2470" s="2" t="s">
        <v>130</v>
      </c>
      <c r="D2470" s="2" t="s">
        <v>18</v>
      </c>
      <c r="E2470">
        <v>175</v>
      </c>
      <c r="F2470" s="1">
        <v>164</v>
      </c>
      <c r="G2470" s="1">
        <v>153</v>
      </c>
      <c r="H2470">
        <v>0</v>
      </c>
      <c r="I2470">
        <v>5</v>
      </c>
    </row>
    <row r="2471" spans="1:9" x14ac:dyDescent="0.25">
      <c r="A2471" s="2" t="s">
        <v>122</v>
      </c>
      <c r="B2471" s="2" t="s">
        <v>64</v>
      </c>
      <c r="C2471" s="2" t="s">
        <v>131</v>
      </c>
      <c r="D2471" s="2" t="s">
        <v>18</v>
      </c>
      <c r="E2471">
        <v>450</v>
      </c>
      <c r="F2471" s="1">
        <v>445</v>
      </c>
      <c r="G2471" s="1">
        <v>478</v>
      </c>
      <c r="H2471">
        <v>88</v>
      </c>
      <c r="I2471">
        <v>349</v>
      </c>
    </row>
    <row r="2472" spans="1:9" hidden="1" x14ac:dyDescent="0.25">
      <c r="A2472" s="2" t="s">
        <v>122</v>
      </c>
      <c r="B2472" s="2" t="s">
        <v>64</v>
      </c>
      <c r="C2472" s="2" t="s">
        <v>132</v>
      </c>
      <c r="D2472" s="2" t="s">
        <v>18</v>
      </c>
      <c r="E2472">
        <v>429</v>
      </c>
      <c r="F2472" s="1">
        <v>421</v>
      </c>
      <c r="G2472" s="1">
        <v>418</v>
      </c>
      <c r="H2472">
        <v>139</v>
      </c>
      <c r="I2472">
        <v>363</v>
      </c>
    </row>
    <row r="2473" spans="1:9" hidden="1" x14ac:dyDescent="0.25">
      <c r="A2473" s="2" t="s">
        <v>122</v>
      </c>
      <c r="B2473" s="2" t="s">
        <v>64</v>
      </c>
      <c r="C2473" s="2" t="s">
        <v>133</v>
      </c>
      <c r="D2473" s="2" t="s">
        <v>18</v>
      </c>
      <c r="E2473">
        <v>162</v>
      </c>
      <c r="F2473" s="1">
        <v>159</v>
      </c>
      <c r="G2473" s="1">
        <v>173</v>
      </c>
      <c r="H2473">
        <v>79</v>
      </c>
      <c r="I2473">
        <v>144</v>
      </c>
    </row>
    <row r="2474" spans="1:9" hidden="1" x14ac:dyDescent="0.25">
      <c r="A2474" s="2" t="s">
        <v>122</v>
      </c>
      <c r="B2474" s="2" t="s">
        <v>64</v>
      </c>
      <c r="C2474" s="2" t="s">
        <v>2</v>
      </c>
      <c r="D2474" s="2" t="s">
        <v>18</v>
      </c>
      <c r="E2474">
        <v>60</v>
      </c>
      <c r="F2474" s="1">
        <v>60</v>
      </c>
      <c r="G2474" s="1">
        <v>75</v>
      </c>
      <c r="H2474">
        <v>33</v>
      </c>
      <c r="I2474">
        <v>54</v>
      </c>
    </row>
    <row r="2475" spans="1:9" hidden="1" x14ac:dyDescent="0.25">
      <c r="A2475" s="2" t="s">
        <v>122</v>
      </c>
      <c r="B2475" s="2" t="s">
        <v>74</v>
      </c>
      <c r="C2475" s="2" t="s">
        <v>129</v>
      </c>
      <c r="D2475" s="2" t="s">
        <v>18</v>
      </c>
      <c r="E2475">
        <v>0</v>
      </c>
      <c r="F2475" s="1">
        <v>0</v>
      </c>
      <c r="G2475" s="1">
        <v>33</v>
      </c>
      <c r="H2475">
        <v>0</v>
      </c>
      <c r="I2475">
        <v>0</v>
      </c>
    </row>
    <row r="2476" spans="1:9" hidden="1" x14ac:dyDescent="0.25">
      <c r="A2476" s="2" t="s">
        <v>122</v>
      </c>
      <c r="B2476" s="2" t="s">
        <v>74</v>
      </c>
      <c r="C2476" s="2" t="s">
        <v>130</v>
      </c>
      <c r="D2476" s="2" t="s">
        <v>18</v>
      </c>
      <c r="E2476">
        <v>0</v>
      </c>
      <c r="F2476" s="1">
        <v>0</v>
      </c>
      <c r="G2476" s="1">
        <v>59</v>
      </c>
      <c r="H2476">
        <v>0</v>
      </c>
      <c r="I2476">
        <v>0</v>
      </c>
    </row>
    <row r="2477" spans="1:9" x14ac:dyDescent="0.25">
      <c r="A2477" s="2" t="s">
        <v>122</v>
      </c>
      <c r="B2477" s="2" t="s">
        <v>74</v>
      </c>
      <c r="C2477" s="2" t="s">
        <v>131</v>
      </c>
      <c r="D2477" s="2" t="s">
        <v>18</v>
      </c>
      <c r="E2477">
        <v>0</v>
      </c>
      <c r="F2477" s="1">
        <v>0</v>
      </c>
      <c r="G2477" s="1">
        <v>715</v>
      </c>
      <c r="H2477">
        <v>0</v>
      </c>
      <c r="I2477">
        <v>0</v>
      </c>
    </row>
    <row r="2478" spans="1:9" hidden="1" x14ac:dyDescent="0.25">
      <c r="A2478" s="2" t="s">
        <v>122</v>
      </c>
      <c r="B2478" s="2" t="s">
        <v>74</v>
      </c>
      <c r="C2478" s="2" t="s">
        <v>132</v>
      </c>
      <c r="D2478" s="2" t="s">
        <v>18</v>
      </c>
      <c r="E2478">
        <v>0</v>
      </c>
      <c r="F2478" s="1">
        <v>0</v>
      </c>
      <c r="G2478" s="1">
        <v>1124</v>
      </c>
      <c r="H2478">
        <v>0</v>
      </c>
      <c r="I2478">
        <v>0</v>
      </c>
    </row>
    <row r="2479" spans="1:9" hidden="1" x14ac:dyDescent="0.25">
      <c r="A2479" s="2" t="s">
        <v>122</v>
      </c>
      <c r="B2479" s="2" t="s">
        <v>74</v>
      </c>
      <c r="C2479" s="2" t="s">
        <v>133</v>
      </c>
      <c r="D2479" s="2" t="s">
        <v>18</v>
      </c>
      <c r="E2479">
        <v>0</v>
      </c>
      <c r="F2479" s="1">
        <v>0</v>
      </c>
      <c r="G2479" s="1">
        <v>1212</v>
      </c>
      <c r="H2479">
        <v>0</v>
      </c>
      <c r="I2479">
        <v>0</v>
      </c>
    </row>
    <row r="2480" spans="1:9" hidden="1" x14ac:dyDescent="0.25">
      <c r="A2480" s="2" t="s">
        <v>122</v>
      </c>
      <c r="B2480" s="2" t="s">
        <v>74</v>
      </c>
      <c r="C2480" s="2" t="s">
        <v>2</v>
      </c>
      <c r="D2480" s="2" t="s">
        <v>18</v>
      </c>
      <c r="E2480">
        <v>0</v>
      </c>
      <c r="F2480" s="1">
        <v>0</v>
      </c>
      <c r="G2480" s="1">
        <v>1481</v>
      </c>
      <c r="H2480">
        <v>0</v>
      </c>
      <c r="I2480">
        <v>0</v>
      </c>
    </row>
    <row r="2481" spans="1:9" hidden="1" x14ac:dyDescent="0.25">
      <c r="A2481" s="2" t="s">
        <v>122</v>
      </c>
      <c r="B2481" s="2" t="s">
        <v>103</v>
      </c>
      <c r="C2481" s="2" t="s">
        <v>129</v>
      </c>
      <c r="D2481" s="2" t="s">
        <v>18</v>
      </c>
      <c r="E2481">
        <v>7599</v>
      </c>
      <c r="F2481" s="1" t="s">
        <v>151</v>
      </c>
      <c r="G2481" s="1">
        <v>18367</v>
      </c>
      <c r="H2481">
        <v>0</v>
      </c>
      <c r="I2481">
        <v>0</v>
      </c>
    </row>
    <row r="2482" spans="1:9" hidden="1" x14ac:dyDescent="0.25">
      <c r="A2482" s="2" t="s">
        <v>122</v>
      </c>
      <c r="B2482" s="2" t="s">
        <v>103</v>
      </c>
      <c r="C2482" s="2" t="s">
        <v>130</v>
      </c>
      <c r="D2482" s="2" t="s">
        <v>18</v>
      </c>
      <c r="E2482">
        <v>15520</v>
      </c>
      <c r="F2482" s="1">
        <v>14967</v>
      </c>
      <c r="G2482" s="1">
        <v>16239</v>
      </c>
      <c r="H2482">
        <v>5</v>
      </c>
      <c r="I2482">
        <v>511</v>
      </c>
    </row>
    <row r="2483" spans="1:9" x14ac:dyDescent="0.25">
      <c r="A2483" s="2" t="s">
        <v>122</v>
      </c>
      <c r="B2483" s="2" t="s">
        <v>103</v>
      </c>
      <c r="C2483" s="2" t="s">
        <v>131</v>
      </c>
      <c r="D2483" s="2" t="s">
        <v>18</v>
      </c>
      <c r="E2483">
        <v>40240</v>
      </c>
      <c r="F2483" s="1">
        <v>39198</v>
      </c>
      <c r="G2483" s="1">
        <v>44529</v>
      </c>
      <c r="H2483">
        <v>7027</v>
      </c>
      <c r="I2483">
        <v>28428</v>
      </c>
    </row>
    <row r="2484" spans="1:9" hidden="1" x14ac:dyDescent="0.25">
      <c r="A2484" s="2" t="s">
        <v>122</v>
      </c>
      <c r="B2484" s="2" t="s">
        <v>103</v>
      </c>
      <c r="C2484" s="2" t="s">
        <v>132</v>
      </c>
      <c r="D2484" s="2" t="s">
        <v>18</v>
      </c>
      <c r="E2484">
        <v>34268</v>
      </c>
      <c r="F2484" s="1">
        <v>33645</v>
      </c>
      <c r="G2484" s="1">
        <v>38601</v>
      </c>
      <c r="H2484">
        <v>10465</v>
      </c>
      <c r="I2484">
        <v>28097</v>
      </c>
    </row>
    <row r="2485" spans="1:9" hidden="1" x14ac:dyDescent="0.25">
      <c r="A2485" s="2" t="s">
        <v>122</v>
      </c>
      <c r="B2485" s="2" t="s">
        <v>103</v>
      </c>
      <c r="C2485" s="2" t="s">
        <v>133</v>
      </c>
      <c r="D2485" s="2" t="s">
        <v>18</v>
      </c>
      <c r="E2485">
        <v>45480</v>
      </c>
      <c r="F2485" s="1">
        <v>45038</v>
      </c>
      <c r="G2485" s="1">
        <v>48624</v>
      </c>
      <c r="H2485">
        <v>23844</v>
      </c>
      <c r="I2485">
        <v>40990</v>
      </c>
    </row>
    <row r="2486" spans="1:9" hidden="1" x14ac:dyDescent="0.25">
      <c r="A2486" s="2" t="s">
        <v>122</v>
      </c>
      <c r="B2486" s="2" t="s">
        <v>103</v>
      </c>
      <c r="C2486" s="2" t="s">
        <v>2</v>
      </c>
      <c r="D2486" s="2" t="s">
        <v>18</v>
      </c>
      <c r="E2486">
        <v>51030</v>
      </c>
      <c r="F2486" s="1">
        <v>50620</v>
      </c>
      <c r="G2486" s="1">
        <v>50435</v>
      </c>
      <c r="H2486">
        <v>38109</v>
      </c>
      <c r="I2486">
        <v>47842</v>
      </c>
    </row>
    <row r="2487" spans="1:9" hidden="1" x14ac:dyDescent="0.25">
      <c r="A2487" s="2" t="s">
        <v>122</v>
      </c>
      <c r="B2487" s="2" t="s">
        <v>59</v>
      </c>
      <c r="C2487" s="2" t="s">
        <v>129</v>
      </c>
      <c r="D2487" s="2" t="s">
        <v>18</v>
      </c>
      <c r="E2487">
        <v>436</v>
      </c>
      <c r="F2487" s="1" t="s">
        <v>151</v>
      </c>
      <c r="G2487" s="1">
        <v>933</v>
      </c>
      <c r="H2487">
        <v>0</v>
      </c>
      <c r="I2487">
        <v>0</v>
      </c>
    </row>
    <row r="2488" spans="1:9" hidden="1" x14ac:dyDescent="0.25">
      <c r="A2488" s="2" t="s">
        <v>122</v>
      </c>
      <c r="B2488" s="2" t="s">
        <v>59</v>
      </c>
      <c r="C2488" s="2" t="s">
        <v>130</v>
      </c>
      <c r="D2488" s="2" t="s">
        <v>18</v>
      </c>
      <c r="E2488">
        <v>719</v>
      </c>
      <c r="F2488" s="1">
        <v>691</v>
      </c>
      <c r="G2488" s="1">
        <v>666</v>
      </c>
      <c r="H2488" t="s">
        <v>151</v>
      </c>
      <c r="I2488">
        <v>28</v>
      </c>
    </row>
    <row r="2489" spans="1:9" x14ac:dyDescent="0.25">
      <c r="A2489" s="2" t="s">
        <v>122</v>
      </c>
      <c r="B2489" s="2" t="s">
        <v>59</v>
      </c>
      <c r="C2489" s="2" t="s">
        <v>131</v>
      </c>
      <c r="D2489" s="2" t="s">
        <v>18</v>
      </c>
      <c r="E2489">
        <v>2061</v>
      </c>
      <c r="F2489" s="1">
        <v>2045</v>
      </c>
      <c r="G2489" s="1">
        <v>1861</v>
      </c>
      <c r="H2489">
        <v>607</v>
      </c>
      <c r="I2489">
        <v>1800</v>
      </c>
    </row>
    <row r="2490" spans="1:9" hidden="1" x14ac:dyDescent="0.25">
      <c r="A2490" s="2" t="s">
        <v>122</v>
      </c>
      <c r="B2490" s="2" t="s">
        <v>59</v>
      </c>
      <c r="C2490" s="2" t="s">
        <v>132</v>
      </c>
      <c r="D2490" s="2" t="s">
        <v>18</v>
      </c>
      <c r="E2490">
        <v>2130</v>
      </c>
      <c r="F2490" s="1">
        <v>2114</v>
      </c>
      <c r="G2490" s="1">
        <v>1901</v>
      </c>
      <c r="H2490">
        <v>844</v>
      </c>
      <c r="I2490">
        <v>1978</v>
      </c>
    </row>
    <row r="2491" spans="1:9" hidden="1" x14ac:dyDescent="0.25">
      <c r="A2491" s="2" t="s">
        <v>122</v>
      </c>
      <c r="B2491" s="2" t="s">
        <v>59</v>
      </c>
      <c r="C2491" s="2" t="s">
        <v>133</v>
      </c>
      <c r="D2491" s="2" t="s">
        <v>18</v>
      </c>
      <c r="E2491">
        <v>965</v>
      </c>
      <c r="F2491" s="1">
        <v>956</v>
      </c>
      <c r="G2491" s="1">
        <v>947</v>
      </c>
      <c r="H2491">
        <v>504</v>
      </c>
      <c r="I2491">
        <v>913</v>
      </c>
    </row>
    <row r="2492" spans="1:9" hidden="1" x14ac:dyDescent="0.25">
      <c r="A2492" s="2" t="s">
        <v>122</v>
      </c>
      <c r="B2492" s="2" t="s">
        <v>59</v>
      </c>
      <c r="C2492" s="2" t="s">
        <v>2</v>
      </c>
      <c r="D2492" s="2" t="s">
        <v>18</v>
      </c>
      <c r="E2492">
        <v>387</v>
      </c>
      <c r="F2492" s="1">
        <v>384</v>
      </c>
      <c r="G2492" s="1">
        <v>387</v>
      </c>
      <c r="H2492">
        <v>244</v>
      </c>
      <c r="I2492">
        <v>365</v>
      </c>
    </row>
    <row r="2493" spans="1:9" hidden="1" x14ac:dyDescent="0.25">
      <c r="A2493" s="2" t="s">
        <v>122</v>
      </c>
      <c r="B2493" s="2" t="s">
        <v>65</v>
      </c>
      <c r="C2493" s="2" t="s">
        <v>129</v>
      </c>
      <c r="D2493" s="2" t="s">
        <v>18</v>
      </c>
      <c r="E2493">
        <v>0</v>
      </c>
      <c r="F2493" s="1">
        <v>0</v>
      </c>
      <c r="G2493" s="1">
        <v>164</v>
      </c>
      <c r="H2493">
        <v>0</v>
      </c>
      <c r="I2493">
        <v>0</v>
      </c>
    </row>
    <row r="2494" spans="1:9" hidden="1" x14ac:dyDescent="0.25">
      <c r="A2494" s="2" t="s">
        <v>122</v>
      </c>
      <c r="B2494" s="2" t="s">
        <v>65</v>
      </c>
      <c r="C2494" s="2" t="s">
        <v>130</v>
      </c>
      <c r="D2494" s="2" t="s">
        <v>18</v>
      </c>
      <c r="E2494">
        <v>0</v>
      </c>
      <c r="F2494" s="1">
        <v>0</v>
      </c>
      <c r="G2494" s="1">
        <v>90</v>
      </c>
      <c r="H2494">
        <v>0</v>
      </c>
      <c r="I2494">
        <v>0</v>
      </c>
    </row>
    <row r="2495" spans="1:9" x14ac:dyDescent="0.25">
      <c r="A2495" s="2" t="s">
        <v>122</v>
      </c>
      <c r="B2495" s="2" t="s">
        <v>65</v>
      </c>
      <c r="C2495" s="2" t="s">
        <v>131</v>
      </c>
      <c r="D2495" s="2" t="s">
        <v>18</v>
      </c>
      <c r="E2495">
        <v>0</v>
      </c>
      <c r="F2495" s="1">
        <v>0</v>
      </c>
      <c r="G2495" s="1">
        <v>475</v>
      </c>
      <c r="H2495">
        <v>0</v>
      </c>
      <c r="I2495">
        <v>0</v>
      </c>
    </row>
    <row r="2496" spans="1:9" hidden="1" x14ac:dyDescent="0.25">
      <c r="A2496" s="2" t="s">
        <v>122</v>
      </c>
      <c r="B2496" s="2" t="s">
        <v>65</v>
      </c>
      <c r="C2496" s="2" t="s">
        <v>132</v>
      </c>
      <c r="D2496" s="2" t="s">
        <v>18</v>
      </c>
      <c r="E2496">
        <v>0</v>
      </c>
      <c r="F2496" s="1">
        <v>0</v>
      </c>
      <c r="G2496" s="1">
        <v>335</v>
      </c>
      <c r="H2496">
        <v>0</v>
      </c>
      <c r="I2496">
        <v>0</v>
      </c>
    </row>
    <row r="2497" spans="1:9" hidden="1" x14ac:dyDescent="0.25">
      <c r="A2497" s="2" t="s">
        <v>122</v>
      </c>
      <c r="B2497" s="2" t="s">
        <v>65</v>
      </c>
      <c r="C2497" s="2" t="s">
        <v>133</v>
      </c>
      <c r="D2497" s="2" t="s">
        <v>18</v>
      </c>
      <c r="E2497">
        <v>0</v>
      </c>
      <c r="F2497" s="1">
        <v>0</v>
      </c>
      <c r="G2497" s="1">
        <v>196</v>
      </c>
      <c r="H2497">
        <v>0</v>
      </c>
      <c r="I2497">
        <v>0</v>
      </c>
    </row>
    <row r="2498" spans="1:9" hidden="1" x14ac:dyDescent="0.25">
      <c r="A2498" s="2" t="s">
        <v>122</v>
      </c>
      <c r="B2498" s="2" t="s">
        <v>65</v>
      </c>
      <c r="C2498" s="2" t="s">
        <v>2</v>
      </c>
      <c r="D2498" s="2" t="s">
        <v>18</v>
      </c>
      <c r="E2498">
        <v>0</v>
      </c>
      <c r="F2498" s="1">
        <v>0</v>
      </c>
      <c r="G2498" s="1">
        <v>130</v>
      </c>
      <c r="H2498">
        <v>0</v>
      </c>
      <c r="I2498">
        <v>0</v>
      </c>
    </row>
    <row r="2499" spans="1:9" hidden="1" x14ac:dyDescent="0.25">
      <c r="A2499" s="2" t="s">
        <v>122</v>
      </c>
      <c r="B2499" s="2" t="s">
        <v>67</v>
      </c>
      <c r="C2499" s="2" t="s">
        <v>129</v>
      </c>
      <c r="D2499" s="2" t="s">
        <v>18</v>
      </c>
      <c r="E2499">
        <v>1029</v>
      </c>
      <c r="F2499" s="1">
        <v>0</v>
      </c>
      <c r="G2499" s="1">
        <v>2634</v>
      </c>
      <c r="H2499">
        <v>0</v>
      </c>
      <c r="I2499">
        <v>0</v>
      </c>
    </row>
    <row r="2500" spans="1:9" hidden="1" x14ac:dyDescent="0.25">
      <c r="A2500" s="2" t="s">
        <v>122</v>
      </c>
      <c r="B2500" s="2" t="s">
        <v>67</v>
      </c>
      <c r="C2500" s="2" t="s">
        <v>130</v>
      </c>
      <c r="D2500" s="2" t="s">
        <v>18</v>
      </c>
      <c r="E2500">
        <v>2006</v>
      </c>
      <c r="F2500" s="1">
        <v>1941</v>
      </c>
      <c r="G2500" s="1">
        <v>2184</v>
      </c>
      <c r="H2500">
        <v>0</v>
      </c>
      <c r="I2500">
        <v>68</v>
      </c>
    </row>
    <row r="2501" spans="1:9" x14ac:dyDescent="0.25">
      <c r="A2501" s="2" t="s">
        <v>122</v>
      </c>
      <c r="B2501" s="2" t="s">
        <v>67</v>
      </c>
      <c r="C2501" s="2" t="s">
        <v>131</v>
      </c>
      <c r="D2501" s="2" t="s">
        <v>18</v>
      </c>
      <c r="E2501">
        <v>5365</v>
      </c>
      <c r="F2501" s="1">
        <v>5265</v>
      </c>
      <c r="G2501" s="1">
        <v>6093</v>
      </c>
      <c r="H2501">
        <v>1067</v>
      </c>
      <c r="I2501">
        <v>4055</v>
      </c>
    </row>
    <row r="2502" spans="1:9" hidden="1" x14ac:dyDescent="0.25">
      <c r="A2502" s="2" t="s">
        <v>122</v>
      </c>
      <c r="B2502" s="2" t="s">
        <v>67</v>
      </c>
      <c r="C2502" s="2" t="s">
        <v>132</v>
      </c>
      <c r="D2502" s="2" t="s">
        <v>18</v>
      </c>
      <c r="E2502">
        <v>5770</v>
      </c>
      <c r="F2502" s="1">
        <v>5682</v>
      </c>
      <c r="G2502" s="1">
        <v>6500</v>
      </c>
      <c r="H2502">
        <v>1972</v>
      </c>
      <c r="I2502">
        <v>4865</v>
      </c>
    </row>
    <row r="2503" spans="1:9" hidden="1" x14ac:dyDescent="0.25">
      <c r="A2503" s="2" t="s">
        <v>122</v>
      </c>
      <c r="B2503" s="2" t="s">
        <v>67</v>
      </c>
      <c r="C2503" s="2" t="s">
        <v>133</v>
      </c>
      <c r="D2503" s="2" t="s">
        <v>18</v>
      </c>
      <c r="E2503">
        <v>5195</v>
      </c>
      <c r="F2503" s="1">
        <v>5149</v>
      </c>
      <c r="G2503" s="1">
        <v>5715</v>
      </c>
      <c r="H2503">
        <v>2933</v>
      </c>
      <c r="I2503">
        <v>4732</v>
      </c>
    </row>
    <row r="2504" spans="1:9" hidden="1" x14ac:dyDescent="0.25">
      <c r="A2504" s="2" t="s">
        <v>122</v>
      </c>
      <c r="B2504" s="2" t="s">
        <v>67</v>
      </c>
      <c r="C2504" s="2" t="s">
        <v>2</v>
      </c>
      <c r="D2504" s="2" t="s">
        <v>18</v>
      </c>
      <c r="E2504">
        <v>6547</v>
      </c>
      <c r="F2504" s="1">
        <v>6483</v>
      </c>
      <c r="G2504" s="1">
        <v>7084</v>
      </c>
      <c r="H2504">
        <v>4921</v>
      </c>
      <c r="I2504">
        <v>6150</v>
      </c>
    </row>
    <row r="2505" spans="1:9" x14ac:dyDescent="0.25">
      <c r="A2505" s="2" t="s">
        <v>122</v>
      </c>
      <c r="B2505" s="2" t="s">
        <v>109</v>
      </c>
      <c r="C2505" s="2" t="s">
        <v>131</v>
      </c>
      <c r="D2505" s="2" t="s">
        <v>18</v>
      </c>
      <c r="E2505">
        <v>0</v>
      </c>
      <c r="F2505" s="1">
        <v>0</v>
      </c>
      <c r="G2505" s="1">
        <v>1</v>
      </c>
      <c r="H2505">
        <v>0</v>
      </c>
      <c r="I2505">
        <v>0</v>
      </c>
    </row>
    <row r="2506" spans="1:9" hidden="1" x14ac:dyDescent="0.25">
      <c r="A2506" s="2" t="s">
        <v>122</v>
      </c>
      <c r="B2506" s="2" t="s">
        <v>109</v>
      </c>
      <c r="C2506" s="2" t="s">
        <v>132</v>
      </c>
      <c r="D2506" s="2" t="s">
        <v>18</v>
      </c>
      <c r="E2506">
        <v>0</v>
      </c>
      <c r="F2506" s="1">
        <v>0</v>
      </c>
      <c r="G2506" s="1">
        <v>5</v>
      </c>
      <c r="H2506">
        <v>0</v>
      </c>
      <c r="I2506">
        <v>0</v>
      </c>
    </row>
    <row r="2507" spans="1:9" hidden="1" x14ac:dyDescent="0.25">
      <c r="A2507" s="2" t="s">
        <v>122</v>
      </c>
      <c r="B2507" s="2" t="s">
        <v>109</v>
      </c>
      <c r="C2507" s="2" t="s">
        <v>133</v>
      </c>
      <c r="D2507" s="2" t="s">
        <v>18</v>
      </c>
      <c r="E2507">
        <v>0</v>
      </c>
      <c r="F2507" s="1">
        <v>0</v>
      </c>
      <c r="G2507" s="1">
        <v>8</v>
      </c>
      <c r="H2507">
        <v>0</v>
      </c>
      <c r="I2507">
        <v>0</v>
      </c>
    </row>
    <row r="2508" spans="1:9" hidden="1" x14ac:dyDescent="0.25">
      <c r="A2508" s="2" t="s">
        <v>122</v>
      </c>
      <c r="B2508" s="2" t="s">
        <v>109</v>
      </c>
      <c r="C2508" s="2" t="s">
        <v>2</v>
      </c>
      <c r="D2508" s="2" t="s">
        <v>18</v>
      </c>
      <c r="E2508">
        <v>0</v>
      </c>
      <c r="F2508" s="1">
        <v>0</v>
      </c>
      <c r="G2508" s="1">
        <v>3</v>
      </c>
      <c r="H2508">
        <v>0</v>
      </c>
      <c r="I2508">
        <v>0</v>
      </c>
    </row>
    <row r="2509" spans="1:9" hidden="1" x14ac:dyDescent="0.25">
      <c r="A2509" s="2" t="s">
        <v>122</v>
      </c>
      <c r="B2509" s="2" t="s">
        <v>110</v>
      </c>
      <c r="C2509" s="2" t="s">
        <v>129</v>
      </c>
      <c r="D2509" s="2" t="s">
        <v>18</v>
      </c>
      <c r="E2509">
        <v>0</v>
      </c>
      <c r="F2509" s="1">
        <v>0</v>
      </c>
      <c r="G2509" s="1">
        <v>5</v>
      </c>
      <c r="H2509">
        <v>0</v>
      </c>
      <c r="I2509">
        <v>0</v>
      </c>
    </row>
    <row r="2510" spans="1:9" hidden="1" x14ac:dyDescent="0.25">
      <c r="A2510" s="2" t="s">
        <v>122</v>
      </c>
      <c r="B2510" s="2" t="s">
        <v>110</v>
      </c>
      <c r="C2510" s="2" t="s">
        <v>130</v>
      </c>
      <c r="D2510" s="2" t="s">
        <v>18</v>
      </c>
      <c r="E2510">
        <v>0</v>
      </c>
      <c r="F2510" s="1">
        <v>0</v>
      </c>
      <c r="G2510" s="1">
        <v>9</v>
      </c>
      <c r="H2510">
        <v>0</v>
      </c>
      <c r="I2510">
        <v>0</v>
      </c>
    </row>
    <row r="2511" spans="1:9" x14ac:dyDescent="0.25">
      <c r="A2511" s="2" t="s">
        <v>122</v>
      </c>
      <c r="B2511" s="2" t="s">
        <v>110</v>
      </c>
      <c r="C2511" s="2" t="s">
        <v>131</v>
      </c>
      <c r="D2511" s="2" t="s">
        <v>18</v>
      </c>
      <c r="E2511">
        <v>0</v>
      </c>
      <c r="F2511" s="1">
        <v>0</v>
      </c>
      <c r="G2511" s="1">
        <v>108</v>
      </c>
      <c r="H2511">
        <v>0</v>
      </c>
      <c r="I2511">
        <v>0</v>
      </c>
    </row>
    <row r="2512" spans="1:9" hidden="1" x14ac:dyDescent="0.25">
      <c r="A2512" s="2" t="s">
        <v>122</v>
      </c>
      <c r="B2512" s="2" t="s">
        <v>110</v>
      </c>
      <c r="C2512" s="2" t="s">
        <v>132</v>
      </c>
      <c r="D2512" s="2" t="s">
        <v>18</v>
      </c>
      <c r="E2512">
        <v>0</v>
      </c>
      <c r="F2512" s="1">
        <v>0</v>
      </c>
      <c r="G2512" s="1">
        <v>196</v>
      </c>
      <c r="H2512">
        <v>0</v>
      </c>
      <c r="I2512">
        <v>0</v>
      </c>
    </row>
    <row r="2513" spans="1:9" hidden="1" x14ac:dyDescent="0.25">
      <c r="A2513" s="2" t="s">
        <v>122</v>
      </c>
      <c r="B2513" s="2" t="s">
        <v>110</v>
      </c>
      <c r="C2513" s="2" t="s">
        <v>133</v>
      </c>
      <c r="D2513" s="2" t="s">
        <v>18</v>
      </c>
      <c r="E2513">
        <v>0</v>
      </c>
      <c r="F2513" s="1">
        <v>0</v>
      </c>
      <c r="G2513" s="1">
        <v>212</v>
      </c>
      <c r="H2513">
        <v>0</v>
      </c>
      <c r="I2513">
        <v>0</v>
      </c>
    </row>
    <row r="2514" spans="1:9" hidden="1" x14ac:dyDescent="0.25">
      <c r="A2514" s="2" t="s">
        <v>122</v>
      </c>
      <c r="B2514" s="2" t="s">
        <v>110</v>
      </c>
      <c r="C2514" s="2" t="s">
        <v>2</v>
      </c>
      <c r="D2514" s="2" t="s">
        <v>18</v>
      </c>
      <c r="E2514">
        <v>0</v>
      </c>
      <c r="F2514" s="1">
        <v>0</v>
      </c>
      <c r="G2514" s="1">
        <v>119</v>
      </c>
      <c r="H2514">
        <v>0</v>
      </c>
      <c r="I2514">
        <v>0</v>
      </c>
    </row>
    <row r="2515" spans="1:9" hidden="1" x14ac:dyDescent="0.25">
      <c r="A2515" s="2" t="s">
        <v>122</v>
      </c>
      <c r="B2515" s="2" t="s">
        <v>56</v>
      </c>
      <c r="C2515" s="2" t="s">
        <v>129</v>
      </c>
      <c r="D2515" s="2" t="s">
        <v>18</v>
      </c>
      <c r="E2515">
        <v>516</v>
      </c>
      <c r="F2515" s="1">
        <v>0</v>
      </c>
      <c r="G2515" s="1">
        <v>785</v>
      </c>
      <c r="H2515">
        <v>0</v>
      </c>
      <c r="I2515">
        <v>0</v>
      </c>
    </row>
    <row r="2516" spans="1:9" hidden="1" x14ac:dyDescent="0.25">
      <c r="A2516" s="2" t="s">
        <v>122</v>
      </c>
      <c r="B2516" s="2" t="s">
        <v>56</v>
      </c>
      <c r="C2516" s="2" t="s">
        <v>130</v>
      </c>
      <c r="D2516" s="2" t="s">
        <v>18</v>
      </c>
      <c r="E2516">
        <v>502</v>
      </c>
      <c r="F2516" s="1">
        <v>489</v>
      </c>
      <c r="G2516" s="1">
        <v>466</v>
      </c>
      <c r="H2516" t="s">
        <v>151</v>
      </c>
      <c r="I2516">
        <v>14</v>
      </c>
    </row>
    <row r="2517" spans="1:9" x14ac:dyDescent="0.25">
      <c r="A2517" s="2" t="s">
        <v>122</v>
      </c>
      <c r="B2517" s="2" t="s">
        <v>56</v>
      </c>
      <c r="C2517" s="2" t="s">
        <v>131</v>
      </c>
      <c r="D2517" s="2" t="s">
        <v>18</v>
      </c>
      <c r="E2517">
        <v>1756</v>
      </c>
      <c r="F2517" s="1">
        <v>1743</v>
      </c>
      <c r="G2517" s="1">
        <v>1574</v>
      </c>
      <c r="H2517">
        <v>637</v>
      </c>
      <c r="I2517">
        <v>1582</v>
      </c>
    </row>
    <row r="2518" spans="1:9" hidden="1" x14ac:dyDescent="0.25">
      <c r="A2518" s="2" t="s">
        <v>122</v>
      </c>
      <c r="B2518" s="2" t="s">
        <v>56</v>
      </c>
      <c r="C2518" s="2" t="s">
        <v>132</v>
      </c>
      <c r="D2518" s="2" t="s">
        <v>18</v>
      </c>
      <c r="E2518">
        <v>2159</v>
      </c>
      <c r="F2518" s="1">
        <v>2149</v>
      </c>
      <c r="G2518" s="1">
        <v>1684</v>
      </c>
      <c r="H2518">
        <v>933</v>
      </c>
      <c r="I2518">
        <v>2022</v>
      </c>
    </row>
    <row r="2519" spans="1:9" hidden="1" x14ac:dyDescent="0.25">
      <c r="A2519" s="2" t="s">
        <v>122</v>
      </c>
      <c r="B2519" s="2" t="s">
        <v>56</v>
      </c>
      <c r="C2519" s="2" t="s">
        <v>133</v>
      </c>
      <c r="D2519" s="2" t="s">
        <v>18</v>
      </c>
      <c r="E2519">
        <v>771</v>
      </c>
      <c r="F2519" s="1">
        <v>766</v>
      </c>
      <c r="G2519" s="1">
        <v>700</v>
      </c>
      <c r="H2519">
        <v>470</v>
      </c>
      <c r="I2519">
        <v>736</v>
      </c>
    </row>
    <row r="2520" spans="1:9" hidden="1" x14ac:dyDescent="0.25">
      <c r="A2520" s="2" t="s">
        <v>122</v>
      </c>
      <c r="B2520" s="2" t="s">
        <v>56</v>
      </c>
      <c r="C2520" s="2" t="s">
        <v>2</v>
      </c>
      <c r="D2520" s="2" t="s">
        <v>18</v>
      </c>
      <c r="E2520">
        <v>274</v>
      </c>
      <c r="F2520" s="1">
        <v>273</v>
      </c>
      <c r="G2520" s="1">
        <v>250</v>
      </c>
      <c r="H2520">
        <v>178</v>
      </c>
      <c r="I2520">
        <v>260</v>
      </c>
    </row>
    <row r="2521" spans="1:9" hidden="1" x14ac:dyDescent="0.25">
      <c r="A2521" s="2" t="s">
        <v>122</v>
      </c>
      <c r="B2521" s="2" t="s">
        <v>70</v>
      </c>
      <c r="C2521" s="2" t="s">
        <v>129</v>
      </c>
      <c r="D2521" s="2" t="s">
        <v>18</v>
      </c>
      <c r="E2521">
        <v>112</v>
      </c>
      <c r="F2521" s="1">
        <v>0</v>
      </c>
      <c r="G2521" s="1">
        <v>0</v>
      </c>
      <c r="H2521">
        <v>0</v>
      </c>
      <c r="I2521">
        <v>0</v>
      </c>
    </row>
    <row r="2522" spans="1:9" hidden="1" x14ac:dyDescent="0.25">
      <c r="A2522" s="2" t="s">
        <v>122</v>
      </c>
      <c r="B2522" s="2" t="s">
        <v>70</v>
      </c>
      <c r="C2522" s="2" t="s">
        <v>130</v>
      </c>
      <c r="D2522" s="2" t="s">
        <v>18</v>
      </c>
      <c r="E2522">
        <v>184</v>
      </c>
      <c r="F2522" s="1">
        <v>172</v>
      </c>
      <c r="G2522" s="1">
        <v>0</v>
      </c>
      <c r="H2522">
        <v>0</v>
      </c>
      <c r="I2522">
        <v>7</v>
      </c>
    </row>
    <row r="2523" spans="1:9" x14ac:dyDescent="0.25">
      <c r="A2523" s="2" t="s">
        <v>122</v>
      </c>
      <c r="B2523" s="2" t="s">
        <v>70</v>
      </c>
      <c r="C2523" s="2" t="s">
        <v>131</v>
      </c>
      <c r="D2523" s="2" t="s">
        <v>18</v>
      </c>
      <c r="E2523">
        <v>1655</v>
      </c>
      <c r="F2523" s="1">
        <v>1622</v>
      </c>
      <c r="G2523" s="1">
        <v>0</v>
      </c>
      <c r="H2523">
        <v>404</v>
      </c>
      <c r="I2523">
        <v>1327</v>
      </c>
    </row>
    <row r="2524" spans="1:9" hidden="1" x14ac:dyDescent="0.25">
      <c r="A2524" s="2" t="s">
        <v>122</v>
      </c>
      <c r="B2524" s="2" t="s">
        <v>70</v>
      </c>
      <c r="C2524" s="2" t="s">
        <v>132</v>
      </c>
      <c r="D2524" s="2" t="s">
        <v>18</v>
      </c>
      <c r="E2524">
        <v>1917</v>
      </c>
      <c r="F2524" s="1">
        <v>1886</v>
      </c>
      <c r="G2524" s="1">
        <v>0</v>
      </c>
      <c r="H2524">
        <v>630</v>
      </c>
      <c r="I2524">
        <v>1612</v>
      </c>
    </row>
    <row r="2525" spans="1:9" hidden="1" x14ac:dyDescent="0.25">
      <c r="A2525" s="2" t="s">
        <v>122</v>
      </c>
      <c r="B2525" s="2" t="s">
        <v>70</v>
      </c>
      <c r="C2525" s="2" t="s">
        <v>133</v>
      </c>
      <c r="D2525" s="2" t="s">
        <v>18</v>
      </c>
      <c r="E2525">
        <v>1608</v>
      </c>
      <c r="F2525" s="1">
        <v>1580</v>
      </c>
      <c r="G2525" s="1">
        <v>0</v>
      </c>
      <c r="H2525">
        <v>776</v>
      </c>
      <c r="I2525">
        <v>1429</v>
      </c>
    </row>
    <row r="2526" spans="1:9" hidden="1" x14ac:dyDescent="0.25">
      <c r="A2526" s="2" t="s">
        <v>122</v>
      </c>
      <c r="B2526" s="2" t="s">
        <v>70</v>
      </c>
      <c r="C2526" s="2" t="s">
        <v>2</v>
      </c>
      <c r="D2526" s="2" t="s">
        <v>18</v>
      </c>
      <c r="E2526">
        <v>1645</v>
      </c>
      <c r="F2526" s="1">
        <v>1631</v>
      </c>
      <c r="G2526" s="1">
        <v>0</v>
      </c>
      <c r="H2526">
        <v>1218</v>
      </c>
      <c r="I2526">
        <v>1543</v>
      </c>
    </row>
    <row r="2527" spans="1:9" hidden="1" x14ac:dyDescent="0.25">
      <c r="A2527" s="2" t="s">
        <v>123</v>
      </c>
      <c r="B2527" s="2" t="s">
        <v>105</v>
      </c>
      <c r="C2527" s="2" t="s">
        <v>129</v>
      </c>
      <c r="D2527" s="2" t="s">
        <v>18</v>
      </c>
      <c r="E2527">
        <v>104</v>
      </c>
      <c r="F2527" s="1">
        <v>0</v>
      </c>
      <c r="G2527" s="1">
        <v>455</v>
      </c>
      <c r="H2527">
        <v>0</v>
      </c>
      <c r="I2527">
        <v>0</v>
      </c>
    </row>
    <row r="2528" spans="1:9" hidden="1" x14ac:dyDescent="0.25">
      <c r="A2528" s="2" t="s">
        <v>123</v>
      </c>
      <c r="B2528" s="2" t="s">
        <v>105</v>
      </c>
      <c r="C2528" s="2" t="s">
        <v>130</v>
      </c>
      <c r="D2528" s="2" t="s">
        <v>18</v>
      </c>
      <c r="E2528">
        <v>294</v>
      </c>
      <c r="F2528" s="1">
        <v>280</v>
      </c>
      <c r="G2528" s="1">
        <v>335</v>
      </c>
      <c r="H2528">
        <v>0</v>
      </c>
      <c r="I2528">
        <v>7</v>
      </c>
    </row>
    <row r="2529" spans="1:9" x14ac:dyDescent="0.25">
      <c r="A2529" s="2" t="s">
        <v>123</v>
      </c>
      <c r="B2529" s="2" t="s">
        <v>105</v>
      </c>
      <c r="C2529" s="2" t="s">
        <v>131</v>
      </c>
      <c r="D2529" s="2" t="s">
        <v>18</v>
      </c>
      <c r="E2529">
        <v>759</v>
      </c>
      <c r="F2529" s="1">
        <v>719</v>
      </c>
      <c r="G2529" s="1">
        <v>803</v>
      </c>
      <c r="H2529">
        <v>74</v>
      </c>
      <c r="I2529">
        <v>397</v>
      </c>
    </row>
    <row r="2530" spans="1:9" hidden="1" x14ac:dyDescent="0.25">
      <c r="A2530" s="2" t="s">
        <v>123</v>
      </c>
      <c r="B2530" s="2" t="s">
        <v>105</v>
      </c>
      <c r="C2530" s="2" t="s">
        <v>132</v>
      </c>
      <c r="D2530" s="2" t="s">
        <v>18</v>
      </c>
      <c r="E2530">
        <v>500</v>
      </c>
      <c r="F2530" s="1">
        <v>483</v>
      </c>
      <c r="G2530" s="1">
        <v>540</v>
      </c>
      <c r="H2530">
        <v>153</v>
      </c>
      <c r="I2530">
        <v>364</v>
      </c>
    </row>
    <row r="2531" spans="1:9" hidden="1" x14ac:dyDescent="0.25">
      <c r="A2531" s="2" t="s">
        <v>123</v>
      </c>
      <c r="B2531" s="2" t="s">
        <v>105</v>
      </c>
      <c r="C2531" s="2" t="s">
        <v>133</v>
      </c>
      <c r="D2531" s="2" t="s">
        <v>18</v>
      </c>
      <c r="E2531">
        <v>462</v>
      </c>
      <c r="F2531" s="1">
        <v>451</v>
      </c>
      <c r="G2531" s="1">
        <v>480</v>
      </c>
      <c r="H2531">
        <v>238</v>
      </c>
      <c r="I2531">
        <v>380</v>
      </c>
    </row>
    <row r="2532" spans="1:9" hidden="1" x14ac:dyDescent="0.25">
      <c r="A2532" s="2" t="s">
        <v>123</v>
      </c>
      <c r="B2532" s="2" t="s">
        <v>105</v>
      </c>
      <c r="C2532" s="2" t="s">
        <v>2</v>
      </c>
      <c r="D2532" s="2" t="s">
        <v>18</v>
      </c>
      <c r="E2532">
        <v>275</v>
      </c>
      <c r="F2532" s="1">
        <v>271</v>
      </c>
      <c r="G2532" s="1">
        <v>255</v>
      </c>
      <c r="H2532">
        <v>194</v>
      </c>
      <c r="I2532">
        <v>247</v>
      </c>
    </row>
    <row r="2533" spans="1:9" hidden="1" x14ac:dyDescent="0.25">
      <c r="A2533" s="2" t="s">
        <v>123</v>
      </c>
      <c r="B2533" s="2" t="s">
        <v>48</v>
      </c>
      <c r="C2533" s="2" t="s">
        <v>129</v>
      </c>
      <c r="D2533" s="2" t="s">
        <v>18</v>
      </c>
      <c r="E2533">
        <v>140</v>
      </c>
      <c r="F2533" s="1">
        <v>0</v>
      </c>
      <c r="G2533" s="1">
        <v>320</v>
      </c>
      <c r="H2533">
        <v>0</v>
      </c>
      <c r="I2533">
        <v>0</v>
      </c>
    </row>
    <row r="2534" spans="1:9" hidden="1" x14ac:dyDescent="0.25">
      <c r="A2534" s="2" t="s">
        <v>123</v>
      </c>
      <c r="B2534" s="2" t="s">
        <v>48</v>
      </c>
      <c r="C2534" s="2" t="s">
        <v>130</v>
      </c>
      <c r="D2534" s="2" t="s">
        <v>18</v>
      </c>
      <c r="E2534">
        <v>226</v>
      </c>
      <c r="F2534" s="1">
        <v>215</v>
      </c>
      <c r="G2534" s="1">
        <v>220</v>
      </c>
      <c r="H2534">
        <v>0</v>
      </c>
      <c r="I2534">
        <v>3</v>
      </c>
    </row>
    <row r="2535" spans="1:9" x14ac:dyDescent="0.25">
      <c r="A2535" s="2" t="s">
        <v>123</v>
      </c>
      <c r="B2535" s="2" t="s">
        <v>48</v>
      </c>
      <c r="C2535" s="2" t="s">
        <v>131</v>
      </c>
      <c r="D2535" s="2" t="s">
        <v>18</v>
      </c>
      <c r="E2535">
        <v>705</v>
      </c>
      <c r="F2535" s="1">
        <v>694</v>
      </c>
      <c r="G2535" s="1">
        <v>700</v>
      </c>
      <c r="H2535">
        <v>174</v>
      </c>
      <c r="I2535">
        <v>565</v>
      </c>
    </row>
    <row r="2536" spans="1:9" hidden="1" x14ac:dyDescent="0.25">
      <c r="A2536" s="2" t="s">
        <v>123</v>
      </c>
      <c r="B2536" s="2" t="s">
        <v>48</v>
      </c>
      <c r="C2536" s="2" t="s">
        <v>132</v>
      </c>
      <c r="D2536" s="2" t="s">
        <v>18</v>
      </c>
      <c r="E2536">
        <v>753</v>
      </c>
      <c r="F2536" s="1">
        <v>745</v>
      </c>
      <c r="G2536" s="1">
        <v>741</v>
      </c>
      <c r="H2536">
        <v>305</v>
      </c>
      <c r="I2536">
        <v>677</v>
      </c>
    </row>
    <row r="2537" spans="1:9" hidden="1" x14ac:dyDescent="0.25">
      <c r="A2537" s="2" t="s">
        <v>123</v>
      </c>
      <c r="B2537" s="2" t="s">
        <v>48</v>
      </c>
      <c r="C2537" s="2" t="s">
        <v>133</v>
      </c>
      <c r="D2537" s="2" t="s">
        <v>18</v>
      </c>
      <c r="E2537">
        <v>354</v>
      </c>
      <c r="F2537" s="1">
        <v>352</v>
      </c>
      <c r="G2537" s="1">
        <v>353</v>
      </c>
      <c r="H2537">
        <v>189</v>
      </c>
      <c r="I2537">
        <v>333</v>
      </c>
    </row>
    <row r="2538" spans="1:9" hidden="1" x14ac:dyDescent="0.25">
      <c r="A2538" s="2" t="s">
        <v>123</v>
      </c>
      <c r="B2538" s="2" t="s">
        <v>48</v>
      </c>
      <c r="C2538" s="2" t="s">
        <v>2</v>
      </c>
      <c r="D2538" s="2" t="s">
        <v>18</v>
      </c>
      <c r="E2538">
        <v>188</v>
      </c>
      <c r="F2538" s="1">
        <v>186</v>
      </c>
      <c r="G2538" s="1">
        <v>188</v>
      </c>
      <c r="H2538">
        <v>133</v>
      </c>
      <c r="I2538">
        <v>177</v>
      </c>
    </row>
    <row r="2539" spans="1:9" hidden="1" x14ac:dyDescent="0.25">
      <c r="A2539" s="2" t="s">
        <v>123</v>
      </c>
      <c r="B2539" s="2" t="s">
        <v>49</v>
      </c>
      <c r="C2539" s="2" t="s">
        <v>129</v>
      </c>
      <c r="D2539" s="2" t="s">
        <v>18</v>
      </c>
      <c r="E2539">
        <v>27</v>
      </c>
      <c r="F2539" s="1">
        <v>0</v>
      </c>
      <c r="G2539" s="1">
        <v>44</v>
      </c>
      <c r="H2539">
        <v>0</v>
      </c>
      <c r="I2539">
        <v>0</v>
      </c>
    </row>
    <row r="2540" spans="1:9" hidden="1" x14ac:dyDescent="0.25">
      <c r="A2540" s="2" t="s">
        <v>123</v>
      </c>
      <c r="B2540" s="2" t="s">
        <v>49</v>
      </c>
      <c r="C2540" s="2" t="s">
        <v>130</v>
      </c>
      <c r="D2540" s="2" t="s">
        <v>18</v>
      </c>
      <c r="E2540">
        <v>36</v>
      </c>
      <c r="F2540" s="1">
        <v>34</v>
      </c>
      <c r="G2540" s="1">
        <v>35</v>
      </c>
      <c r="H2540">
        <v>0</v>
      </c>
      <c r="I2540">
        <v>0</v>
      </c>
    </row>
    <row r="2541" spans="1:9" x14ac:dyDescent="0.25">
      <c r="A2541" s="2" t="s">
        <v>123</v>
      </c>
      <c r="B2541" s="2" t="s">
        <v>49</v>
      </c>
      <c r="C2541" s="2" t="s">
        <v>131</v>
      </c>
      <c r="D2541" s="2" t="s">
        <v>18</v>
      </c>
      <c r="E2541">
        <v>102</v>
      </c>
      <c r="F2541" s="1">
        <v>99</v>
      </c>
      <c r="G2541" s="1">
        <v>125</v>
      </c>
      <c r="H2541">
        <v>18</v>
      </c>
      <c r="I2541">
        <v>61</v>
      </c>
    </row>
    <row r="2542" spans="1:9" hidden="1" x14ac:dyDescent="0.25">
      <c r="A2542" s="2" t="s">
        <v>123</v>
      </c>
      <c r="B2542" s="2" t="s">
        <v>49</v>
      </c>
      <c r="C2542" s="2" t="s">
        <v>132</v>
      </c>
      <c r="D2542" s="2" t="s">
        <v>18</v>
      </c>
      <c r="E2542">
        <v>68</v>
      </c>
      <c r="F2542" s="1">
        <v>68</v>
      </c>
      <c r="G2542" s="1">
        <v>69</v>
      </c>
      <c r="H2542">
        <v>23</v>
      </c>
      <c r="I2542">
        <v>57</v>
      </c>
    </row>
    <row r="2543" spans="1:9" hidden="1" x14ac:dyDescent="0.25">
      <c r="A2543" s="2" t="s">
        <v>123</v>
      </c>
      <c r="B2543" s="2" t="s">
        <v>49</v>
      </c>
      <c r="C2543" s="2" t="s">
        <v>133</v>
      </c>
      <c r="D2543" s="2" t="s">
        <v>18</v>
      </c>
      <c r="E2543">
        <v>81</v>
      </c>
      <c r="F2543" s="1">
        <v>80</v>
      </c>
      <c r="G2543" s="1">
        <v>84</v>
      </c>
      <c r="H2543">
        <v>39</v>
      </c>
      <c r="I2543">
        <v>68</v>
      </c>
    </row>
    <row r="2544" spans="1:9" hidden="1" x14ac:dyDescent="0.25">
      <c r="A2544" s="2" t="s">
        <v>123</v>
      </c>
      <c r="B2544" s="2" t="s">
        <v>49</v>
      </c>
      <c r="C2544" s="2" t="s">
        <v>2</v>
      </c>
      <c r="D2544" s="2" t="s">
        <v>18</v>
      </c>
      <c r="E2544">
        <v>38</v>
      </c>
      <c r="F2544" s="1">
        <v>36</v>
      </c>
      <c r="G2544" s="1">
        <v>39</v>
      </c>
      <c r="H2544">
        <v>21</v>
      </c>
      <c r="I2544">
        <v>33</v>
      </c>
    </row>
    <row r="2545" spans="1:9" hidden="1" x14ac:dyDescent="0.25">
      <c r="A2545" s="2" t="s">
        <v>123</v>
      </c>
      <c r="B2545" s="2" t="s">
        <v>106</v>
      </c>
      <c r="C2545" s="2" t="s">
        <v>129</v>
      </c>
      <c r="D2545" s="2" t="s">
        <v>18</v>
      </c>
      <c r="E2545">
        <v>78</v>
      </c>
      <c r="F2545" s="1">
        <v>0</v>
      </c>
      <c r="G2545" s="1">
        <v>212</v>
      </c>
      <c r="H2545">
        <v>0</v>
      </c>
      <c r="I2545">
        <v>0</v>
      </c>
    </row>
    <row r="2546" spans="1:9" hidden="1" x14ac:dyDescent="0.25">
      <c r="A2546" s="2" t="s">
        <v>123</v>
      </c>
      <c r="B2546" s="2" t="s">
        <v>106</v>
      </c>
      <c r="C2546" s="2" t="s">
        <v>130</v>
      </c>
      <c r="D2546" s="2" t="s">
        <v>18</v>
      </c>
      <c r="E2546">
        <v>120</v>
      </c>
      <c r="F2546" s="1">
        <v>115</v>
      </c>
      <c r="G2546" s="1">
        <v>105</v>
      </c>
      <c r="H2546">
        <v>0</v>
      </c>
      <c r="I2546">
        <v>3</v>
      </c>
    </row>
    <row r="2547" spans="1:9" x14ac:dyDescent="0.25">
      <c r="A2547" s="2" t="s">
        <v>123</v>
      </c>
      <c r="B2547" s="2" t="s">
        <v>106</v>
      </c>
      <c r="C2547" s="2" t="s">
        <v>131</v>
      </c>
      <c r="D2547" s="2" t="s">
        <v>18</v>
      </c>
      <c r="E2547">
        <v>385</v>
      </c>
      <c r="F2547" s="1">
        <v>375</v>
      </c>
      <c r="G2547" s="1">
        <v>385</v>
      </c>
      <c r="H2547">
        <v>66</v>
      </c>
      <c r="I2547">
        <v>274</v>
      </c>
    </row>
    <row r="2548" spans="1:9" hidden="1" x14ac:dyDescent="0.25">
      <c r="A2548" s="2" t="s">
        <v>123</v>
      </c>
      <c r="B2548" s="2" t="s">
        <v>106</v>
      </c>
      <c r="C2548" s="2" t="s">
        <v>132</v>
      </c>
      <c r="D2548" s="2" t="s">
        <v>18</v>
      </c>
      <c r="E2548">
        <v>238</v>
      </c>
      <c r="F2548" s="1">
        <v>235</v>
      </c>
      <c r="G2548" s="1">
        <v>252</v>
      </c>
      <c r="H2548">
        <v>83</v>
      </c>
      <c r="I2548">
        <v>199</v>
      </c>
    </row>
    <row r="2549" spans="1:9" hidden="1" x14ac:dyDescent="0.25">
      <c r="A2549" s="2" t="s">
        <v>123</v>
      </c>
      <c r="B2549" s="2" t="s">
        <v>106</v>
      </c>
      <c r="C2549" s="2" t="s">
        <v>133</v>
      </c>
      <c r="D2549" s="2" t="s">
        <v>18</v>
      </c>
      <c r="E2549">
        <v>152</v>
      </c>
      <c r="F2549" s="1">
        <v>149</v>
      </c>
      <c r="G2549" s="1">
        <v>155</v>
      </c>
      <c r="H2549">
        <v>73</v>
      </c>
      <c r="I2549">
        <v>134</v>
      </c>
    </row>
    <row r="2550" spans="1:9" hidden="1" x14ac:dyDescent="0.25">
      <c r="A2550" s="2" t="s">
        <v>123</v>
      </c>
      <c r="B2550" s="2" t="s">
        <v>106</v>
      </c>
      <c r="C2550" s="2" t="s">
        <v>2</v>
      </c>
      <c r="D2550" s="2" t="s">
        <v>18</v>
      </c>
      <c r="E2550">
        <v>80</v>
      </c>
      <c r="F2550" s="1">
        <v>79</v>
      </c>
      <c r="G2550" s="1">
        <v>71</v>
      </c>
      <c r="H2550">
        <v>53</v>
      </c>
      <c r="I2550">
        <v>72</v>
      </c>
    </row>
    <row r="2551" spans="1:9" hidden="1" x14ac:dyDescent="0.25">
      <c r="A2551" s="2" t="s">
        <v>123</v>
      </c>
      <c r="B2551" s="2" t="s">
        <v>107</v>
      </c>
      <c r="C2551" s="2" t="s">
        <v>129</v>
      </c>
      <c r="D2551" s="2" t="s">
        <v>18</v>
      </c>
      <c r="E2551">
        <v>10</v>
      </c>
      <c r="F2551" s="1">
        <v>0</v>
      </c>
      <c r="G2551" s="1">
        <v>26</v>
      </c>
      <c r="H2551">
        <v>0</v>
      </c>
      <c r="I2551">
        <v>0</v>
      </c>
    </row>
    <row r="2552" spans="1:9" hidden="1" x14ac:dyDescent="0.25">
      <c r="A2552" s="2" t="s">
        <v>123</v>
      </c>
      <c r="B2552" s="2" t="s">
        <v>107</v>
      </c>
      <c r="C2552" s="2" t="s">
        <v>130</v>
      </c>
      <c r="D2552" s="2" t="s">
        <v>18</v>
      </c>
      <c r="E2552">
        <v>34</v>
      </c>
      <c r="F2552" s="1">
        <v>33</v>
      </c>
      <c r="G2552" s="1">
        <v>30</v>
      </c>
      <c r="H2552">
        <v>0</v>
      </c>
      <c r="I2552">
        <v>1</v>
      </c>
    </row>
    <row r="2553" spans="1:9" x14ac:dyDescent="0.25">
      <c r="A2553" s="2" t="s">
        <v>123</v>
      </c>
      <c r="B2553" s="2" t="s">
        <v>107</v>
      </c>
      <c r="C2553" s="2" t="s">
        <v>131</v>
      </c>
      <c r="D2553" s="2" t="s">
        <v>18</v>
      </c>
      <c r="E2553">
        <v>103</v>
      </c>
      <c r="F2553" s="1">
        <v>100</v>
      </c>
      <c r="G2553" s="1">
        <v>105</v>
      </c>
      <c r="H2553">
        <v>23</v>
      </c>
      <c r="I2553">
        <v>72</v>
      </c>
    </row>
    <row r="2554" spans="1:9" hidden="1" x14ac:dyDescent="0.25">
      <c r="A2554" s="2" t="s">
        <v>123</v>
      </c>
      <c r="B2554" s="2" t="s">
        <v>107</v>
      </c>
      <c r="C2554" s="2" t="s">
        <v>132</v>
      </c>
      <c r="D2554" s="2" t="s">
        <v>18</v>
      </c>
      <c r="E2554">
        <v>78</v>
      </c>
      <c r="F2554" s="1">
        <v>77</v>
      </c>
      <c r="G2554" s="1">
        <v>75</v>
      </c>
      <c r="H2554">
        <v>25</v>
      </c>
      <c r="I2554">
        <v>63</v>
      </c>
    </row>
    <row r="2555" spans="1:9" hidden="1" x14ac:dyDescent="0.25">
      <c r="A2555" s="2" t="s">
        <v>123</v>
      </c>
      <c r="B2555" s="2" t="s">
        <v>107</v>
      </c>
      <c r="C2555" s="2" t="s">
        <v>133</v>
      </c>
      <c r="D2555" s="2" t="s">
        <v>18</v>
      </c>
      <c r="E2555">
        <v>34</v>
      </c>
      <c r="F2555" s="1">
        <v>34</v>
      </c>
      <c r="G2555" s="1">
        <v>34</v>
      </c>
      <c r="H2555">
        <v>15</v>
      </c>
      <c r="I2555">
        <v>28</v>
      </c>
    </row>
    <row r="2556" spans="1:9" hidden="1" x14ac:dyDescent="0.25">
      <c r="A2556" s="2" t="s">
        <v>123</v>
      </c>
      <c r="B2556" s="2" t="s">
        <v>107</v>
      </c>
      <c r="C2556" s="2" t="s">
        <v>2</v>
      </c>
      <c r="D2556" s="2" t="s">
        <v>18</v>
      </c>
      <c r="E2556">
        <v>13</v>
      </c>
      <c r="F2556" s="1">
        <v>13</v>
      </c>
      <c r="G2556" s="1">
        <v>17</v>
      </c>
      <c r="H2556">
        <v>9</v>
      </c>
      <c r="I2556">
        <v>13</v>
      </c>
    </row>
    <row r="2557" spans="1:9" hidden="1" x14ac:dyDescent="0.25">
      <c r="A2557" s="2" t="s">
        <v>123</v>
      </c>
      <c r="B2557" s="2" t="s">
        <v>52</v>
      </c>
      <c r="C2557" s="2" t="s">
        <v>129</v>
      </c>
      <c r="D2557" s="2" t="s">
        <v>18</v>
      </c>
      <c r="E2557">
        <v>177</v>
      </c>
      <c r="F2557" s="1">
        <v>0</v>
      </c>
      <c r="G2557" s="1">
        <v>508</v>
      </c>
      <c r="H2557">
        <v>0</v>
      </c>
      <c r="I2557">
        <v>0</v>
      </c>
    </row>
    <row r="2558" spans="1:9" hidden="1" x14ac:dyDescent="0.25">
      <c r="A2558" s="2" t="s">
        <v>123</v>
      </c>
      <c r="B2558" s="2" t="s">
        <v>52</v>
      </c>
      <c r="C2558" s="2" t="s">
        <v>130</v>
      </c>
      <c r="D2558" s="2" t="s">
        <v>18</v>
      </c>
      <c r="E2558">
        <v>341</v>
      </c>
      <c r="F2558" s="1">
        <v>325</v>
      </c>
      <c r="G2558" s="1">
        <v>385</v>
      </c>
      <c r="H2558">
        <v>0</v>
      </c>
      <c r="I2558">
        <v>11</v>
      </c>
    </row>
    <row r="2559" spans="1:9" x14ac:dyDescent="0.25">
      <c r="A2559" s="2" t="s">
        <v>123</v>
      </c>
      <c r="B2559" s="2" t="s">
        <v>52</v>
      </c>
      <c r="C2559" s="2" t="s">
        <v>131</v>
      </c>
      <c r="D2559" s="2" t="s">
        <v>18</v>
      </c>
      <c r="E2559">
        <v>924</v>
      </c>
      <c r="F2559" s="1">
        <v>896</v>
      </c>
      <c r="G2559" s="1">
        <v>1027</v>
      </c>
      <c r="H2559">
        <v>125</v>
      </c>
      <c r="I2559">
        <v>604</v>
      </c>
    </row>
    <row r="2560" spans="1:9" hidden="1" x14ac:dyDescent="0.25">
      <c r="A2560" s="2" t="s">
        <v>123</v>
      </c>
      <c r="B2560" s="2" t="s">
        <v>52</v>
      </c>
      <c r="C2560" s="2" t="s">
        <v>132</v>
      </c>
      <c r="D2560" s="2" t="s">
        <v>18</v>
      </c>
      <c r="E2560">
        <v>579</v>
      </c>
      <c r="F2560" s="1">
        <v>558</v>
      </c>
      <c r="G2560" s="1">
        <v>630</v>
      </c>
      <c r="H2560">
        <v>150</v>
      </c>
      <c r="I2560">
        <v>457</v>
      </c>
    </row>
    <row r="2561" spans="1:9" hidden="1" x14ac:dyDescent="0.25">
      <c r="A2561" s="2" t="s">
        <v>123</v>
      </c>
      <c r="B2561" s="2" t="s">
        <v>52</v>
      </c>
      <c r="C2561" s="2" t="s">
        <v>133</v>
      </c>
      <c r="D2561" s="2" t="s">
        <v>18</v>
      </c>
      <c r="E2561">
        <v>442</v>
      </c>
      <c r="F2561" s="1">
        <v>436</v>
      </c>
      <c r="G2561" s="1">
        <v>449</v>
      </c>
      <c r="H2561">
        <v>236</v>
      </c>
      <c r="I2561">
        <v>395</v>
      </c>
    </row>
    <row r="2562" spans="1:9" hidden="1" x14ac:dyDescent="0.25">
      <c r="A2562" s="2" t="s">
        <v>123</v>
      </c>
      <c r="B2562" s="2" t="s">
        <v>52</v>
      </c>
      <c r="C2562" s="2" t="s">
        <v>2</v>
      </c>
      <c r="D2562" s="2" t="s">
        <v>18</v>
      </c>
      <c r="E2562">
        <v>252</v>
      </c>
      <c r="F2562" s="1">
        <v>249</v>
      </c>
      <c r="G2562" s="1">
        <v>260</v>
      </c>
      <c r="H2562">
        <v>169</v>
      </c>
      <c r="I2562">
        <v>235</v>
      </c>
    </row>
    <row r="2563" spans="1:9" hidden="1" x14ac:dyDescent="0.25">
      <c r="A2563" s="2" t="s">
        <v>123</v>
      </c>
      <c r="B2563" s="2" t="s">
        <v>47</v>
      </c>
      <c r="C2563" s="2" t="s">
        <v>129</v>
      </c>
      <c r="D2563" s="2" t="s">
        <v>18</v>
      </c>
      <c r="E2563">
        <v>5</v>
      </c>
      <c r="F2563" s="1">
        <v>0</v>
      </c>
      <c r="G2563" s="1">
        <v>18</v>
      </c>
      <c r="H2563">
        <v>0</v>
      </c>
      <c r="I2563">
        <v>0</v>
      </c>
    </row>
    <row r="2564" spans="1:9" hidden="1" x14ac:dyDescent="0.25">
      <c r="A2564" s="2" t="s">
        <v>123</v>
      </c>
      <c r="B2564" s="2" t="s">
        <v>47</v>
      </c>
      <c r="C2564" s="2" t="s">
        <v>130</v>
      </c>
      <c r="D2564" s="2" t="s">
        <v>18</v>
      </c>
      <c r="E2564">
        <v>15</v>
      </c>
      <c r="F2564" s="1">
        <v>15</v>
      </c>
      <c r="G2564" s="1">
        <v>10</v>
      </c>
      <c r="H2564">
        <v>0</v>
      </c>
      <c r="I2564">
        <v>0</v>
      </c>
    </row>
    <row r="2565" spans="1:9" x14ac:dyDescent="0.25">
      <c r="A2565" s="2" t="s">
        <v>123</v>
      </c>
      <c r="B2565" s="2" t="s">
        <v>47</v>
      </c>
      <c r="C2565" s="2" t="s">
        <v>131</v>
      </c>
      <c r="D2565" s="2" t="s">
        <v>18</v>
      </c>
      <c r="E2565">
        <v>30</v>
      </c>
      <c r="F2565" s="1">
        <v>29</v>
      </c>
      <c r="G2565" s="1">
        <v>33</v>
      </c>
      <c r="H2565">
        <v>10</v>
      </c>
      <c r="I2565">
        <v>19</v>
      </c>
    </row>
    <row r="2566" spans="1:9" hidden="1" x14ac:dyDescent="0.25">
      <c r="A2566" s="2" t="s">
        <v>123</v>
      </c>
      <c r="B2566" s="2" t="s">
        <v>47</v>
      </c>
      <c r="C2566" s="2" t="s">
        <v>132</v>
      </c>
      <c r="D2566" s="2" t="s">
        <v>18</v>
      </c>
      <c r="E2566">
        <v>16</v>
      </c>
      <c r="F2566" s="1">
        <v>14</v>
      </c>
      <c r="G2566" s="1">
        <v>22</v>
      </c>
      <c r="H2566" t="s">
        <v>151</v>
      </c>
      <c r="I2566">
        <v>11</v>
      </c>
    </row>
    <row r="2567" spans="1:9" hidden="1" x14ac:dyDescent="0.25">
      <c r="A2567" s="2" t="s">
        <v>123</v>
      </c>
      <c r="B2567" s="2" t="s">
        <v>47</v>
      </c>
      <c r="C2567" s="2" t="s">
        <v>133</v>
      </c>
      <c r="D2567" s="2" t="s">
        <v>18</v>
      </c>
      <c r="E2567">
        <v>21</v>
      </c>
      <c r="F2567" s="1">
        <v>21</v>
      </c>
      <c r="G2567" s="1">
        <v>20</v>
      </c>
      <c r="H2567">
        <v>15</v>
      </c>
      <c r="I2567">
        <v>19</v>
      </c>
    </row>
    <row r="2568" spans="1:9" hidden="1" x14ac:dyDescent="0.25">
      <c r="A2568" s="2" t="s">
        <v>123</v>
      </c>
      <c r="B2568" s="2" t="s">
        <v>47</v>
      </c>
      <c r="C2568" s="2" t="s">
        <v>2</v>
      </c>
      <c r="D2568" s="2" t="s">
        <v>18</v>
      </c>
      <c r="E2568" t="s">
        <v>151</v>
      </c>
      <c r="F2568" s="1" t="s">
        <v>151</v>
      </c>
      <c r="G2568" s="1">
        <v>4</v>
      </c>
      <c r="H2568" t="s">
        <v>151</v>
      </c>
      <c r="I2568">
        <v>4</v>
      </c>
    </row>
    <row r="2569" spans="1:9" hidden="1" x14ac:dyDescent="0.25">
      <c r="A2569" s="2" t="s">
        <v>123</v>
      </c>
      <c r="B2569" s="2" t="s">
        <v>50</v>
      </c>
      <c r="C2569" s="2" t="s">
        <v>129</v>
      </c>
      <c r="D2569" s="2" t="s">
        <v>18</v>
      </c>
      <c r="E2569">
        <v>116</v>
      </c>
      <c r="F2569" s="1">
        <v>0</v>
      </c>
      <c r="G2569" s="1">
        <v>367</v>
      </c>
      <c r="H2569">
        <v>0</v>
      </c>
      <c r="I2569">
        <v>0</v>
      </c>
    </row>
    <row r="2570" spans="1:9" hidden="1" x14ac:dyDescent="0.25">
      <c r="A2570" s="2" t="s">
        <v>123</v>
      </c>
      <c r="B2570" s="2" t="s">
        <v>50</v>
      </c>
      <c r="C2570" s="2" t="s">
        <v>130</v>
      </c>
      <c r="D2570" s="2" t="s">
        <v>18</v>
      </c>
      <c r="E2570">
        <v>280</v>
      </c>
      <c r="F2570" s="1">
        <v>266</v>
      </c>
      <c r="G2570" s="1">
        <v>262</v>
      </c>
      <c r="H2570">
        <v>0</v>
      </c>
      <c r="I2570">
        <v>9</v>
      </c>
    </row>
    <row r="2571" spans="1:9" x14ac:dyDescent="0.25">
      <c r="A2571" s="2" t="s">
        <v>123</v>
      </c>
      <c r="B2571" s="2" t="s">
        <v>50</v>
      </c>
      <c r="C2571" s="2" t="s">
        <v>131</v>
      </c>
      <c r="D2571" s="2" t="s">
        <v>18</v>
      </c>
      <c r="E2571" s="1">
        <v>641</v>
      </c>
      <c r="F2571" s="1">
        <v>624</v>
      </c>
      <c r="G2571" s="1">
        <v>630</v>
      </c>
      <c r="H2571">
        <v>59</v>
      </c>
      <c r="I2571">
        <v>386</v>
      </c>
    </row>
    <row r="2572" spans="1:9" hidden="1" x14ac:dyDescent="0.25">
      <c r="A2572" s="2" t="s">
        <v>123</v>
      </c>
      <c r="B2572" s="2" t="s">
        <v>50</v>
      </c>
      <c r="C2572" s="2" t="s">
        <v>132</v>
      </c>
      <c r="D2572" s="2" t="s">
        <v>18</v>
      </c>
      <c r="E2572" s="1">
        <v>393</v>
      </c>
      <c r="F2572" s="1">
        <v>377</v>
      </c>
      <c r="G2572" s="1">
        <v>401</v>
      </c>
      <c r="H2572">
        <v>82</v>
      </c>
      <c r="I2572">
        <v>309</v>
      </c>
    </row>
    <row r="2573" spans="1:9" hidden="1" x14ac:dyDescent="0.25">
      <c r="A2573" s="2" t="s">
        <v>123</v>
      </c>
      <c r="B2573" s="2" t="s">
        <v>50</v>
      </c>
      <c r="C2573" s="2" t="s">
        <v>133</v>
      </c>
      <c r="D2573" s="2" t="s">
        <v>18</v>
      </c>
      <c r="E2573" s="1">
        <v>256</v>
      </c>
      <c r="F2573" s="1">
        <v>252</v>
      </c>
      <c r="G2573" s="1">
        <v>244</v>
      </c>
      <c r="H2573">
        <v>101</v>
      </c>
      <c r="I2573">
        <v>225</v>
      </c>
    </row>
    <row r="2574" spans="1:9" hidden="1" x14ac:dyDescent="0.25">
      <c r="A2574" s="2" t="s">
        <v>123</v>
      </c>
      <c r="B2574" s="2" t="s">
        <v>50</v>
      </c>
      <c r="C2574" s="2" t="s">
        <v>2</v>
      </c>
      <c r="D2574" s="2" t="s">
        <v>18</v>
      </c>
      <c r="E2574" s="1">
        <v>112</v>
      </c>
      <c r="F2574" s="1">
        <v>111</v>
      </c>
      <c r="G2574" s="1">
        <v>109</v>
      </c>
      <c r="H2574">
        <v>56</v>
      </c>
      <c r="I2574">
        <v>98</v>
      </c>
    </row>
    <row r="2575" spans="1:9" hidden="1" x14ac:dyDescent="0.25">
      <c r="A2575" s="2" t="s">
        <v>45</v>
      </c>
      <c r="B2575" s="2" t="s">
        <v>104</v>
      </c>
      <c r="C2575" s="2" t="s">
        <v>129</v>
      </c>
      <c r="D2575" s="2" t="s">
        <v>27</v>
      </c>
      <c r="E2575" s="1">
        <v>289</v>
      </c>
      <c r="F2575" s="1">
        <v>0</v>
      </c>
      <c r="G2575" s="1">
        <v>1304</v>
      </c>
      <c r="H2575">
        <v>0</v>
      </c>
      <c r="I2575">
        <v>0</v>
      </c>
    </row>
    <row r="2576" spans="1:9" hidden="1" x14ac:dyDescent="0.25">
      <c r="A2576" s="2" t="s">
        <v>45</v>
      </c>
      <c r="B2576" s="2" t="s">
        <v>104</v>
      </c>
      <c r="C2576" s="2" t="s">
        <v>130</v>
      </c>
      <c r="D2576" s="2" t="s">
        <v>27</v>
      </c>
      <c r="E2576" s="1">
        <v>954</v>
      </c>
      <c r="F2576" s="1">
        <v>888</v>
      </c>
      <c r="G2576" s="1">
        <v>990</v>
      </c>
      <c r="H2576">
        <v>0</v>
      </c>
      <c r="I2576">
        <v>16</v>
      </c>
    </row>
    <row r="2577" spans="1:9" x14ac:dyDescent="0.25">
      <c r="A2577" s="2" t="s">
        <v>45</v>
      </c>
      <c r="B2577" s="2" t="s">
        <v>104</v>
      </c>
      <c r="C2577" s="2" t="s">
        <v>131</v>
      </c>
      <c r="D2577" s="2" t="s">
        <v>27</v>
      </c>
      <c r="E2577" s="1">
        <v>1909</v>
      </c>
      <c r="F2577" s="1">
        <v>1790</v>
      </c>
      <c r="G2577" s="1">
        <v>2185</v>
      </c>
      <c r="H2577">
        <v>202</v>
      </c>
      <c r="I2577">
        <v>793</v>
      </c>
    </row>
    <row r="2578" spans="1:9" hidden="1" x14ac:dyDescent="0.25">
      <c r="A2578" s="2" t="s">
        <v>45</v>
      </c>
      <c r="B2578" s="2" t="s">
        <v>104</v>
      </c>
      <c r="C2578" s="2" t="s">
        <v>132</v>
      </c>
      <c r="D2578" s="2" t="s">
        <v>27</v>
      </c>
      <c r="E2578" s="1">
        <v>1259</v>
      </c>
      <c r="F2578" s="1">
        <v>1201</v>
      </c>
      <c r="G2578" s="1">
        <v>1361</v>
      </c>
      <c r="H2578">
        <v>267</v>
      </c>
      <c r="I2578">
        <v>784</v>
      </c>
    </row>
    <row r="2579" spans="1:9" hidden="1" x14ac:dyDescent="0.25">
      <c r="A2579" s="2" t="s">
        <v>45</v>
      </c>
      <c r="B2579" s="2" t="s">
        <v>104</v>
      </c>
      <c r="C2579" s="2" t="s">
        <v>133</v>
      </c>
      <c r="D2579" s="2" t="s">
        <v>27</v>
      </c>
      <c r="E2579" s="1">
        <v>1101</v>
      </c>
      <c r="F2579" s="1">
        <v>1071</v>
      </c>
      <c r="G2579" s="1">
        <v>1166</v>
      </c>
      <c r="H2579">
        <v>529</v>
      </c>
      <c r="I2579">
        <v>918</v>
      </c>
    </row>
    <row r="2580" spans="1:9" hidden="1" x14ac:dyDescent="0.25">
      <c r="A2580" s="2" t="s">
        <v>45</v>
      </c>
      <c r="B2580" s="2" t="s">
        <v>104</v>
      </c>
      <c r="C2580" s="2" t="s">
        <v>2</v>
      </c>
      <c r="D2580" s="2" t="s">
        <v>27</v>
      </c>
      <c r="E2580" s="1">
        <v>635</v>
      </c>
      <c r="F2580" s="1">
        <v>619</v>
      </c>
      <c r="G2580" s="1">
        <v>600</v>
      </c>
      <c r="H2580">
        <v>413</v>
      </c>
      <c r="I2580">
        <v>553</v>
      </c>
    </row>
    <row r="2581" spans="1:9" hidden="1" x14ac:dyDescent="0.25">
      <c r="A2581" s="2" t="s">
        <v>122</v>
      </c>
      <c r="B2581" s="2" t="s">
        <v>63</v>
      </c>
      <c r="C2581" s="2" t="s">
        <v>129</v>
      </c>
      <c r="D2581" s="2" t="s">
        <v>27</v>
      </c>
      <c r="E2581" s="1" t="s">
        <v>151</v>
      </c>
      <c r="F2581" s="1">
        <v>0</v>
      </c>
      <c r="G2581" s="1">
        <v>3</v>
      </c>
      <c r="H2581">
        <v>0</v>
      </c>
      <c r="I2581">
        <v>0</v>
      </c>
    </row>
    <row r="2582" spans="1:9" hidden="1" x14ac:dyDescent="0.25">
      <c r="A2582" s="2" t="s">
        <v>122</v>
      </c>
      <c r="B2582" s="2" t="s">
        <v>63</v>
      </c>
      <c r="C2582" s="2" t="s">
        <v>130</v>
      </c>
      <c r="D2582" s="2" t="s">
        <v>27</v>
      </c>
      <c r="E2582" s="1" t="s">
        <v>151</v>
      </c>
      <c r="F2582" s="1" t="s">
        <v>151</v>
      </c>
      <c r="G2582" s="1">
        <v>5</v>
      </c>
      <c r="H2582">
        <v>0</v>
      </c>
      <c r="I2582">
        <v>0</v>
      </c>
    </row>
    <row r="2583" spans="1:9" x14ac:dyDescent="0.25">
      <c r="A2583" s="2" t="s">
        <v>122</v>
      </c>
      <c r="B2583" s="2" t="s">
        <v>63</v>
      </c>
      <c r="C2583" s="2" t="s">
        <v>131</v>
      </c>
      <c r="D2583" s="2" t="s">
        <v>27</v>
      </c>
      <c r="E2583" s="1">
        <v>19</v>
      </c>
      <c r="F2583" s="1">
        <v>19</v>
      </c>
      <c r="G2583" s="1">
        <v>21</v>
      </c>
      <c r="H2583">
        <v>7</v>
      </c>
      <c r="I2583">
        <v>14</v>
      </c>
    </row>
    <row r="2584" spans="1:9" hidden="1" x14ac:dyDescent="0.25">
      <c r="A2584" s="2" t="s">
        <v>122</v>
      </c>
      <c r="B2584" s="2" t="s">
        <v>63</v>
      </c>
      <c r="C2584" s="2" t="s">
        <v>132</v>
      </c>
      <c r="D2584" s="2" t="s">
        <v>27</v>
      </c>
      <c r="E2584" s="1">
        <v>15</v>
      </c>
      <c r="F2584" s="1">
        <v>15</v>
      </c>
      <c r="G2584" s="1">
        <v>17</v>
      </c>
      <c r="H2584">
        <v>11</v>
      </c>
      <c r="I2584">
        <v>14</v>
      </c>
    </row>
    <row r="2585" spans="1:9" hidden="1" x14ac:dyDescent="0.25">
      <c r="A2585" s="2" t="s">
        <v>122</v>
      </c>
      <c r="B2585" s="2" t="s">
        <v>63</v>
      </c>
      <c r="C2585" s="2" t="s">
        <v>133</v>
      </c>
      <c r="D2585" s="2" t="s">
        <v>27</v>
      </c>
      <c r="E2585" s="1">
        <v>13</v>
      </c>
      <c r="F2585" s="1">
        <v>13</v>
      </c>
      <c r="G2585" s="1">
        <v>9</v>
      </c>
      <c r="H2585">
        <v>7</v>
      </c>
      <c r="I2585">
        <v>12</v>
      </c>
    </row>
    <row r="2586" spans="1:9" hidden="1" x14ac:dyDescent="0.25">
      <c r="A2586" s="2" t="s">
        <v>122</v>
      </c>
      <c r="B2586" s="2" t="s">
        <v>63</v>
      </c>
      <c r="C2586" s="2" t="s">
        <v>2</v>
      </c>
      <c r="D2586" s="2" t="s">
        <v>27</v>
      </c>
      <c r="E2586" s="1">
        <v>8</v>
      </c>
      <c r="F2586" s="1">
        <v>8</v>
      </c>
      <c r="G2586" s="1">
        <v>9</v>
      </c>
      <c r="H2586" t="s">
        <v>151</v>
      </c>
      <c r="I2586">
        <v>7</v>
      </c>
    </row>
    <row r="2587" spans="1:9" hidden="1" x14ac:dyDescent="0.25">
      <c r="A2587" s="2" t="s">
        <v>122</v>
      </c>
      <c r="B2587" s="2" t="s">
        <v>60</v>
      </c>
      <c r="C2587" s="2" t="s">
        <v>129</v>
      </c>
      <c r="D2587" s="2" t="s">
        <v>27</v>
      </c>
      <c r="E2587" s="1" t="s">
        <v>151</v>
      </c>
      <c r="F2587" s="1">
        <v>0</v>
      </c>
      <c r="G2587" s="1">
        <v>7</v>
      </c>
      <c r="H2587">
        <v>0</v>
      </c>
      <c r="I2587">
        <v>0</v>
      </c>
    </row>
    <row r="2588" spans="1:9" hidden="1" x14ac:dyDescent="0.25">
      <c r="A2588" s="2" t="s">
        <v>122</v>
      </c>
      <c r="B2588" s="2" t="s">
        <v>60</v>
      </c>
      <c r="C2588" s="2" t="s">
        <v>130</v>
      </c>
      <c r="D2588" s="2" t="s">
        <v>27</v>
      </c>
      <c r="E2588" s="1">
        <v>11</v>
      </c>
      <c r="F2588" s="1">
        <v>10</v>
      </c>
      <c r="G2588" s="1">
        <v>10</v>
      </c>
      <c r="H2588">
        <v>0</v>
      </c>
      <c r="I2588">
        <v>0</v>
      </c>
    </row>
    <row r="2589" spans="1:9" x14ac:dyDescent="0.25">
      <c r="A2589" s="2" t="s">
        <v>122</v>
      </c>
      <c r="B2589" s="2" t="s">
        <v>60</v>
      </c>
      <c r="C2589" s="2" t="s">
        <v>131</v>
      </c>
      <c r="D2589" s="2" t="s">
        <v>27</v>
      </c>
      <c r="E2589" s="1">
        <v>24</v>
      </c>
      <c r="F2589" s="1">
        <v>23</v>
      </c>
      <c r="G2589" s="1">
        <v>12</v>
      </c>
      <c r="H2589">
        <v>6</v>
      </c>
      <c r="I2589">
        <v>22</v>
      </c>
    </row>
    <row r="2590" spans="1:9" hidden="1" x14ac:dyDescent="0.25">
      <c r="A2590" s="2" t="s">
        <v>122</v>
      </c>
      <c r="B2590" s="2" t="s">
        <v>60</v>
      </c>
      <c r="C2590" s="2" t="s">
        <v>132</v>
      </c>
      <c r="D2590" s="2" t="s">
        <v>27</v>
      </c>
      <c r="E2590" s="1">
        <v>28</v>
      </c>
      <c r="F2590" s="1">
        <v>27</v>
      </c>
      <c r="G2590" s="1">
        <v>18</v>
      </c>
      <c r="H2590">
        <v>10</v>
      </c>
      <c r="I2590">
        <v>26</v>
      </c>
    </row>
    <row r="2591" spans="1:9" hidden="1" x14ac:dyDescent="0.25">
      <c r="A2591" s="2" t="s">
        <v>122</v>
      </c>
      <c r="B2591" s="2" t="s">
        <v>60</v>
      </c>
      <c r="C2591" s="2" t="s">
        <v>133</v>
      </c>
      <c r="D2591" s="2" t="s">
        <v>27</v>
      </c>
      <c r="E2591" s="1">
        <v>14</v>
      </c>
      <c r="F2591" s="1">
        <v>14</v>
      </c>
      <c r="G2591" s="1">
        <v>10</v>
      </c>
      <c r="H2591" t="s">
        <v>151</v>
      </c>
      <c r="I2591">
        <v>13</v>
      </c>
    </row>
    <row r="2592" spans="1:9" hidden="1" x14ac:dyDescent="0.25">
      <c r="A2592" s="2" t="s">
        <v>122</v>
      </c>
      <c r="B2592" s="2" t="s">
        <v>60</v>
      </c>
      <c r="C2592" s="2" t="s">
        <v>2</v>
      </c>
      <c r="D2592" s="2" t="s">
        <v>27</v>
      </c>
      <c r="E2592" s="1">
        <v>7</v>
      </c>
      <c r="F2592" s="1">
        <v>7</v>
      </c>
      <c r="G2592" s="1">
        <v>6</v>
      </c>
      <c r="H2592">
        <v>7</v>
      </c>
      <c r="I2592">
        <v>7</v>
      </c>
    </row>
    <row r="2593" spans="1:9" hidden="1" x14ac:dyDescent="0.25">
      <c r="A2593" s="2" t="s">
        <v>122</v>
      </c>
      <c r="B2593" s="2" t="s">
        <v>58</v>
      </c>
      <c r="C2593" s="2" t="s">
        <v>129</v>
      </c>
      <c r="D2593" s="2" t="s">
        <v>27</v>
      </c>
      <c r="E2593" s="1">
        <v>24</v>
      </c>
      <c r="F2593" s="1">
        <v>0</v>
      </c>
      <c r="G2593" s="1">
        <v>34</v>
      </c>
      <c r="H2593">
        <v>0</v>
      </c>
      <c r="I2593">
        <v>0</v>
      </c>
    </row>
    <row r="2594" spans="1:9" hidden="1" x14ac:dyDescent="0.25">
      <c r="A2594" s="2" t="s">
        <v>122</v>
      </c>
      <c r="B2594" s="2" t="s">
        <v>58</v>
      </c>
      <c r="C2594" s="2" t="s">
        <v>130</v>
      </c>
      <c r="D2594" s="2" t="s">
        <v>27</v>
      </c>
      <c r="E2594" s="1">
        <v>20</v>
      </c>
      <c r="F2594" s="1">
        <v>20</v>
      </c>
      <c r="G2594" s="1">
        <v>18</v>
      </c>
      <c r="H2594">
        <v>0</v>
      </c>
      <c r="I2594">
        <v>2</v>
      </c>
    </row>
    <row r="2595" spans="1:9" x14ac:dyDescent="0.25">
      <c r="A2595" s="2" t="s">
        <v>122</v>
      </c>
      <c r="B2595" s="2" t="s">
        <v>58</v>
      </c>
      <c r="C2595" s="2" t="s">
        <v>131</v>
      </c>
      <c r="D2595" s="2" t="s">
        <v>27</v>
      </c>
      <c r="E2595" s="1">
        <v>48</v>
      </c>
      <c r="F2595" s="1">
        <v>48</v>
      </c>
      <c r="G2595" s="1">
        <v>39</v>
      </c>
      <c r="H2595">
        <v>9</v>
      </c>
      <c r="I2595">
        <v>35</v>
      </c>
    </row>
    <row r="2596" spans="1:9" hidden="1" x14ac:dyDescent="0.25">
      <c r="A2596" s="2" t="s">
        <v>122</v>
      </c>
      <c r="B2596" s="2" t="s">
        <v>58</v>
      </c>
      <c r="C2596" s="2" t="s">
        <v>132</v>
      </c>
      <c r="D2596" s="2" t="s">
        <v>27</v>
      </c>
      <c r="E2596" s="1">
        <v>57</v>
      </c>
      <c r="F2596" s="1">
        <v>57</v>
      </c>
      <c r="G2596" s="1">
        <v>63</v>
      </c>
      <c r="H2596">
        <v>24</v>
      </c>
      <c r="I2596">
        <v>50</v>
      </c>
    </row>
    <row r="2597" spans="1:9" hidden="1" x14ac:dyDescent="0.25">
      <c r="A2597" s="2" t="s">
        <v>122</v>
      </c>
      <c r="B2597" s="2" t="s">
        <v>58</v>
      </c>
      <c r="C2597" s="2" t="s">
        <v>133</v>
      </c>
      <c r="D2597" s="2" t="s">
        <v>27</v>
      </c>
      <c r="E2597" s="1">
        <v>49</v>
      </c>
      <c r="F2597" s="1">
        <v>48</v>
      </c>
      <c r="G2597" s="1">
        <v>55</v>
      </c>
      <c r="H2597">
        <v>25</v>
      </c>
      <c r="I2597">
        <v>43</v>
      </c>
    </row>
    <row r="2598" spans="1:9" hidden="1" x14ac:dyDescent="0.25">
      <c r="A2598" s="2" t="s">
        <v>122</v>
      </c>
      <c r="B2598" s="2" t="s">
        <v>58</v>
      </c>
      <c r="C2598" s="2" t="s">
        <v>2</v>
      </c>
      <c r="D2598" s="2" t="s">
        <v>27</v>
      </c>
      <c r="E2598" s="1">
        <v>34</v>
      </c>
      <c r="F2598" s="1">
        <v>34</v>
      </c>
      <c r="G2598" s="1">
        <v>31</v>
      </c>
      <c r="H2598">
        <v>22</v>
      </c>
      <c r="I2598">
        <v>33</v>
      </c>
    </row>
    <row r="2599" spans="1:9" x14ac:dyDescent="0.25">
      <c r="A2599" s="2" t="s">
        <v>122</v>
      </c>
      <c r="B2599" s="2" t="s">
        <v>108</v>
      </c>
      <c r="C2599" s="2" t="s">
        <v>131</v>
      </c>
      <c r="D2599" s="2" t="s">
        <v>27</v>
      </c>
      <c r="E2599" s="1">
        <v>0</v>
      </c>
      <c r="F2599" s="1">
        <v>0</v>
      </c>
      <c r="G2599" s="1">
        <v>1</v>
      </c>
      <c r="H2599">
        <v>0</v>
      </c>
      <c r="I2599">
        <v>0</v>
      </c>
    </row>
    <row r="2600" spans="1:9" hidden="1" x14ac:dyDescent="0.25">
      <c r="A2600" s="2" t="s">
        <v>122</v>
      </c>
      <c r="B2600" s="2" t="s">
        <v>108</v>
      </c>
      <c r="C2600" s="2" t="s">
        <v>132</v>
      </c>
      <c r="D2600" s="2" t="s">
        <v>27</v>
      </c>
      <c r="E2600" s="1">
        <v>0</v>
      </c>
      <c r="F2600" s="1">
        <v>0</v>
      </c>
      <c r="G2600" s="1">
        <v>2</v>
      </c>
      <c r="H2600">
        <v>0</v>
      </c>
      <c r="I2600">
        <v>0</v>
      </c>
    </row>
    <row r="2601" spans="1:9" hidden="1" x14ac:dyDescent="0.25">
      <c r="A2601" s="2" t="s">
        <v>122</v>
      </c>
      <c r="B2601" s="2" t="s">
        <v>108</v>
      </c>
      <c r="C2601" s="2" t="s">
        <v>133</v>
      </c>
      <c r="D2601" s="2" t="s">
        <v>27</v>
      </c>
      <c r="E2601" s="1">
        <v>0</v>
      </c>
      <c r="F2601" s="1">
        <v>0</v>
      </c>
      <c r="G2601" s="1">
        <v>3</v>
      </c>
      <c r="H2601">
        <v>0</v>
      </c>
      <c r="I2601">
        <v>0</v>
      </c>
    </row>
    <row r="2602" spans="1:9" hidden="1" x14ac:dyDescent="0.25">
      <c r="A2602" s="2" t="s">
        <v>122</v>
      </c>
      <c r="B2602" s="2" t="s">
        <v>108</v>
      </c>
      <c r="C2602" s="2" t="s">
        <v>2</v>
      </c>
      <c r="D2602" s="2" t="s">
        <v>27</v>
      </c>
      <c r="E2602" s="1">
        <v>0</v>
      </c>
      <c r="F2602" s="1">
        <v>0</v>
      </c>
      <c r="G2602" s="1">
        <v>6</v>
      </c>
      <c r="H2602">
        <v>0</v>
      </c>
      <c r="I2602">
        <v>0</v>
      </c>
    </row>
    <row r="2603" spans="1:9" hidden="1" x14ac:dyDescent="0.25">
      <c r="A2603" s="2" t="s">
        <v>122</v>
      </c>
      <c r="B2603" s="2" t="s">
        <v>68</v>
      </c>
      <c r="C2603" s="2" t="s">
        <v>129</v>
      </c>
      <c r="D2603" s="2" t="s">
        <v>27</v>
      </c>
      <c r="E2603" s="1">
        <v>9</v>
      </c>
      <c r="F2603" s="1">
        <v>0</v>
      </c>
      <c r="G2603" s="1">
        <v>21</v>
      </c>
      <c r="H2603">
        <v>0</v>
      </c>
      <c r="I2603">
        <v>0</v>
      </c>
    </row>
    <row r="2604" spans="1:9" hidden="1" x14ac:dyDescent="0.25">
      <c r="A2604" s="2" t="s">
        <v>122</v>
      </c>
      <c r="B2604" s="2" t="s">
        <v>68</v>
      </c>
      <c r="C2604" s="2" t="s">
        <v>130</v>
      </c>
      <c r="D2604" s="2" t="s">
        <v>27</v>
      </c>
      <c r="E2604" s="1">
        <v>9</v>
      </c>
      <c r="F2604" s="1">
        <v>8</v>
      </c>
      <c r="G2604" s="1">
        <v>20</v>
      </c>
      <c r="H2604">
        <v>0</v>
      </c>
      <c r="I2604">
        <v>0</v>
      </c>
    </row>
    <row r="2605" spans="1:9" x14ac:dyDescent="0.25">
      <c r="A2605" s="2" t="s">
        <v>122</v>
      </c>
      <c r="B2605" s="2" t="s">
        <v>68</v>
      </c>
      <c r="C2605" s="2" t="s">
        <v>131</v>
      </c>
      <c r="D2605" s="2" t="s">
        <v>27</v>
      </c>
      <c r="E2605" s="1">
        <v>61</v>
      </c>
      <c r="F2605" s="1">
        <v>58</v>
      </c>
      <c r="G2605" s="1">
        <v>66</v>
      </c>
      <c r="H2605">
        <v>15</v>
      </c>
      <c r="I2605">
        <v>43</v>
      </c>
    </row>
    <row r="2606" spans="1:9" hidden="1" x14ac:dyDescent="0.25">
      <c r="A2606" s="2" t="s">
        <v>122</v>
      </c>
      <c r="B2606" s="2" t="s">
        <v>68</v>
      </c>
      <c r="C2606" s="2" t="s">
        <v>132</v>
      </c>
      <c r="D2606" s="2" t="s">
        <v>27</v>
      </c>
      <c r="E2606" s="1">
        <v>96</v>
      </c>
      <c r="F2606" s="1">
        <v>96</v>
      </c>
      <c r="G2606" s="1">
        <v>114</v>
      </c>
      <c r="H2606">
        <v>41</v>
      </c>
      <c r="I2606">
        <v>84</v>
      </c>
    </row>
    <row r="2607" spans="1:9" hidden="1" x14ac:dyDescent="0.25">
      <c r="A2607" s="2" t="s">
        <v>122</v>
      </c>
      <c r="B2607" s="2" t="s">
        <v>68</v>
      </c>
      <c r="C2607" s="2" t="s">
        <v>133</v>
      </c>
      <c r="D2607" s="2" t="s">
        <v>27</v>
      </c>
      <c r="E2607" s="1">
        <v>144</v>
      </c>
      <c r="F2607" s="1">
        <v>141</v>
      </c>
      <c r="G2607" s="1">
        <v>158</v>
      </c>
      <c r="H2607">
        <v>75</v>
      </c>
      <c r="I2607">
        <v>128</v>
      </c>
    </row>
    <row r="2608" spans="1:9" hidden="1" x14ac:dyDescent="0.25">
      <c r="A2608" s="2" t="s">
        <v>122</v>
      </c>
      <c r="B2608" s="2" t="s">
        <v>68</v>
      </c>
      <c r="C2608" s="2" t="s">
        <v>2</v>
      </c>
      <c r="D2608" s="2" t="s">
        <v>27</v>
      </c>
      <c r="E2608" s="1">
        <v>165</v>
      </c>
      <c r="F2608" s="1">
        <v>164</v>
      </c>
      <c r="G2608" s="1">
        <v>152</v>
      </c>
      <c r="H2608">
        <v>136</v>
      </c>
      <c r="I2608">
        <v>157</v>
      </c>
    </row>
    <row r="2609" spans="1:9" hidden="1" x14ac:dyDescent="0.25">
      <c r="A2609" s="2" t="s">
        <v>122</v>
      </c>
      <c r="B2609" s="2" t="s">
        <v>57</v>
      </c>
      <c r="C2609" s="2" t="s">
        <v>129</v>
      </c>
      <c r="D2609" s="2" t="s">
        <v>27</v>
      </c>
      <c r="E2609" s="1">
        <v>26</v>
      </c>
      <c r="F2609" s="1">
        <v>0</v>
      </c>
      <c r="G2609" s="1">
        <v>43</v>
      </c>
      <c r="H2609">
        <v>0</v>
      </c>
      <c r="I2609">
        <v>0</v>
      </c>
    </row>
    <row r="2610" spans="1:9" hidden="1" x14ac:dyDescent="0.25">
      <c r="A2610" s="2" t="s">
        <v>122</v>
      </c>
      <c r="B2610" s="2" t="s">
        <v>57</v>
      </c>
      <c r="C2610" s="2" t="s">
        <v>130</v>
      </c>
      <c r="D2610" s="2" t="s">
        <v>27</v>
      </c>
      <c r="E2610" s="1">
        <v>34</v>
      </c>
      <c r="F2610" s="1">
        <v>34</v>
      </c>
      <c r="G2610" s="1">
        <v>31</v>
      </c>
      <c r="H2610">
        <v>0</v>
      </c>
      <c r="I2610">
        <v>0</v>
      </c>
    </row>
    <row r="2611" spans="1:9" x14ac:dyDescent="0.25">
      <c r="A2611" s="2" t="s">
        <v>122</v>
      </c>
      <c r="B2611" s="2" t="s">
        <v>57</v>
      </c>
      <c r="C2611" s="2" t="s">
        <v>131</v>
      </c>
      <c r="D2611" s="2" t="s">
        <v>27</v>
      </c>
      <c r="E2611" s="1">
        <v>278</v>
      </c>
      <c r="F2611" s="1">
        <v>277</v>
      </c>
      <c r="G2611" s="1">
        <v>224</v>
      </c>
      <c r="H2611">
        <v>61</v>
      </c>
      <c r="I2611">
        <v>229</v>
      </c>
    </row>
    <row r="2612" spans="1:9" hidden="1" x14ac:dyDescent="0.25">
      <c r="A2612" s="2" t="s">
        <v>122</v>
      </c>
      <c r="B2612" s="2" t="s">
        <v>57</v>
      </c>
      <c r="C2612" s="2" t="s">
        <v>132</v>
      </c>
      <c r="D2612" s="2" t="s">
        <v>27</v>
      </c>
      <c r="E2612" s="1">
        <v>145</v>
      </c>
      <c r="F2612" s="1">
        <v>145</v>
      </c>
      <c r="G2612" s="1">
        <v>123</v>
      </c>
      <c r="H2612">
        <v>65</v>
      </c>
      <c r="I2612">
        <v>138</v>
      </c>
    </row>
    <row r="2613" spans="1:9" hidden="1" x14ac:dyDescent="0.25">
      <c r="A2613" s="2" t="s">
        <v>122</v>
      </c>
      <c r="B2613" s="2" t="s">
        <v>57</v>
      </c>
      <c r="C2613" s="2" t="s">
        <v>133</v>
      </c>
      <c r="D2613" s="2" t="s">
        <v>27</v>
      </c>
      <c r="E2613" s="1">
        <v>40</v>
      </c>
      <c r="F2613" s="1">
        <v>39</v>
      </c>
      <c r="G2613" s="1">
        <v>42</v>
      </c>
      <c r="H2613">
        <v>21</v>
      </c>
      <c r="I2613">
        <v>38</v>
      </c>
    </row>
    <row r="2614" spans="1:9" hidden="1" x14ac:dyDescent="0.25">
      <c r="A2614" s="2" t="s">
        <v>122</v>
      </c>
      <c r="B2614" s="2" t="s">
        <v>57</v>
      </c>
      <c r="C2614" s="2" t="s">
        <v>2</v>
      </c>
      <c r="D2614" s="2" t="s">
        <v>27</v>
      </c>
      <c r="E2614" s="1">
        <v>20</v>
      </c>
      <c r="F2614" s="1">
        <v>19</v>
      </c>
      <c r="G2614" s="1">
        <v>26</v>
      </c>
      <c r="H2614">
        <v>12</v>
      </c>
      <c r="I2614">
        <v>18</v>
      </c>
    </row>
    <row r="2615" spans="1:9" hidden="1" x14ac:dyDescent="0.25">
      <c r="A2615" s="2" t="s">
        <v>122</v>
      </c>
      <c r="B2615" s="2" t="s">
        <v>102</v>
      </c>
      <c r="C2615" s="2" t="s">
        <v>129</v>
      </c>
      <c r="D2615" s="2" t="s">
        <v>27</v>
      </c>
      <c r="E2615" s="1" t="s">
        <v>151</v>
      </c>
      <c r="F2615" s="1">
        <v>0</v>
      </c>
      <c r="G2615" s="1">
        <v>3</v>
      </c>
      <c r="H2615">
        <v>0</v>
      </c>
      <c r="I2615">
        <v>0</v>
      </c>
    </row>
    <row r="2616" spans="1:9" hidden="1" x14ac:dyDescent="0.25">
      <c r="A2616" s="2" t="s">
        <v>122</v>
      </c>
      <c r="B2616" s="2" t="s">
        <v>102</v>
      </c>
      <c r="C2616" s="2" t="s">
        <v>130</v>
      </c>
      <c r="D2616" s="2" t="s">
        <v>27</v>
      </c>
      <c r="E2616" s="1" t="s">
        <v>151</v>
      </c>
      <c r="F2616" s="1" t="s">
        <v>151</v>
      </c>
      <c r="G2616" s="1">
        <v>6</v>
      </c>
      <c r="H2616">
        <v>0</v>
      </c>
      <c r="I2616">
        <v>0</v>
      </c>
    </row>
    <row r="2617" spans="1:9" x14ac:dyDescent="0.25">
      <c r="A2617" s="2" t="s">
        <v>122</v>
      </c>
      <c r="B2617" s="2" t="s">
        <v>102</v>
      </c>
      <c r="C2617" s="2" t="s">
        <v>131</v>
      </c>
      <c r="D2617" s="2" t="s">
        <v>27</v>
      </c>
      <c r="E2617" s="1">
        <v>22</v>
      </c>
      <c r="F2617" s="1">
        <v>20</v>
      </c>
      <c r="G2617" s="1">
        <v>18</v>
      </c>
      <c r="H2617" t="s">
        <v>151</v>
      </c>
      <c r="I2617">
        <v>16</v>
      </c>
    </row>
    <row r="2618" spans="1:9" hidden="1" x14ac:dyDescent="0.25">
      <c r="A2618" s="2" t="s">
        <v>122</v>
      </c>
      <c r="B2618" s="2" t="s">
        <v>102</v>
      </c>
      <c r="C2618" s="2" t="s">
        <v>132</v>
      </c>
      <c r="D2618" s="2" t="s">
        <v>27</v>
      </c>
      <c r="E2618" s="1">
        <v>18</v>
      </c>
      <c r="F2618" s="1">
        <v>18</v>
      </c>
      <c r="G2618" s="1">
        <v>19</v>
      </c>
      <c r="H2618">
        <v>7</v>
      </c>
      <c r="I2618">
        <v>18</v>
      </c>
    </row>
    <row r="2619" spans="1:9" hidden="1" x14ac:dyDescent="0.25">
      <c r="A2619" s="2" t="s">
        <v>122</v>
      </c>
      <c r="B2619" s="2" t="s">
        <v>102</v>
      </c>
      <c r="C2619" s="2" t="s">
        <v>133</v>
      </c>
      <c r="D2619" s="2" t="s">
        <v>27</v>
      </c>
      <c r="E2619" s="1">
        <v>11</v>
      </c>
      <c r="F2619" s="1">
        <v>11</v>
      </c>
      <c r="G2619" s="1">
        <v>8</v>
      </c>
      <c r="H2619">
        <v>5</v>
      </c>
      <c r="I2619">
        <v>8</v>
      </c>
    </row>
    <row r="2620" spans="1:9" hidden="1" x14ac:dyDescent="0.25">
      <c r="A2620" s="2" t="s">
        <v>122</v>
      </c>
      <c r="B2620" s="2" t="s">
        <v>102</v>
      </c>
      <c r="C2620" s="2" t="s">
        <v>2</v>
      </c>
      <c r="D2620" s="2" t="s">
        <v>27</v>
      </c>
      <c r="E2620" s="1" t="s">
        <v>151</v>
      </c>
      <c r="F2620" s="1" t="s">
        <v>151</v>
      </c>
      <c r="G2620" s="1">
        <v>4</v>
      </c>
      <c r="H2620" t="s">
        <v>151</v>
      </c>
      <c r="I2620">
        <v>3</v>
      </c>
    </row>
    <row r="2621" spans="1:9" hidden="1" x14ac:dyDescent="0.25">
      <c r="A2621" s="2" t="s">
        <v>122</v>
      </c>
      <c r="B2621" s="2" t="s">
        <v>64</v>
      </c>
      <c r="C2621" s="2" t="s">
        <v>129</v>
      </c>
      <c r="D2621" s="2" t="s">
        <v>27</v>
      </c>
      <c r="E2621" s="1">
        <v>0</v>
      </c>
      <c r="F2621" s="1">
        <v>0</v>
      </c>
      <c r="G2621" s="1">
        <v>3</v>
      </c>
      <c r="H2621">
        <v>0</v>
      </c>
      <c r="I2621">
        <v>0</v>
      </c>
    </row>
    <row r="2622" spans="1:9" hidden="1" x14ac:dyDescent="0.25">
      <c r="A2622" s="2" t="s">
        <v>122</v>
      </c>
      <c r="B2622" s="2" t="s">
        <v>64</v>
      </c>
      <c r="C2622" s="2" t="s">
        <v>130</v>
      </c>
      <c r="D2622" s="2" t="s">
        <v>27</v>
      </c>
      <c r="E2622" s="1" t="s">
        <v>151</v>
      </c>
      <c r="F2622" s="1" t="s">
        <v>151</v>
      </c>
      <c r="G2622" s="1">
        <v>1</v>
      </c>
      <c r="H2622">
        <v>0</v>
      </c>
      <c r="I2622">
        <v>0</v>
      </c>
    </row>
    <row r="2623" spans="1:9" x14ac:dyDescent="0.25">
      <c r="A2623" s="2" t="s">
        <v>122</v>
      </c>
      <c r="B2623" s="2" t="s">
        <v>64</v>
      </c>
      <c r="C2623" s="2" t="s">
        <v>131</v>
      </c>
      <c r="D2623" s="2" t="s">
        <v>27</v>
      </c>
      <c r="E2623" s="1" t="s">
        <v>151</v>
      </c>
      <c r="F2623" s="1" t="s">
        <v>151</v>
      </c>
      <c r="G2623" s="1">
        <v>5</v>
      </c>
      <c r="H2623" t="s">
        <v>151</v>
      </c>
      <c r="I2623">
        <v>2</v>
      </c>
    </row>
    <row r="2624" spans="1:9" hidden="1" x14ac:dyDescent="0.25">
      <c r="A2624" s="2" t="s">
        <v>122</v>
      </c>
      <c r="B2624" s="2" t="s">
        <v>64</v>
      </c>
      <c r="C2624" s="2" t="s">
        <v>132</v>
      </c>
      <c r="D2624" s="2" t="s">
        <v>27</v>
      </c>
      <c r="E2624" s="1">
        <v>12</v>
      </c>
      <c r="F2624" s="1">
        <v>12</v>
      </c>
      <c r="G2624" s="1">
        <v>14</v>
      </c>
      <c r="H2624" t="s">
        <v>151</v>
      </c>
      <c r="I2624">
        <v>11</v>
      </c>
    </row>
    <row r="2625" spans="1:9" hidden="1" x14ac:dyDescent="0.25">
      <c r="A2625" s="2" t="s">
        <v>122</v>
      </c>
      <c r="B2625" s="2" t="s">
        <v>64</v>
      </c>
      <c r="C2625" s="2" t="s">
        <v>133</v>
      </c>
      <c r="D2625" s="2" t="s">
        <v>27</v>
      </c>
      <c r="E2625" s="1" t="s">
        <v>151</v>
      </c>
      <c r="F2625" s="1" t="s">
        <v>151</v>
      </c>
      <c r="G2625" s="1">
        <v>3</v>
      </c>
      <c r="H2625" t="s">
        <v>151</v>
      </c>
      <c r="I2625">
        <v>2</v>
      </c>
    </row>
    <row r="2626" spans="1:9" hidden="1" x14ac:dyDescent="0.25">
      <c r="A2626" s="2" t="s">
        <v>122</v>
      </c>
      <c r="B2626" s="2" t="s">
        <v>64</v>
      </c>
      <c r="C2626" s="2" t="s">
        <v>2</v>
      </c>
      <c r="D2626" s="2" t="s">
        <v>27</v>
      </c>
      <c r="E2626" s="1" t="s">
        <v>151</v>
      </c>
      <c r="F2626" s="1" t="s">
        <v>151</v>
      </c>
      <c r="G2626" s="1">
        <v>3</v>
      </c>
      <c r="H2626" t="s">
        <v>151</v>
      </c>
      <c r="I2626">
        <v>3</v>
      </c>
    </row>
    <row r="2627" spans="1:9" hidden="1" x14ac:dyDescent="0.25">
      <c r="A2627" s="2" t="s">
        <v>122</v>
      </c>
      <c r="B2627" s="2" t="s">
        <v>74</v>
      </c>
      <c r="C2627" s="2" t="s">
        <v>129</v>
      </c>
      <c r="D2627" s="2" t="s">
        <v>27</v>
      </c>
      <c r="E2627" s="1">
        <v>0</v>
      </c>
      <c r="F2627" s="1">
        <v>0</v>
      </c>
      <c r="G2627" s="1">
        <v>3</v>
      </c>
      <c r="H2627">
        <v>0</v>
      </c>
      <c r="I2627">
        <v>0</v>
      </c>
    </row>
    <row r="2628" spans="1:9" hidden="1" x14ac:dyDescent="0.25">
      <c r="A2628" s="2" t="s">
        <v>122</v>
      </c>
      <c r="B2628" s="2" t="s">
        <v>74</v>
      </c>
      <c r="C2628" s="2" t="s">
        <v>130</v>
      </c>
      <c r="D2628" s="2" t="s">
        <v>27</v>
      </c>
      <c r="E2628" s="1">
        <v>0</v>
      </c>
      <c r="F2628" s="1">
        <v>0</v>
      </c>
      <c r="G2628" s="1">
        <v>1</v>
      </c>
      <c r="H2628">
        <v>0</v>
      </c>
      <c r="I2628">
        <v>0</v>
      </c>
    </row>
    <row r="2629" spans="1:9" x14ac:dyDescent="0.25">
      <c r="A2629" s="2" t="s">
        <v>122</v>
      </c>
      <c r="B2629" s="2" t="s">
        <v>74</v>
      </c>
      <c r="C2629" s="2" t="s">
        <v>131</v>
      </c>
      <c r="D2629" s="2" t="s">
        <v>27</v>
      </c>
      <c r="E2629" s="1">
        <v>0</v>
      </c>
      <c r="F2629" s="1">
        <v>0</v>
      </c>
      <c r="G2629" s="1">
        <v>17</v>
      </c>
      <c r="H2629">
        <v>0</v>
      </c>
      <c r="I2629">
        <v>0</v>
      </c>
    </row>
    <row r="2630" spans="1:9" hidden="1" x14ac:dyDescent="0.25">
      <c r="A2630" s="2" t="s">
        <v>122</v>
      </c>
      <c r="B2630" s="2" t="s">
        <v>74</v>
      </c>
      <c r="C2630" s="2" t="s">
        <v>132</v>
      </c>
      <c r="D2630" s="2" t="s">
        <v>27</v>
      </c>
      <c r="E2630" s="1">
        <v>0</v>
      </c>
      <c r="F2630" s="1">
        <v>0</v>
      </c>
      <c r="G2630" s="1">
        <v>25</v>
      </c>
      <c r="H2630">
        <v>0</v>
      </c>
      <c r="I2630">
        <v>0</v>
      </c>
    </row>
    <row r="2631" spans="1:9" hidden="1" x14ac:dyDescent="0.25">
      <c r="A2631" s="2" t="s">
        <v>122</v>
      </c>
      <c r="B2631" s="2" t="s">
        <v>74</v>
      </c>
      <c r="C2631" s="2" t="s">
        <v>133</v>
      </c>
      <c r="D2631" s="2" t="s">
        <v>27</v>
      </c>
      <c r="E2631" s="1">
        <v>0</v>
      </c>
      <c r="F2631" s="1">
        <v>0</v>
      </c>
      <c r="G2631" s="1">
        <v>40</v>
      </c>
      <c r="H2631">
        <v>0</v>
      </c>
      <c r="I2631">
        <v>0</v>
      </c>
    </row>
    <row r="2632" spans="1:9" hidden="1" x14ac:dyDescent="0.25">
      <c r="A2632" s="2" t="s">
        <v>122</v>
      </c>
      <c r="B2632" s="2" t="s">
        <v>74</v>
      </c>
      <c r="C2632" s="2" t="s">
        <v>2</v>
      </c>
      <c r="D2632" s="2" t="s">
        <v>27</v>
      </c>
      <c r="E2632" s="1">
        <v>0</v>
      </c>
      <c r="F2632" s="1">
        <v>0</v>
      </c>
      <c r="G2632" s="1">
        <v>45</v>
      </c>
      <c r="H2632">
        <v>0</v>
      </c>
      <c r="I2632">
        <v>0</v>
      </c>
    </row>
    <row r="2633" spans="1:9" hidden="1" x14ac:dyDescent="0.25">
      <c r="A2633" s="2" t="s">
        <v>122</v>
      </c>
      <c r="B2633" s="2" t="s">
        <v>103</v>
      </c>
      <c r="C2633" s="2" t="s">
        <v>129</v>
      </c>
      <c r="D2633" s="2" t="s">
        <v>27</v>
      </c>
      <c r="E2633" s="1">
        <v>972</v>
      </c>
      <c r="F2633" s="1">
        <v>0</v>
      </c>
      <c r="G2633" s="1">
        <v>2406</v>
      </c>
      <c r="H2633">
        <v>0</v>
      </c>
      <c r="I2633">
        <v>0</v>
      </c>
    </row>
    <row r="2634" spans="1:9" hidden="1" x14ac:dyDescent="0.25">
      <c r="A2634" s="2" t="s">
        <v>122</v>
      </c>
      <c r="B2634" s="2" t="s">
        <v>103</v>
      </c>
      <c r="C2634" s="2" t="s">
        <v>130</v>
      </c>
      <c r="D2634" s="2" t="s">
        <v>27</v>
      </c>
      <c r="E2634" s="1">
        <v>2136</v>
      </c>
      <c r="F2634" s="1">
        <v>2076</v>
      </c>
      <c r="G2634" s="1">
        <v>2255</v>
      </c>
      <c r="H2634">
        <v>0</v>
      </c>
      <c r="I2634">
        <v>58</v>
      </c>
    </row>
    <row r="2635" spans="1:9" x14ac:dyDescent="0.25">
      <c r="A2635" s="2" t="s">
        <v>122</v>
      </c>
      <c r="B2635" s="2" t="s">
        <v>103</v>
      </c>
      <c r="C2635" s="2" t="s">
        <v>131</v>
      </c>
      <c r="D2635" s="2" t="s">
        <v>27</v>
      </c>
      <c r="E2635" s="1">
        <v>4632</v>
      </c>
      <c r="F2635" s="1">
        <v>4487</v>
      </c>
      <c r="G2635" s="1">
        <v>5070</v>
      </c>
      <c r="H2635">
        <v>696</v>
      </c>
      <c r="I2635">
        <v>2805</v>
      </c>
    </row>
    <row r="2636" spans="1:9" hidden="1" x14ac:dyDescent="0.25">
      <c r="A2636" s="2" t="s">
        <v>122</v>
      </c>
      <c r="B2636" s="2" t="s">
        <v>103</v>
      </c>
      <c r="C2636" s="2" t="s">
        <v>132</v>
      </c>
      <c r="D2636" s="2" t="s">
        <v>27</v>
      </c>
      <c r="E2636" s="1">
        <v>4894</v>
      </c>
      <c r="F2636" s="1">
        <v>4788</v>
      </c>
      <c r="G2636" s="1">
        <v>5417</v>
      </c>
      <c r="H2636">
        <v>1487</v>
      </c>
      <c r="I2636">
        <v>3801</v>
      </c>
    </row>
    <row r="2637" spans="1:9" hidden="1" x14ac:dyDescent="0.25">
      <c r="A2637" s="2" t="s">
        <v>122</v>
      </c>
      <c r="B2637" s="2" t="s">
        <v>103</v>
      </c>
      <c r="C2637" s="2" t="s">
        <v>133</v>
      </c>
      <c r="D2637" s="2" t="s">
        <v>27</v>
      </c>
      <c r="E2637" s="1">
        <v>7487</v>
      </c>
      <c r="F2637" s="1">
        <v>7419</v>
      </c>
      <c r="G2637" s="1">
        <v>7840</v>
      </c>
      <c r="H2637">
        <v>4254</v>
      </c>
      <c r="I2637">
        <v>6698</v>
      </c>
    </row>
    <row r="2638" spans="1:9" hidden="1" x14ac:dyDescent="0.25">
      <c r="A2638" s="2" t="s">
        <v>122</v>
      </c>
      <c r="B2638" s="2" t="s">
        <v>103</v>
      </c>
      <c r="C2638" s="2" t="s">
        <v>2</v>
      </c>
      <c r="D2638" s="2" t="s">
        <v>27</v>
      </c>
      <c r="E2638" s="1">
        <v>8992</v>
      </c>
      <c r="F2638" s="1">
        <v>8927</v>
      </c>
      <c r="G2638" s="1">
        <v>8819</v>
      </c>
      <c r="H2638">
        <v>7018</v>
      </c>
      <c r="I2638">
        <v>8485</v>
      </c>
    </row>
    <row r="2639" spans="1:9" hidden="1" x14ac:dyDescent="0.25">
      <c r="A2639" s="2" t="s">
        <v>122</v>
      </c>
      <c r="B2639" s="2" t="s">
        <v>59</v>
      </c>
      <c r="C2639" s="2" t="s">
        <v>129</v>
      </c>
      <c r="D2639" s="2" t="s">
        <v>27</v>
      </c>
      <c r="E2639" s="1">
        <v>17</v>
      </c>
      <c r="F2639" s="1">
        <v>0</v>
      </c>
      <c r="G2639" s="1">
        <v>23</v>
      </c>
      <c r="H2639">
        <v>0</v>
      </c>
      <c r="I2639">
        <v>0</v>
      </c>
    </row>
    <row r="2640" spans="1:9" hidden="1" x14ac:dyDescent="0.25">
      <c r="A2640" s="2" t="s">
        <v>122</v>
      </c>
      <c r="B2640" s="2" t="s">
        <v>59</v>
      </c>
      <c r="C2640" s="2" t="s">
        <v>130</v>
      </c>
      <c r="D2640" s="2" t="s">
        <v>27</v>
      </c>
      <c r="E2640" s="1">
        <v>34</v>
      </c>
      <c r="F2640" s="1">
        <v>34</v>
      </c>
      <c r="G2640" s="1">
        <v>32</v>
      </c>
      <c r="H2640">
        <v>0</v>
      </c>
      <c r="I2640">
        <v>1</v>
      </c>
    </row>
    <row r="2641" spans="1:9" x14ac:dyDescent="0.25">
      <c r="A2641" s="2" t="s">
        <v>122</v>
      </c>
      <c r="B2641" s="2" t="s">
        <v>59</v>
      </c>
      <c r="C2641" s="2" t="s">
        <v>131</v>
      </c>
      <c r="D2641" s="2" t="s">
        <v>27</v>
      </c>
      <c r="E2641" s="1">
        <v>51</v>
      </c>
      <c r="F2641" s="1">
        <v>51</v>
      </c>
      <c r="G2641" s="1">
        <v>51</v>
      </c>
      <c r="H2641">
        <v>19</v>
      </c>
      <c r="I2641">
        <v>48</v>
      </c>
    </row>
    <row r="2642" spans="1:9" hidden="1" x14ac:dyDescent="0.25">
      <c r="A2642" s="2" t="s">
        <v>122</v>
      </c>
      <c r="B2642" s="2" t="s">
        <v>59</v>
      </c>
      <c r="C2642" s="2" t="s">
        <v>132</v>
      </c>
      <c r="D2642" s="2" t="s">
        <v>27</v>
      </c>
      <c r="E2642" s="1">
        <v>96</v>
      </c>
      <c r="F2642" s="1">
        <v>96</v>
      </c>
      <c r="G2642" s="1">
        <v>76</v>
      </c>
      <c r="H2642">
        <v>36</v>
      </c>
      <c r="I2642">
        <v>88</v>
      </c>
    </row>
    <row r="2643" spans="1:9" hidden="1" x14ac:dyDescent="0.25">
      <c r="A2643" s="2" t="s">
        <v>122</v>
      </c>
      <c r="B2643" s="2" t="s">
        <v>59</v>
      </c>
      <c r="C2643" s="2" t="s">
        <v>133</v>
      </c>
      <c r="D2643" s="2" t="s">
        <v>27</v>
      </c>
      <c r="E2643" s="1">
        <v>23</v>
      </c>
      <c r="F2643" s="1">
        <v>23</v>
      </c>
      <c r="G2643" s="1">
        <v>29</v>
      </c>
      <c r="H2643">
        <v>16</v>
      </c>
      <c r="I2643">
        <v>22</v>
      </c>
    </row>
    <row r="2644" spans="1:9" hidden="1" x14ac:dyDescent="0.25">
      <c r="A2644" s="2" t="s">
        <v>122</v>
      </c>
      <c r="B2644" s="2" t="s">
        <v>59</v>
      </c>
      <c r="C2644" s="2" t="s">
        <v>2</v>
      </c>
      <c r="D2644" s="2" t="s">
        <v>27</v>
      </c>
      <c r="E2644" s="1">
        <v>15</v>
      </c>
      <c r="F2644" s="1">
        <v>15</v>
      </c>
      <c r="G2644" s="1">
        <v>12</v>
      </c>
      <c r="H2644">
        <v>8</v>
      </c>
      <c r="I2644">
        <v>15</v>
      </c>
    </row>
    <row r="2645" spans="1:9" hidden="1" x14ac:dyDescent="0.25">
      <c r="A2645" s="2" t="s">
        <v>122</v>
      </c>
      <c r="B2645" s="2" t="s">
        <v>65</v>
      </c>
      <c r="C2645" s="2" t="s">
        <v>129</v>
      </c>
      <c r="D2645" s="2" t="s">
        <v>27</v>
      </c>
      <c r="E2645" s="1">
        <v>0</v>
      </c>
      <c r="F2645" s="1">
        <v>0</v>
      </c>
      <c r="G2645" s="1">
        <v>15</v>
      </c>
      <c r="H2645">
        <v>0</v>
      </c>
      <c r="I2645">
        <v>0</v>
      </c>
    </row>
    <row r="2646" spans="1:9" hidden="1" x14ac:dyDescent="0.25">
      <c r="A2646" s="2" t="s">
        <v>122</v>
      </c>
      <c r="B2646" s="2" t="s">
        <v>65</v>
      </c>
      <c r="C2646" s="2" t="s">
        <v>130</v>
      </c>
      <c r="D2646" s="2" t="s">
        <v>27</v>
      </c>
      <c r="E2646" s="1">
        <v>0</v>
      </c>
      <c r="F2646" s="1">
        <v>0</v>
      </c>
      <c r="G2646" s="1">
        <v>3</v>
      </c>
      <c r="H2646">
        <v>0</v>
      </c>
      <c r="I2646">
        <v>0</v>
      </c>
    </row>
    <row r="2647" spans="1:9" x14ac:dyDescent="0.25">
      <c r="A2647" s="2" t="s">
        <v>122</v>
      </c>
      <c r="B2647" s="2" t="s">
        <v>65</v>
      </c>
      <c r="C2647" s="2" t="s">
        <v>131</v>
      </c>
      <c r="D2647" s="2" t="s">
        <v>27</v>
      </c>
      <c r="E2647" s="1">
        <v>0</v>
      </c>
      <c r="F2647" s="1">
        <v>0</v>
      </c>
      <c r="G2647" s="1">
        <v>9</v>
      </c>
      <c r="H2647">
        <v>0</v>
      </c>
      <c r="I2647">
        <v>0</v>
      </c>
    </row>
    <row r="2648" spans="1:9" hidden="1" x14ac:dyDescent="0.25">
      <c r="A2648" s="2" t="s">
        <v>122</v>
      </c>
      <c r="B2648" s="2" t="s">
        <v>65</v>
      </c>
      <c r="C2648" s="2" t="s">
        <v>132</v>
      </c>
      <c r="D2648" s="2" t="s">
        <v>27</v>
      </c>
      <c r="E2648" s="1">
        <v>0</v>
      </c>
      <c r="F2648" s="1">
        <v>0</v>
      </c>
      <c r="G2648" s="1">
        <v>11</v>
      </c>
      <c r="H2648">
        <v>0</v>
      </c>
      <c r="I2648">
        <v>0</v>
      </c>
    </row>
    <row r="2649" spans="1:9" hidden="1" x14ac:dyDescent="0.25">
      <c r="A2649" s="2" t="s">
        <v>122</v>
      </c>
      <c r="B2649" s="2" t="s">
        <v>65</v>
      </c>
      <c r="C2649" s="2" t="s">
        <v>133</v>
      </c>
      <c r="D2649" s="2" t="s">
        <v>27</v>
      </c>
      <c r="E2649" s="1">
        <v>0</v>
      </c>
      <c r="F2649" s="1">
        <v>0</v>
      </c>
      <c r="G2649" s="1">
        <v>10</v>
      </c>
      <c r="H2649">
        <v>0</v>
      </c>
      <c r="I2649">
        <v>0</v>
      </c>
    </row>
    <row r="2650" spans="1:9" hidden="1" x14ac:dyDescent="0.25">
      <c r="A2650" s="2" t="s">
        <v>122</v>
      </c>
      <c r="B2650" s="2" t="s">
        <v>65</v>
      </c>
      <c r="C2650" s="2" t="s">
        <v>2</v>
      </c>
      <c r="D2650" s="2" t="s">
        <v>27</v>
      </c>
      <c r="E2650" s="1">
        <v>0</v>
      </c>
      <c r="F2650" s="1">
        <v>0</v>
      </c>
      <c r="G2650" s="1">
        <v>13</v>
      </c>
      <c r="H2650">
        <v>0</v>
      </c>
      <c r="I2650">
        <v>0</v>
      </c>
    </row>
    <row r="2651" spans="1:9" hidden="1" x14ac:dyDescent="0.25">
      <c r="A2651" s="2" t="s">
        <v>122</v>
      </c>
      <c r="B2651" s="2" t="s">
        <v>67</v>
      </c>
      <c r="C2651" s="2" t="s">
        <v>129</v>
      </c>
      <c r="D2651" s="2" t="s">
        <v>27</v>
      </c>
      <c r="E2651" s="1">
        <v>90</v>
      </c>
      <c r="F2651" s="1">
        <v>0</v>
      </c>
      <c r="G2651" s="1">
        <v>237</v>
      </c>
      <c r="H2651">
        <v>0</v>
      </c>
      <c r="I2651">
        <v>0</v>
      </c>
    </row>
    <row r="2652" spans="1:9" hidden="1" x14ac:dyDescent="0.25">
      <c r="A2652" s="2" t="s">
        <v>122</v>
      </c>
      <c r="B2652" s="2" t="s">
        <v>67</v>
      </c>
      <c r="C2652" s="2" t="s">
        <v>130</v>
      </c>
      <c r="D2652" s="2" t="s">
        <v>27</v>
      </c>
      <c r="E2652" s="1">
        <v>167</v>
      </c>
      <c r="F2652" s="1">
        <v>162</v>
      </c>
      <c r="G2652" s="1">
        <v>182</v>
      </c>
      <c r="H2652">
        <v>0</v>
      </c>
      <c r="I2652">
        <v>5</v>
      </c>
    </row>
    <row r="2653" spans="1:9" x14ac:dyDescent="0.25">
      <c r="A2653" s="2" t="s">
        <v>122</v>
      </c>
      <c r="B2653" s="2" t="s">
        <v>67</v>
      </c>
      <c r="C2653" s="2" t="s">
        <v>131</v>
      </c>
      <c r="D2653" s="2" t="s">
        <v>27</v>
      </c>
      <c r="E2653" s="1">
        <v>480</v>
      </c>
      <c r="F2653" s="1">
        <v>473</v>
      </c>
      <c r="G2653" s="1">
        <v>488</v>
      </c>
      <c r="H2653">
        <v>108</v>
      </c>
      <c r="I2653">
        <v>329</v>
      </c>
    </row>
    <row r="2654" spans="1:9" hidden="1" x14ac:dyDescent="0.25">
      <c r="A2654" s="2" t="s">
        <v>122</v>
      </c>
      <c r="B2654" s="2" t="s">
        <v>67</v>
      </c>
      <c r="C2654" s="2" t="s">
        <v>132</v>
      </c>
      <c r="D2654" s="2" t="s">
        <v>27</v>
      </c>
      <c r="E2654" s="1">
        <v>642</v>
      </c>
      <c r="F2654" s="1">
        <v>635</v>
      </c>
      <c r="G2654" s="1">
        <v>691</v>
      </c>
      <c r="H2654">
        <v>243</v>
      </c>
      <c r="I2654">
        <v>550</v>
      </c>
    </row>
    <row r="2655" spans="1:9" hidden="1" x14ac:dyDescent="0.25">
      <c r="A2655" s="2" t="s">
        <v>122</v>
      </c>
      <c r="B2655" s="2" t="s">
        <v>67</v>
      </c>
      <c r="C2655" s="2" t="s">
        <v>133</v>
      </c>
      <c r="D2655" s="2" t="s">
        <v>27</v>
      </c>
      <c r="E2655" s="1">
        <v>667</v>
      </c>
      <c r="F2655" s="1">
        <v>660</v>
      </c>
      <c r="G2655" s="1">
        <v>669</v>
      </c>
      <c r="H2655">
        <v>402</v>
      </c>
      <c r="I2655">
        <v>605</v>
      </c>
    </row>
    <row r="2656" spans="1:9" hidden="1" x14ac:dyDescent="0.25">
      <c r="A2656" s="2" t="s">
        <v>122</v>
      </c>
      <c r="B2656" s="2" t="s">
        <v>67</v>
      </c>
      <c r="C2656" s="2" t="s">
        <v>2</v>
      </c>
      <c r="D2656" s="2" t="s">
        <v>27</v>
      </c>
      <c r="E2656" s="1">
        <v>733</v>
      </c>
      <c r="F2656" s="1">
        <v>731</v>
      </c>
      <c r="G2656" s="1">
        <v>779</v>
      </c>
      <c r="H2656">
        <v>560</v>
      </c>
      <c r="I2656">
        <v>693</v>
      </c>
    </row>
    <row r="2657" spans="1:9" hidden="1" x14ac:dyDescent="0.25">
      <c r="A2657" s="2" t="s">
        <v>122</v>
      </c>
      <c r="B2657" s="2" t="s">
        <v>109</v>
      </c>
      <c r="C2657" s="2" t="s">
        <v>130</v>
      </c>
      <c r="D2657" s="2" t="s">
        <v>27</v>
      </c>
      <c r="E2657" s="1">
        <v>0</v>
      </c>
      <c r="F2657" s="1">
        <v>0</v>
      </c>
      <c r="G2657" s="1">
        <v>1</v>
      </c>
      <c r="H2657">
        <v>0</v>
      </c>
      <c r="I2657">
        <v>0</v>
      </c>
    </row>
    <row r="2658" spans="1:9" hidden="1" x14ac:dyDescent="0.25">
      <c r="A2658" s="2" t="s">
        <v>122</v>
      </c>
      <c r="B2658" s="2" t="s">
        <v>109</v>
      </c>
      <c r="C2658" s="2" t="s">
        <v>132</v>
      </c>
      <c r="D2658" s="2" t="s">
        <v>27</v>
      </c>
      <c r="E2658" s="1">
        <v>0</v>
      </c>
      <c r="F2658" s="1">
        <v>0</v>
      </c>
      <c r="G2658" s="1">
        <v>1</v>
      </c>
      <c r="H2658">
        <v>0</v>
      </c>
      <c r="I2658">
        <v>0</v>
      </c>
    </row>
    <row r="2659" spans="1:9" x14ac:dyDescent="0.25">
      <c r="A2659" s="2" t="s">
        <v>122</v>
      </c>
      <c r="B2659" s="2" t="s">
        <v>110</v>
      </c>
      <c r="C2659" s="2" t="s">
        <v>131</v>
      </c>
      <c r="D2659" s="2" t="s">
        <v>27</v>
      </c>
      <c r="E2659" s="1">
        <v>0</v>
      </c>
      <c r="F2659" s="1">
        <v>0</v>
      </c>
      <c r="G2659" s="1">
        <v>3</v>
      </c>
      <c r="H2659">
        <v>0</v>
      </c>
      <c r="I2659">
        <v>0</v>
      </c>
    </row>
    <row r="2660" spans="1:9" hidden="1" x14ac:dyDescent="0.25">
      <c r="A2660" s="2" t="s">
        <v>122</v>
      </c>
      <c r="B2660" s="2" t="s">
        <v>110</v>
      </c>
      <c r="C2660" s="2" t="s">
        <v>132</v>
      </c>
      <c r="D2660" s="2" t="s">
        <v>27</v>
      </c>
      <c r="E2660" s="1">
        <v>0</v>
      </c>
      <c r="F2660" s="1">
        <v>0</v>
      </c>
      <c r="G2660" s="1">
        <v>10</v>
      </c>
      <c r="H2660">
        <v>0</v>
      </c>
      <c r="I2660">
        <v>0</v>
      </c>
    </row>
    <row r="2661" spans="1:9" hidden="1" x14ac:dyDescent="0.25">
      <c r="A2661" s="2" t="s">
        <v>122</v>
      </c>
      <c r="B2661" s="2" t="s">
        <v>110</v>
      </c>
      <c r="C2661" s="2" t="s">
        <v>133</v>
      </c>
      <c r="D2661" s="2" t="s">
        <v>27</v>
      </c>
      <c r="E2661" s="1">
        <v>0</v>
      </c>
      <c r="F2661" s="1">
        <v>0</v>
      </c>
      <c r="G2661" s="1">
        <v>10</v>
      </c>
      <c r="H2661">
        <v>0</v>
      </c>
      <c r="I2661">
        <v>0</v>
      </c>
    </row>
    <row r="2662" spans="1:9" hidden="1" x14ac:dyDescent="0.25">
      <c r="A2662" s="2" t="s">
        <v>122</v>
      </c>
      <c r="B2662" s="2" t="s">
        <v>110</v>
      </c>
      <c r="C2662" s="2" t="s">
        <v>2</v>
      </c>
      <c r="D2662" s="2" t="s">
        <v>27</v>
      </c>
      <c r="E2662" s="1">
        <v>0</v>
      </c>
      <c r="F2662" s="1">
        <v>0</v>
      </c>
      <c r="G2662" s="1">
        <v>10</v>
      </c>
      <c r="H2662">
        <v>0</v>
      </c>
      <c r="I2662">
        <v>0</v>
      </c>
    </row>
    <row r="2663" spans="1:9" hidden="1" x14ac:dyDescent="0.25">
      <c r="A2663" s="2" t="s">
        <v>122</v>
      </c>
      <c r="B2663" s="2" t="s">
        <v>56</v>
      </c>
      <c r="C2663" s="2" t="s">
        <v>129</v>
      </c>
      <c r="D2663" s="2" t="s">
        <v>27</v>
      </c>
      <c r="E2663" s="1">
        <v>27</v>
      </c>
      <c r="F2663" s="1">
        <v>0</v>
      </c>
      <c r="G2663" s="1">
        <v>51</v>
      </c>
      <c r="H2663">
        <v>0</v>
      </c>
      <c r="I2663">
        <v>0</v>
      </c>
    </row>
    <row r="2664" spans="1:9" hidden="1" x14ac:dyDescent="0.25">
      <c r="A2664" s="2" t="s">
        <v>122</v>
      </c>
      <c r="B2664" s="2" t="s">
        <v>56</v>
      </c>
      <c r="C2664" s="2" t="s">
        <v>130</v>
      </c>
      <c r="D2664" s="2" t="s">
        <v>27</v>
      </c>
      <c r="E2664" s="1">
        <v>42</v>
      </c>
      <c r="F2664" s="1">
        <v>39</v>
      </c>
      <c r="G2664" s="1">
        <v>28</v>
      </c>
      <c r="H2664" t="s">
        <v>151</v>
      </c>
      <c r="I2664">
        <v>1</v>
      </c>
    </row>
    <row r="2665" spans="1:9" x14ac:dyDescent="0.25">
      <c r="A2665" s="2" t="s">
        <v>122</v>
      </c>
      <c r="B2665" s="2" t="s">
        <v>56</v>
      </c>
      <c r="C2665" s="2" t="s">
        <v>131</v>
      </c>
      <c r="D2665" s="2" t="s">
        <v>27</v>
      </c>
      <c r="E2665" s="1">
        <v>107</v>
      </c>
      <c r="F2665" s="1">
        <v>107</v>
      </c>
      <c r="G2665" s="1">
        <v>88</v>
      </c>
      <c r="H2665">
        <v>43</v>
      </c>
      <c r="I2665">
        <v>96</v>
      </c>
    </row>
    <row r="2666" spans="1:9" hidden="1" x14ac:dyDescent="0.25">
      <c r="A2666" s="2" t="s">
        <v>122</v>
      </c>
      <c r="B2666" s="2" t="s">
        <v>56</v>
      </c>
      <c r="C2666" s="2" t="s">
        <v>132</v>
      </c>
      <c r="D2666" s="2" t="s">
        <v>27</v>
      </c>
      <c r="E2666" s="1">
        <v>151</v>
      </c>
      <c r="F2666" s="1">
        <v>150</v>
      </c>
      <c r="G2666" s="1">
        <v>103</v>
      </c>
      <c r="H2666">
        <v>83</v>
      </c>
      <c r="I2666">
        <v>136</v>
      </c>
    </row>
    <row r="2667" spans="1:9" hidden="1" x14ac:dyDescent="0.25">
      <c r="A2667" s="2" t="s">
        <v>122</v>
      </c>
      <c r="B2667" s="2" t="s">
        <v>56</v>
      </c>
      <c r="C2667" s="2" t="s">
        <v>133</v>
      </c>
      <c r="D2667" s="2" t="s">
        <v>27</v>
      </c>
      <c r="E2667" s="1">
        <v>73</v>
      </c>
      <c r="F2667" s="1">
        <v>73</v>
      </c>
      <c r="G2667" s="1">
        <v>56</v>
      </c>
      <c r="H2667">
        <v>43</v>
      </c>
      <c r="I2667">
        <v>70</v>
      </c>
    </row>
    <row r="2668" spans="1:9" hidden="1" x14ac:dyDescent="0.25">
      <c r="A2668" s="2" t="s">
        <v>122</v>
      </c>
      <c r="B2668" s="2" t="s">
        <v>56</v>
      </c>
      <c r="C2668" s="2" t="s">
        <v>2</v>
      </c>
      <c r="D2668" s="2" t="s">
        <v>27</v>
      </c>
      <c r="E2668" s="1">
        <v>22</v>
      </c>
      <c r="F2668" s="1">
        <v>22</v>
      </c>
      <c r="G2668" s="1">
        <v>22</v>
      </c>
      <c r="H2668">
        <v>14</v>
      </c>
      <c r="I2668">
        <v>20</v>
      </c>
    </row>
    <row r="2669" spans="1:9" hidden="1" x14ac:dyDescent="0.25">
      <c r="A2669" s="2" t="s">
        <v>122</v>
      </c>
      <c r="B2669" s="2" t="s">
        <v>70</v>
      </c>
      <c r="C2669" s="2" t="s">
        <v>129</v>
      </c>
      <c r="D2669" s="2" t="s">
        <v>27</v>
      </c>
      <c r="E2669" s="1">
        <v>14</v>
      </c>
      <c r="F2669" s="1">
        <v>0</v>
      </c>
      <c r="G2669" s="1">
        <v>0</v>
      </c>
      <c r="H2669">
        <v>0</v>
      </c>
      <c r="I2669">
        <v>0</v>
      </c>
    </row>
    <row r="2670" spans="1:9" hidden="1" x14ac:dyDescent="0.25">
      <c r="A2670" s="2" t="s">
        <v>122</v>
      </c>
      <c r="B2670" s="2" t="s">
        <v>70</v>
      </c>
      <c r="C2670" s="2" t="s">
        <v>130</v>
      </c>
      <c r="D2670" s="2" t="s">
        <v>27</v>
      </c>
      <c r="E2670" s="1">
        <v>11</v>
      </c>
      <c r="F2670" s="1">
        <v>10</v>
      </c>
      <c r="G2670" s="1">
        <v>0</v>
      </c>
      <c r="H2670">
        <v>0</v>
      </c>
      <c r="I2670">
        <v>0</v>
      </c>
    </row>
    <row r="2671" spans="1:9" x14ac:dyDescent="0.25">
      <c r="A2671" s="2" t="s">
        <v>122</v>
      </c>
      <c r="B2671" s="2" t="s">
        <v>70</v>
      </c>
      <c r="C2671" s="2" t="s">
        <v>131</v>
      </c>
      <c r="D2671" s="2" t="s">
        <v>27</v>
      </c>
      <c r="E2671" s="1">
        <v>61</v>
      </c>
      <c r="F2671" s="1">
        <v>59</v>
      </c>
      <c r="G2671" s="1">
        <v>0</v>
      </c>
      <c r="H2671">
        <v>10</v>
      </c>
      <c r="I2671">
        <v>48</v>
      </c>
    </row>
    <row r="2672" spans="1:9" hidden="1" x14ac:dyDescent="0.25">
      <c r="A2672" s="2" t="s">
        <v>122</v>
      </c>
      <c r="B2672" s="2" t="s">
        <v>70</v>
      </c>
      <c r="C2672" s="2" t="s">
        <v>132</v>
      </c>
      <c r="D2672" s="2" t="s">
        <v>27</v>
      </c>
      <c r="E2672" s="1">
        <v>92</v>
      </c>
      <c r="F2672" s="1">
        <v>89</v>
      </c>
      <c r="G2672" s="1">
        <v>0</v>
      </c>
      <c r="H2672">
        <v>26</v>
      </c>
      <c r="I2672">
        <v>73</v>
      </c>
    </row>
    <row r="2673" spans="1:9" hidden="1" x14ac:dyDescent="0.25">
      <c r="A2673" s="2" t="s">
        <v>122</v>
      </c>
      <c r="B2673" s="2" t="s">
        <v>70</v>
      </c>
      <c r="C2673" s="2" t="s">
        <v>133</v>
      </c>
      <c r="D2673" s="2" t="s">
        <v>27</v>
      </c>
      <c r="E2673" s="1">
        <v>101</v>
      </c>
      <c r="F2673" s="1">
        <v>97</v>
      </c>
      <c r="G2673" s="1">
        <v>0</v>
      </c>
      <c r="H2673">
        <v>43</v>
      </c>
      <c r="I2673">
        <v>85</v>
      </c>
    </row>
    <row r="2674" spans="1:9" hidden="1" x14ac:dyDescent="0.25">
      <c r="A2674" s="2" t="s">
        <v>122</v>
      </c>
      <c r="B2674" s="2" t="s">
        <v>70</v>
      </c>
      <c r="C2674" s="2" t="s">
        <v>2</v>
      </c>
      <c r="D2674" s="2" t="s">
        <v>27</v>
      </c>
      <c r="E2674" s="1">
        <v>83</v>
      </c>
      <c r="F2674" s="1">
        <v>82</v>
      </c>
      <c r="G2674" s="1">
        <v>0</v>
      </c>
      <c r="H2674">
        <v>64</v>
      </c>
      <c r="I2674">
        <v>80</v>
      </c>
    </row>
    <row r="2675" spans="1:9" hidden="1" x14ac:dyDescent="0.25">
      <c r="A2675" s="2" t="s">
        <v>123</v>
      </c>
      <c r="B2675" s="2" t="s">
        <v>105</v>
      </c>
      <c r="C2675" s="2" t="s">
        <v>129</v>
      </c>
      <c r="D2675" s="2" t="s">
        <v>27</v>
      </c>
      <c r="E2675" s="1" t="s">
        <v>151</v>
      </c>
      <c r="F2675" s="1">
        <v>0</v>
      </c>
      <c r="G2675" s="1">
        <v>19</v>
      </c>
      <c r="H2675">
        <v>0</v>
      </c>
      <c r="I2675">
        <v>0</v>
      </c>
    </row>
    <row r="2676" spans="1:9" hidden="1" x14ac:dyDescent="0.25">
      <c r="A2676" s="2" t="s">
        <v>123</v>
      </c>
      <c r="B2676" s="2" t="s">
        <v>105</v>
      </c>
      <c r="C2676" s="2" t="s">
        <v>130</v>
      </c>
      <c r="D2676" s="2" t="s">
        <v>27</v>
      </c>
      <c r="E2676" s="1">
        <v>13</v>
      </c>
      <c r="F2676" s="1">
        <v>13</v>
      </c>
      <c r="G2676" s="1">
        <v>20</v>
      </c>
      <c r="H2676">
        <v>0</v>
      </c>
      <c r="I2676">
        <v>0</v>
      </c>
    </row>
    <row r="2677" spans="1:9" x14ac:dyDescent="0.25">
      <c r="A2677" s="2" t="s">
        <v>123</v>
      </c>
      <c r="B2677" s="2" t="s">
        <v>105</v>
      </c>
      <c r="C2677" s="2" t="s">
        <v>131</v>
      </c>
      <c r="D2677" s="2" t="s">
        <v>27</v>
      </c>
      <c r="E2677" s="1">
        <v>49</v>
      </c>
      <c r="F2677" s="1">
        <v>46</v>
      </c>
      <c r="G2677" s="1">
        <v>46</v>
      </c>
      <c r="H2677">
        <v>5</v>
      </c>
      <c r="I2677">
        <v>22</v>
      </c>
    </row>
    <row r="2678" spans="1:9" hidden="1" x14ac:dyDescent="0.25">
      <c r="A2678" s="2" t="s">
        <v>123</v>
      </c>
      <c r="B2678" s="2" t="s">
        <v>105</v>
      </c>
      <c r="C2678" s="2" t="s">
        <v>132</v>
      </c>
      <c r="D2678" s="2" t="s">
        <v>27</v>
      </c>
      <c r="E2678" s="1">
        <v>21</v>
      </c>
      <c r="F2678" s="1">
        <v>20</v>
      </c>
      <c r="G2678" s="1">
        <v>28</v>
      </c>
      <c r="H2678">
        <v>6</v>
      </c>
      <c r="I2678">
        <v>15</v>
      </c>
    </row>
    <row r="2679" spans="1:9" hidden="1" x14ac:dyDescent="0.25">
      <c r="A2679" s="2" t="s">
        <v>123</v>
      </c>
      <c r="B2679" s="2" t="s">
        <v>105</v>
      </c>
      <c r="C2679" s="2" t="s">
        <v>133</v>
      </c>
      <c r="D2679" s="2" t="s">
        <v>27</v>
      </c>
      <c r="E2679" s="1">
        <v>40</v>
      </c>
      <c r="F2679" s="1">
        <v>40</v>
      </c>
      <c r="G2679" s="1">
        <v>34</v>
      </c>
      <c r="H2679">
        <v>23</v>
      </c>
      <c r="I2679">
        <v>37</v>
      </c>
    </row>
    <row r="2680" spans="1:9" hidden="1" x14ac:dyDescent="0.25">
      <c r="A2680" s="2" t="s">
        <v>123</v>
      </c>
      <c r="B2680" s="2" t="s">
        <v>105</v>
      </c>
      <c r="C2680" s="2" t="s">
        <v>2</v>
      </c>
      <c r="D2680" s="2" t="s">
        <v>27</v>
      </c>
      <c r="E2680" s="1">
        <v>14</v>
      </c>
      <c r="F2680" s="1">
        <v>14</v>
      </c>
      <c r="G2680" s="1">
        <v>14</v>
      </c>
      <c r="H2680" t="s">
        <v>151</v>
      </c>
      <c r="I2680">
        <v>13</v>
      </c>
    </row>
    <row r="2681" spans="1:9" hidden="1" x14ac:dyDescent="0.25">
      <c r="A2681" s="2" t="s">
        <v>123</v>
      </c>
      <c r="B2681" s="2" t="s">
        <v>48</v>
      </c>
      <c r="C2681" s="2" t="s">
        <v>129</v>
      </c>
      <c r="D2681" s="2" t="s">
        <v>27</v>
      </c>
      <c r="E2681" s="1">
        <v>7</v>
      </c>
      <c r="F2681" s="1">
        <v>0</v>
      </c>
      <c r="G2681" s="1">
        <v>18</v>
      </c>
      <c r="H2681">
        <v>0</v>
      </c>
      <c r="I2681">
        <v>0</v>
      </c>
    </row>
    <row r="2682" spans="1:9" hidden="1" x14ac:dyDescent="0.25">
      <c r="A2682" s="2" t="s">
        <v>123</v>
      </c>
      <c r="B2682" s="2" t="s">
        <v>48</v>
      </c>
      <c r="C2682" s="2" t="s">
        <v>130</v>
      </c>
      <c r="D2682" s="2" t="s">
        <v>27</v>
      </c>
      <c r="E2682" s="1">
        <v>14</v>
      </c>
      <c r="F2682" s="1">
        <v>14</v>
      </c>
      <c r="G2682" s="1">
        <v>14</v>
      </c>
      <c r="H2682">
        <v>0</v>
      </c>
      <c r="I2682">
        <v>0</v>
      </c>
    </row>
    <row r="2683" spans="1:9" x14ac:dyDescent="0.25">
      <c r="A2683" s="2" t="s">
        <v>123</v>
      </c>
      <c r="B2683" s="2" t="s">
        <v>48</v>
      </c>
      <c r="C2683" s="2" t="s">
        <v>131</v>
      </c>
      <c r="D2683" s="2" t="s">
        <v>27</v>
      </c>
      <c r="E2683" s="1">
        <v>33</v>
      </c>
      <c r="F2683" s="1">
        <v>32</v>
      </c>
      <c r="G2683" s="1">
        <v>26</v>
      </c>
      <c r="H2683" t="s">
        <v>151</v>
      </c>
      <c r="I2683">
        <v>21</v>
      </c>
    </row>
    <row r="2684" spans="1:9" hidden="1" x14ac:dyDescent="0.25">
      <c r="A2684" s="2" t="s">
        <v>123</v>
      </c>
      <c r="B2684" s="2" t="s">
        <v>48</v>
      </c>
      <c r="C2684" s="2" t="s">
        <v>132</v>
      </c>
      <c r="D2684" s="2" t="s">
        <v>27</v>
      </c>
      <c r="E2684" s="1">
        <v>34</v>
      </c>
      <c r="F2684" s="1">
        <v>34</v>
      </c>
      <c r="G2684" s="1">
        <v>36</v>
      </c>
      <c r="H2684">
        <v>18</v>
      </c>
      <c r="I2684">
        <v>27</v>
      </c>
    </row>
    <row r="2685" spans="1:9" hidden="1" x14ac:dyDescent="0.25">
      <c r="A2685" s="2" t="s">
        <v>123</v>
      </c>
      <c r="B2685" s="2" t="s">
        <v>48</v>
      </c>
      <c r="C2685" s="2" t="s">
        <v>133</v>
      </c>
      <c r="D2685" s="2" t="s">
        <v>27</v>
      </c>
      <c r="E2685" s="1">
        <v>20</v>
      </c>
      <c r="F2685" s="1">
        <v>20</v>
      </c>
      <c r="G2685" s="1">
        <v>13</v>
      </c>
      <c r="H2685">
        <v>13</v>
      </c>
      <c r="I2685">
        <v>19</v>
      </c>
    </row>
    <row r="2686" spans="1:9" hidden="1" x14ac:dyDescent="0.25">
      <c r="A2686" s="2" t="s">
        <v>123</v>
      </c>
      <c r="B2686" s="2" t="s">
        <v>48</v>
      </c>
      <c r="C2686" s="2" t="s">
        <v>2</v>
      </c>
      <c r="D2686" s="2" t="s">
        <v>27</v>
      </c>
      <c r="E2686" s="1">
        <v>7</v>
      </c>
      <c r="F2686" s="1">
        <v>7</v>
      </c>
      <c r="G2686" s="1">
        <v>8</v>
      </c>
      <c r="H2686">
        <v>7</v>
      </c>
      <c r="I2686">
        <v>7</v>
      </c>
    </row>
    <row r="2687" spans="1:9" hidden="1" x14ac:dyDescent="0.25">
      <c r="A2687" s="2" t="s">
        <v>123</v>
      </c>
      <c r="B2687" s="2" t="s">
        <v>49</v>
      </c>
      <c r="C2687" s="2" t="s">
        <v>130</v>
      </c>
      <c r="D2687" s="2" t="s">
        <v>27</v>
      </c>
      <c r="E2687" s="1" t="s">
        <v>151</v>
      </c>
      <c r="F2687" s="1" t="s">
        <v>151</v>
      </c>
      <c r="G2687" s="1">
        <v>5</v>
      </c>
      <c r="H2687" t="s">
        <v>151</v>
      </c>
      <c r="I2687">
        <v>0</v>
      </c>
    </row>
    <row r="2688" spans="1:9" x14ac:dyDescent="0.25">
      <c r="A2688" s="2" t="s">
        <v>123</v>
      </c>
      <c r="B2688" s="2" t="s">
        <v>49</v>
      </c>
      <c r="C2688" s="2" t="s">
        <v>131</v>
      </c>
      <c r="D2688" s="2" t="s">
        <v>27</v>
      </c>
      <c r="E2688" s="1">
        <v>6</v>
      </c>
      <c r="F2688" s="1">
        <v>6</v>
      </c>
      <c r="G2688" s="1">
        <v>4</v>
      </c>
      <c r="H2688" t="s">
        <v>151</v>
      </c>
      <c r="I2688">
        <v>3</v>
      </c>
    </row>
    <row r="2689" spans="1:9" hidden="1" x14ac:dyDescent="0.25">
      <c r="A2689" s="2" t="s">
        <v>123</v>
      </c>
      <c r="B2689" s="2" t="s">
        <v>49</v>
      </c>
      <c r="C2689" s="2" t="s">
        <v>132</v>
      </c>
      <c r="D2689" s="2" t="s">
        <v>27</v>
      </c>
      <c r="E2689" s="1">
        <v>6</v>
      </c>
      <c r="F2689" s="1" t="s">
        <v>151</v>
      </c>
      <c r="G2689" s="1">
        <v>6</v>
      </c>
      <c r="H2689">
        <v>0</v>
      </c>
      <c r="I2689">
        <v>1</v>
      </c>
    </row>
    <row r="2690" spans="1:9" hidden="1" x14ac:dyDescent="0.25">
      <c r="A2690" s="2" t="s">
        <v>123</v>
      </c>
      <c r="B2690" s="2" t="s">
        <v>49</v>
      </c>
      <c r="C2690" s="2" t="s">
        <v>2</v>
      </c>
      <c r="D2690" s="2" t="s">
        <v>27</v>
      </c>
      <c r="E2690" s="1" t="s">
        <v>151</v>
      </c>
      <c r="F2690" s="1" t="s">
        <v>151</v>
      </c>
      <c r="G2690" s="1">
        <v>1</v>
      </c>
      <c r="H2690">
        <v>0</v>
      </c>
      <c r="I2690">
        <v>3</v>
      </c>
    </row>
    <row r="2691" spans="1:9" hidden="1" x14ac:dyDescent="0.25">
      <c r="A2691" s="2" t="s">
        <v>123</v>
      </c>
      <c r="B2691" s="2" t="s">
        <v>106</v>
      </c>
      <c r="C2691" s="2" t="s">
        <v>129</v>
      </c>
      <c r="D2691" s="2" t="s">
        <v>27</v>
      </c>
      <c r="E2691" s="1" t="s">
        <v>151</v>
      </c>
      <c r="F2691" s="1">
        <v>0</v>
      </c>
      <c r="G2691" s="1">
        <v>13</v>
      </c>
      <c r="H2691">
        <v>0</v>
      </c>
      <c r="I2691">
        <v>0</v>
      </c>
    </row>
    <row r="2692" spans="1:9" hidden="1" x14ac:dyDescent="0.25">
      <c r="A2692" s="2" t="s">
        <v>123</v>
      </c>
      <c r="B2692" s="2" t="s">
        <v>106</v>
      </c>
      <c r="C2692" s="2" t="s">
        <v>130</v>
      </c>
      <c r="D2692" s="2" t="s">
        <v>27</v>
      </c>
      <c r="E2692" s="1">
        <v>9</v>
      </c>
      <c r="F2692" s="1">
        <v>9</v>
      </c>
      <c r="G2692" s="1">
        <v>7</v>
      </c>
      <c r="H2692">
        <v>0</v>
      </c>
      <c r="I2692">
        <v>0</v>
      </c>
    </row>
    <row r="2693" spans="1:9" x14ac:dyDescent="0.25">
      <c r="A2693" s="2" t="s">
        <v>123</v>
      </c>
      <c r="B2693" s="2" t="s">
        <v>106</v>
      </c>
      <c r="C2693" s="2" t="s">
        <v>131</v>
      </c>
      <c r="D2693" s="2" t="s">
        <v>27</v>
      </c>
      <c r="E2693" s="1">
        <v>50</v>
      </c>
      <c r="F2693" s="1">
        <v>50</v>
      </c>
      <c r="G2693" s="1">
        <v>31</v>
      </c>
      <c r="H2693">
        <v>10</v>
      </c>
      <c r="I2693">
        <v>30</v>
      </c>
    </row>
    <row r="2694" spans="1:9" hidden="1" x14ac:dyDescent="0.25">
      <c r="A2694" s="2" t="s">
        <v>123</v>
      </c>
      <c r="B2694" s="2" t="s">
        <v>106</v>
      </c>
      <c r="C2694" s="2" t="s">
        <v>132</v>
      </c>
      <c r="D2694" s="2" t="s">
        <v>27</v>
      </c>
      <c r="E2694" s="1">
        <v>34</v>
      </c>
      <c r="F2694" s="1">
        <v>34</v>
      </c>
      <c r="G2694" s="1">
        <v>16</v>
      </c>
      <c r="H2694">
        <v>18</v>
      </c>
      <c r="I2694">
        <v>27</v>
      </c>
    </row>
    <row r="2695" spans="1:9" hidden="1" x14ac:dyDescent="0.25">
      <c r="A2695" s="2" t="s">
        <v>123</v>
      </c>
      <c r="B2695" s="2" t="s">
        <v>106</v>
      </c>
      <c r="C2695" s="2" t="s">
        <v>133</v>
      </c>
      <c r="D2695" s="2" t="s">
        <v>27</v>
      </c>
      <c r="E2695" s="1">
        <v>10</v>
      </c>
      <c r="F2695" s="1">
        <v>9</v>
      </c>
      <c r="G2695" s="1">
        <v>10</v>
      </c>
      <c r="H2695">
        <v>5</v>
      </c>
      <c r="I2695">
        <v>8</v>
      </c>
    </row>
    <row r="2696" spans="1:9" hidden="1" x14ac:dyDescent="0.25">
      <c r="A2696" s="2" t="s">
        <v>123</v>
      </c>
      <c r="B2696" s="2" t="s">
        <v>106</v>
      </c>
      <c r="C2696" s="2" t="s">
        <v>2</v>
      </c>
      <c r="D2696" s="2" t="s">
        <v>27</v>
      </c>
      <c r="E2696" s="1" t="s">
        <v>151</v>
      </c>
      <c r="F2696" s="1" t="s">
        <v>151</v>
      </c>
      <c r="G2696" s="1">
        <v>5</v>
      </c>
      <c r="H2696" t="s">
        <v>151</v>
      </c>
      <c r="I2696">
        <v>3</v>
      </c>
    </row>
    <row r="2697" spans="1:9" hidden="1" x14ac:dyDescent="0.25">
      <c r="A2697" s="2" t="s">
        <v>123</v>
      </c>
      <c r="B2697" s="2" t="s">
        <v>107</v>
      </c>
      <c r="C2697" s="2" t="s">
        <v>129</v>
      </c>
      <c r="D2697" s="2" t="s">
        <v>27</v>
      </c>
      <c r="E2697" s="1">
        <v>0</v>
      </c>
      <c r="F2697" s="1">
        <v>0</v>
      </c>
      <c r="G2697" s="1">
        <v>2</v>
      </c>
      <c r="H2697">
        <v>0</v>
      </c>
      <c r="I2697">
        <v>0</v>
      </c>
    </row>
    <row r="2698" spans="1:9" hidden="1" x14ac:dyDescent="0.25">
      <c r="A2698" s="2" t="s">
        <v>123</v>
      </c>
      <c r="B2698" s="2" t="s">
        <v>107</v>
      </c>
      <c r="C2698" s="2" t="s">
        <v>130</v>
      </c>
      <c r="D2698" s="2" t="s">
        <v>27</v>
      </c>
      <c r="E2698" s="1" t="s">
        <v>151</v>
      </c>
      <c r="F2698" s="1" t="s">
        <v>151</v>
      </c>
      <c r="G2698" s="1">
        <v>1</v>
      </c>
      <c r="H2698">
        <v>0</v>
      </c>
      <c r="I2698">
        <v>0</v>
      </c>
    </row>
    <row r="2699" spans="1:9" x14ac:dyDescent="0.25">
      <c r="A2699" s="2" t="s">
        <v>123</v>
      </c>
      <c r="B2699" s="2" t="s">
        <v>107</v>
      </c>
      <c r="C2699" s="2" t="s">
        <v>131</v>
      </c>
      <c r="D2699" s="2" t="s">
        <v>27</v>
      </c>
      <c r="E2699" s="1">
        <v>7</v>
      </c>
      <c r="F2699" s="1">
        <v>6</v>
      </c>
      <c r="G2699" s="1">
        <v>3</v>
      </c>
      <c r="H2699" t="s">
        <v>151</v>
      </c>
      <c r="I2699">
        <v>4</v>
      </c>
    </row>
    <row r="2700" spans="1:9" hidden="1" x14ac:dyDescent="0.25">
      <c r="A2700" s="2" t="s">
        <v>123</v>
      </c>
      <c r="B2700" s="2" t="s">
        <v>107</v>
      </c>
      <c r="C2700" s="2" t="s">
        <v>132</v>
      </c>
      <c r="D2700" s="2" t="s">
        <v>27</v>
      </c>
      <c r="E2700" s="1">
        <v>6</v>
      </c>
      <c r="F2700" s="1">
        <v>5</v>
      </c>
      <c r="G2700" s="1">
        <v>6</v>
      </c>
      <c r="H2700" t="s">
        <v>151</v>
      </c>
      <c r="I2700">
        <v>4</v>
      </c>
    </row>
    <row r="2701" spans="1:9" hidden="1" x14ac:dyDescent="0.25">
      <c r="A2701" s="2" t="s">
        <v>123</v>
      </c>
      <c r="B2701" s="2" t="s">
        <v>107</v>
      </c>
      <c r="C2701" s="2" t="s">
        <v>133</v>
      </c>
      <c r="D2701" s="2" t="s">
        <v>27</v>
      </c>
      <c r="E2701" s="1" t="s">
        <v>151</v>
      </c>
      <c r="F2701" s="1" t="s">
        <v>151</v>
      </c>
      <c r="G2701" s="1">
        <v>2</v>
      </c>
      <c r="H2701" t="s">
        <v>151</v>
      </c>
      <c r="I2701">
        <v>3</v>
      </c>
    </row>
    <row r="2702" spans="1:9" hidden="1" x14ac:dyDescent="0.25">
      <c r="A2702" s="2" t="s">
        <v>123</v>
      </c>
      <c r="B2702" s="2" t="s">
        <v>52</v>
      </c>
      <c r="C2702" s="2" t="s">
        <v>129</v>
      </c>
      <c r="D2702" s="2" t="s">
        <v>27</v>
      </c>
      <c r="E2702" s="1">
        <v>22</v>
      </c>
      <c r="F2702" s="1">
        <v>0</v>
      </c>
      <c r="G2702" s="1">
        <v>81</v>
      </c>
      <c r="H2702">
        <v>0</v>
      </c>
      <c r="I2702">
        <v>0</v>
      </c>
    </row>
    <row r="2703" spans="1:9" hidden="1" x14ac:dyDescent="0.25">
      <c r="A2703" s="2" t="s">
        <v>123</v>
      </c>
      <c r="B2703" s="2" t="s">
        <v>52</v>
      </c>
      <c r="C2703" s="2" t="s">
        <v>130</v>
      </c>
      <c r="D2703" s="2" t="s">
        <v>27</v>
      </c>
      <c r="E2703" s="1">
        <v>70</v>
      </c>
      <c r="F2703" s="1">
        <v>62</v>
      </c>
      <c r="G2703" s="1">
        <v>69</v>
      </c>
      <c r="H2703">
        <v>0</v>
      </c>
      <c r="I2703">
        <v>3</v>
      </c>
    </row>
    <row r="2704" spans="1:9" x14ac:dyDescent="0.25">
      <c r="A2704" s="2" t="s">
        <v>123</v>
      </c>
      <c r="B2704" s="2" t="s">
        <v>52</v>
      </c>
      <c r="C2704" s="2" t="s">
        <v>131</v>
      </c>
      <c r="D2704" s="2" t="s">
        <v>27</v>
      </c>
      <c r="E2704" s="1">
        <v>154</v>
      </c>
      <c r="F2704" s="1">
        <v>151</v>
      </c>
      <c r="G2704" s="1">
        <v>151</v>
      </c>
      <c r="H2704">
        <v>19</v>
      </c>
      <c r="I2704">
        <v>101</v>
      </c>
    </row>
    <row r="2705" spans="1:9" hidden="1" x14ac:dyDescent="0.25">
      <c r="A2705" s="2" t="s">
        <v>123</v>
      </c>
      <c r="B2705" s="2" t="s">
        <v>52</v>
      </c>
      <c r="C2705" s="2" t="s">
        <v>132</v>
      </c>
      <c r="D2705" s="2" t="s">
        <v>27</v>
      </c>
      <c r="E2705" s="1">
        <v>80</v>
      </c>
      <c r="F2705" s="1">
        <v>78</v>
      </c>
      <c r="G2705" s="1">
        <v>94</v>
      </c>
      <c r="H2705">
        <v>24</v>
      </c>
      <c r="I2705">
        <v>59</v>
      </c>
    </row>
    <row r="2706" spans="1:9" hidden="1" x14ac:dyDescent="0.25">
      <c r="A2706" s="2" t="s">
        <v>123</v>
      </c>
      <c r="B2706" s="2" t="s">
        <v>52</v>
      </c>
      <c r="C2706" s="2" t="s">
        <v>133</v>
      </c>
      <c r="D2706" s="2" t="s">
        <v>27</v>
      </c>
      <c r="E2706" s="1">
        <v>82</v>
      </c>
      <c r="F2706" s="1">
        <v>80</v>
      </c>
      <c r="G2706" s="1">
        <v>80</v>
      </c>
      <c r="H2706">
        <v>50</v>
      </c>
      <c r="I2706">
        <v>72</v>
      </c>
    </row>
    <row r="2707" spans="1:9" hidden="1" x14ac:dyDescent="0.25">
      <c r="A2707" s="2" t="s">
        <v>123</v>
      </c>
      <c r="B2707" s="2" t="s">
        <v>52</v>
      </c>
      <c r="C2707" s="2" t="s">
        <v>2</v>
      </c>
      <c r="D2707" s="2" t="s">
        <v>27</v>
      </c>
      <c r="E2707" s="1">
        <v>42</v>
      </c>
      <c r="F2707" s="1">
        <v>42</v>
      </c>
      <c r="G2707" s="1">
        <v>38</v>
      </c>
      <c r="H2707">
        <v>33</v>
      </c>
      <c r="I2707">
        <v>40</v>
      </c>
    </row>
    <row r="2708" spans="1:9" hidden="1" x14ac:dyDescent="0.25">
      <c r="A2708" s="2" t="s">
        <v>123</v>
      </c>
      <c r="B2708" s="2" t="s">
        <v>47</v>
      </c>
      <c r="C2708" s="2" t="s">
        <v>129</v>
      </c>
      <c r="D2708" s="2" t="s">
        <v>27</v>
      </c>
      <c r="E2708" s="1" t="s">
        <v>151</v>
      </c>
      <c r="F2708" s="1">
        <v>0</v>
      </c>
      <c r="G2708" s="1">
        <v>6</v>
      </c>
      <c r="H2708">
        <v>0</v>
      </c>
      <c r="I2708">
        <v>0</v>
      </c>
    </row>
    <row r="2709" spans="1:9" hidden="1" x14ac:dyDescent="0.25">
      <c r="A2709" s="2" t="s">
        <v>123</v>
      </c>
      <c r="B2709" s="2" t="s">
        <v>47</v>
      </c>
      <c r="C2709" s="2" t="s">
        <v>130</v>
      </c>
      <c r="D2709" s="2" t="s">
        <v>27</v>
      </c>
      <c r="E2709" s="1" t="s">
        <v>151</v>
      </c>
      <c r="F2709" s="1" t="s">
        <v>151</v>
      </c>
      <c r="G2709" s="1">
        <v>2</v>
      </c>
      <c r="H2709">
        <v>0</v>
      </c>
      <c r="I2709">
        <v>0</v>
      </c>
    </row>
    <row r="2710" spans="1:9" x14ac:dyDescent="0.25">
      <c r="A2710" s="2" t="s">
        <v>123</v>
      </c>
      <c r="B2710" s="2" t="s">
        <v>47</v>
      </c>
      <c r="C2710" s="2" t="s">
        <v>131</v>
      </c>
      <c r="D2710" s="2" t="s">
        <v>27</v>
      </c>
      <c r="E2710" s="1">
        <v>8</v>
      </c>
      <c r="F2710" s="1">
        <v>8</v>
      </c>
      <c r="G2710" s="1">
        <v>7</v>
      </c>
      <c r="H2710" t="s">
        <v>151</v>
      </c>
      <c r="I2710">
        <v>6</v>
      </c>
    </row>
    <row r="2711" spans="1:9" hidden="1" x14ac:dyDescent="0.25">
      <c r="A2711" s="2" t="s">
        <v>123</v>
      </c>
      <c r="B2711" s="2" t="s">
        <v>47</v>
      </c>
      <c r="C2711" s="2" t="s">
        <v>132</v>
      </c>
      <c r="D2711" s="2" t="s">
        <v>27</v>
      </c>
      <c r="E2711" s="1">
        <v>10</v>
      </c>
      <c r="F2711" s="1">
        <v>10</v>
      </c>
      <c r="G2711" s="1">
        <v>11</v>
      </c>
      <c r="H2711" t="s">
        <v>151</v>
      </c>
      <c r="I2711">
        <v>6</v>
      </c>
    </row>
    <row r="2712" spans="1:9" hidden="1" x14ac:dyDescent="0.25">
      <c r="A2712" s="2" t="s">
        <v>123</v>
      </c>
      <c r="B2712" s="2" t="s">
        <v>47</v>
      </c>
      <c r="C2712" s="2" t="s">
        <v>133</v>
      </c>
      <c r="D2712" s="2" t="s">
        <v>27</v>
      </c>
      <c r="E2712" s="1">
        <v>5</v>
      </c>
      <c r="F2712" s="1">
        <v>5</v>
      </c>
      <c r="G2712" s="1">
        <v>4</v>
      </c>
      <c r="H2712" t="s">
        <v>151</v>
      </c>
      <c r="I2712">
        <v>3</v>
      </c>
    </row>
    <row r="2713" spans="1:9" hidden="1" x14ac:dyDescent="0.25">
      <c r="A2713" s="2" t="s">
        <v>123</v>
      </c>
      <c r="B2713" s="2" t="s">
        <v>47</v>
      </c>
      <c r="C2713" s="2" t="s">
        <v>2</v>
      </c>
      <c r="D2713" s="2" t="s">
        <v>27</v>
      </c>
      <c r="E2713" s="1" t="s">
        <v>151</v>
      </c>
      <c r="F2713" s="1" t="s">
        <v>151</v>
      </c>
      <c r="G2713" s="1">
        <v>3</v>
      </c>
      <c r="H2713" t="s">
        <v>151</v>
      </c>
      <c r="I2713">
        <v>3</v>
      </c>
    </row>
    <row r="2714" spans="1:9" hidden="1" x14ac:dyDescent="0.25">
      <c r="A2714" s="2" t="s">
        <v>123</v>
      </c>
      <c r="B2714" s="2" t="s">
        <v>50</v>
      </c>
      <c r="C2714" s="2" t="s">
        <v>129</v>
      </c>
      <c r="D2714" s="2" t="s">
        <v>27</v>
      </c>
      <c r="E2714" s="1" t="s">
        <v>151</v>
      </c>
      <c r="F2714" s="1">
        <v>0</v>
      </c>
      <c r="G2714" s="1">
        <v>2</v>
      </c>
      <c r="H2714">
        <v>0</v>
      </c>
      <c r="I2714">
        <v>0</v>
      </c>
    </row>
    <row r="2715" spans="1:9" hidden="1" x14ac:dyDescent="0.25">
      <c r="A2715" s="2" t="s">
        <v>123</v>
      </c>
      <c r="B2715" s="2" t="s">
        <v>50</v>
      </c>
      <c r="C2715" s="2" t="s">
        <v>130</v>
      </c>
      <c r="D2715" s="2" t="s">
        <v>27</v>
      </c>
      <c r="E2715" s="1" t="s">
        <v>151</v>
      </c>
      <c r="F2715" s="1" t="s">
        <v>151</v>
      </c>
      <c r="G2715" s="1">
        <v>5</v>
      </c>
      <c r="H2715">
        <v>0</v>
      </c>
      <c r="I2715">
        <v>0</v>
      </c>
    </row>
    <row r="2716" spans="1:9" x14ac:dyDescent="0.25">
      <c r="A2716" s="2" t="s">
        <v>123</v>
      </c>
      <c r="B2716" s="2" t="s">
        <v>50</v>
      </c>
      <c r="C2716" s="2" t="s">
        <v>131</v>
      </c>
      <c r="D2716" s="2" t="s">
        <v>27</v>
      </c>
      <c r="E2716" s="1">
        <v>12</v>
      </c>
      <c r="F2716" s="1">
        <v>12</v>
      </c>
      <c r="G2716" s="1">
        <v>17</v>
      </c>
      <c r="H2716" t="s">
        <v>151</v>
      </c>
      <c r="I2716">
        <v>9</v>
      </c>
    </row>
    <row r="2717" spans="1:9" hidden="1" x14ac:dyDescent="0.25">
      <c r="A2717" s="2" t="s">
        <v>123</v>
      </c>
      <c r="B2717" s="2" t="s">
        <v>50</v>
      </c>
      <c r="C2717" s="2" t="s">
        <v>132</v>
      </c>
      <c r="D2717" s="2" t="s">
        <v>27</v>
      </c>
      <c r="E2717" s="1">
        <v>9</v>
      </c>
      <c r="F2717" s="1">
        <v>9</v>
      </c>
      <c r="G2717" s="1">
        <v>8</v>
      </c>
      <c r="H2717" t="s">
        <v>151</v>
      </c>
      <c r="I2717">
        <v>7</v>
      </c>
    </row>
    <row r="2718" spans="1:9" hidden="1" x14ac:dyDescent="0.25">
      <c r="A2718" s="2" t="s">
        <v>123</v>
      </c>
      <c r="B2718" s="2" t="s">
        <v>50</v>
      </c>
      <c r="C2718" s="2" t="s">
        <v>133</v>
      </c>
      <c r="D2718" s="2" t="s">
        <v>27</v>
      </c>
      <c r="E2718" s="1">
        <v>5</v>
      </c>
      <c r="F2718" s="1">
        <v>5</v>
      </c>
      <c r="G2718" s="1">
        <v>7</v>
      </c>
      <c r="H2718" t="s">
        <v>151</v>
      </c>
      <c r="I2718">
        <v>4</v>
      </c>
    </row>
    <row r="2719" spans="1:9" hidden="1" x14ac:dyDescent="0.25">
      <c r="A2719" s="2" t="s">
        <v>123</v>
      </c>
      <c r="B2719" s="2" t="s">
        <v>50</v>
      </c>
      <c r="C2719" s="2" t="s">
        <v>2</v>
      </c>
      <c r="D2719" s="2" t="s">
        <v>27</v>
      </c>
      <c r="E2719" s="1">
        <v>5</v>
      </c>
      <c r="F2719" s="1">
        <v>5</v>
      </c>
      <c r="G2719" s="1">
        <v>5</v>
      </c>
      <c r="H2719">
        <v>5</v>
      </c>
      <c r="I2719">
        <v>5</v>
      </c>
    </row>
    <row r="2720" spans="1:9" hidden="1" x14ac:dyDescent="0.25">
      <c r="A2720" s="2" t="s">
        <v>45</v>
      </c>
      <c r="B2720" s="2" t="s">
        <v>104</v>
      </c>
      <c r="C2720" s="2" t="s">
        <v>129</v>
      </c>
      <c r="D2720" s="2" t="s">
        <v>16</v>
      </c>
      <c r="E2720" s="1">
        <v>2749</v>
      </c>
      <c r="F2720" s="1">
        <v>0</v>
      </c>
      <c r="G2720" s="1">
        <v>8520</v>
      </c>
      <c r="H2720">
        <v>0</v>
      </c>
      <c r="I2720">
        <v>0</v>
      </c>
    </row>
    <row r="2721" spans="1:9" hidden="1" x14ac:dyDescent="0.25">
      <c r="A2721" s="2" t="s">
        <v>45</v>
      </c>
      <c r="B2721" s="2" t="s">
        <v>104</v>
      </c>
      <c r="C2721" s="2" t="s">
        <v>130</v>
      </c>
      <c r="D2721" s="2" t="s">
        <v>16</v>
      </c>
      <c r="E2721" s="1">
        <v>6028</v>
      </c>
      <c r="F2721" s="1">
        <v>5708</v>
      </c>
      <c r="G2721" s="1">
        <v>6354</v>
      </c>
      <c r="H2721" t="s">
        <v>151</v>
      </c>
      <c r="I2721">
        <v>162</v>
      </c>
    </row>
    <row r="2722" spans="1:9" x14ac:dyDescent="0.25">
      <c r="A2722" s="2" t="s">
        <v>45</v>
      </c>
      <c r="B2722" s="2" t="s">
        <v>104</v>
      </c>
      <c r="C2722" s="2" t="s">
        <v>131</v>
      </c>
      <c r="D2722" s="2" t="s">
        <v>16</v>
      </c>
      <c r="E2722" s="1">
        <v>13546</v>
      </c>
      <c r="F2722" s="1">
        <v>12950</v>
      </c>
      <c r="G2722" s="1">
        <v>15342</v>
      </c>
      <c r="H2722">
        <v>2080</v>
      </c>
      <c r="I2722">
        <v>8461</v>
      </c>
    </row>
    <row r="2723" spans="1:9" hidden="1" x14ac:dyDescent="0.25">
      <c r="A2723" s="2" t="s">
        <v>45</v>
      </c>
      <c r="B2723" s="2" t="s">
        <v>104</v>
      </c>
      <c r="C2723" s="2" t="s">
        <v>132</v>
      </c>
      <c r="D2723" s="2" t="s">
        <v>16</v>
      </c>
      <c r="E2723" s="1">
        <v>8181</v>
      </c>
      <c r="F2723" s="1">
        <v>7937</v>
      </c>
      <c r="G2723" s="1">
        <v>9270</v>
      </c>
      <c r="H2723">
        <v>2544</v>
      </c>
      <c r="I2723">
        <v>6325</v>
      </c>
    </row>
    <row r="2724" spans="1:9" hidden="1" x14ac:dyDescent="0.25">
      <c r="A2724" s="2" t="s">
        <v>45</v>
      </c>
      <c r="B2724" s="2" t="s">
        <v>104</v>
      </c>
      <c r="C2724" s="2" t="s">
        <v>133</v>
      </c>
      <c r="D2724" s="2" t="s">
        <v>16</v>
      </c>
      <c r="E2724" s="1">
        <v>7064</v>
      </c>
      <c r="F2724" s="1">
        <v>6935</v>
      </c>
      <c r="G2724" s="1">
        <v>7392</v>
      </c>
      <c r="H2724">
        <v>3704</v>
      </c>
      <c r="I2724">
        <v>6134</v>
      </c>
    </row>
    <row r="2725" spans="1:9" hidden="1" x14ac:dyDescent="0.25">
      <c r="A2725" s="2" t="s">
        <v>45</v>
      </c>
      <c r="B2725" s="2" t="s">
        <v>104</v>
      </c>
      <c r="C2725" s="2" t="s">
        <v>2</v>
      </c>
      <c r="D2725" s="2" t="s">
        <v>16</v>
      </c>
      <c r="E2725" s="1">
        <v>2836</v>
      </c>
      <c r="F2725" s="1">
        <v>2812</v>
      </c>
      <c r="G2725" s="1">
        <v>2755</v>
      </c>
      <c r="H2725">
        <v>2112</v>
      </c>
      <c r="I2725">
        <v>2659</v>
      </c>
    </row>
    <row r="2726" spans="1:9" hidden="1" x14ac:dyDescent="0.25">
      <c r="A2726" s="2" t="s">
        <v>122</v>
      </c>
      <c r="B2726" s="2" t="s">
        <v>63</v>
      </c>
      <c r="C2726" s="2" t="s">
        <v>129</v>
      </c>
      <c r="D2726" s="2" t="s">
        <v>16</v>
      </c>
      <c r="E2726" s="1">
        <v>179</v>
      </c>
      <c r="F2726" s="1">
        <v>0</v>
      </c>
      <c r="G2726" s="1">
        <v>457</v>
      </c>
      <c r="H2726">
        <v>0</v>
      </c>
      <c r="I2726">
        <v>0</v>
      </c>
    </row>
    <row r="2727" spans="1:9" hidden="1" x14ac:dyDescent="0.25">
      <c r="A2727" s="2" t="s">
        <v>122</v>
      </c>
      <c r="B2727" s="2" t="s">
        <v>63</v>
      </c>
      <c r="C2727" s="2" t="s">
        <v>130</v>
      </c>
      <c r="D2727" s="2" t="s">
        <v>16</v>
      </c>
      <c r="E2727" s="1">
        <v>319</v>
      </c>
      <c r="F2727" s="1">
        <v>303</v>
      </c>
      <c r="G2727" s="1">
        <v>348</v>
      </c>
      <c r="H2727">
        <v>0</v>
      </c>
      <c r="I2727">
        <v>11</v>
      </c>
    </row>
    <row r="2728" spans="1:9" x14ac:dyDescent="0.25">
      <c r="A2728" s="2" t="s">
        <v>122</v>
      </c>
      <c r="B2728" s="2" t="s">
        <v>63</v>
      </c>
      <c r="C2728" s="2" t="s">
        <v>131</v>
      </c>
      <c r="D2728" s="2" t="s">
        <v>16</v>
      </c>
      <c r="E2728" s="1">
        <v>1193</v>
      </c>
      <c r="F2728" s="1">
        <v>1168</v>
      </c>
      <c r="G2728" s="1">
        <v>1297</v>
      </c>
      <c r="H2728">
        <v>166</v>
      </c>
      <c r="I2728">
        <v>842</v>
      </c>
    </row>
    <row r="2729" spans="1:9" hidden="1" x14ac:dyDescent="0.25">
      <c r="A2729" s="2" t="s">
        <v>122</v>
      </c>
      <c r="B2729" s="2" t="s">
        <v>63</v>
      </c>
      <c r="C2729" s="2" t="s">
        <v>132</v>
      </c>
      <c r="D2729" s="2" t="s">
        <v>16</v>
      </c>
      <c r="E2729" s="1">
        <v>869</v>
      </c>
      <c r="F2729" s="1">
        <v>857</v>
      </c>
      <c r="G2729" s="1">
        <v>956</v>
      </c>
      <c r="H2729">
        <v>278</v>
      </c>
      <c r="I2729">
        <v>755</v>
      </c>
    </row>
    <row r="2730" spans="1:9" hidden="1" x14ac:dyDescent="0.25">
      <c r="A2730" s="2" t="s">
        <v>122</v>
      </c>
      <c r="B2730" s="2" t="s">
        <v>63</v>
      </c>
      <c r="C2730" s="2" t="s">
        <v>133</v>
      </c>
      <c r="D2730" s="2" t="s">
        <v>16</v>
      </c>
      <c r="E2730" s="1">
        <v>601</v>
      </c>
      <c r="F2730" s="1">
        <v>595</v>
      </c>
      <c r="G2730" s="1">
        <v>615</v>
      </c>
      <c r="H2730">
        <v>290</v>
      </c>
      <c r="I2730">
        <v>557</v>
      </c>
    </row>
    <row r="2731" spans="1:9" hidden="1" x14ac:dyDescent="0.25">
      <c r="A2731" s="2" t="s">
        <v>122</v>
      </c>
      <c r="B2731" s="2" t="s">
        <v>63</v>
      </c>
      <c r="C2731" s="2" t="s">
        <v>2</v>
      </c>
      <c r="D2731" s="2" t="s">
        <v>16</v>
      </c>
      <c r="E2731" s="1">
        <v>181</v>
      </c>
      <c r="F2731" s="1">
        <v>178</v>
      </c>
      <c r="G2731" s="1">
        <v>176</v>
      </c>
      <c r="H2731">
        <v>99</v>
      </c>
      <c r="I2731">
        <v>165</v>
      </c>
    </row>
    <row r="2732" spans="1:9" hidden="1" x14ac:dyDescent="0.25">
      <c r="A2732" s="2" t="s">
        <v>122</v>
      </c>
      <c r="B2732" s="2" t="s">
        <v>60</v>
      </c>
      <c r="C2732" s="2" t="s">
        <v>129</v>
      </c>
      <c r="D2732" s="2" t="s">
        <v>16</v>
      </c>
      <c r="E2732" s="1">
        <v>98</v>
      </c>
      <c r="F2732" s="1">
        <v>0</v>
      </c>
      <c r="G2732" s="1">
        <v>236</v>
      </c>
      <c r="H2732">
        <v>0</v>
      </c>
      <c r="I2732">
        <v>0</v>
      </c>
    </row>
    <row r="2733" spans="1:9" hidden="1" x14ac:dyDescent="0.25">
      <c r="A2733" s="2" t="s">
        <v>122</v>
      </c>
      <c r="B2733" s="2" t="s">
        <v>60</v>
      </c>
      <c r="C2733" s="2" t="s">
        <v>130</v>
      </c>
      <c r="D2733" s="2" t="s">
        <v>16</v>
      </c>
      <c r="E2733" s="1">
        <v>334</v>
      </c>
      <c r="F2733" s="1">
        <v>324</v>
      </c>
      <c r="G2733" s="1">
        <v>317</v>
      </c>
      <c r="H2733" t="s">
        <v>151</v>
      </c>
      <c r="I2733">
        <v>13</v>
      </c>
    </row>
    <row r="2734" spans="1:9" x14ac:dyDescent="0.25">
      <c r="A2734" s="2" t="s">
        <v>122</v>
      </c>
      <c r="B2734" s="2" t="s">
        <v>60</v>
      </c>
      <c r="C2734" s="2" t="s">
        <v>131</v>
      </c>
      <c r="D2734" s="2" t="s">
        <v>16</v>
      </c>
      <c r="E2734" s="1">
        <v>1189</v>
      </c>
      <c r="F2734" s="1">
        <v>1185</v>
      </c>
      <c r="G2734" s="1">
        <v>1115</v>
      </c>
      <c r="H2734">
        <v>383</v>
      </c>
      <c r="I2734">
        <v>1055</v>
      </c>
    </row>
    <row r="2735" spans="1:9" hidden="1" x14ac:dyDescent="0.25">
      <c r="A2735" s="2" t="s">
        <v>122</v>
      </c>
      <c r="B2735" s="2" t="s">
        <v>60</v>
      </c>
      <c r="C2735" s="2" t="s">
        <v>132</v>
      </c>
      <c r="D2735" s="2" t="s">
        <v>16</v>
      </c>
      <c r="E2735" s="1">
        <v>967</v>
      </c>
      <c r="F2735" s="1">
        <v>959</v>
      </c>
      <c r="G2735" s="1">
        <v>919</v>
      </c>
      <c r="H2735">
        <v>380</v>
      </c>
      <c r="I2735">
        <v>894</v>
      </c>
    </row>
    <row r="2736" spans="1:9" hidden="1" x14ac:dyDescent="0.25">
      <c r="A2736" s="2" t="s">
        <v>122</v>
      </c>
      <c r="B2736" s="2" t="s">
        <v>60</v>
      </c>
      <c r="C2736" s="2" t="s">
        <v>133</v>
      </c>
      <c r="D2736" s="2" t="s">
        <v>16</v>
      </c>
      <c r="E2736" s="1">
        <v>628</v>
      </c>
      <c r="F2736" s="1">
        <v>626</v>
      </c>
      <c r="G2736" s="1">
        <v>612</v>
      </c>
      <c r="H2736">
        <v>331</v>
      </c>
      <c r="I2736">
        <v>597</v>
      </c>
    </row>
    <row r="2737" spans="1:9" hidden="1" x14ac:dyDescent="0.25">
      <c r="A2737" s="2" t="s">
        <v>122</v>
      </c>
      <c r="B2737" s="2" t="s">
        <v>60</v>
      </c>
      <c r="C2737" s="2" t="s">
        <v>2</v>
      </c>
      <c r="D2737" s="2" t="s">
        <v>16</v>
      </c>
      <c r="E2737" s="1">
        <v>347</v>
      </c>
      <c r="F2737" s="1">
        <v>346</v>
      </c>
      <c r="G2737" s="1">
        <v>343</v>
      </c>
      <c r="H2737">
        <v>223</v>
      </c>
      <c r="I2737">
        <v>328</v>
      </c>
    </row>
    <row r="2738" spans="1:9" hidden="1" x14ac:dyDescent="0.25">
      <c r="A2738" s="2" t="s">
        <v>122</v>
      </c>
      <c r="B2738" s="2" t="s">
        <v>58</v>
      </c>
      <c r="C2738" s="2" t="s">
        <v>129</v>
      </c>
      <c r="D2738" s="2" t="s">
        <v>16</v>
      </c>
      <c r="E2738" s="1">
        <v>5549</v>
      </c>
      <c r="F2738" s="1" t="s">
        <v>151</v>
      </c>
      <c r="G2738" s="1">
        <v>7935</v>
      </c>
      <c r="H2738">
        <v>0</v>
      </c>
      <c r="I2738">
        <v>0</v>
      </c>
    </row>
    <row r="2739" spans="1:9" hidden="1" x14ac:dyDescent="0.25">
      <c r="A2739" s="2" t="s">
        <v>122</v>
      </c>
      <c r="B2739" s="2" t="s">
        <v>58</v>
      </c>
      <c r="C2739" s="2" t="s">
        <v>130</v>
      </c>
      <c r="D2739" s="2" t="s">
        <v>16</v>
      </c>
      <c r="E2739" s="1">
        <v>3908</v>
      </c>
      <c r="F2739" s="1">
        <v>3793</v>
      </c>
      <c r="G2739" s="1">
        <v>3396</v>
      </c>
      <c r="H2739">
        <v>0</v>
      </c>
      <c r="I2739">
        <v>147</v>
      </c>
    </row>
    <row r="2740" spans="1:9" x14ac:dyDescent="0.25">
      <c r="A2740" s="2" t="s">
        <v>122</v>
      </c>
      <c r="B2740" s="2" t="s">
        <v>58</v>
      </c>
      <c r="C2740" s="2" t="s">
        <v>131</v>
      </c>
      <c r="D2740" s="2" t="s">
        <v>16</v>
      </c>
      <c r="E2740" s="1">
        <v>14992</v>
      </c>
      <c r="F2740" s="1">
        <v>14827</v>
      </c>
      <c r="G2740" s="1">
        <v>14328</v>
      </c>
      <c r="H2740">
        <v>3196</v>
      </c>
      <c r="I2740">
        <v>13017</v>
      </c>
    </row>
    <row r="2741" spans="1:9" hidden="1" x14ac:dyDescent="0.25">
      <c r="A2741" s="2" t="s">
        <v>122</v>
      </c>
      <c r="B2741" s="2" t="s">
        <v>58</v>
      </c>
      <c r="C2741" s="2" t="s">
        <v>132</v>
      </c>
      <c r="D2741" s="2" t="s">
        <v>16</v>
      </c>
      <c r="E2741" s="1">
        <v>17617</v>
      </c>
      <c r="F2741" s="1">
        <v>17413</v>
      </c>
      <c r="G2741" s="1">
        <v>16902</v>
      </c>
      <c r="H2741">
        <v>5079</v>
      </c>
      <c r="I2741">
        <v>15913</v>
      </c>
    </row>
    <row r="2742" spans="1:9" hidden="1" x14ac:dyDescent="0.25">
      <c r="A2742" s="2" t="s">
        <v>122</v>
      </c>
      <c r="B2742" s="2" t="s">
        <v>58</v>
      </c>
      <c r="C2742" s="2" t="s">
        <v>133</v>
      </c>
      <c r="D2742" s="2" t="s">
        <v>16</v>
      </c>
      <c r="E2742" s="1">
        <v>8583</v>
      </c>
      <c r="F2742" s="1">
        <v>8479</v>
      </c>
      <c r="G2742" s="1">
        <v>9507</v>
      </c>
      <c r="H2742">
        <v>3199</v>
      </c>
      <c r="I2742">
        <v>7947</v>
      </c>
    </row>
    <row r="2743" spans="1:9" hidden="1" x14ac:dyDescent="0.25">
      <c r="A2743" s="2" t="s">
        <v>122</v>
      </c>
      <c r="B2743" s="2" t="s">
        <v>58</v>
      </c>
      <c r="C2743" s="2" t="s">
        <v>2</v>
      </c>
      <c r="D2743" s="2" t="s">
        <v>16</v>
      </c>
      <c r="E2743" s="1">
        <v>7200</v>
      </c>
      <c r="F2743" s="1">
        <v>7104</v>
      </c>
      <c r="G2743" s="1">
        <v>7729</v>
      </c>
      <c r="H2743">
        <v>3671</v>
      </c>
      <c r="I2743">
        <v>6630</v>
      </c>
    </row>
    <row r="2744" spans="1:9" hidden="1" x14ac:dyDescent="0.25">
      <c r="A2744" s="2" t="s">
        <v>122</v>
      </c>
      <c r="B2744" s="2" t="s">
        <v>108</v>
      </c>
      <c r="C2744" s="2" t="s">
        <v>129</v>
      </c>
      <c r="D2744" s="2" t="s">
        <v>16</v>
      </c>
      <c r="E2744" s="1">
        <v>0</v>
      </c>
      <c r="F2744" s="1">
        <v>0</v>
      </c>
      <c r="G2744" s="1">
        <v>4</v>
      </c>
      <c r="H2744">
        <v>0</v>
      </c>
      <c r="I2744">
        <v>0</v>
      </c>
    </row>
    <row r="2745" spans="1:9" hidden="1" x14ac:dyDescent="0.25">
      <c r="A2745" s="2" t="s">
        <v>122</v>
      </c>
      <c r="B2745" s="2" t="s">
        <v>108</v>
      </c>
      <c r="C2745" s="2" t="s">
        <v>130</v>
      </c>
      <c r="D2745" s="2" t="s">
        <v>16</v>
      </c>
      <c r="E2745" s="1">
        <v>0</v>
      </c>
      <c r="F2745" s="1">
        <v>0</v>
      </c>
      <c r="G2745" s="1">
        <v>4</v>
      </c>
      <c r="H2745">
        <v>0</v>
      </c>
      <c r="I2745">
        <v>0</v>
      </c>
    </row>
    <row r="2746" spans="1:9" x14ac:dyDescent="0.25">
      <c r="A2746" s="2" t="s">
        <v>122</v>
      </c>
      <c r="B2746" s="2" t="s">
        <v>108</v>
      </c>
      <c r="C2746" s="2" t="s">
        <v>131</v>
      </c>
      <c r="D2746" s="2" t="s">
        <v>16</v>
      </c>
      <c r="E2746" s="1">
        <v>0</v>
      </c>
      <c r="F2746" s="1">
        <v>0</v>
      </c>
      <c r="G2746" s="1">
        <v>40</v>
      </c>
      <c r="H2746">
        <v>0</v>
      </c>
      <c r="I2746">
        <v>0</v>
      </c>
    </row>
    <row r="2747" spans="1:9" hidden="1" x14ac:dyDescent="0.25">
      <c r="A2747" s="2" t="s">
        <v>122</v>
      </c>
      <c r="B2747" s="2" t="s">
        <v>108</v>
      </c>
      <c r="C2747" s="2" t="s">
        <v>132</v>
      </c>
      <c r="D2747" s="2" t="s">
        <v>16</v>
      </c>
      <c r="E2747" s="1">
        <v>0</v>
      </c>
      <c r="F2747" s="1">
        <v>0</v>
      </c>
      <c r="G2747" s="1">
        <v>29</v>
      </c>
      <c r="H2747">
        <v>0</v>
      </c>
      <c r="I2747">
        <v>0</v>
      </c>
    </row>
    <row r="2748" spans="1:9" hidden="1" x14ac:dyDescent="0.25">
      <c r="A2748" s="2" t="s">
        <v>122</v>
      </c>
      <c r="B2748" s="2" t="s">
        <v>108</v>
      </c>
      <c r="C2748" s="2" t="s">
        <v>133</v>
      </c>
      <c r="D2748" s="2" t="s">
        <v>16</v>
      </c>
      <c r="E2748" s="1">
        <v>0</v>
      </c>
      <c r="F2748" s="1">
        <v>0</v>
      </c>
      <c r="G2748" s="1">
        <v>37</v>
      </c>
      <c r="H2748">
        <v>0</v>
      </c>
      <c r="I2748">
        <v>0</v>
      </c>
    </row>
    <row r="2749" spans="1:9" hidden="1" x14ac:dyDescent="0.25">
      <c r="A2749" s="2" t="s">
        <v>122</v>
      </c>
      <c r="B2749" s="2" t="s">
        <v>108</v>
      </c>
      <c r="C2749" s="257" t="s">
        <v>2</v>
      </c>
      <c r="D2749" s="2" t="s">
        <v>16</v>
      </c>
      <c r="E2749" s="1">
        <v>0</v>
      </c>
      <c r="F2749" s="1">
        <v>0</v>
      </c>
      <c r="G2749" s="1">
        <v>34</v>
      </c>
      <c r="H2749">
        <v>0</v>
      </c>
      <c r="I2749">
        <v>0</v>
      </c>
    </row>
    <row r="2750" spans="1:9" hidden="1" x14ac:dyDescent="0.25">
      <c r="A2750" s="2" t="s">
        <v>122</v>
      </c>
      <c r="B2750" s="2" t="s">
        <v>68</v>
      </c>
      <c r="C2750" s="257" t="s">
        <v>129</v>
      </c>
      <c r="D2750" s="2" t="s">
        <v>16</v>
      </c>
      <c r="E2750" s="1">
        <v>198</v>
      </c>
      <c r="F2750" s="1">
        <v>0</v>
      </c>
      <c r="G2750" s="1">
        <v>463</v>
      </c>
      <c r="H2750">
        <v>0</v>
      </c>
      <c r="I2750">
        <v>0</v>
      </c>
    </row>
    <row r="2751" spans="1:9" hidden="1" x14ac:dyDescent="0.25">
      <c r="A2751" s="2" t="s">
        <v>122</v>
      </c>
      <c r="B2751" s="2" t="s">
        <v>68</v>
      </c>
      <c r="C2751" s="257" t="s">
        <v>130</v>
      </c>
      <c r="D2751" s="2" t="s">
        <v>16</v>
      </c>
      <c r="E2751" s="1">
        <v>558</v>
      </c>
      <c r="F2751" s="1">
        <v>550</v>
      </c>
      <c r="G2751" s="1">
        <v>665</v>
      </c>
      <c r="H2751">
        <v>0</v>
      </c>
      <c r="I2751">
        <v>26</v>
      </c>
    </row>
    <row r="2752" spans="1:9" x14ac:dyDescent="0.25">
      <c r="A2752" s="2" t="s">
        <v>122</v>
      </c>
      <c r="B2752" s="2" t="s">
        <v>68</v>
      </c>
      <c r="C2752" s="257" t="s">
        <v>131</v>
      </c>
      <c r="D2752" s="2" t="s">
        <v>16</v>
      </c>
      <c r="E2752" s="1">
        <v>2140</v>
      </c>
      <c r="F2752" s="1">
        <v>2109</v>
      </c>
      <c r="G2752" s="1">
        <v>2299</v>
      </c>
      <c r="H2752">
        <v>520</v>
      </c>
      <c r="I2752">
        <v>1784</v>
      </c>
    </row>
    <row r="2753" spans="1:9" hidden="1" x14ac:dyDescent="0.25">
      <c r="A2753" s="2" t="s">
        <v>122</v>
      </c>
      <c r="B2753" s="2" t="s">
        <v>68</v>
      </c>
      <c r="C2753" s="257" t="s">
        <v>132</v>
      </c>
      <c r="D2753" s="2" t="s">
        <v>16</v>
      </c>
      <c r="E2753" s="1">
        <v>1939</v>
      </c>
      <c r="F2753" s="1">
        <v>1921</v>
      </c>
      <c r="G2753" s="1">
        <v>2127</v>
      </c>
      <c r="H2753">
        <v>674</v>
      </c>
      <c r="I2753">
        <v>1754</v>
      </c>
    </row>
    <row r="2754" spans="1:9" hidden="1" x14ac:dyDescent="0.25">
      <c r="A2754" s="2" t="s">
        <v>122</v>
      </c>
      <c r="B2754" s="2" t="s">
        <v>68</v>
      </c>
      <c r="C2754" s="257" t="s">
        <v>133</v>
      </c>
      <c r="D2754" s="2" t="s">
        <v>16</v>
      </c>
      <c r="E2754" s="1">
        <v>1958</v>
      </c>
      <c r="F2754" s="1">
        <v>1935</v>
      </c>
      <c r="G2754" s="1">
        <v>2086</v>
      </c>
      <c r="H2754">
        <v>1077</v>
      </c>
      <c r="I2754">
        <v>1815</v>
      </c>
    </row>
    <row r="2755" spans="1:9" hidden="1" x14ac:dyDescent="0.25">
      <c r="A2755" s="2" t="s">
        <v>122</v>
      </c>
      <c r="B2755" s="2" t="s">
        <v>68</v>
      </c>
      <c r="C2755" s="257" t="s">
        <v>2</v>
      </c>
      <c r="D2755" s="2" t="s">
        <v>16</v>
      </c>
      <c r="E2755" s="1">
        <v>1999</v>
      </c>
      <c r="F2755" s="1">
        <v>1983</v>
      </c>
      <c r="G2755" s="1">
        <v>2080</v>
      </c>
      <c r="H2755">
        <v>1540</v>
      </c>
      <c r="I2755">
        <v>1896</v>
      </c>
    </row>
    <row r="2756" spans="1:9" hidden="1" x14ac:dyDescent="0.25">
      <c r="A2756" s="2" t="s">
        <v>122</v>
      </c>
      <c r="B2756" s="2" t="s">
        <v>57</v>
      </c>
      <c r="C2756" s="257" t="s">
        <v>129</v>
      </c>
      <c r="D2756" s="2" t="s">
        <v>16</v>
      </c>
      <c r="E2756" s="1">
        <v>2300</v>
      </c>
      <c r="F2756" s="1">
        <v>0</v>
      </c>
      <c r="G2756" s="1">
        <v>3388</v>
      </c>
      <c r="H2756">
        <v>0</v>
      </c>
      <c r="I2756">
        <v>0</v>
      </c>
    </row>
    <row r="2757" spans="1:9" hidden="1" x14ac:dyDescent="0.25">
      <c r="A2757" s="2" t="s">
        <v>122</v>
      </c>
      <c r="B2757" s="2" t="s">
        <v>57</v>
      </c>
      <c r="C2757" s="257" t="s">
        <v>130</v>
      </c>
      <c r="D2757" s="2" t="s">
        <v>16</v>
      </c>
      <c r="E2757" s="1">
        <v>2131</v>
      </c>
      <c r="F2757" s="1">
        <v>2069</v>
      </c>
      <c r="G2757" s="1">
        <v>1975</v>
      </c>
      <c r="H2757" t="s">
        <v>151</v>
      </c>
      <c r="I2757">
        <v>67</v>
      </c>
    </row>
    <row r="2758" spans="1:9" x14ac:dyDescent="0.25">
      <c r="A2758" s="2" t="s">
        <v>122</v>
      </c>
      <c r="B2758" s="2" t="s">
        <v>57</v>
      </c>
      <c r="C2758" s="257" t="s">
        <v>131</v>
      </c>
      <c r="D2758" s="2" t="s">
        <v>16</v>
      </c>
      <c r="E2758" s="1">
        <v>10939</v>
      </c>
      <c r="F2758" s="1">
        <v>10877</v>
      </c>
      <c r="G2758" s="1">
        <v>10752</v>
      </c>
      <c r="H2758">
        <v>2879</v>
      </c>
      <c r="I2758">
        <v>9916</v>
      </c>
    </row>
    <row r="2759" spans="1:9" hidden="1" x14ac:dyDescent="0.25">
      <c r="A2759" s="2" t="s">
        <v>122</v>
      </c>
      <c r="B2759" s="2" t="s">
        <v>57</v>
      </c>
      <c r="C2759" s="257" t="s">
        <v>132</v>
      </c>
      <c r="D2759" s="2" t="s">
        <v>16</v>
      </c>
      <c r="E2759" s="1">
        <v>9060</v>
      </c>
      <c r="F2759" s="1">
        <v>9025</v>
      </c>
      <c r="G2759" s="1">
        <v>8413</v>
      </c>
      <c r="H2759">
        <v>3956</v>
      </c>
      <c r="I2759">
        <v>8583</v>
      </c>
    </row>
    <row r="2760" spans="1:9" hidden="1" x14ac:dyDescent="0.25">
      <c r="A2760" s="2" t="s">
        <v>122</v>
      </c>
      <c r="B2760" s="2" t="s">
        <v>57</v>
      </c>
      <c r="C2760" s="257" t="s">
        <v>133</v>
      </c>
      <c r="D2760" s="2" t="s">
        <v>16</v>
      </c>
      <c r="E2760" s="1">
        <v>4180</v>
      </c>
      <c r="F2760" s="1">
        <v>4170</v>
      </c>
      <c r="G2760" s="1">
        <v>4250</v>
      </c>
      <c r="H2760">
        <v>2474</v>
      </c>
      <c r="I2760">
        <v>4051</v>
      </c>
    </row>
    <row r="2761" spans="1:9" hidden="1" x14ac:dyDescent="0.25">
      <c r="A2761" s="2" t="s">
        <v>122</v>
      </c>
      <c r="B2761" s="2" t="s">
        <v>57</v>
      </c>
      <c r="C2761" s="2" t="s">
        <v>2</v>
      </c>
      <c r="D2761" s="2" t="s">
        <v>16</v>
      </c>
      <c r="E2761" s="1">
        <v>2379</v>
      </c>
      <c r="F2761" s="1">
        <v>2365</v>
      </c>
      <c r="G2761" s="1">
        <v>2369</v>
      </c>
      <c r="H2761" s="1">
        <v>1671</v>
      </c>
      <c r="I2761" s="1">
        <v>2309</v>
      </c>
    </row>
    <row r="2762" spans="1:9" hidden="1" x14ac:dyDescent="0.25">
      <c r="A2762" s="2" t="s">
        <v>122</v>
      </c>
      <c r="B2762" s="2" t="s">
        <v>102</v>
      </c>
      <c r="C2762" s="2" t="s">
        <v>129</v>
      </c>
      <c r="D2762" s="2" t="s">
        <v>16</v>
      </c>
      <c r="E2762" s="1">
        <v>302</v>
      </c>
      <c r="F2762" s="1">
        <v>0</v>
      </c>
      <c r="G2762" s="1">
        <v>594</v>
      </c>
      <c r="H2762" s="1">
        <v>0</v>
      </c>
      <c r="I2762" s="1">
        <v>0</v>
      </c>
    </row>
    <row r="2763" spans="1:9" hidden="1" x14ac:dyDescent="0.25">
      <c r="A2763" s="2" t="s">
        <v>122</v>
      </c>
      <c r="B2763" s="2" t="s">
        <v>102</v>
      </c>
      <c r="C2763" s="2" t="s">
        <v>130</v>
      </c>
      <c r="D2763" s="2" t="s">
        <v>16</v>
      </c>
      <c r="E2763" s="1">
        <v>322</v>
      </c>
      <c r="F2763" s="1">
        <v>316</v>
      </c>
      <c r="G2763" s="1">
        <v>311</v>
      </c>
      <c r="H2763" s="1">
        <v>0</v>
      </c>
      <c r="I2763" s="1">
        <v>13</v>
      </c>
    </row>
    <row r="2764" spans="1:9" x14ac:dyDescent="0.25">
      <c r="A2764" s="2" t="s">
        <v>122</v>
      </c>
      <c r="B2764" s="2" t="s">
        <v>102</v>
      </c>
      <c r="C2764" s="2" t="s">
        <v>131</v>
      </c>
      <c r="D2764" s="2" t="s">
        <v>16</v>
      </c>
      <c r="E2764" s="1">
        <v>1332</v>
      </c>
      <c r="F2764" s="1">
        <v>1321</v>
      </c>
      <c r="G2764" s="1">
        <v>1317</v>
      </c>
      <c r="H2764" s="1">
        <v>251</v>
      </c>
      <c r="I2764" s="1">
        <v>1169</v>
      </c>
    </row>
    <row r="2765" spans="1:9" hidden="1" x14ac:dyDescent="0.25">
      <c r="A2765" s="2" t="s">
        <v>122</v>
      </c>
      <c r="B2765" s="2" t="s">
        <v>102</v>
      </c>
      <c r="C2765" s="2" t="s">
        <v>132</v>
      </c>
      <c r="D2765" s="2" t="s">
        <v>16</v>
      </c>
      <c r="E2765" s="1">
        <v>1795</v>
      </c>
      <c r="F2765" s="1">
        <v>1781</v>
      </c>
      <c r="G2765" s="1">
        <v>1687</v>
      </c>
      <c r="H2765" s="1">
        <v>613</v>
      </c>
      <c r="I2765" s="1">
        <v>1651</v>
      </c>
    </row>
    <row r="2766" spans="1:9" hidden="1" x14ac:dyDescent="0.25">
      <c r="A2766" s="2" t="s">
        <v>122</v>
      </c>
      <c r="B2766" s="2" t="s">
        <v>102</v>
      </c>
      <c r="C2766" s="2" t="s">
        <v>133</v>
      </c>
      <c r="D2766" s="2" t="s">
        <v>16</v>
      </c>
      <c r="E2766" s="1">
        <v>411</v>
      </c>
      <c r="F2766" s="1">
        <v>409</v>
      </c>
      <c r="G2766" s="1">
        <v>431</v>
      </c>
      <c r="H2766" s="1">
        <v>183</v>
      </c>
      <c r="I2766" s="1">
        <v>379</v>
      </c>
    </row>
    <row r="2767" spans="1:9" hidden="1" x14ac:dyDescent="0.25">
      <c r="A2767" s="2" t="s">
        <v>122</v>
      </c>
      <c r="B2767" s="2" t="s">
        <v>102</v>
      </c>
      <c r="C2767" s="2" t="s">
        <v>2</v>
      </c>
      <c r="D2767" s="2" t="s">
        <v>16</v>
      </c>
      <c r="E2767" s="1">
        <v>134</v>
      </c>
      <c r="F2767" s="1">
        <v>133</v>
      </c>
      <c r="G2767" s="1">
        <v>123</v>
      </c>
      <c r="H2767" s="1">
        <v>83</v>
      </c>
      <c r="I2767" s="1">
        <v>127</v>
      </c>
    </row>
    <row r="2768" spans="1:9" hidden="1" x14ac:dyDescent="0.25">
      <c r="A2768" s="2" t="s">
        <v>122</v>
      </c>
      <c r="B2768" s="2" t="s">
        <v>64</v>
      </c>
      <c r="C2768" s="2" t="s">
        <v>129</v>
      </c>
      <c r="D2768" s="2" t="s">
        <v>16</v>
      </c>
      <c r="E2768" s="1">
        <v>303</v>
      </c>
      <c r="F2768" s="1">
        <v>0</v>
      </c>
      <c r="G2768" s="1">
        <v>903</v>
      </c>
      <c r="H2768" s="1">
        <v>0</v>
      </c>
      <c r="I2768" s="1">
        <v>0</v>
      </c>
    </row>
    <row r="2769" spans="1:9" hidden="1" x14ac:dyDescent="0.25">
      <c r="A2769" s="2" t="s">
        <v>122</v>
      </c>
      <c r="B2769" s="2" t="s">
        <v>64</v>
      </c>
      <c r="C2769" s="2" t="s">
        <v>130</v>
      </c>
      <c r="D2769" s="2" t="s">
        <v>16</v>
      </c>
      <c r="E2769" s="1">
        <v>616</v>
      </c>
      <c r="F2769" s="1">
        <v>595</v>
      </c>
      <c r="G2769" s="1">
        <v>606</v>
      </c>
      <c r="H2769" s="1">
        <v>0</v>
      </c>
      <c r="I2769" s="1">
        <v>21</v>
      </c>
    </row>
    <row r="2770" spans="1:9" x14ac:dyDescent="0.25">
      <c r="A2770" s="2" t="s">
        <v>122</v>
      </c>
      <c r="B2770" s="2" t="s">
        <v>64</v>
      </c>
      <c r="C2770" s="2" t="s">
        <v>131</v>
      </c>
      <c r="D2770" s="2" t="s">
        <v>16</v>
      </c>
      <c r="E2770" s="1">
        <v>1655</v>
      </c>
      <c r="F2770" s="1">
        <v>1620</v>
      </c>
      <c r="G2770" s="1">
        <v>1910</v>
      </c>
      <c r="H2770" s="1">
        <v>359</v>
      </c>
      <c r="I2770" s="1">
        <v>1288</v>
      </c>
    </row>
    <row r="2771" spans="1:9" hidden="1" x14ac:dyDescent="0.25">
      <c r="A2771" s="2" t="s">
        <v>122</v>
      </c>
      <c r="B2771" s="2" t="s">
        <v>64</v>
      </c>
      <c r="C2771" s="2" t="s">
        <v>132</v>
      </c>
      <c r="D2771" s="2" t="s">
        <v>16</v>
      </c>
      <c r="E2771" s="1">
        <v>1845</v>
      </c>
      <c r="F2771" s="1">
        <v>1814</v>
      </c>
      <c r="G2771" s="1">
        <v>1935</v>
      </c>
      <c r="H2771" s="1">
        <v>543</v>
      </c>
      <c r="I2771" s="1">
        <v>1590</v>
      </c>
    </row>
    <row r="2772" spans="1:9" hidden="1" x14ac:dyDescent="0.25">
      <c r="A2772" s="2" t="s">
        <v>122</v>
      </c>
      <c r="B2772" s="2" t="s">
        <v>64</v>
      </c>
      <c r="C2772" s="2" t="s">
        <v>133</v>
      </c>
      <c r="D2772" s="2" t="s">
        <v>16</v>
      </c>
      <c r="E2772" s="1">
        <v>1272</v>
      </c>
      <c r="F2772" s="1">
        <v>1261</v>
      </c>
      <c r="G2772" s="1">
        <v>1337</v>
      </c>
      <c r="H2772" s="1">
        <v>581</v>
      </c>
      <c r="I2772" s="1">
        <v>1177</v>
      </c>
    </row>
    <row r="2773" spans="1:9" hidden="1" x14ac:dyDescent="0.25">
      <c r="A2773" s="2" t="s">
        <v>122</v>
      </c>
      <c r="B2773" s="2" t="s">
        <v>64</v>
      </c>
      <c r="C2773" s="2" t="s">
        <v>2</v>
      </c>
      <c r="D2773" s="2" t="s">
        <v>16</v>
      </c>
      <c r="E2773" s="1">
        <v>618</v>
      </c>
      <c r="F2773" s="1">
        <v>614</v>
      </c>
      <c r="G2773" s="1">
        <v>613</v>
      </c>
      <c r="H2773" s="1">
        <v>394</v>
      </c>
      <c r="I2773" s="1">
        <v>586</v>
      </c>
    </row>
    <row r="2774" spans="1:9" hidden="1" x14ac:dyDescent="0.25">
      <c r="A2774" s="2" t="s">
        <v>122</v>
      </c>
      <c r="B2774" s="2" t="s">
        <v>74</v>
      </c>
      <c r="C2774" s="2" t="s">
        <v>129</v>
      </c>
      <c r="D2774" s="2" t="s">
        <v>16</v>
      </c>
      <c r="E2774" s="1">
        <v>0</v>
      </c>
      <c r="F2774" s="1">
        <v>0</v>
      </c>
      <c r="G2774" s="1">
        <v>22</v>
      </c>
      <c r="H2774" s="1">
        <v>0</v>
      </c>
      <c r="I2774" s="1">
        <v>0</v>
      </c>
    </row>
    <row r="2775" spans="1:9" hidden="1" x14ac:dyDescent="0.25">
      <c r="A2775" s="2" t="s">
        <v>122</v>
      </c>
      <c r="B2775" s="2" t="s">
        <v>74</v>
      </c>
      <c r="C2775" s="2" t="s">
        <v>130</v>
      </c>
      <c r="D2775" s="2" t="s">
        <v>16</v>
      </c>
      <c r="E2775" s="1">
        <v>0</v>
      </c>
      <c r="F2775" s="1">
        <v>0</v>
      </c>
      <c r="G2775" s="1">
        <v>31</v>
      </c>
      <c r="H2775" s="1">
        <v>0</v>
      </c>
      <c r="I2775" s="1">
        <v>0</v>
      </c>
    </row>
    <row r="2776" spans="1:9" x14ac:dyDescent="0.25">
      <c r="A2776" s="2" t="s">
        <v>122</v>
      </c>
      <c r="B2776" s="2" t="s">
        <v>74</v>
      </c>
      <c r="C2776" s="2" t="s">
        <v>131</v>
      </c>
      <c r="D2776" s="2" t="s">
        <v>16</v>
      </c>
      <c r="E2776" s="1">
        <v>0</v>
      </c>
      <c r="F2776" s="1">
        <v>0</v>
      </c>
      <c r="G2776" s="1">
        <v>144</v>
      </c>
      <c r="H2776" s="1">
        <v>0</v>
      </c>
      <c r="I2776" s="1">
        <v>0</v>
      </c>
    </row>
    <row r="2777" spans="1:9" hidden="1" x14ac:dyDescent="0.25">
      <c r="A2777" s="2" t="s">
        <v>122</v>
      </c>
      <c r="B2777" s="2" t="s">
        <v>74</v>
      </c>
      <c r="C2777" s="2" t="s">
        <v>132</v>
      </c>
      <c r="D2777" s="2" t="s">
        <v>16</v>
      </c>
      <c r="E2777" s="1">
        <v>0</v>
      </c>
      <c r="F2777" s="1">
        <v>0</v>
      </c>
      <c r="G2777" s="1">
        <v>243</v>
      </c>
      <c r="H2777" s="1">
        <v>0</v>
      </c>
      <c r="I2777" s="1">
        <v>0</v>
      </c>
    </row>
    <row r="2778" spans="1:9" hidden="1" x14ac:dyDescent="0.25">
      <c r="A2778" s="2" t="s">
        <v>122</v>
      </c>
      <c r="B2778" s="2" t="s">
        <v>74</v>
      </c>
      <c r="C2778" s="2" t="s">
        <v>133</v>
      </c>
      <c r="D2778" s="2" t="s">
        <v>16</v>
      </c>
      <c r="E2778" s="1">
        <v>0</v>
      </c>
      <c r="F2778" s="1">
        <v>0</v>
      </c>
      <c r="G2778" s="1">
        <v>241</v>
      </c>
      <c r="H2778" s="1">
        <v>0</v>
      </c>
      <c r="I2778" s="1">
        <v>0</v>
      </c>
    </row>
    <row r="2779" spans="1:9" hidden="1" x14ac:dyDescent="0.25">
      <c r="A2779" s="2" t="s">
        <v>122</v>
      </c>
      <c r="B2779" s="2" t="s">
        <v>74</v>
      </c>
      <c r="C2779" s="2" t="s">
        <v>2</v>
      </c>
      <c r="D2779" s="2" t="s">
        <v>16</v>
      </c>
      <c r="E2779" s="1">
        <v>0</v>
      </c>
      <c r="F2779" s="1">
        <v>0</v>
      </c>
      <c r="G2779" s="1">
        <v>211</v>
      </c>
      <c r="H2779" s="1">
        <v>0</v>
      </c>
      <c r="I2779" s="1">
        <v>0</v>
      </c>
    </row>
    <row r="2780" spans="1:9" hidden="1" x14ac:dyDescent="0.25">
      <c r="A2780" s="2" t="s">
        <v>122</v>
      </c>
      <c r="B2780" s="2" t="s">
        <v>103</v>
      </c>
      <c r="C2780" s="2" t="s">
        <v>129</v>
      </c>
      <c r="D2780" s="2" t="s">
        <v>16</v>
      </c>
      <c r="E2780" s="1">
        <v>11862</v>
      </c>
      <c r="F2780" s="1">
        <v>0</v>
      </c>
      <c r="G2780" s="1">
        <v>21528</v>
      </c>
      <c r="H2780" s="1">
        <v>0</v>
      </c>
      <c r="I2780" s="1">
        <v>0</v>
      </c>
    </row>
    <row r="2781" spans="1:9" hidden="1" x14ac:dyDescent="0.25">
      <c r="A2781" s="2" t="s">
        <v>122</v>
      </c>
      <c r="B2781" s="2" t="s">
        <v>103</v>
      </c>
      <c r="C2781" s="2" t="s">
        <v>130</v>
      </c>
      <c r="D2781" s="2" t="s">
        <v>16</v>
      </c>
      <c r="E2781" s="1">
        <v>18579</v>
      </c>
      <c r="F2781" s="1">
        <v>18112</v>
      </c>
      <c r="G2781" s="1">
        <v>19402</v>
      </c>
      <c r="H2781" s="1">
        <v>9</v>
      </c>
      <c r="I2781" s="1">
        <v>602</v>
      </c>
    </row>
    <row r="2782" spans="1:9" x14ac:dyDescent="0.25">
      <c r="A2782" s="2" t="s">
        <v>122</v>
      </c>
      <c r="B2782" s="2" t="s">
        <v>103</v>
      </c>
      <c r="C2782" s="2" t="s">
        <v>131</v>
      </c>
      <c r="D2782" s="2" t="s">
        <v>16</v>
      </c>
      <c r="E2782" s="1">
        <v>49417</v>
      </c>
      <c r="F2782" s="1">
        <v>48753</v>
      </c>
      <c r="G2782" s="1">
        <v>53481</v>
      </c>
      <c r="H2782" s="1">
        <v>11441</v>
      </c>
      <c r="I2782" s="1">
        <v>40505</v>
      </c>
    </row>
    <row r="2783" spans="1:9" hidden="1" x14ac:dyDescent="0.25">
      <c r="A2783" s="2" t="s">
        <v>122</v>
      </c>
      <c r="B2783" s="2" t="s">
        <v>103</v>
      </c>
      <c r="C2783" s="2" t="s">
        <v>132</v>
      </c>
      <c r="D2783" s="2" t="s">
        <v>16</v>
      </c>
      <c r="E2783" s="1">
        <v>45345</v>
      </c>
      <c r="F2783" s="1">
        <v>44799</v>
      </c>
      <c r="G2783" s="1">
        <v>50975</v>
      </c>
      <c r="H2783" s="1">
        <v>16224</v>
      </c>
      <c r="I2783" s="1">
        <v>40338</v>
      </c>
    </row>
    <row r="2784" spans="1:9" hidden="1" x14ac:dyDescent="0.25">
      <c r="A2784" s="2" t="s">
        <v>122</v>
      </c>
      <c r="B2784" s="2" t="s">
        <v>103</v>
      </c>
      <c r="C2784" s="2" t="s">
        <v>133</v>
      </c>
      <c r="D2784" s="2" t="s">
        <v>16</v>
      </c>
      <c r="E2784" s="1">
        <v>55580</v>
      </c>
      <c r="F2784" s="1">
        <v>55151</v>
      </c>
      <c r="G2784" s="1">
        <v>58898</v>
      </c>
      <c r="H2784" s="1">
        <v>30706</v>
      </c>
      <c r="I2784" s="1">
        <v>51674</v>
      </c>
    </row>
    <row r="2785" spans="1:9" hidden="1" x14ac:dyDescent="0.25">
      <c r="A2785" s="2" t="s">
        <v>122</v>
      </c>
      <c r="B2785" s="2" t="s">
        <v>103</v>
      </c>
      <c r="C2785" s="2" t="s">
        <v>2</v>
      </c>
      <c r="D2785" s="2" t="s">
        <v>16</v>
      </c>
      <c r="E2785" s="1">
        <v>54537</v>
      </c>
      <c r="F2785" s="1">
        <v>54206</v>
      </c>
      <c r="G2785" s="1">
        <v>54415</v>
      </c>
      <c r="H2785" s="1">
        <v>42876</v>
      </c>
      <c r="I2785" s="1">
        <v>52021</v>
      </c>
    </row>
    <row r="2786" spans="1:9" hidden="1" x14ac:dyDescent="0.25">
      <c r="A2786" s="2" t="s">
        <v>122</v>
      </c>
      <c r="B2786" s="2" t="s">
        <v>59</v>
      </c>
      <c r="C2786" s="2" t="s">
        <v>129</v>
      </c>
      <c r="D2786" s="2" t="s">
        <v>16</v>
      </c>
      <c r="E2786" s="1">
        <v>1391</v>
      </c>
      <c r="F2786" s="1">
        <v>0</v>
      </c>
      <c r="G2786" s="1">
        <v>3243</v>
      </c>
      <c r="H2786" s="1">
        <v>0</v>
      </c>
      <c r="I2786" s="1">
        <v>0</v>
      </c>
    </row>
    <row r="2787" spans="1:9" hidden="1" x14ac:dyDescent="0.25">
      <c r="A2787" s="2" t="s">
        <v>122</v>
      </c>
      <c r="B2787" s="2" t="s">
        <v>59</v>
      </c>
      <c r="C2787" s="2" t="s">
        <v>130</v>
      </c>
      <c r="D2787" s="2" t="s">
        <v>16</v>
      </c>
      <c r="E2787" s="1">
        <v>2545</v>
      </c>
      <c r="F2787" s="1">
        <v>2472</v>
      </c>
      <c r="G2787" s="1">
        <v>2394</v>
      </c>
      <c r="H2787" s="1">
        <v>0</v>
      </c>
      <c r="I2787" s="1">
        <v>105</v>
      </c>
    </row>
    <row r="2788" spans="1:9" x14ac:dyDescent="0.25">
      <c r="A2788" s="2" t="s">
        <v>122</v>
      </c>
      <c r="B2788" s="2" t="s">
        <v>59</v>
      </c>
      <c r="C2788" s="2" t="s">
        <v>131</v>
      </c>
      <c r="D2788" s="2" t="s">
        <v>16</v>
      </c>
      <c r="E2788" s="1">
        <v>7850</v>
      </c>
      <c r="F2788" s="1">
        <v>7801</v>
      </c>
      <c r="G2788" s="1">
        <v>7397</v>
      </c>
      <c r="H2788" s="1">
        <v>2162</v>
      </c>
      <c r="I2788" s="1">
        <v>7032</v>
      </c>
    </row>
    <row r="2789" spans="1:9" hidden="1" x14ac:dyDescent="0.25">
      <c r="A2789" s="2" t="s">
        <v>122</v>
      </c>
      <c r="B2789" s="2" t="s">
        <v>59</v>
      </c>
      <c r="C2789" s="2" t="s">
        <v>132</v>
      </c>
      <c r="D2789" s="2" t="s">
        <v>16</v>
      </c>
      <c r="E2789" s="1">
        <v>7561</v>
      </c>
      <c r="F2789" s="1">
        <v>7511</v>
      </c>
      <c r="G2789" s="1">
        <v>7306</v>
      </c>
      <c r="H2789" s="1">
        <v>2571</v>
      </c>
      <c r="I2789" s="1">
        <v>7001</v>
      </c>
    </row>
    <row r="2790" spans="1:9" hidden="1" x14ac:dyDescent="0.25">
      <c r="A2790" s="2" t="s">
        <v>122</v>
      </c>
      <c r="B2790" s="2" t="s">
        <v>59</v>
      </c>
      <c r="C2790" s="2" t="s">
        <v>133</v>
      </c>
      <c r="D2790" s="2" t="s">
        <v>16</v>
      </c>
      <c r="E2790" s="1">
        <v>5151</v>
      </c>
      <c r="F2790" s="1">
        <v>5126</v>
      </c>
      <c r="G2790" s="1">
        <v>5171</v>
      </c>
      <c r="H2790" s="1">
        <v>2477</v>
      </c>
      <c r="I2790" s="1">
        <v>4919</v>
      </c>
    </row>
    <row r="2791" spans="1:9" hidden="1" x14ac:dyDescent="0.25">
      <c r="A2791" s="2" t="s">
        <v>122</v>
      </c>
      <c r="B2791" s="2" t="s">
        <v>59</v>
      </c>
      <c r="C2791" s="2" t="s">
        <v>2</v>
      </c>
      <c r="D2791" s="2" t="s">
        <v>16</v>
      </c>
      <c r="E2791" s="1">
        <v>2304</v>
      </c>
      <c r="F2791" s="1">
        <v>2288</v>
      </c>
      <c r="G2791" s="1">
        <v>2173</v>
      </c>
      <c r="H2791" s="1">
        <v>1499</v>
      </c>
      <c r="I2791" s="1">
        <v>2212</v>
      </c>
    </row>
    <row r="2792" spans="1:9" hidden="1" x14ac:dyDescent="0.25">
      <c r="A2792" s="2" t="s">
        <v>122</v>
      </c>
      <c r="B2792" s="2" t="s">
        <v>65</v>
      </c>
      <c r="C2792" s="2" t="s">
        <v>129</v>
      </c>
      <c r="D2792" s="2" t="s">
        <v>16</v>
      </c>
      <c r="E2792" s="1">
        <v>0</v>
      </c>
      <c r="F2792" s="1">
        <v>0</v>
      </c>
      <c r="G2792" s="1">
        <v>168</v>
      </c>
      <c r="H2792" s="1">
        <v>0</v>
      </c>
      <c r="I2792" s="1">
        <v>0</v>
      </c>
    </row>
    <row r="2793" spans="1:9" hidden="1" x14ac:dyDescent="0.25">
      <c r="A2793" s="2" t="s">
        <v>122</v>
      </c>
      <c r="B2793" s="2" t="s">
        <v>65</v>
      </c>
      <c r="C2793" s="2" t="s">
        <v>130</v>
      </c>
      <c r="D2793" s="2" t="s">
        <v>16</v>
      </c>
      <c r="E2793" s="1">
        <v>0</v>
      </c>
      <c r="F2793" s="1">
        <v>0</v>
      </c>
      <c r="G2793" s="1">
        <v>99</v>
      </c>
      <c r="H2793" s="1">
        <v>0</v>
      </c>
      <c r="I2793" s="1">
        <v>0</v>
      </c>
    </row>
    <row r="2794" spans="1:9" x14ac:dyDescent="0.25">
      <c r="A2794" s="2" t="s">
        <v>122</v>
      </c>
      <c r="B2794" s="2" t="s">
        <v>65</v>
      </c>
      <c r="C2794" s="2" t="s">
        <v>131</v>
      </c>
      <c r="D2794" s="2" t="s">
        <v>16</v>
      </c>
      <c r="E2794" s="1">
        <v>0</v>
      </c>
      <c r="F2794" s="1">
        <v>0</v>
      </c>
      <c r="G2794" s="1">
        <v>384</v>
      </c>
      <c r="H2794" s="1">
        <v>0</v>
      </c>
      <c r="I2794" s="1">
        <v>0</v>
      </c>
    </row>
    <row r="2795" spans="1:9" hidden="1" x14ac:dyDescent="0.25">
      <c r="A2795" s="2" t="s">
        <v>122</v>
      </c>
      <c r="B2795" s="2" t="s">
        <v>65</v>
      </c>
      <c r="C2795" s="2" t="s">
        <v>132</v>
      </c>
      <c r="D2795" s="2" t="s">
        <v>16</v>
      </c>
      <c r="E2795" s="1">
        <v>0</v>
      </c>
      <c r="F2795" s="1">
        <v>0</v>
      </c>
      <c r="G2795" s="1">
        <v>349</v>
      </c>
      <c r="H2795" s="1">
        <v>0</v>
      </c>
      <c r="I2795" s="1">
        <v>0</v>
      </c>
    </row>
    <row r="2796" spans="1:9" hidden="1" x14ac:dyDescent="0.25">
      <c r="A2796" s="2" t="s">
        <v>122</v>
      </c>
      <c r="B2796" s="2" t="s">
        <v>65</v>
      </c>
      <c r="C2796" s="2" t="s">
        <v>133</v>
      </c>
      <c r="D2796" s="2" t="s">
        <v>16</v>
      </c>
      <c r="E2796" s="1">
        <v>0</v>
      </c>
      <c r="F2796" s="1">
        <v>0</v>
      </c>
      <c r="G2796" s="1">
        <v>166</v>
      </c>
      <c r="H2796" s="1">
        <v>0</v>
      </c>
      <c r="I2796" s="1">
        <v>0</v>
      </c>
    </row>
    <row r="2797" spans="1:9" hidden="1" x14ac:dyDescent="0.25">
      <c r="A2797" s="2" t="s">
        <v>122</v>
      </c>
      <c r="B2797" s="2" t="s">
        <v>65</v>
      </c>
      <c r="C2797" s="2" t="s">
        <v>2</v>
      </c>
      <c r="D2797" s="2" t="s">
        <v>16</v>
      </c>
      <c r="E2797" s="1">
        <v>0</v>
      </c>
      <c r="F2797" s="1">
        <v>0</v>
      </c>
      <c r="G2797" s="1">
        <v>110</v>
      </c>
      <c r="H2797" s="1">
        <v>0</v>
      </c>
      <c r="I2797" s="1">
        <v>0</v>
      </c>
    </row>
    <row r="2798" spans="1:9" hidden="1" x14ac:dyDescent="0.25">
      <c r="A2798" s="2" t="s">
        <v>122</v>
      </c>
      <c r="B2798" s="2" t="s">
        <v>67</v>
      </c>
      <c r="C2798" s="2" t="s">
        <v>129</v>
      </c>
      <c r="D2798" s="2" t="s">
        <v>16</v>
      </c>
      <c r="E2798" s="1">
        <v>2517</v>
      </c>
      <c r="F2798" s="1">
        <v>0</v>
      </c>
      <c r="G2798" s="1">
        <v>5576</v>
      </c>
      <c r="H2798" s="1">
        <v>0</v>
      </c>
      <c r="I2798" s="1">
        <v>0</v>
      </c>
    </row>
    <row r="2799" spans="1:9" hidden="1" x14ac:dyDescent="0.25">
      <c r="A2799" s="2" t="s">
        <v>122</v>
      </c>
      <c r="B2799" s="2" t="s">
        <v>67</v>
      </c>
      <c r="C2799" s="2" t="s">
        <v>130</v>
      </c>
      <c r="D2799" s="2" t="s">
        <v>16</v>
      </c>
      <c r="E2799" s="1">
        <v>3787</v>
      </c>
      <c r="F2799" s="1">
        <v>3668</v>
      </c>
      <c r="G2799" s="1">
        <v>4121</v>
      </c>
      <c r="H2799" s="1" t="s">
        <v>151</v>
      </c>
      <c r="I2799" s="1">
        <v>126</v>
      </c>
    </row>
    <row r="2800" spans="1:9" x14ac:dyDescent="0.25">
      <c r="A2800" s="2" t="s">
        <v>122</v>
      </c>
      <c r="B2800" s="2" t="s">
        <v>67</v>
      </c>
      <c r="C2800" s="2" t="s">
        <v>131</v>
      </c>
      <c r="D2800" s="2" t="s">
        <v>16</v>
      </c>
      <c r="E2800" s="1">
        <v>12436</v>
      </c>
      <c r="F2800" s="1">
        <v>12301</v>
      </c>
      <c r="G2800" s="1">
        <v>14171</v>
      </c>
      <c r="H2800" s="1">
        <v>2715</v>
      </c>
      <c r="I2800" s="1">
        <v>10163</v>
      </c>
    </row>
    <row r="2801" spans="1:9" hidden="1" x14ac:dyDescent="0.25">
      <c r="A2801" s="2" t="s">
        <v>122</v>
      </c>
      <c r="B2801" s="2" t="s">
        <v>67</v>
      </c>
      <c r="C2801" s="2" t="s">
        <v>132</v>
      </c>
      <c r="D2801" s="2" t="s">
        <v>16</v>
      </c>
      <c r="E2801" s="1">
        <v>15527</v>
      </c>
      <c r="F2801" s="1">
        <v>15357</v>
      </c>
      <c r="G2801" s="1">
        <v>17496</v>
      </c>
      <c r="H2801" s="1">
        <v>5217</v>
      </c>
      <c r="I2801" s="1">
        <v>13670</v>
      </c>
    </row>
    <row r="2802" spans="1:9" hidden="1" x14ac:dyDescent="0.25">
      <c r="A2802" s="2" t="s">
        <v>122</v>
      </c>
      <c r="B2802" s="2" t="s">
        <v>67</v>
      </c>
      <c r="C2802" s="2" t="s">
        <v>133</v>
      </c>
      <c r="D2802" s="2" t="s">
        <v>16</v>
      </c>
      <c r="E2802" s="1">
        <v>11929</v>
      </c>
      <c r="F2802" s="1">
        <v>11824</v>
      </c>
      <c r="G2802" s="1">
        <v>12898</v>
      </c>
      <c r="H2802" s="1">
        <v>6488</v>
      </c>
      <c r="I2802" s="1">
        <v>11003</v>
      </c>
    </row>
    <row r="2803" spans="1:9" hidden="1" x14ac:dyDescent="0.25">
      <c r="A2803" s="2" t="s">
        <v>122</v>
      </c>
      <c r="B2803" s="2" t="s">
        <v>67</v>
      </c>
      <c r="C2803" s="2" t="s">
        <v>2</v>
      </c>
      <c r="D2803" s="2" t="s">
        <v>16</v>
      </c>
      <c r="E2803" s="1">
        <v>10617</v>
      </c>
      <c r="F2803" s="1">
        <v>10509</v>
      </c>
      <c r="G2803" s="1">
        <v>11390</v>
      </c>
      <c r="H2803" s="1">
        <v>8092</v>
      </c>
      <c r="I2803" s="1">
        <v>9998</v>
      </c>
    </row>
    <row r="2804" spans="1:9" hidden="1" x14ac:dyDescent="0.25">
      <c r="A2804" s="2" t="s">
        <v>122</v>
      </c>
      <c r="B2804" s="2" t="s">
        <v>109</v>
      </c>
      <c r="C2804" s="2" t="s">
        <v>132</v>
      </c>
      <c r="D2804" s="2" t="s">
        <v>16</v>
      </c>
      <c r="E2804" s="1">
        <v>0</v>
      </c>
      <c r="F2804" s="1">
        <v>0</v>
      </c>
      <c r="G2804" s="1">
        <v>1</v>
      </c>
      <c r="H2804" s="1">
        <v>0</v>
      </c>
      <c r="I2804" s="1">
        <v>0</v>
      </c>
    </row>
    <row r="2805" spans="1:9" hidden="1" x14ac:dyDescent="0.25">
      <c r="A2805" s="2" t="s">
        <v>122</v>
      </c>
      <c r="B2805" s="2" t="s">
        <v>109</v>
      </c>
      <c r="C2805" s="2" t="s">
        <v>133</v>
      </c>
      <c r="D2805" s="2" t="s">
        <v>16</v>
      </c>
      <c r="E2805" s="1">
        <v>0</v>
      </c>
      <c r="F2805" s="1">
        <v>0</v>
      </c>
      <c r="G2805" s="1">
        <v>8</v>
      </c>
      <c r="H2805" s="1">
        <v>0</v>
      </c>
      <c r="I2805" s="1">
        <v>0</v>
      </c>
    </row>
    <row r="2806" spans="1:9" hidden="1" x14ac:dyDescent="0.25">
      <c r="A2806" s="2" t="s">
        <v>122</v>
      </c>
      <c r="B2806" s="2" t="s">
        <v>109</v>
      </c>
      <c r="C2806" s="2" t="s">
        <v>2</v>
      </c>
      <c r="D2806" s="2" t="s">
        <v>16</v>
      </c>
      <c r="E2806" s="1">
        <v>0</v>
      </c>
      <c r="F2806" s="1">
        <v>0</v>
      </c>
      <c r="G2806" s="1">
        <v>3</v>
      </c>
      <c r="H2806" s="1">
        <v>0</v>
      </c>
      <c r="I2806" s="1">
        <v>0</v>
      </c>
    </row>
    <row r="2807" spans="1:9" hidden="1" x14ac:dyDescent="0.25">
      <c r="A2807" s="2" t="s">
        <v>122</v>
      </c>
      <c r="B2807" s="2" t="s">
        <v>110</v>
      </c>
      <c r="C2807" s="2" t="s">
        <v>129</v>
      </c>
      <c r="D2807" s="2" t="s">
        <v>16</v>
      </c>
      <c r="E2807" s="1">
        <v>0</v>
      </c>
      <c r="F2807" s="1">
        <v>0</v>
      </c>
      <c r="G2807" s="1">
        <v>2</v>
      </c>
      <c r="H2807" s="1">
        <v>0</v>
      </c>
      <c r="I2807" s="1">
        <v>0</v>
      </c>
    </row>
    <row r="2808" spans="1:9" hidden="1" x14ac:dyDescent="0.25">
      <c r="A2808" s="2" t="s">
        <v>122</v>
      </c>
      <c r="B2808" s="2" t="s">
        <v>110</v>
      </c>
      <c r="C2808" s="2" t="s">
        <v>130</v>
      </c>
      <c r="D2808" s="2" t="s">
        <v>16</v>
      </c>
      <c r="E2808" s="1">
        <v>0</v>
      </c>
      <c r="F2808" s="1">
        <v>0</v>
      </c>
      <c r="G2808" s="1">
        <v>5</v>
      </c>
      <c r="H2808" s="1">
        <v>0</v>
      </c>
      <c r="I2808" s="1">
        <v>0</v>
      </c>
    </row>
    <row r="2809" spans="1:9" x14ac:dyDescent="0.25">
      <c r="A2809" s="2" t="s">
        <v>122</v>
      </c>
      <c r="B2809" s="2" t="s">
        <v>110</v>
      </c>
      <c r="C2809" s="2" t="s">
        <v>131</v>
      </c>
      <c r="D2809" s="2" t="s">
        <v>16</v>
      </c>
      <c r="E2809" s="1">
        <v>0</v>
      </c>
      <c r="F2809" s="1">
        <v>0</v>
      </c>
      <c r="G2809" s="1">
        <v>51</v>
      </c>
      <c r="H2809" s="1">
        <v>0</v>
      </c>
      <c r="I2809" s="1">
        <v>0</v>
      </c>
    </row>
    <row r="2810" spans="1:9" hidden="1" x14ac:dyDescent="0.25">
      <c r="A2810" s="2" t="s">
        <v>122</v>
      </c>
      <c r="B2810" s="2" t="s">
        <v>110</v>
      </c>
      <c r="C2810" s="2" t="s">
        <v>132</v>
      </c>
      <c r="D2810" s="2" t="s">
        <v>16</v>
      </c>
      <c r="E2810" s="1">
        <v>0</v>
      </c>
      <c r="F2810" s="1">
        <v>0</v>
      </c>
      <c r="G2810" s="1">
        <v>142</v>
      </c>
      <c r="H2810" s="1">
        <v>0</v>
      </c>
      <c r="I2810" s="1">
        <v>0</v>
      </c>
    </row>
    <row r="2811" spans="1:9" hidden="1" x14ac:dyDescent="0.25">
      <c r="A2811" s="2" t="s">
        <v>122</v>
      </c>
      <c r="B2811" s="2" t="s">
        <v>110</v>
      </c>
      <c r="C2811" s="2" t="s">
        <v>133</v>
      </c>
      <c r="D2811" s="2" t="s">
        <v>16</v>
      </c>
      <c r="E2811" s="1">
        <v>0</v>
      </c>
      <c r="F2811" s="1">
        <v>0</v>
      </c>
      <c r="G2811" s="1">
        <v>134</v>
      </c>
      <c r="H2811" s="1">
        <v>0</v>
      </c>
      <c r="I2811" s="1">
        <v>0</v>
      </c>
    </row>
    <row r="2812" spans="1:9" hidden="1" x14ac:dyDescent="0.25">
      <c r="A2812" s="2" t="s">
        <v>122</v>
      </c>
      <c r="B2812" s="2" t="s">
        <v>110</v>
      </c>
      <c r="C2812" s="2" t="s">
        <v>2</v>
      </c>
      <c r="D2812" s="2" t="s">
        <v>16</v>
      </c>
      <c r="E2812" s="1">
        <v>0</v>
      </c>
      <c r="F2812" s="1">
        <v>0</v>
      </c>
      <c r="G2812" s="1">
        <v>70</v>
      </c>
      <c r="H2812" s="1">
        <v>0</v>
      </c>
      <c r="I2812" s="1">
        <v>0</v>
      </c>
    </row>
    <row r="2813" spans="1:9" hidden="1" x14ac:dyDescent="0.25">
      <c r="A2813" s="2" t="s">
        <v>122</v>
      </c>
      <c r="B2813" s="2" t="s">
        <v>56</v>
      </c>
      <c r="C2813" s="2" t="s">
        <v>129</v>
      </c>
      <c r="D2813" s="2" t="s">
        <v>16</v>
      </c>
      <c r="E2813" s="1">
        <v>1712</v>
      </c>
      <c r="F2813" s="1">
        <v>0</v>
      </c>
      <c r="G2813" s="1">
        <v>2345</v>
      </c>
      <c r="H2813" s="1">
        <v>0</v>
      </c>
      <c r="I2813" s="1">
        <v>0</v>
      </c>
    </row>
    <row r="2814" spans="1:9" hidden="1" x14ac:dyDescent="0.25">
      <c r="A2814" s="2" t="s">
        <v>122</v>
      </c>
      <c r="B2814" s="2" t="s">
        <v>56</v>
      </c>
      <c r="C2814" s="2" t="s">
        <v>130</v>
      </c>
      <c r="D2814" s="2" t="s">
        <v>16</v>
      </c>
      <c r="E2814" s="1">
        <v>1668</v>
      </c>
      <c r="F2814" s="1">
        <v>1634</v>
      </c>
      <c r="G2814" s="1">
        <v>1483</v>
      </c>
      <c r="H2814" s="1">
        <v>0</v>
      </c>
      <c r="I2814" s="1">
        <v>78</v>
      </c>
    </row>
    <row r="2815" spans="1:9" x14ac:dyDescent="0.25">
      <c r="A2815" s="2" t="s">
        <v>122</v>
      </c>
      <c r="B2815" s="2" t="s">
        <v>56</v>
      </c>
      <c r="C2815" s="2" t="s">
        <v>131</v>
      </c>
      <c r="D2815" s="2" t="s">
        <v>16</v>
      </c>
      <c r="E2815" s="1">
        <v>5841</v>
      </c>
      <c r="F2815" s="1">
        <v>5816</v>
      </c>
      <c r="G2815" s="1">
        <v>5474</v>
      </c>
      <c r="H2815" s="1">
        <v>2223</v>
      </c>
      <c r="I2815" s="1">
        <v>5456</v>
      </c>
    </row>
    <row r="2816" spans="1:9" hidden="1" x14ac:dyDescent="0.25">
      <c r="A2816" s="2" t="s">
        <v>122</v>
      </c>
      <c r="B2816" s="2" t="s">
        <v>56</v>
      </c>
      <c r="C2816" s="2" t="s">
        <v>132</v>
      </c>
      <c r="D2816" s="2" t="s">
        <v>16</v>
      </c>
      <c r="E2816" s="1">
        <v>6782</v>
      </c>
      <c r="F2816" s="1">
        <v>6764</v>
      </c>
      <c r="G2816" s="1">
        <v>5941</v>
      </c>
      <c r="H2816" s="1">
        <v>3126</v>
      </c>
      <c r="I2816" s="1">
        <v>6486</v>
      </c>
    </row>
    <row r="2817" spans="1:9" hidden="1" x14ac:dyDescent="0.25">
      <c r="A2817" s="2" t="s">
        <v>122</v>
      </c>
      <c r="B2817" s="2" t="s">
        <v>56</v>
      </c>
      <c r="C2817" s="2" t="s">
        <v>133</v>
      </c>
      <c r="D2817" s="2" t="s">
        <v>16</v>
      </c>
      <c r="E2817" s="1">
        <v>3609</v>
      </c>
      <c r="F2817" s="1">
        <v>3594</v>
      </c>
      <c r="G2817" s="1">
        <v>3308</v>
      </c>
      <c r="H2817" s="1">
        <v>2188</v>
      </c>
      <c r="I2817" s="1">
        <v>3487</v>
      </c>
    </row>
    <row r="2818" spans="1:9" hidden="1" x14ac:dyDescent="0.25">
      <c r="A2818" s="2" t="s">
        <v>122</v>
      </c>
      <c r="B2818" s="2" t="s">
        <v>56</v>
      </c>
      <c r="C2818" s="2" t="s">
        <v>2</v>
      </c>
      <c r="D2818" s="2" t="s">
        <v>16</v>
      </c>
      <c r="E2818" s="1">
        <v>1205</v>
      </c>
      <c r="F2818" s="1">
        <v>1199</v>
      </c>
      <c r="G2818" s="1">
        <v>1125</v>
      </c>
      <c r="H2818" s="1">
        <v>829</v>
      </c>
      <c r="I2818" s="1">
        <v>1162</v>
      </c>
    </row>
    <row r="2819" spans="1:9" hidden="1" x14ac:dyDescent="0.25">
      <c r="A2819" s="2" t="s">
        <v>122</v>
      </c>
      <c r="B2819" s="2" t="s">
        <v>70</v>
      </c>
      <c r="C2819" s="2" t="s">
        <v>129</v>
      </c>
      <c r="D2819" s="2" t="s">
        <v>16</v>
      </c>
      <c r="E2819" s="1">
        <v>167</v>
      </c>
      <c r="F2819" s="1">
        <v>0</v>
      </c>
      <c r="G2819" s="1">
        <v>0</v>
      </c>
      <c r="H2819" s="1">
        <v>0</v>
      </c>
      <c r="I2819" s="1">
        <v>0</v>
      </c>
    </row>
    <row r="2820" spans="1:9" hidden="1" x14ac:dyDescent="0.25">
      <c r="A2820" s="2" t="s">
        <v>122</v>
      </c>
      <c r="B2820" s="2" t="s">
        <v>70</v>
      </c>
      <c r="C2820" s="2" t="s">
        <v>130</v>
      </c>
      <c r="D2820" s="2" t="s">
        <v>16</v>
      </c>
      <c r="E2820" s="1">
        <v>290</v>
      </c>
      <c r="F2820" s="1">
        <v>278</v>
      </c>
      <c r="G2820" s="1">
        <v>0</v>
      </c>
      <c r="H2820" s="1">
        <v>0</v>
      </c>
      <c r="I2820" s="1">
        <v>13</v>
      </c>
    </row>
    <row r="2821" spans="1:9" x14ac:dyDescent="0.25">
      <c r="A2821" s="2" t="s">
        <v>122</v>
      </c>
      <c r="B2821" s="2" t="s">
        <v>70</v>
      </c>
      <c r="C2821" s="2" t="s">
        <v>131</v>
      </c>
      <c r="D2821" s="2" t="s">
        <v>16</v>
      </c>
      <c r="E2821" s="1">
        <v>1552</v>
      </c>
      <c r="F2821" s="1">
        <v>1522</v>
      </c>
      <c r="G2821" s="1">
        <v>0</v>
      </c>
      <c r="H2821" s="1">
        <v>360</v>
      </c>
      <c r="I2821" s="1">
        <v>1321</v>
      </c>
    </row>
    <row r="2822" spans="1:9" hidden="1" x14ac:dyDescent="0.25">
      <c r="A2822" s="2" t="s">
        <v>122</v>
      </c>
      <c r="B2822" s="2" t="s">
        <v>70</v>
      </c>
      <c r="C2822" s="2" t="s">
        <v>132</v>
      </c>
      <c r="D2822" s="2" t="s">
        <v>16</v>
      </c>
      <c r="E2822" s="1">
        <v>1713</v>
      </c>
      <c r="F2822" s="1">
        <v>1678</v>
      </c>
      <c r="G2822" s="1">
        <v>0</v>
      </c>
      <c r="H2822" s="1">
        <v>508</v>
      </c>
      <c r="I2822" s="1">
        <v>1487</v>
      </c>
    </row>
    <row r="2823" spans="1:9" hidden="1" x14ac:dyDescent="0.25">
      <c r="A2823" s="2" t="s">
        <v>122</v>
      </c>
      <c r="B2823" s="2" t="s">
        <v>70</v>
      </c>
      <c r="C2823" s="2" t="s">
        <v>133</v>
      </c>
      <c r="D2823" s="2" t="s">
        <v>16</v>
      </c>
      <c r="E2823" s="1">
        <v>1009</v>
      </c>
      <c r="F2823" s="1">
        <v>985</v>
      </c>
      <c r="G2823" s="1">
        <v>0</v>
      </c>
      <c r="H2823" s="1">
        <v>391</v>
      </c>
      <c r="I2823" s="1">
        <v>887</v>
      </c>
    </row>
    <row r="2824" spans="1:9" hidden="1" x14ac:dyDescent="0.25">
      <c r="A2824" s="2" t="s">
        <v>122</v>
      </c>
      <c r="B2824" s="2" t="s">
        <v>70</v>
      </c>
      <c r="C2824" s="2" t="s">
        <v>2</v>
      </c>
      <c r="D2824" s="2" t="s">
        <v>16</v>
      </c>
      <c r="E2824" s="1">
        <v>510</v>
      </c>
      <c r="F2824" s="1">
        <v>490</v>
      </c>
      <c r="G2824" s="1">
        <v>0</v>
      </c>
      <c r="H2824" s="1">
        <v>307</v>
      </c>
      <c r="I2824" s="1">
        <v>457</v>
      </c>
    </row>
    <row r="2825" spans="1:9" hidden="1" x14ac:dyDescent="0.25">
      <c r="A2825" s="2" t="s">
        <v>123</v>
      </c>
      <c r="B2825" s="2" t="s">
        <v>105</v>
      </c>
      <c r="C2825" s="2" t="s">
        <v>129</v>
      </c>
      <c r="D2825" s="2" t="s">
        <v>16</v>
      </c>
      <c r="E2825" s="1">
        <v>234</v>
      </c>
      <c r="F2825" s="1">
        <v>0</v>
      </c>
      <c r="G2825" s="1">
        <v>683</v>
      </c>
      <c r="H2825" s="1">
        <v>0</v>
      </c>
      <c r="I2825" s="1">
        <v>0</v>
      </c>
    </row>
    <row r="2826" spans="1:9" hidden="1" x14ac:dyDescent="0.25">
      <c r="A2826" s="2" t="s">
        <v>123</v>
      </c>
      <c r="B2826" s="2" t="s">
        <v>105</v>
      </c>
      <c r="C2826" s="2" t="s">
        <v>130</v>
      </c>
      <c r="D2826" s="2" t="s">
        <v>16</v>
      </c>
      <c r="E2826" s="1">
        <v>486</v>
      </c>
      <c r="F2826" s="1">
        <v>462</v>
      </c>
      <c r="G2826" s="1">
        <v>526</v>
      </c>
      <c r="H2826" s="1">
        <v>0</v>
      </c>
      <c r="I2826" s="1">
        <v>14</v>
      </c>
    </row>
    <row r="2827" spans="1:9" x14ac:dyDescent="0.25">
      <c r="A2827" s="2" t="s">
        <v>123</v>
      </c>
      <c r="B2827" s="2" t="s">
        <v>105</v>
      </c>
      <c r="C2827" s="2" t="s">
        <v>131</v>
      </c>
      <c r="D2827" s="2" t="s">
        <v>16</v>
      </c>
      <c r="E2827" s="1">
        <v>1267</v>
      </c>
      <c r="F2827" s="1">
        <v>1225</v>
      </c>
      <c r="G2827" s="1">
        <v>1360</v>
      </c>
      <c r="H2827" s="1">
        <v>177</v>
      </c>
      <c r="I2827" s="1">
        <v>779</v>
      </c>
    </row>
    <row r="2828" spans="1:9" hidden="1" x14ac:dyDescent="0.25">
      <c r="A2828" s="2" t="s">
        <v>123</v>
      </c>
      <c r="B2828" s="2" t="s">
        <v>105</v>
      </c>
      <c r="C2828" s="2" t="s">
        <v>132</v>
      </c>
      <c r="D2828" s="2" t="s">
        <v>16</v>
      </c>
      <c r="E2828" s="1">
        <v>737</v>
      </c>
      <c r="F2828" s="1">
        <v>725</v>
      </c>
      <c r="G2828" s="1">
        <v>781</v>
      </c>
      <c r="H2828" s="1">
        <v>246</v>
      </c>
      <c r="I2828" s="1">
        <v>601</v>
      </c>
    </row>
    <row r="2829" spans="1:9" hidden="1" x14ac:dyDescent="0.25">
      <c r="A2829" s="2" t="s">
        <v>123</v>
      </c>
      <c r="B2829" s="2" t="s">
        <v>105</v>
      </c>
      <c r="C2829" s="2" t="s">
        <v>133</v>
      </c>
      <c r="D2829" s="2" t="s">
        <v>16</v>
      </c>
      <c r="E2829" s="1">
        <v>713</v>
      </c>
      <c r="F2829" s="1">
        <v>705</v>
      </c>
      <c r="G2829" s="1">
        <v>779</v>
      </c>
      <c r="H2829" s="1">
        <v>384</v>
      </c>
      <c r="I2829" s="1">
        <v>640</v>
      </c>
    </row>
    <row r="2830" spans="1:9" hidden="1" x14ac:dyDescent="0.25">
      <c r="A2830" s="2" t="s">
        <v>123</v>
      </c>
      <c r="B2830" s="2" t="s">
        <v>105</v>
      </c>
      <c r="C2830" s="2" t="s">
        <v>2</v>
      </c>
      <c r="D2830" s="2" t="s">
        <v>16</v>
      </c>
      <c r="E2830" s="1">
        <v>311</v>
      </c>
      <c r="F2830" s="1">
        <v>303</v>
      </c>
      <c r="G2830" s="1">
        <v>344</v>
      </c>
      <c r="H2830" s="1">
        <v>209</v>
      </c>
      <c r="I2830" s="1">
        <v>281</v>
      </c>
    </row>
    <row r="2831" spans="1:9" hidden="1" x14ac:dyDescent="0.25">
      <c r="A2831" s="2" t="s">
        <v>123</v>
      </c>
      <c r="B2831" s="2" t="s">
        <v>48</v>
      </c>
      <c r="C2831" s="2" t="s">
        <v>129</v>
      </c>
      <c r="D2831" s="2" t="s">
        <v>16</v>
      </c>
      <c r="E2831" s="1">
        <v>261</v>
      </c>
      <c r="F2831" s="1">
        <v>0</v>
      </c>
      <c r="G2831" s="1">
        <v>566</v>
      </c>
      <c r="H2831" s="1">
        <v>0</v>
      </c>
      <c r="I2831" s="1">
        <v>0</v>
      </c>
    </row>
    <row r="2832" spans="1:9" hidden="1" x14ac:dyDescent="0.25">
      <c r="A2832" s="2" t="s">
        <v>123</v>
      </c>
      <c r="B2832" s="2" t="s">
        <v>48</v>
      </c>
      <c r="C2832" s="2" t="s">
        <v>130</v>
      </c>
      <c r="D2832" s="2" t="s">
        <v>16</v>
      </c>
      <c r="E2832" s="1">
        <v>501</v>
      </c>
      <c r="F2832" s="1">
        <v>489</v>
      </c>
      <c r="G2832" s="1">
        <v>509</v>
      </c>
      <c r="H2832" s="1">
        <v>0</v>
      </c>
      <c r="I2832" s="1">
        <v>26</v>
      </c>
    </row>
    <row r="2833" spans="1:9" x14ac:dyDescent="0.25">
      <c r="A2833" s="2" t="s">
        <v>123</v>
      </c>
      <c r="B2833" s="2" t="s">
        <v>48</v>
      </c>
      <c r="C2833" s="2" t="s">
        <v>131</v>
      </c>
      <c r="D2833" s="2" t="s">
        <v>16</v>
      </c>
      <c r="E2833" s="1">
        <v>1351</v>
      </c>
      <c r="F2833" s="1">
        <v>1334</v>
      </c>
      <c r="G2833" s="1">
        <v>1381</v>
      </c>
      <c r="H2833" s="1">
        <v>345</v>
      </c>
      <c r="I2833" s="1">
        <v>1112</v>
      </c>
    </row>
    <row r="2834" spans="1:9" hidden="1" x14ac:dyDescent="0.25">
      <c r="A2834" s="2" t="s">
        <v>123</v>
      </c>
      <c r="B2834" s="2" t="s">
        <v>48</v>
      </c>
      <c r="C2834" s="2" t="s">
        <v>132</v>
      </c>
      <c r="D2834" s="2" t="s">
        <v>16</v>
      </c>
      <c r="E2834" s="1">
        <v>1376</v>
      </c>
      <c r="F2834" s="1">
        <v>1360</v>
      </c>
      <c r="G2834" s="1">
        <v>1410</v>
      </c>
      <c r="H2834" s="1">
        <v>605</v>
      </c>
      <c r="I2834" s="1">
        <v>1236</v>
      </c>
    </row>
    <row r="2835" spans="1:9" hidden="1" x14ac:dyDescent="0.25">
      <c r="A2835" s="2" t="s">
        <v>123</v>
      </c>
      <c r="B2835" s="2" t="s">
        <v>48</v>
      </c>
      <c r="C2835" s="2" t="s">
        <v>133</v>
      </c>
      <c r="D2835" s="2" t="s">
        <v>16</v>
      </c>
      <c r="E2835" s="1">
        <v>817</v>
      </c>
      <c r="F2835" s="1">
        <v>809</v>
      </c>
      <c r="G2835" s="1">
        <v>835</v>
      </c>
      <c r="H2835" s="1">
        <v>462</v>
      </c>
      <c r="I2835" s="1">
        <v>761</v>
      </c>
    </row>
    <row r="2836" spans="1:9" hidden="1" x14ac:dyDescent="0.25">
      <c r="A2836" s="2" t="s">
        <v>123</v>
      </c>
      <c r="B2836" s="2" t="s">
        <v>48</v>
      </c>
      <c r="C2836" s="2" t="s">
        <v>2</v>
      </c>
      <c r="D2836" s="2" t="s">
        <v>16</v>
      </c>
      <c r="E2836" s="1">
        <v>485</v>
      </c>
      <c r="F2836" s="1">
        <v>479</v>
      </c>
      <c r="G2836" s="1">
        <v>494</v>
      </c>
      <c r="H2836" s="1">
        <v>341</v>
      </c>
      <c r="I2836" s="1">
        <v>457</v>
      </c>
    </row>
    <row r="2837" spans="1:9" hidden="1" x14ac:dyDescent="0.25">
      <c r="A2837" s="2" t="s">
        <v>123</v>
      </c>
      <c r="B2837" s="2" t="s">
        <v>49</v>
      </c>
      <c r="C2837" s="2" t="s">
        <v>129</v>
      </c>
      <c r="D2837" s="2" t="s">
        <v>16</v>
      </c>
      <c r="E2837" s="1">
        <v>200</v>
      </c>
      <c r="F2837" s="1">
        <v>0</v>
      </c>
      <c r="G2837" s="1">
        <v>526</v>
      </c>
      <c r="H2837" s="1">
        <v>0</v>
      </c>
      <c r="I2837" s="1">
        <v>0</v>
      </c>
    </row>
    <row r="2838" spans="1:9" hidden="1" x14ac:dyDescent="0.25">
      <c r="A2838" s="2" t="s">
        <v>123</v>
      </c>
      <c r="B2838" s="2" t="s">
        <v>49</v>
      </c>
      <c r="C2838" s="2" t="s">
        <v>130</v>
      </c>
      <c r="D2838" s="2" t="s">
        <v>16</v>
      </c>
      <c r="E2838" s="1">
        <v>392</v>
      </c>
      <c r="F2838" s="1">
        <v>381</v>
      </c>
      <c r="G2838" s="1">
        <v>392</v>
      </c>
      <c r="H2838" s="1">
        <v>0</v>
      </c>
      <c r="I2838" s="1">
        <v>15</v>
      </c>
    </row>
    <row r="2839" spans="1:9" x14ac:dyDescent="0.25">
      <c r="A2839" s="2" t="s">
        <v>123</v>
      </c>
      <c r="B2839" s="2" t="s">
        <v>49</v>
      </c>
      <c r="C2839" s="2" t="s">
        <v>131</v>
      </c>
      <c r="D2839" s="2" t="s">
        <v>16</v>
      </c>
      <c r="E2839" s="1">
        <v>804</v>
      </c>
      <c r="F2839" s="1">
        <v>785</v>
      </c>
      <c r="G2839" s="1">
        <v>906</v>
      </c>
      <c r="H2839" s="1">
        <v>122</v>
      </c>
      <c r="I2839" s="1">
        <v>552</v>
      </c>
    </row>
    <row r="2840" spans="1:9" hidden="1" x14ac:dyDescent="0.25">
      <c r="A2840" s="2" t="s">
        <v>123</v>
      </c>
      <c r="B2840" s="2" t="s">
        <v>49</v>
      </c>
      <c r="C2840" s="2" t="s">
        <v>132</v>
      </c>
      <c r="D2840" s="2" t="s">
        <v>16</v>
      </c>
      <c r="E2840" s="1">
        <v>511</v>
      </c>
      <c r="F2840" s="1">
        <v>505</v>
      </c>
      <c r="G2840" s="1">
        <v>552</v>
      </c>
      <c r="H2840" s="1">
        <v>156</v>
      </c>
      <c r="I2840" s="1">
        <v>411</v>
      </c>
    </row>
    <row r="2841" spans="1:9" hidden="1" x14ac:dyDescent="0.25">
      <c r="A2841" s="2" t="s">
        <v>123</v>
      </c>
      <c r="B2841" s="2" t="s">
        <v>49</v>
      </c>
      <c r="C2841" s="2" t="s">
        <v>133</v>
      </c>
      <c r="D2841" s="2" t="s">
        <v>16</v>
      </c>
      <c r="E2841" s="1">
        <v>501</v>
      </c>
      <c r="F2841" s="1">
        <v>499</v>
      </c>
      <c r="G2841" s="1">
        <v>517</v>
      </c>
      <c r="H2841" s="1">
        <v>264</v>
      </c>
      <c r="I2841" s="1">
        <v>459</v>
      </c>
    </row>
    <row r="2842" spans="1:9" hidden="1" x14ac:dyDescent="0.25">
      <c r="A2842" s="2" t="s">
        <v>123</v>
      </c>
      <c r="B2842" s="2" t="s">
        <v>49</v>
      </c>
      <c r="C2842" s="2" t="s">
        <v>2</v>
      </c>
      <c r="D2842" s="2" t="s">
        <v>16</v>
      </c>
      <c r="E2842" s="1">
        <v>285</v>
      </c>
      <c r="F2842" s="1">
        <v>280</v>
      </c>
      <c r="G2842" s="1">
        <v>276</v>
      </c>
      <c r="H2842" s="1">
        <v>187</v>
      </c>
      <c r="I2842" s="1">
        <v>265</v>
      </c>
    </row>
    <row r="2843" spans="1:9" hidden="1" x14ac:dyDescent="0.25">
      <c r="A2843" s="2" t="s">
        <v>123</v>
      </c>
      <c r="B2843" s="2" t="s">
        <v>106</v>
      </c>
      <c r="C2843" s="2" t="s">
        <v>129</v>
      </c>
      <c r="D2843" s="2" t="s">
        <v>16</v>
      </c>
      <c r="E2843" s="1">
        <v>137</v>
      </c>
      <c r="F2843" s="1">
        <v>0</v>
      </c>
      <c r="G2843" s="1">
        <v>526</v>
      </c>
      <c r="H2843" s="1">
        <v>0</v>
      </c>
      <c r="I2843" s="1">
        <v>0</v>
      </c>
    </row>
    <row r="2844" spans="1:9" hidden="1" x14ac:dyDescent="0.25">
      <c r="A2844" s="2" t="s">
        <v>123</v>
      </c>
      <c r="B2844" s="2" t="s">
        <v>106</v>
      </c>
      <c r="C2844" s="2" t="s">
        <v>130</v>
      </c>
      <c r="D2844" s="2" t="s">
        <v>16</v>
      </c>
      <c r="E2844" s="1">
        <v>376</v>
      </c>
      <c r="F2844" s="1">
        <v>351</v>
      </c>
      <c r="G2844" s="1">
        <v>427</v>
      </c>
      <c r="H2844" s="1">
        <v>0</v>
      </c>
      <c r="I2844" s="1">
        <v>12</v>
      </c>
    </row>
    <row r="2845" spans="1:9" x14ac:dyDescent="0.25">
      <c r="A2845" s="2" t="s">
        <v>123</v>
      </c>
      <c r="B2845" s="2" t="s">
        <v>106</v>
      </c>
      <c r="C2845" s="2" t="s">
        <v>131</v>
      </c>
      <c r="D2845" s="2" t="s">
        <v>16</v>
      </c>
      <c r="E2845" s="1">
        <v>1049</v>
      </c>
      <c r="F2845" s="1">
        <v>1012</v>
      </c>
      <c r="G2845" s="1">
        <v>1006</v>
      </c>
      <c r="H2845" s="1">
        <v>130</v>
      </c>
      <c r="I2845" s="1">
        <v>733</v>
      </c>
    </row>
    <row r="2846" spans="1:9" hidden="1" x14ac:dyDescent="0.25">
      <c r="A2846" s="2" t="s">
        <v>123</v>
      </c>
      <c r="B2846" s="2" t="s">
        <v>106</v>
      </c>
      <c r="C2846" s="2" t="s">
        <v>132</v>
      </c>
      <c r="D2846" s="2" t="s">
        <v>16</v>
      </c>
      <c r="E2846" s="1">
        <v>615</v>
      </c>
      <c r="F2846" s="1">
        <v>604</v>
      </c>
      <c r="G2846" s="1">
        <v>659</v>
      </c>
      <c r="H2846" s="1">
        <v>161</v>
      </c>
      <c r="I2846" s="1">
        <v>513</v>
      </c>
    </row>
    <row r="2847" spans="1:9" hidden="1" x14ac:dyDescent="0.25">
      <c r="A2847" s="2" t="s">
        <v>123</v>
      </c>
      <c r="B2847" s="2" t="s">
        <v>106</v>
      </c>
      <c r="C2847" s="2" t="s">
        <v>133</v>
      </c>
      <c r="D2847" s="2" t="s">
        <v>16</v>
      </c>
      <c r="E2847" s="1">
        <v>495</v>
      </c>
      <c r="F2847" s="1">
        <v>481</v>
      </c>
      <c r="G2847" s="1">
        <v>482</v>
      </c>
      <c r="H2847" s="1">
        <v>198</v>
      </c>
      <c r="I2847" s="1">
        <v>441</v>
      </c>
    </row>
    <row r="2848" spans="1:9" hidden="1" x14ac:dyDescent="0.25">
      <c r="A2848" s="2" t="s">
        <v>123</v>
      </c>
      <c r="B2848" s="2" t="s">
        <v>106</v>
      </c>
      <c r="C2848" s="2" t="s">
        <v>2</v>
      </c>
      <c r="D2848" s="2" t="s">
        <v>16</v>
      </c>
      <c r="E2848" s="1">
        <v>210</v>
      </c>
      <c r="F2848" s="1">
        <v>206</v>
      </c>
      <c r="G2848" s="1">
        <v>209</v>
      </c>
      <c r="H2848" s="1">
        <v>98</v>
      </c>
      <c r="I2848" s="1">
        <v>193</v>
      </c>
    </row>
    <row r="2849" spans="1:9" hidden="1" x14ac:dyDescent="0.25">
      <c r="A2849" s="2" t="s">
        <v>123</v>
      </c>
      <c r="B2849" s="2" t="s">
        <v>107</v>
      </c>
      <c r="C2849" s="2" t="s">
        <v>129</v>
      </c>
      <c r="D2849" s="2" t="s">
        <v>16</v>
      </c>
      <c r="E2849" s="1">
        <v>24</v>
      </c>
      <c r="F2849" s="1">
        <v>0</v>
      </c>
      <c r="G2849" s="1">
        <v>96</v>
      </c>
      <c r="H2849" s="1">
        <v>0</v>
      </c>
      <c r="I2849" s="1">
        <v>0</v>
      </c>
    </row>
    <row r="2850" spans="1:9" hidden="1" x14ac:dyDescent="0.25">
      <c r="A2850" s="2" t="s">
        <v>123</v>
      </c>
      <c r="B2850" s="2" t="s">
        <v>107</v>
      </c>
      <c r="C2850" s="2" t="s">
        <v>130</v>
      </c>
      <c r="D2850" s="2" t="s">
        <v>16</v>
      </c>
      <c r="E2850" s="1">
        <v>75</v>
      </c>
      <c r="F2850" s="1">
        <v>68</v>
      </c>
      <c r="G2850" s="1">
        <v>75</v>
      </c>
      <c r="H2850" s="1">
        <v>0</v>
      </c>
      <c r="I2850" s="1">
        <v>2</v>
      </c>
    </row>
    <row r="2851" spans="1:9" x14ac:dyDescent="0.25">
      <c r="A2851" s="2" t="s">
        <v>123</v>
      </c>
      <c r="B2851" s="2" t="s">
        <v>107</v>
      </c>
      <c r="C2851" s="2" t="s">
        <v>131</v>
      </c>
      <c r="D2851" s="2" t="s">
        <v>16</v>
      </c>
      <c r="E2851" s="1">
        <v>209</v>
      </c>
      <c r="F2851" s="1">
        <v>201</v>
      </c>
      <c r="G2851" s="1">
        <v>194</v>
      </c>
      <c r="H2851" s="1">
        <v>29</v>
      </c>
      <c r="I2851" s="1">
        <v>140</v>
      </c>
    </row>
    <row r="2852" spans="1:9" hidden="1" x14ac:dyDescent="0.25">
      <c r="A2852" s="2" t="s">
        <v>123</v>
      </c>
      <c r="B2852" s="2" t="s">
        <v>107</v>
      </c>
      <c r="C2852" s="2" t="s">
        <v>132</v>
      </c>
      <c r="D2852" s="2" t="s">
        <v>16</v>
      </c>
      <c r="E2852" s="1">
        <v>149</v>
      </c>
      <c r="F2852" s="1">
        <v>149</v>
      </c>
      <c r="G2852" s="1">
        <v>136</v>
      </c>
      <c r="H2852" s="1">
        <v>44</v>
      </c>
      <c r="I2852" s="1">
        <v>129</v>
      </c>
    </row>
    <row r="2853" spans="1:9" hidden="1" x14ac:dyDescent="0.25">
      <c r="A2853" s="2" t="s">
        <v>123</v>
      </c>
      <c r="B2853" s="2" t="s">
        <v>107</v>
      </c>
      <c r="C2853" s="2" t="s">
        <v>133</v>
      </c>
      <c r="D2853" s="2" t="s">
        <v>16</v>
      </c>
      <c r="E2853" s="1">
        <v>94</v>
      </c>
      <c r="F2853" s="1">
        <v>93</v>
      </c>
      <c r="G2853" s="1">
        <v>92</v>
      </c>
      <c r="H2853" s="1">
        <v>37</v>
      </c>
      <c r="I2853" s="1">
        <v>85</v>
      </c>
    </row>
    <row r="2854" spans="1:9" hidden="1" x14ac:dyDescent="0.25">
      <c r="A2854" s="2" t="s">
        <v>123</v>
      </c>
      <c r="B2854" s="2" t="s">
        <v>107</v>
      </c>
      <c r="C2854" s="2" t="s">
        <v>2</v>
      </c>
      <c r="D2854" s="2" t="s">
        <v>16</v>
      </c>
      <c r="E2854" s="1">
        <v>47</v>
      </c>
      <c r="F2854" s="1">
        <v>47</v>
      </c>
      <c r="G2854" s="1">
        <v>55</v>
      </c>
      <c r="H2854" s="1">
        <v>29</v>
      </c>
      <c r="I2854" s="1">
        <v>43</v>
      </c>
    </row>
    <row r="2855" spans="1:9" hidden="1" x14ac:dyDescent="0.25">
      <c r="A2855" s="2" t="s">
        <v>123</v>
      </c>
      <c r="B2855" s="2" t="s">
        <v>52</v>
      </c>
      <c r="C2855" s="2" t="s">
        <v>129</v>
      </c>
      <c r="D2855" s="2" t="s">
        <v>16</v>
      </c>
      <c r="E2855" s="1">
        <v>952</v>
      </c>
      <c r="F2855" s="1">
        <v>0</v>
      </c>
      <c r="G2855" s="1">
        <v>2736</v>
      </c>
      <c r="H2855" s="1">
        <v>0</v>
      </c>
      <c r="I2855" s="1">
        <v>0</v>
      </c>
    </row>
    <row r="2856" spans="1:9" hidden="1" x14ac:dyDescent="0.25">
      <c r="A2856" s="2" t="s">
        <v>123</v>
      </c>
      <c r="B2856" s="2" t="s">
        <v>52</v>
      </c>
      <c r="C2856" s="2" t="s">
        <v>130</v>
      </c>
      <c r="D2856" s="2" t="s">
        <v>16</v>
      </c>
      <c r="E2856" s="1">
        <v>2168</v>
      </c>
      <c r="F2856" s="1">
        <v>2092</v>
      </c>
      <c r="G2856" s="1">
        <v>2312</v>
      </c>
      <c r="H2856" s="1">
        <v>0</v>
      </c>
      <c r="I2856" s="1">
        <v>68</v>
      </c>
    </row>
    <row r="2857" spans="1:9" x14ac:dyDescent="0.25">
      <c r="A2857" s="2" t="s">
        <v>123</v>
      </c>
      <c r="B2857" s="2" t="s">
        <v>52</v>
      </c>
      <c r="C2857" s="2" t="s">
        <v>131</v>
      </c>
      <c r="D2857" s="2" t="s">
        <v>16</v>
      </c>
      <c r="E2857" s="1">
        <v>5705</v>
      </c>
      <c r="F2857" s="1">
        <v>5513</v>
      </c>
      <c r="G2857" s="1">
        <v>6164</v>
      </c>
      <c r="H2857" s="1">
        <v>845</v>
      </c>
      <c r="I2857" s="1">
        <v>3829</v>
      </c>
    </row>
    <row r="2858" spans="1:9" hidden="1" x14ac:dyDescent="0.25">
      <c r="A2858" s="2" t="s">
        <v>123</v>
      </c>
      <c r="B2858" s="2" t="s">
        <v>52</v>
      </c>
      <c r="C2858" s="2" t="s">
        <v>132</v>
      </c>
      <c r="D2858" s="2" t="s">
        <v>16</v>
      </c>
      <c r="E2858" s="1">
        <v>3431</v>
      </c>
      <c r="F2858" s="1">
        <v>3365</v>
      </c>
      <c r="G2858" s="1">
        <v>3773</v>
      </c>
      <c r="H2858" s="1">
        <v>1106</v>
      </c>
      <c r="I2858" s="1">
        <v>2852</v>
      </c>
    </row>
    <row r="2859" spans="1:9" hidden="1" x14ac:dyDescent="0.25">
      <c r="A2859" s="2" t="s">
        <v>123</v>
      </c>
      <c r="B2859" s="2" t="s">
        <v>52</v>
      </c>
      <c r="C2859" s="2" t="s">
        <v>133</v>
      </c>
      <c r="D2859" s="2" t="s">
        <v>16</v>
      </c>
      <c r="E2859" s="1">
        <v>2909</v>
      </c>
      <c r="F2859" s="1">
        <v>2883</v>
      </c>
      <c r="G2859" s="1">
        <v>3059</v>
      </c>
      <c r="H2859" s="1">
        <v>1478</v>
      </c>
      <c r="I2859" s="1">
        <v>2638</v>
      </c>
    </row>
    <row r="2860" spans="1:9" hidden="1" x14ac:dyDescent="0.25">
      <c r="A2860" s="2" t="s">
        <v>123</v>
      </c>
      <c r="B2860" s="2" t="s">
        <v>52</v>
      </c>
      <c r="C2860" s="2" t="s">
        <v>2</v>
      </c>
      <c r="D2860" s="2" t="s">
        <v>16</v>
      </c>
      <c r="E2860" s="1">
        <v>1622</v>
      </c>
      <c r="F2860" s="1">
        <v>1595</v>
      </c>
      <c r="G2860" s="1">
        <v>1713</v>
      </c>
      <c r="H2860" s="1">
        <v>1079</v>
      </c>
      <c r="I2860" s="1">
        <v>1504</v>
      </c>
    </row>
    <row r="2861" spans="1:9" hidden="1" x14ac:dyDescent="0.25">
      <c r="A2861" s="2" t="s">
        <v>123</v>
      </c>
      <c r="B2861" s="2" t="s">
        <v>47</v>
      </c>
      <c r="C2861" s="2" t="s">
        <v>129</v>
      </c>
      <c r="D2861" s="2" t="s">
        <v>16</v>
      </c>
      <c r="E2861" s="1">
        <v>24</v>
      </c>
      <c r="F2861" s="1">
        <v>0</v>
      </c>
      <c r="G2861" s="1">
        <v>79</v>
      </c>
      <c r="H2861" s="1">
        <v>0</v>
      </c>
      <c r="I2861" s="1">
        <v>0</v>
      </c>
    </row>
    <row r="2862" spans="1:9" hidden="1" x14ac:dyDescent="0.25">
      <c r="A2862" s="2" t="s">
        <v>123</v>
      </c>
      <c r="B2862" s="2" t="s">
        <v>47</v>
      </c>
      <c r="C2862" s="2" t="s">
        <v>130</v>
      </c>
      <c r="D2862" s="2" t="s">
        <v>16</v>
      </c>
      <c r="E2862" s="1">
        <v>72</v>
      </c>
      <c r="F2862" s="1">
        <v>71</v>
      </c>
      <c r="G2862" s="1">
        <v>86</v>
      </c>
      <c r="H2862" s="1">
        <v>0</v>
      </c>
      <c r="I2862" s="1">
        <v>2</v>
      </c>
    </row>
    <row r="2863" spans="1:9" x14ac:dyDescent="0.25">
      <c r="A2863" s="2" t="s">
        <v>123</v>
      </c>
      <c r="B2863" s="2" t="s">
        <v>47</v>
      </c>
      <c r="C2863" s="2" t="s">
        <v>131</v>
      </c>
      <c r="D2863" s="2" t="s">
        <v>16</v>
      </c>
      <c r="E2863" s="1">
        <v>154</v>
      </c>
      <c r="F2863" s="1">
        <v>149</v>
      </c>
      <c r="G2863" s="1">
        <v>178</v>
      </c>
      <c r="H2863" s="1">
        <v>19</v>
      </c>
      <c r="I2863" s="1">
        <v>95</v>
      </c>
    </row>
    <row r="2864" spans="1:9" hidden="1" x14ac:dyDescent="0.25">
      <c r="A2864" s="2" t="s">
        <v>123</v>
      </c>
      <c r="B2864" s="2" t="s">
        <v>47</v>
      </c>
      <c r="C2864" s="2" t="s">
        <v>132</v>
      </c>
      <c r="D2864" s="2" t="s">
        <v>16</v>
      </c>
      <c r="E2864" s="1">
        <v>81</v>
      </c>
      <c r="F2864" s="1">
        <v>79</v>
      </c>
      <c r="G2864" s="1">
        <v>99</v>
      </c>
      <c r="H2864" s="1">
        <v>31</v>
      </c>
      <c r="I2864" s="1">
        <v>67</v>
      </c>
    </row>
    <row r="2865" spans="1:9" hidden="1" x14ac:dyDescent="0.25">
      <c r="A2865" s="2" t="s">
        <v>123</v>
      </c>
      <c r="B2865" s="2" t="s">
        <v>47</v>
      </c>
      <c r="C2865" s="2" t="s">
        <v>133</v>
      </c>
      <c r="D2865" s="2" t="s">
        <v>16</v>
      </c>
      <c r="E2865" s="1">
        <v>59</v>
      </c>
      <c r="F2865" s="1">
        <v>58</v>
      </c>
      <c r="G2865" s="1">
        <v>61</v>
      </c>
      <c r="H2865" s="1">
        <v>28</v>
      </c>
      <c r="I2865" s="1">
        <v>52</v>
      </c>
    </row>
    <row r="2866" spans="1:9" hidden="1" x14ac:dyDescent="0.25">
      <c r="A2866" s="2" t="s">
        <v>123</v>
      </c>
      <c r="B2866" s="2" t="s">
        <v>47</v>
      </c>
      <c r="C2866" s="2" t="s">
        <v>2</v>
      </c>
      <c r="D2866" s="2" t="s">
        <v>16</v>
      </c>
      <c r="E2866" s="1">
        <v>26</v>
      </c>
      <c r="F2866" s="1">
        <v>26</v>
      </c>
      <c r="G2866" s="1">
        <v>36</v>
      </c>
      <c r="H2866" s="1">
        <v>17</v>
      </c>
      <c r="I2866" s="1">
        <v>25</v>
      </c>
    </row>
    <row r="2867" spans="1:9" hidden="1" x14ac:dyDescent="0.25">
      <c r="A2867" s="2" t="s">
        <v>123</v>
      </c>
      <c r="B2867" s="2" t="s">
        <v>50</v>
      </c>
      <c r="C2867" s="2" t="s">
        <v>129</v>
      </c>
      <c r="D2867" s="2" t="s">
        <v>16</v>
      </c>
      <c r="E2867" s="1">
        <v>382</v>
      </c>
      <c r="F2867" s="1">
        <v>0</v>
      </c>
      <c r="G2867" s="1">
        <v>1285</v>
      </c>
      <c r="H2867" s="1">
        <v>0</v>
      </c>
      <c r="I2867" s="1">
        <v>0</v>
      </c>
    </row>
    <row r="2868" spans="1:9" hidden="1" x14ac:dyDescent="0.25">
      <c r="A2868" s="2" t="s">
        <v>123</v>
      </c>
      <c r="B2868" s="2" t="s">
        <v>50</v>
      </c>
      <c r="C2868" s="2" t="s">
        <v>130</v>
      </c>
      <c r="D2868" s="2" t="s">
        <v>16</v>
      </c>
      <c r="E2868" s="1">
        <v>965</v>
      </c>
      <c r="F2868" s="1">
        <v>924</v>
      </c>
      <c r="G2868" s="1">
        <v>917</v>
      </c>
      <c r="H2868" s="1" t="s">
        <v>151</v>
      </c>
      <c r="I2868" s="1">
        <v>30</v>
      </c>
    </row>
    <row r="2869" spans="1:9" x14ac:dyDescent="0.25">
      <c r="A2869" s="2" t="s">
        <v>123</v>
      </c>
      <c r="B2869" s="2" t="s">
        <v>50</v>
      </c>
      <c r="C2869" s="2" t="s">
        <v>131</v>
      </c>
      <c r="D2869" s="2" t="s">
        <v>16</v>
      </c>
      <c r="E2869" s="1">
        <v>2087</v>
      </c>
      <c r="F2869" s="1">
        <v>2005</v>
      </c>
      <c r="G2869" s="1">
        <v>2164</v>
      </c>
      <c r="H2869" s="1">
        <v>224</v>
      </c>
      <c r="I2869" s="1">
        <v>1358</v>
      </c>
    </row>
    <row r="2870" spans="1:9" hidden="1" x14ac:dyDescent="0.25">
      <c r="A2870" s="2" t="s">
        <v>123</v>
      </c>
      <c r="B2870" s="2" t="s">
        <v>50</v>
      </c>
      <c r="C2870" s="2" t="s">
        <v>132</v>
      </c>
      <c r="D2870" s="2" t="s">
        <v>16</v>
      </c>
      <c r="E2870" s="1">
        <v>1198</v>
      </c>
      <c r="F2870" s="1">
        <v>1177</v>
      </c>
      <c r="G2870" s="1">
        <v>1251</v>
      </c>
      <c r="H2870" s="1">
        <v>313</v>
      </c>
      <c r="I2870" s="1">
        <v>986</v>
      </c>
    </row>
    <row r="2871" spans="1:9" hidden="1" x14ac:dyDescent="0.25">
      <c r="A2871" s="2" t="s">
        <v>123</v>
      </c>
      <c r="B2871" s="2" t="s">
        <v>50</v>
      </c>
      <c r="C2871" s="2" t="s">
        <v>133</v>
      </c>
      <c r="D2871" s="2" t="s">
        <v>16</v>
      </c>
      <c r="E2871" s="1">
        <v>947</v>
      </c>
      <c r="F2871" s="1">
        <v>935</v>
      </c>
      <c r="G2871" s="1">
        <v>928</v>
      </c>
      <c r="H2871" s="1">
        <v>406</v>
      </c>
      <c r="I2871" s="1">
        <v>846</v>
      </c>
    </row>
    <row r="2872" spans="1:9" hidden="1" x14ac:dyDescent="0.25">
      <c r="A2872" s="2" t="s">
        <v>123</v>
      </c>
      <c r="B2872" s="2" t="s">
        <v>50</v>
      </c>
      <c r="C2872" s="2" t="s">
        <v>2</v>
      </c>
      <c r="D2872" s="2" t="s">
        <v>16</v>
      </c>
      <c r="E2872" s="1">
        <v>414</v>
      </c>
      <c r="F2872" s="1">
        <v>408</v>
      </c>
      <c r="G2872" s="1">
        <v>435</v>
      </c>
      <c r="H2872" s="1">
        <v>240</v>
      </c>
      <c r="I2872" s="1">
        <v>377</v>
      </c>
    </row>
    <row r="2873" spans="1:9" hidden="1" x14ac:dyDescent="0.25">
      <c r="A2873" s="2" t="s">
        <v>45</v>
      </c>
      <c r="B2873" s="2" t="s">
        <v>104</v>
      </c>
      <c r="C2873" s="2" t="s">
        <v>129</v>
      </c>
      <c r="D2873" s="2" t="s">
        <v>32</v>
      </c>
      <c r="E2873" s="1">
        <v>139</v>
      </c>
      <c r="F2873" s="1">
        <v>0</v>
      </c>
      <c r="G2873" s="1">
        <v>548</v>
      </c>
      <c r="H2873" s="1">
        <v>0</v>
      </c>
      <c r="I2873" s="1">
        <v>0</v>
      </c>
    </row>
    <row r="2874" spans="1:9" hidden="1" x14ac:dyDescent="0.25">
      <c r="A2874" s="2" t="s">
        <v>45</v>
      </c>
      <c r="B2874" s="2" t="s">
        <v>104</v>
      </c>
      <c r="C2874" s="2" t="s">
        <v>130</v>
      </c>
      <c r="D2874" s="2" t="s">
        <v>32</v>
      </c>
      <c r="E2874" s="1">
        <v>383</v>
      </c>
      <c r="F2874" s="1">
        <v>356</v>
      </c>
      <c r="G2874" s="1">
        <v>390</v>
      </c>
      <c r="H2874" s="1">
        <v>0</v>
      </c>
      <c r="I2874" s="1">
        <v>15</v>
      </c>
    </row>
    <row r="2875" spans="1:9" x14ac:dyDescent="0.25">
      <c r="A2875" s="2" t="s">
        <v>45</v>
      </c>
      <c r="B2875" s="2" t="s">
        <v>104</v>
      </c>
      <c r="C2875" s="2" t="s">
        <v>131</v>
      </c>
      <c r="D2875" s="2" t="s">
        <v>32</v>
      </c>
      <c r="E2875" s="1">
        <v>727</v>
      </c>
      <c r="F2875" s="1">
        <v>676</v>
      </c>
      <c r="G2875" s="1">
        <v>871</v>
      </c>
      <c r="H2875" s="1">
        <v>92</v>
      </c>
      <c r="I2875" s="1">
        <v>341</v>
      </c>
    </row>
    <row r="2876" spans="1:9" hidden="1" x14ac:dyDescent="0.25">
      <c r="A2876" s="2" t="s">
        <v>45</v>
      </c>
      <c r="B2876" s="2" t="s">
        <v>104</v>
      </c>
      <c r="C2876" s="2" t="s">
        <v>132</v>
      </c>
      <c r="D2876" s="2" t="s">
        <v>32</v>
      </c>
      <c r="E2876" s="1">
        <v>487</v>
      </c>
      <c r="F2876" s="1">
        <v>463</v>
      </c>
      <c r="G2876" s="1">
        <v>560</v>
      </c>
      <c r="H2876" s="1">
        <v>116</v>
      </c>
      <c r="I2876" s="1">
        <v>324</v>
      </c>
    </row>
    <row r="2877" spans="1:9" hidden="1" x14ac:dyDescent="0.25">
      <c r="A2877" s="2" t="s">
        <v>45</v>
      </c>
      <c r="B2877" s="2" t="s">
        <v>104</v>
      </c>
      <c r="C2877" s="2" t="s">
        <v>133</v>
      </c>
      <c r="D2877" s="2" t="s">
        <v>32</v>
      </c>
      <c r="E2877" s="1">
        <v>602</v>
      </c>
      <c r="F2877" s="1">
        <v>587</v>
      </c>
      <c r="G2877" s="1">
        <v>662</v>
      </c>
      <c r="H2877" s="1">
        <v>279</v>
      </c>
      <c r="I2877" s="1">
        <v>498</v>
      </c>
    </row>
    <row r="2878" spans="1:9" hidden="1" x14ac:dyDescent="0.25">
      <c r="A2878" s="2" t="s">
        <v>45</v>
      </c>
      <c r="B2878" s="2" t="s">
        <v>104</v>
      </c>
      <c r="C2878" s="2" t="s">
        <v>2</v>
      </c>
      <c r="D2878" s="2" t="s">
        <v>32</v>
      </c>
      <c r="E2878" s="1">
        <v>283</v>
      </c>
      <c r="F2878" s="1">
        <v>277</v>
      </c>
      <c r="G2878" s="1">
        <v>282</v>
      </c>
      <c r="H2878" s="1">
        <v>184</v>
      </c>
      <c r="I2878" s="1">
        <v>252</v>
      </c>
    </row>
    <row r="2879" spans="1:9" hidden="1" x14ac:dyDescent="0.25">
      <c r="A2879" s="2" t="s">
        <v>122</v>
      </c>
      <c r="B2879" s="2" t="s">
        <v>63</v>
      </c>
      <c r="C2879" s="2" t="s">
        <v>129</v>
      </c>
      <c r="D2879" s="2" t="s">
        <v>32</v>
      </c>
      <c r="E2879" s="1" t="s">
        <v>151</v>
      </c>
      <c r="F2879" s="1">
        <v>0</v>
      </c>
      <c r="G2879" s="1">
        <v>9</v>
      </c>
      <c r="H2879" s="1">
        <v>0</v>
      </c>
      <c r="I2879" s="1">
        <v>0</v>
      </c>
    </row>
    <row r="2880" spans="1:9" hidden="1" x14ac:dyDescent="0.25">
      <c r="A2880" s="2" t="s">
        <v>122</v>
      </c>
      <c r="B2880" s="2" t="s">
        <v>63</v>
      </c>
      <c r="C2880" s="2" t="s">
        <v>130</v>
      </c>
      <c r="D2880" s="2" t="s">
        <v>32</v>
      </c>
      <c r="E2880" s="1">
        <v>6</v>
      </c>
      <c r="F2880" s="1">
        <v>6</v>
      </c>
      <c r="G2880" s="1">
        <v>9</v>
      </c>
      <c r="H2880" s="1">
        <v>0</v>
      </c>
      <c r="I2880" s="1">
        <v>0</v>
      </c>
    </row>
    <row r="2881" spans="1:9" x14ac:dyDescent="0.25">
      <c r="A2881" s="2" t="s">
        <v>122</v>
      </c>
      <c r="B2881" s="2" t="s">
        <v>63</v>
      </c>
      <c r="C2881" s="2" t="s">
        <v>131</v>
      </c>
      <c r="D2881" s="2" t="s">
        <v>32</v>
      </c>
      <c r="E2881" s="1">
        <v>20</v>
      </c>
      <c r="F2881" s="1">
        <v>20</v>
      </c>
      <c r="G2881" s="1">
        <v>20</v>
      </c>
      <c r="H2881" s="1" t="s">
        <v>151</v>
      </c>
      <c r="I2881" s="1">
        <v>12</v>
      </c>
    </row>
    <row r="2882" spans="1:9" hidden="1" x14ac:dyDescent="0.25">
      <c r="A2882" s="2" t="s">
        <v>122</v>
      </c>
      <c r="B2882" s="2" t="s">
        <v>63</v>
      </c>
      <c r="C2882" s="2" t="s">
        <v>132</v>
      </c>
      <c r="D2882" s="2" t="s">
        <v>32</v>
      </c>
      <c r="E2882" s="1">
        <v>23</v>
      </c>
      <c r="F2882" s="1">
        <v>23</v>
      </c>
      <c r="G2882" s="1">
        <v>24</v>
      </c>
      <c r="H2882" s="1">
        <v>11</v>
      </c>
      <c r="I2882" s="1">
        <v>18</v>
      </c>
    </row>
    <row r="2883" spans="1:9" hidden="1" x14ac:dyDescent="0.25">
      <c r="A2883" s="2" t="s">
        <v>122</v>
      </c>
      <c r="B2883" s="2" t="s">
        <v>63</v>
      </c>
      <c r="C2883" s="2" t="s">
        <v>133</v>
      </c>
      <c r="D2883" s="2" t="s">
        <v>32</v>
      </c>
      <c r="E2883" s="1">
        <v>13</v>
      </c>
      <c r="F2883" s="1">
        <v>13</v>
      </c>
      <c r="G2883" s="1">
        <v>14</v>
      </c>
      <c r="H2883" s="1">
        <v>6</v>
      </c>
      <c r="I2883" s="1">
        <v>10</v>
      </c>
    </row>
    <row r="2884" spans="1:9" hidden="1" x14ac:dyDescent="0.25">
      <c r="A2884" s="2" t="s">
        <v>122</v>
      </c>
      <c r="B2884" s="2" t="s">
        <v>63</v>
      </c>
      <c r="C2884" s="2" t="s">
        <v>2</v>
      </c>
      <c r="D2884" s="2" t="s">
        <v>32</v>
      </c>
      <c r="E2884" s="1" t="s">
        <v>151</v>
      </c>
      <c r="F2884" s="1" t="s">
        <v>151</v>
      </c>
      <c r="G2884" s="1">
        <v>3</v>
      </c>
      <c r="H2884" s="1" t="s">
        <v>151</v>
      </c>
      <c r="I2884" s="1">
        <v>4</v>
      </c>
    </row>
    <row r="2885" spans="1:9" hidden="1" x14ac:dyDescent="0.25">
      <c r="A2885" s="2" t="s">
        <v>122</v>
      </c>
      <c r="B2885" s="2" t="s">
        <v>60</v>
      </c>
      <c r="C2885" s="2" t="s">
        <v>129</v>
      </c>
      <c r="D2885" s="2" t="s">
        <v>32</v>
      </c>
      <c r="E2885" s="1" t="s">
        <v>151</v>
      </c>
      <c r="F2885" s="1">
        <v>0</v>
      </c>
      <c r="G2885" s="1">
        <v>14</v>
      </c>
      <c r="H2885" s="1">
        <v>0</v>
      </c>
      <c r="I2885" s="1">
        <v>0</v>
      </c>
    </row>
    <row r="2886" spans="1:9" hidden="1" x14ac:dyDescent="0.25">
      <c r="A2886" s="2" t="s">
        <v>122</v>
      </c>
      <c r="B2886" s="2" t="s">
        <v>60</v>
      </c>
      <c r="C2886" s="2" t="s">
        <v>130</v>
      </c>
      <c r="D2886" s="2" t="s">
        <v>32</v>
      </c>
      <c r="E2886" s="1">
        <v>13</v>
      </c>
      <c r="F2886" s="1">
        <v>12</v>
      </c>
      <c r="G2886" s="1">
        <v>13</v>
      </c>
      <c r="H2886" s="1">
        <v>0</v>
      </c>
      <c r="I2886" s="1">
        <v>1</v>
      </c>
    </row>
    <row r="2887" spans="1:9" x14ac:dyDescent="0.25">
      <c r="A2887" s="2" t="s">
        <v>122</v>
      </c>
      <c r="B2887" s="2" t="s">
        <v>60</v>
      </c>
      <c r="C2887" s="2" t="s">
        <v>131</v>
      </c>
      <c r="D2887" s="2" t="s">
        <v>32</v>
      </c>
      <c r="E2887" s="1">
        <v>22</v>
      </c>
      <c r="F2887" s="1">
        <v>22</v>
      </c>
      <c r="G2887" s="1">
        <v>12</v>
      </c>
      <c r="H2887" s="1">
        <v>7</v>
      </c>
      <c r="I2887" s="1">
        <v>18</v>
      </c>
    </row>
    <row r="2888" spans="1:9" hidden="1" x14ac:dyDescent="0.25">
      <c r="A2888" s="2" t="s">
        <v>122</v>
      </c>
      <c r="B2888" s="2" t="s">
        <v>60</v>
      </c>
      <c r="C2888" s="2" t="s">
        <v>132</v>
      </c>
      <c r="D2888" s="2" t="s">
        <v>32</v>
      </c>
      <c r="E2888" s="1">
        <v>31</v>
      </c>
      <c r="F2888" s="1">
        <v>30</v>
      </c>
      <c r="G2888" s="1">
        <v>29</v>
      </c>
      <c r="H2888" s="1">
        <v>13</v>
      </c>
      <c r="I2888" s="1">
        <v>24</v>
      </c>
    </row>
    <row r="2889" spans="1:9" hidden="1" x14ac:dyDescent="0.25">
      <c r="A2889" s="2" t="s">
        <v>122</v>
      </c>
      <c r="B2889" s="2" t="s">
        <v>60</v>
      </c>
      <c r="C2889" s="2" t="s">
        <v>133</v>
      </c>
      <c r="D2889" s="2" t="s">
        <v>32</v>
      </c>
      <c r="E2889" s="1">
        <v>12</v>
      </c>
      <c r="F2889" s="1">
        <v>12</v>
      </c>
      <c r="G2889" s="1">
        <v>10</v>
      </c>
      <c r="H2889" s="1">
        <v>5</v>
      </c>
      <c r="I2889" s="1">
        <v>9</v>
      </c>
    </row>
    <row r="2890" spans="1:9" hidden="1" x14ac:dyDescent="0.25">
      <c r="A2890" s="2" t="s">
        <v>122</v>
      </c>
      <c r="B2890" s="2" t="s">
        <v>60</v>
      </c>
      <c r="C2890" s="2" t="s">
        <v>2</v>
      </c>
      <c r="D2890" s="2" t="s">
        <v>32</v>
      </c>
      <c r="E2890" s="1" t="s">
        <v>151</v>
      </c>
      <c r="F2890" s="1" t="s">
        <v>151</v>
      </c>
      <c r="G2890" s="1">
        <v>3</v>
      </c>
      <c r="H2890" s="1" t="s">
        <v>151</v>
      </c>
      <c r="I2890" s="1">
        <v>3</v>
      </c>
    </row>
    <row r="2891" spans="1:9" hidden="1" x14ac:dyDescent="0.25">
      <c r="A2891" s="2" t="s">
        <v>122</v>
      </c>
      <c r="B2891" s="2" t="s">
        <v>58</v>
      </c>
      <c r="C2891" s="2" t="s">
        <v>129</v>
      </c>
      <c r="D2891" s="2" t="s">
        <v>32</v>
      </c>
      <c r="E2891" s="1" t="s">
        <v>151</v>
      </c>
      <c r="F2891" s="1">
        <v>0</v>
      </c>
      <c r="G2891" s="1">
        <v>8</v>
      </c>
      <c r="H2891" s="1">
        <v>0</v>
      </c>
      <c r="I2891" s="1">
        <v>0</v>
      </c>
    </row>
    <row r="2892" spans="1:9" hidden="1" x14ac:dyDescent="0.25">
      <c r="A2892" s="2" t="s">
        <v>122</v>
      </c>
      <c r="B2892" s="2" t="s">
        <v>58</v>
      </c>
      <c r="C2892" s="2" t="s">
        <v>130</v>
      </c>
      <c r="D2892" s="2" t="s">
        <v>32</v>
      </c>
      <c r="E2892" s="1" t="s">
        <v>151</v>
      </c>
      <c r="F2892" s="1" t="s">
        <v>151</v>
      </c>
      <c r="G2892" s="1">
        <v>7</v>
      </c>
      <c r="H2892" s="1">
        <v>0</v>
      </c>
      <c r="I2892" s="1">
        <v>0</v>
      </c>
    </row>
    <row r="2893" spans="1:9" x14ac:dyDescent="0.25">
      <c r="A2893" s="2" t="s">
        <v>122</v>
      </c>
      <c r="B2893" s="2" t="s">
        <v>58</v>
      </c>
      <c r="C2893" s="2" t="s">
        <v>131</v>
      </c>
      <c r="D2893" s="2" t="s">
        <v>32</v>
      </c>
      <c r="E2893" s="1">
        <v>50</v>
      </c>
      <c r="F2893" s="1">
        <v>49</v>
      </c>
      <c r="G2893" s="1">
        <v>46</v>
      </c>
      <c r="H2893" s="1">
        <v>19</v>
      </c>
      <c r="I2893" s="1">
        <v>43</v>
      </c>
    </row>
    <row r="2894" spans="1:9" hidden="1" x14ac:dyDescent="0.25">
      <c r="A2894" s="2" t="s">
        <v>122</v>
      </c>
      <c r="B2894" s="2" t="s">
        <v>58</v>
      </c>
      <c r="C2894" s="2" t="s">
        <v>132</v>
      </c>
      <c r="D2894" s="2" t="s">
        <v>32</v>
      </c>
      <c r="E2894" s="1">
        <v>28</v>
      </c>
      <c r="F2894" s="1">
        <v>28</v>
      </c>
      <c r="G2894" s="1">
        <v>29</v>
      </c>
      <c r="H2894" s="1">
        <v>9</v>
      </c>
      <c r="I2894" s="1">
        <v>19</v>
      </c>
    </row>
    <row r="2895" spans="1:9" hidden="1" x14ac:dyDescent="0.25">
      <c r="A2895" s="2" t="s">
        <v>122</v>
      </c>
      <c r="B2895" s="2" t="s">
        <v>58</v>
      </c>
      <c r="C2895" s="2" t="s">
        <v>133</v>
      </c>
      <c r="D2895" s="2" t="s">
        <v>32</v>
      </c>
      <c r="E2895" s="1">
        <v>21</v>
      </c>
      <c r="F2895" s="1">
        <v>21</v>
      </c>
      <c r="G2895" s="1">
        <v>28</v>
      </c>
      <c r="H2895" s="1">
        <v>5</v>
      </c>
      <c r="I2895" s="1">
        <v>21</v>
      </c>
    </row>
    <row r="2896" spans="1:9" hidden="1" x14ac:dyDescent="0.25">
      <c r="A2896" s="2" t="s">
        <v>122</v>
      </c>
      <c r="B2896" s="2" t="s">
        <v>58</v>
      </c>
      <c r="C2896" s="2" t="s">
        <v>2</v>
      </c>
      <c r="D2896" s="2" t="s">
        <v>32</v>
      </c>
      <c r="E2896" s="1">
        <v>11</v>
      </c>
      <c r="F2896" s="1">
        <v>11</v>
      </c>
      <c r="G2896" s="1">
        <v>8</v>
      </c>
      <c r="H2896" s="1">
        <v>7</v>
      </c>
      <c r="I2896" s="1">
        <v>11</v>
      </c>
    </row>
    <row r="2897" spans="1:9" x14ac:dyDescent="0.25">
      <c r="A2897" s="2" t="s">
        <v>122</v>
      </c>
      <c r="B2897" s="2" t="s">
        <v>108</v>
      </c>
      <c r="C2897" s="2" t="s">
        <v>131</v>
      </c>
      <c r="D2897" s="2" t="s">
        <v>32</v>
      </c>
      <c r="E2897" s="1">
        <v>0</v>
      </c>
      <c r="F2897" s="1">
        <v>0</v>
      </c>
      <c r="G2897" s="1">
        <v>1</v>
      </c>
      <c r="H2897" s="1">
        <v>0</v>
      </c>
      <c r="I2897" s="1">
        <v>0</v>
      </c>
    </row>
    <row r="2898" spans="1:9" hidden="1" x14ac:dyDescent="0.25">
      <c r="A2898" s="2" t="s">
        <v>122</v>
      </c>
      <c r="B2898" s="2" t="s">
        <v>68</v>
      </c>
      <c r="C2898" s="2" t="s">
        <v>129</v>
      </c>
      <c r="D2898" s="2" t="s">
        <v>32</v>
      </c>
      <c r="E2898" s="1">
        <v>5</v>
      </c>
      <c r="F2898" s="1">
        <v>0</v>
      </c>
      <c r="G2898" s="1">
        <v>27</v>
      </c>
      <c r="H2898" s="1">
        <v>0</v>
      </c>
      <c r="I2898" s="1">
        <v>0</v>
      </c>
    </row>
    <row r="2899" spans="1:9" hidden="1" x14ac:dyDescent="0.25">
      <c r="A2899" s="2" t="s">
        <v>122</v>
      </c>
      <c r="B2899" s="2" t="s">
        <v>68</v>
      </c>
      <c r="C2899" s="2" t="s">
        <v>130</v>
      </c>
      <c r="D2899" s="2" t="s">
        <v>32</v>
      </c>
      <c r="E2899" s="1">
        <v>27</v>
      </c>
      <c r="F2899" s="1">
        <v>26</v>
      </c>
      <c r="G2899" s="1">
        <v>27</v>
      </c>
      <c r="H2899" s="1">
        <v>0</v>
      </c>
      <c r="I2899" s="1">
        <v>0</v>
      </c>
    </row>
    <row r="2900" spans="1:9" x14ac:dyDescent="0.25">
      <c r="A2900" s="2" t="s">
        <v>122</v>
      </c>
      <c r="B2900" s="2" t="s">
        <v>68</v>
      </c>
      <c r="C2900" s="2" t="s">
        <v>131</v>
      </c>
      <c r="D2900" s="2" t="s">
        <v>32</v>
      </c>
      <c r="E2900" s="1">
        <v>74</v>
      </c>
      <c r="F2900" s="1">
        <v>71</v>
      </c>
      <c r="G2900" s="1">
        <v>80</v>
      </c>
      <c r="H2900" s="1">
        <v>16</v>
      </c>
      <c r="I2900" s="1">
        <v>43</v>
      </c>
    </row>
    <row r="2901" spans="1:9" hidden="1" x14ac:dyDescent="0.25">
      <c r="A2901" s="2" t="s">
        <v>122</v>
      </c>
      <c r="B2901" s="2" t="s">
        <v>68</v>
      </c>
      <c r="C2901" s="2" t="s">
        <v>132</v>
      </c>
      <c r="D2901" s="2" t="s">
        <v>32</v>
      </c>
      <c r="E2901" s="1">
        <v>74</v>
      </c>
      <c r="F2901" s="1">
        <v>71</v>
      </c>
      <c r="G2901" s="1">
        <v>71</v>
      </c>
      <c r="H2901" s="1">
        <v>30</v>
      </c>
      <c r="I2901" s="1">
        <v>59</v>
      </c>
    </row>
    <row r="2902" spans="1:9" hidden="1" x14ac:dyDescent="0.25">
      <c r="A2902" s="2" t="s">
        <v>122</v>
      </c>
      <c r="B2902" s="2" t="s">
        <v>68</v>
      </c>
      <c r="C2902" s="2" t="s">
        <v>133</v>
      </c>
      <c r="D2902" s="2" t="s">
        <v>32</v>
      </c>
      <c r="E2902" s="1">
        <v>75</v>
      </c>
      <c r="F2902" s="1">
        <v>74</v>
      </c>
      <c r="G2902" s="1">
        <v>86</v>
      </c>
      <c r="H2902" s="1">
        <v>38</v>
      </c>
      <c r="I2902" s="1">
        <v>66</v>
      </c>
    </row>
    <row r="2903" spans="1:9" hidden="1" x14ac:dyDescent="0.25">
      <c r="A2903" s="2" t="s">
        <v>122</v>
      </c>
      <c r="B2903" s="2" t="s">
        <v>68</v>
      </c>
      <c r="C2903" s="2" t="s">
        <v>2</v>
      </c>
      <c r="D2903" s="2" t="s">
        <v>32</v>
      </c>
      <c r="E2903" s="1">
        <v>100</v>
      </c>
      <c r="F2903" s="1">
        <v>98</v>
      </c>
      <c r="G2903" s="1">
        <v>116</v>
      </c>
      <c r="H2903" s="1">
        <v>65</v>
      </c>
      <c r="I2903" s="1">
        <v>88</v>
      </c>
    </row>
    <row r="2904" spans="1:9" hidden="1" x14ac:dyDescent="0.25">
      <c r="A2904" s="2" t="s">
        <v>122</v>
      </c>
      <c r="B2904" s="2" t="s">
        <v>57</v>
      </c>
      <c r="C2904" s="2" t="s">
        <v>129</v>
      </c>
      <c r="D2904" s="2" t="s">
        <v>32</v>
      </c>
      <c r="E2904" s="1">
        <v>16</v>
      </c>
      <c r="F2904" s="1">
        <v>0</v>
      </c>
      <c r="G2904" s="1">
        <v>27</v>
      </c>
      <c r="H2904" s="1">
        <v>0</v>
      </c>
      <c r="I2904" s="1">
        <v>0</v>
      </c>
    </row>
    <row r="2905" spans="1:9" hidden="1" x14ac:dyDescent="0.25">
      <c r="A2905" s="2" t="s">
        <v>122</v>
      </c>
      <c r="B2905" s="2" t="s">
        <v>57</v>
      </c>
      <c r="C2905" s="2" t="s">
        <v>130</v>
      </c>
      <c r="D2905" s="2" t="s">
        <v>32</v>
      </c>
      <c r="E2905" s="1">
        <v>15</v>
      </c>
      <c r="F2905" s="1">
        <v>15</v>
      </c>
      <c r="G2905" s="1">
        <v>11</v>
      </c>
      <c r="H2905" s="1">
        <v>0</v>
      </c>
      <c r="I2905" s="1">
        <v>0</v>
      </c>
    </row>
    <row r="2906" spans="1:9" x14ac:dyDescent="0.25">
      <c r="A2906" s="2" t="s">
        <v>122</v>
      </c>
      <c r="B2906" s="2" t="s">
        <v>57</v>
      </c>
      <c r="C2906" s="2" t="s">
        <v>131</v>
      </c>
      <c r="D2906" s="2" t="s">
        <v>32</v>
      </c>
      <c r="E2906" s="1">
        <v>158</v>
      </c>
      <c r="F2906" s="1">
        <v>157</v>
      </c>
      <c r="G2906" s="1">
        <v>187</v>
      </c>
      <c r="H2906" s="1">
        <v>52</v>
      </c>
      <c r="I2906" s="1">
        <v>135</v>
      </c>
    </row>
    <row r="2907" spans="1:9" hidden="1" x14ac:dyDescent="0.25">
      <c r="A2907" s="2" t="s">
        <v>122</v>
      </c>
      <c r="B2907" s="2" t="s">
        <v>57</v>
      </c>
      <c r="C2907" s="2" t="s">
        <v>132</v>
      </c>
      <c r="D2907" s="2" t="s">
        <v>32</v>
      </c>
      <c r="E2907" s="1">
        <v>97</v>
      </c>
      <c r="F2907" s="1">
        <v>97</v>
      </c>
      <c r="G2907" s="1">
        <v>70</v>
      </c>
      <c r="H2907" s="1">
        <v>52</v>
      </c>
      <c r="I2907" s="1">
        <v>92</v>
      </c>
    </row>
    <row r="2908" spans="1:9" hidden="1" x14ac:dyDescent="0.25">
      <c r="A2908" s="2" t="s">
        <v>122</v>
      </c>
      <c r="B2908" s="2" t="s">
        <v>57</v>
      </c>
      <c r="C2908" s="2" t="s">
        <v>133</v>
      </c>
      <c r="D2908" s="2" t="s">
        <v>32</v>
      </c>
      <c r="E2908" s="1">
        <v>20</v>
      </c>
      <c r="F2908" s="1">
        <v>20</v>
      </c>
      <c r="G2908" s="1">
        <v>21</v>
      </c>
      <c r="H2908" s="1">
        <v>16</v>
      </c>
      <c r="I2908" s="1">
        <v>20</v>
      </c>
    </row>
    <row r="2909" spans="1:9" hidden="1" x14ac:dyDescent="0.25">
      <c r="A2909" s="2" t="s">
        <v>122</v>
      </c>
      <c r="B2909" s="2" t="s">
        <v>57</v>
      </c>
      <c r="C2909" s="2" t="s">
        <v>2</v>
      </c>
      <c r="D2909" s="2" t="s">
        <v>32</v>
      </c>
      <c r="E2909" s="1">
        <v>8</v>
      </c>
      <c r="F2909" s="1">
        <v>8</v>
      </c>
      <c r="G2909" s="1">
        <v>10</v>
      </c>
      <c r="H2909" s="1">
        <v>8</v>
      </c>
      <c r="I2909" s="1">
        <v>8</v>
      </c>
    </row>
    <row r="2910" spans="1:9" hidden="1" x14ac:dyDescent="0.25">
      <c r="A2910" s="2" t="s">
        <v>122</v>
      </c>
      <c r="B2910" s="2" t="s">
        <v>102</v>
      </c>
      <c r="C2910" s="2" t="s">
        <v>129</v>
      </c>
      <c r="D2910" s="2" t="s">
        <v>32</v>
      </c>
      <c r="E2910" s="1">
        <v>6</v>
      </c>
      <c r="F2910" s="1">
        <v>0</v>
      </c>
      <c r="G2910" s="1">
        <v>10</v>
      </c>
      <c r="H2910" s="1">
        <v>0</v>
      </c>
      <c r="I2910" s="1">
        <v>0</v>
      </c>
    </row>
    <row r="2911" spans="1:9" hidden="1" x14ac:dyDescent="0.25">
      <c r="A2911" s="2" t="s">
        <v>122</v>
      </c>
      <c r="B2911" s="2" t="s">
        <v>102</v>
      </c>
      <c r="C2911" s="2" t="s">
        <v>130</v>
      </c>
      <c r="D2911" s="2" t="s">
        <v>32</v>
      </c>
      <c r="E2911" s="1" t="s">
        <v>151</v>
      </c>
      <c r="F2911" s="1" t="s">
        <v>151</v>
      </c>
      <c r="G2911" s="1">
        <v>3</v>
      </c>
      <c r="H2911" s="1">
        <v>0</v>
      </c>
      <c r="I2911" s="1">
        <v>0</v>
      </c>
    </row>
    <row r="2912" spans="1:9" x14ac:dyDescent="0.25">
      <c r="A2912" s="2" t="s">
        <v>122</v>
      </c>
      <c r="B2912" s="2" t="s">
        <v>102</v>
      </c>
      <c r="C2912" s="2" t="s">
        <v>131</v>
      </c>
      <c r="D2912" s="2" t="s">
        <v>32</v>
      </c>
      <c r="E2912" s="1">
        <v>23</v>
      </c>
      <c r="F2912" s="1">
        <v>23</v>
      </c>
      <c r="G2912" s="1">
        <v>34</v>
      </c>
      <c r="H2912" s="1">
        <v>6</v>
      </c>
      <c r="I2912" s="1">
        <v>19</v>
      </c>
    </row>
    <row r="2913" spans="1:9" hidden="1" x14ac:dyDescent="0.25">
      <c r="A2913" s="2" t="s">
        <v>122</v>
      </c>
      <c r="B2913" s="2" t="s">
        <v>102</v>
      </c>
      <c r="C2913" s="2" t="s">
        <v>132</v>
      </c>
      <c r="D2913" s="2" t="s">
        <v>32</v>
      </c>
      <c r="E2913" s="1">
        <v>34</v>
      </c>
      <c r="F2913" s="1">
        <v>33</v>
      </c>
      <c r="G2913" s="1">
        <v>32</v>
      </c>
      <c r="H2913" s="1">
        <v>9</v>
      </c>
      <c r="I2913" s="1">
        <v>28</v>
      </c>
    </row>
    <row r="2914" spans="1:9" hidden="1" x14ac:dyDescent="0.25">
      <c r="A2914" s="2" t="s">
        <v>122</v>
      </c>
      <c r="B2914" s="2" t="s">
        <v>102</v>
      </c>
      <c r="C2914" s="2" t="s">
        <v>133</v>
      </c>
      <c r="D2914" s="2" t="s">
        <v>32</v>
      </c>
      <c r="E2914" s="1" t="s">
        <v>151</v>
      </c>
      <c r="F2914" s="1" t="s">
        <v>151</v>
      </c>
      <c r="G2914" s="1">
        <v>3</v>
      </c>
      <c r="H2914" s="1" t="s">
        <v>151</v>
      </c>
      <c r="I2914" s="1">
        <v>4</v>
      </c>
    </row>
    <row r="2915" spans="1:9" hidden="1" x14ac:dyDescent="0.25">
      <c r="A2915" s="2" t="s">
        <v>122</v>
      </c>
      <c r="B2915" s="2" t="s">
        <v>102</v>
      </c>
      <c r="C2915" s="2" t="s">
        <v>2</v>
      </c>
      <c r="D2915" s="2" t="s">
        <v>32</v>
      </c>
      <c r="E2915" s="1" t="s">
        <v>151</v>
      </c>
      <c r="F2915" s="1" t="s">
        <v>151</v>
      </c>
      <c r="G2915" s="1">
        <v>0</v>
      </c>
      <c r="H2915" s="1">
        <v>0</v>
      </c>
      <c r="I2915" s="1">
        <v>0</v>
      </c>
    </row>
    <row r="2916" spans="1:9" hidden="1" x14ac:dyDescent="0.25">
      <c r="A2916" s="2" t="s">
        <v>122</v>
      </c>
      <c r="B2916" s="2" t="s">
        <v>64</v>
      </c>
      <c r="C2916" s="2" t="s">
        <v>130</v>
      </c>
      <c r="D2916" s="2" t="s">
        <v>32</v>
      </c>
      <c r="E2916" s="1" t="s">
        <v>151</v>
      </c>
      <c r="F2916" s="1" t="s">
        <v>151</v>
      </c>
      <c r="G2916" s="1">
        <v>3</v>
      </c>
      <c r="H2916" s="1">
        <v>0</v>
      </c>
      <c r="I2916" s="1">
        <v>0</v>
      </c>
    </row>
    <row r="2917" spans="1:9" x14ac:dyDescent="0.25">
      <c r="A2917" s="2" t="s">
        <v>122</v>
      </c>
      <c r="B2917" s="2" t="s">
        <v>64</v>
      </c>
      <c r="C2917" s="2" t="s">
        <v>131</v>
      </c>
      <c r="D2917" s="2" t="s">
        <v>32</v>
      </c>
      <c r="E2917" s="1">
        <v>5</v>
      </c>
      <c r="F2917" s="1">
        <v>5</v>
      </c>
      <c r="G2917" s="1">
        <v>6</v>
      </c>
      <c r="H2917" s="1">
        <v>0</v>
      </c>
      <c r="I2917" s="1">
        <v>2</v>
      </c>
    </row>
    <row r="2918" spans="1:9" hidden="1" x14ac:dyDescent="0.25">
      <c r="A2918" s="2" t="s">
        <v>122</v>
      </c>
      <c r="B2918" s="2" t="s">
        <v>64</v>
      </c>
      <c r="C2918" s="2" t="s">
        <v>132</v>
      </c>
      <c r="D2918" s="2" t="s">
        <v>32</v>
      </c>
      <c r="E2918" s="1" t="s">
        <v>151</v>
      </c>
      <c r="F2918" s="1" t="s">
        <v>151</v>
      </c>
      <c r="G2918" s="1">
        <v>4</v>
      </c>
      <c r="H2918" s="1">
        <v>0</v>
      </c>
      <c r="I2918" s="1">
        <v>1</v>
      </c>
    </row>
    <row r="2919" spans="1:9" hidden="1" x14ac:dyDescent="0.25">
      <c r="A2919" s="2" t="s">
        <v>122</v>
      </c>
      <c r="B2919" s="2" t="s">
        <v>64</v>
      </c>
      <c r="C2919" s="2" t="s">
        <v>133</v>
      </c>
      <c r="D2919" s="2" t="s">
        <v>32</v>
      </c>
      <c r="E2919" s="1" t="s">
        <v>151</v>
      </c>
      <c r="F2919" s="1" t="s">
        <v>151</v>
      </c>
      <c r="G2919" s="1">
        <v>3</v>
      </c>
      <c r="H2919" s="1" t="s">
        <v>151</v>
      </c>
      <c r="I2919" s="1">
        <v>2</v>
      </c>
    </row>
    <row r="2920" spans="1:9" hidden="1" x14ac:dyDescent="0.25">
      <c r="A2920" s="2" t="s">
        <v>122</v>
      </c>
      <c r="B2920" s="2" t="s">
        <v>64</v>
      </c>
      <c r="C2920" s="2" t="s">
        <v>2</v>
      </c>
      <c r="D2920" s="2" t="s">
        <v>32</v>
      </c>
      <c r="E2920" s="1" t="s">
        <v>151</v>
      </c>
      <c r="F2920" s="1" t="s">
        <v>151</v>
      </c>
      <c r="G2920" s="1">
        <v>1</v>
      </c>
      <c r="H2920" s="1" t="s">
        <v>151</v>
      </c>
      <c r="I2920" s="1">
        <v>1</v>
      </c>
    </row>
    <row r="2921" spans="1:9" x14ac:dyDescent="0.25">
      <c r="A2921" s="2" t="s">
        <v>122</v>
      </c>
      <c r="B2921" s="2" t="s">
        <v>74</v>
      </c>
      <c r="C2921" s="2" t="s">
        <v>131</v>
      </c>
      <c r="D2921" s="2" t="s">
        <v>32</v>
      </c>
      <c r="E2921" s="1">
        <v>0</v>
      </c>
      <c r="F2921" s="1">
        <v>0</v>
      </c>
      <c r="G2921" s="1">
        <v>2</v>
      </c>
      <c r="H2921" s="1">
        <v>0</v>
      </c>
      <c r="I2921" s="1">
        <v>0</v>
      </c>
    </row>
    <row r="2922" spans="1:9" hidden="1" x14ac:dyDescent="0.25">
      <c r="A2922" s="2" t="s">
        <v>122</v>
      </c>
      <c r="B2922" s="2" t="s">
        <v>74</v>
      </c>
      <c r="C2922" s="2" t="s">
        <v>132</v>
      </c>
      <c r="D2922" s="2" t="s">
        <v>32</v>
      </c>
      <c r="E2922" s="1">
        <v>0</v>
      </c>
      <c r="F2922" s="1">
        <v>0</v>
      </c>
      <c r="G2922" s="1">
        <v>28</v>
      </c>
      <c r="H2922" s="1">
        <v>0</v>
      </c>
      <c r="I2922" s="1">
        <v>0</v>
      </c>
    </row>
    <row r="2923" spans="1:9" hidden="1" x14ac:dyDescent="0.25">
      <c r="A2923" s="2" t="s">
        <v>122</v>
      </c>
      <c r="B2923" s="2" t="s">
        <v>74</v>
      </c>
      <c r="C2923" s="2" t="s">
        <v>133</v>
      </c>
      <c r="D2923" s="2" t="s">
        <v>32</v>
      </c>
      <c r="E2923" s="1">
        <v>0</v>
      </c>
      <c r="F2923" s="1">
        <v>0</v>
      </c>
      <c r="G2923" s="1">
        <v>14</v>
      </c>
      <c r="H2923" s="1">
        <v>0</v>
      </c>
      <c r="I2923" s="1">
        <v>0</v>
      </c>
    </row>
    <row r="2924" spans="1:9" hidden="1" x14ac:dyDescent="0.25">
      <c r="A2924" s="2" t="s">
        <v>122</v>
      </c>
      <c r="B2924" s="2" t="s">
        <v>74</v>
      </c>
      <c r="C2924" s="2" t="s">
        <v>2</v>
      </c>
      <c r="D2924" s="2" t="s">
        <v>32</v>
      </c>
      <c r="E2924" s="1">
        <v>0</v>
      </c>
      <c r="F2924" s="1">
        <v>0</v>
      </c>
      <c r="G2924" s="1">
        <v>3</v>
      </c>
      <c r="H2924" s="1">
        <v>0</v>
      </c>
      <c r="I2924" s="1">
        <v>0</v>
      </c>
    </row>
    <row r="2925" spans="1:9" hidden="1" x14ac:dyDescent="0.25">
      <c r="A2925" s="2" t="s">
        <v>122</v>
      </c>
      <c r="B2925" s="2" t="s">
        <v>103</v>
      </c>
      <c r="C2925" s="2" t="s">
        <v>129</v>
      </c>
      <c r="D2925" s="2" t="s">
        <v>32</v>
      </c>
      <c r="E2925" s="1">
        <v>547</v>
      </c>
      <c r="F2925" s="1">
        <v>0</v>
      </c>
      <c r="G2925" s="1">
        <v>1840</v>
      </c>
      <c r="H2925" s="1">
        <v>0</v>
      </c>
      <c r="I2925" s="1">
        <v>0</v>
      </c>
    </row>
    <row r="2926" spans="1:9" hidden="1" x14ac:dyDescent="0.25">
      <c r="A2926" s="2" t="s">
        <v>122</v>
      </c>
      <c r="B2926" s="2" t="s">
        <v>103</v>
      </c>
      <c r="C2926" s="2" t="s">
        <v>130</v>
      </c>
      <c r="D2926" s="2" t="s">
        <v>32</v>
      </c>
      <c r="E2926" s="1">
        <v>1490</v>
      </c>
      <c r="F2926" s="1">
        <v>1405</v>
      </c>
      <c r="G2926" s="1">
        <v>1502</v>
      </c>
      <c r="H2926" s="1">
        <v>0</v>
      </c>
      <c r="I2926" s="1">
        <v>49</v>
      </c>
    </row>
    <row r="2927" spans="1:9" x14ac:dyDescent="0.25">
      <c r="A2927" s="2" t="s">
        <v>122</v>
      </c>
      <c r="B2927" s="2" t="s">
        <v>103</v>
      </c>
      <c r="C2927" s="2" t="s">
        <v>131</v>
      </c>
      <c r="D2927" s="2" t="s">
        <v>32</v>
      </c>
      <c r="E2927" s="1">
        <v>3247</v>
      </c>
      <c r="F2927" s="1">
        <v>3111</v>
      </c>
      <c r="G2927" s="1">
        <v>3780</v>
      </c>
      <c r="H2927" s="1">
        <v>537</v>
      </c>
      <c r="I2927" s="1">
        <v>1823</v>
      </c>
    </row>
    <row r="2928" spans="1:9" hidden="1" x14ac:dyDescent="0.25">
      <c r="A2928" s="2" t="s">
        <v>122</v>
      </c>
      <c r="B2928" s="2" t="s">
        <v>103</v>
      </c>
      <c r="C2928" s="2" t="s">
        <v>132</v>
      </c>
      <c r="D2928" s="2" t="s">
        <v>32</v>
      </c>
      <c r="E2928" s="1">
        <v>3448</v>
      </c>
      <c r="F2928" s="1">
        <v>3339</v>
      </c>
      <c r="G2928" s="1">
        <v>3982</v>
      </c>
      <c r="H2928" s="1">
        <v>1096</v>
      </c>
      <c r="I2928" s="1">
        <v>2474</v>
      </c>
    </row>
    <row r="2929" spans="1:9" hidden="1" x14ac:dyDescent="0.25">
      <c r="A2929" s="2" t="s">
        <v>122</v>
      </c>
      <c r="B2929" s="2" t="s">
        <v>103</v>
      </c>
      <c r="C2929" s="2" t="s">
        <v>133</v>
      </c>
      <c r="D2929" s="2" t="s">
        <v>32</v>
      </c>
      <c r="E2929" s="1">
        <v>5998</v>
      </c>
      <c r="F2929" s="1">
        <v>5910</v>
      </c>
      <c r="G2929" s="1">
        <v>6502</v>
      </c>
      <c r="H2929" s="1">
        <v>3085</v>
      </c>
      <c r="I2929" s="1">
        <v>5018</v>
      </c>
    </row>
    <row r="2930" spans="1:9" hidden="1" x14ac:dyDescent="0.25">
      <c r="A2930" s="2" t="s">
        <v>122</v>
      </c>
      <c r="B2930" s="2" t="s">
        <v>103</v>
      </c>
      <c r="C2930" s="2" t="s">
        <v>2</v>
      </c>
      <c r="D2930" s="2" t="s">
        <v>32</v>
      </c>
      <c r="E2930" s="1">
        <v>6041</v>
      </c>
      <c r="F2930" s="1">
        <v>5987</v>
      </c>
      <c r="G2930" s="1">
        <v>6006</v>
      </c>
      <c r="H2930" s="1">
        <v>4481</v>
      </c>
      <c r="I2930" s="1">
        <v>5500</v>
      </c>
    </row>
    <row r="2931" spans="1:9" hidden="1" x14ac:dyDescent="0.25">
      <c r="A2931" s="2" t="s">
        <v>122</v>
      </c>
      <c r="B2931" s="2" t="s">
        <v>59</v>
      </c>
      <c r="C2931" s="2" t="s">
        <v>129</v>
      </c>
      <c r="D2931" s="2" t="s">
        <v>32</v>
      </c>
      <c r="E2931" s="1">
        <v>7</v>
      </c>
      <c r="F2931" s="1">
        <v>0</v>
      </c>
      <c r="G2931" s="1">
        <v>28</v>
      </c>
      <c r="H2931" s="1">
        <v>0</v>
      </c>
      <c r="I2931" s="1">
        <v>0</v>
      </c>
    </row>
    <row r="2932" spans="1:9" hidden="1" x14ac:dyDescent="0.25">
      <c r="A2932" s="2" t="s">
        <v>122</v>
      </c>
      <c r="B2932" s="2" t="s">
        <v>59</v>
      </c>
      <c r="C2932" s="2" t="s">
        <v>130</v>
      </c>
      <c r="D2932" s="2" t="s">
        <v>32</v>
      </c>
      <c r="E2932" s="1">
        <v>13</v>
      </c>
      <c r="F2932" s="1">
        <v>13</v>
      </c>
      <c r="G2932" s="1">
        <v>11</v>
      </c>
      <c r="H2932" s="1">
        <v>0</v>
      </c>
      <c r="I2932" s="1">
        <v>0</v>
      </c>
    </row>
    <row r="2933" spans="1:9" x14ac:dyDescent="0.25">
      <c r="A2933" s="2" t="s">
        <v>122</v>
      </c>
      <c r="B2933" s="2" t="s">
        <v>59</v>
      </c>
      <c r="C2933" s="2" t="s">
        <v>131</v>
      </c>
      <c r="D2933" s="2" t="s">
        <v>32</v>
      </c>
      <c r="E2933" s="1">
        <v>50</v>
      </c>
      <c r="F2933" s="1">
        <v>49</v>
      </c>
      <c r="G2933" s="1">
        <v>39</v>
      </c>
      <c r="H2933" s="1">
        <v>18</v>
      </c>
      <c r="I2933" s="1">
        <v>42</v>
      </c>
    </row>
    <row r="2934" spans="1:9" hidden="1" x14ac:dyDescent="0.25">
      <c r="A2934" s="2" t="s">
        <v>122</v>
      </c>
      <c r="B2934" s="2" t="s">
        <v>59</v>
      </c>
      <c r="C2934" s="2" t="s">
        <v>132</v>
      </c>
      <c r="D2934" s="2" t="s">
        <v>32</v>
      </c>
      <c r="E2934" s="1">
        <v>65</v>
      </c>
      <c r="F2934" s="1">
        <v>65</v>
      </c>
      <c r="G2934" s="1">
        <v>61</v>
      </c>
      <c r="H2934" s="1">
        <v>17</v>
      </c>
      <c r="I2934" s="1">
        <v>52</v>
      </c>
    </row>
    <row r="2935" spans="1:9" hidden="1" x14ac:dyDescent="0.25">
      <c r="A2935" s="2" t="s">
        <v>122</v>
      </c>
      <c r="B2935" s="2" t="s">
        <v>59</v>
      </c>
      <c r="C2935" s="2" t="s">
        <v>133</v>
      </c>
      <c r="D2935" s="2" t="s">
        <v>32</v>
      </c>
      <c r="E2935" s="1">
        <v>41</v>
      </c>
      <c r="F2935" s="1">
        <v>41</v>
      </c>
      <c r="G2935" s="1">
        <v>41</v>
      </c>
      <c r="H2935" s="1">
        <v>25</v>
      </c>
      <c r="I2935" s="1">
        <v>39</v>
      </c>
    </row>
    <row r="2936" spans="1:9" hidden="1" x14ac:dyDescent="0.25">
      <c r="A2936" s="2" t="s">
        <v>122</v>
      </c>
      <c r="B2936" s="2" t="s">
        <v>59</v>
      </c>
      <c r="C2936" s="2" t="s">
        <v>2</v>
      </c>
      <c r="D2936" s="2" t="s">
        <v>32</v>
      </c>
      <c r="E2936" s="1">
        <v>16</v>
      </c>
      <c r="F2936" s="1">
        <v>16</v>
      </c>
      <c r="G2936" s="1">
        <v>11</v>
      </c>
      <c r="H2936" s="1">
        <v>9</v>
      </c>
      <c r="I2936" s="1">
        <v>14</v>
      </c>
    </row>
    <row r="2937" spans="1:9" hidden="1" x14ac:dyDescent="0.25">
      <c r="A2937" s="2" t="s">
        <v>122</v>
      </c>
      <c r="B2937" s="2" t="s">
        <v>65</v>
      </c>
      <c r="C2937" s="2" t="s">
        <v>129</v>
      </c>
      <c r="D2937" s="2" t="s">
        <v>32</v>
      </c>
      <c r="E2937" s="1">
        <v>0</v>
      </c>
      <c r="F2937" s="1">
        <v>0</v>
      </c>
      <c r="G2937" s="1">
        <v>23</v>
      </c>
      <c r="H2937" s="1">
        <v>0</v>
      </c>
      <c r="I2937" s="1">
        <v>0</v>
      </c>
    </row>
    <row r="2938" spans="1:9" hidden="1" x14ac:dyDescent="0.25">
      <c r="A2938" s="2" t="s">
        <v>122</v>
      </c>
      <c r="B2938" s="2" t="s">
        <v>65</v>
      </c>
      <c r="C2938" s="2" t="s">
        <v>130</v>
      </c>
      <c r="D2938" s="2" t="s">
        <v>32</v>
      </c>
      <c r="E2938" s="1">
        <v>0</v>
      </c>
      <c r="F2938" s="1">
        <v>0</v>
      </c>
      <c r="G2938" s="1">
        <v>9</v>
      </c>
      <c r="H2938" s="1">
        <v>0</v>
      </c>
      <c r="I2938" s="1">
        <v>0</v>
      </c>
    </row>
    <row r="2939" spans="1:9" x14ac:dyDescent="0.25">
      <c r="A2939" s="2" t="s">
        <v>122</v>
      </c>
      <c r="B2939" s="2" t="s">
        <v>65</v>
      </c>
      <c r="C2939" s="2" t="s">
        <v>131</v>
      </c>
      <c r="D2939" s="2" t="s">
        <v>32</v>
      </c>
      <c r="E2939" s="1">
        <v>0</v>
      </c>
      <c r="F2939" s="1">
        <v>0</v>
      </c>
      <c r="G2939" s="1">
        <v>25</v>
      </c>
      <c r="H2939" s="1">
        <v>0</v>
      </c>
      <c r="I2939" s="1">
        <v>0</v>
      </c>
    </row>
    <row r="2940" spans="1:9" hidden="1" x14ac:dyDescent="0.25">
      <c r="A2940" s="2" t="s">
        <v>122</v>
      </c>
      <c r="B2940" s="2" t="s">
        <v>65</v>
      </c>
      <c r="C2940" s="2" t="s">
        <v>132</v>
      </c>
      <c r="D2940" s="2" t="s">
        <v>32</v>
      </c>
      <c r="E2940" s="1">
        <v>0</v>
      </c>
      <c r="F2940" s="1">
        <v>0</v>
      </c>
      <c r="G2940" s="1">
        <v>27</v>
      </c>
      <c r="H2940" s="1">
        <v>0</v>
      </c>
      <c r="I2940" s="1">
        <v>0</v>
      </c>
    </row>
    <row r="2941" spans="1:9" hidden="1" x14ac:dyDescent="0.25">
      <c r="A2941" s="2" t="s">
        <v>122</v>
      </c>
      <c r="B2941" s="2" t="s">
        <v>65</v>
      </c>
      <c r="C2941" s="2" t="s">
        <v>133</v>
      </c>
      <c r="D2941" s="2" t="s">
        <v>32</v>
      </c>
      <c r="E2941" s="1">
        <v>0</v>
      </c>
      <c r="F2941" s="1">
        <v>0</v>
      </c>
      <c r="G2941" s="1">
        <v>59</v>
      </c>
      <c r="H2941" s="1">
        <v>0</v>
      </c>
      <c r="I2941" s="1">
        <v>0</v>
      </c>
    </row>
    <row r="2942" spans="1:9" hidden="1" x14ac:dyDescent="0.25">
      <c r="A2942" s="2" t="s">
        <v>122</v>
      </c>
      <c r="B2942" s="2" t="s">
        <v>65</v>
      </c>
      <c r="C2942" s="2" t="s">
        <v>2</v>
      </c>
      <c r="D2942" s="2" t="s">
        <v>32</v>
      </c>
      <c r="E2942" s="1">
        <v>0</v>
      </c>
      <c r="F2942" s="1">
        <v>0</v>
      </c>
      <c r="G2942" s="1">
        <v>34</v>
      </c>
      <c r="H2942" s="1">
        <v>0</v>
      </c>
      <c r="I2942" s="1">
        <v>0</v>
      </c>
    </row>
    <row r="2943" spans="1:9" hidden="1" x14ac:dyDescent="0.25">
      <c r="A2943" s="2" t="s">
        <v>122</v>
      </c>
      <c r="B2943" s="2" t="s">
        <v>67</v>
      </c>
      <c r="C2943" s="2" t="s">
        <v>129</v>
      </c>
      <c r="D2943" s="2" t="s">
        <v>32</v>
      </c>
      <c r="E2943" s="1">
        <v>32</v>
      </c>
      <c r="F2943" s="1">
        <v>0</v>
      </c>
      <c r="G2943" s="1">
        <v>103</v>
      </c>
      <c r="H2943" s="1">
        <v>0</v>
      </c>
      <c r="I2943" s="1">
        <v>0</v>
      </c>
    </row>
    <row r="2944" spans="1:9" hidden="1" x14ac:dyDescent="0.25">
      <c r="A2944" s="2" t="s">
        <v>122</v>
      </c>
      <c r="B2944" s="2" t="s">
        <v>67</v>
      </c>
      <c r="C2944" s="2" t="s">
        <v>130</v>
      </c>
      <c r="D2944" s="2" t="s">
        <v>32</v>
      </c>
      <c r="E2944" s="1">
        <v>77</v>
      </c>
      <c r="F2944" s="1">
        <v>73</v>
      </c>
      <c r="G2944" s="1">
        <v>97</v>
      </c>
      <c r="H2944" s="1">
        <v>0</v>
      </c>
      <c r="I2944" s="1">
        <v>0</v>
      </c>
    </row>
    <row r="2945" spans="1:9" x14ac:dyDescent="0.25">
      <c r="A2945" s="2" t="s">
        <v>122</v>
      </c>
      <c r="B2945" s="2" t="s">
        <v>67</v>
      </c>
      <c r="C2945" s="2" t="s">
        <v>131</v>
      </c>
      <c r="D2945" s="2" t="s">
        <v>32</v>
      </c>
      <c r="E2945" s="1">
        <v>261</v>
      </c>
      <c r="F2945" s="1">
        <v>250</v>
      </c>
      <c r="G2945" s="1">
        <v>324</v>
      </c>
      <c r="H2945" s="1">
        <v>77</v>
      </c>
      <c r="I2945" s="1">
        <v>184</v>
      </c>
    </row>
    <row r="2946" spans="1:9" hidden="1" x14ac:dyDescent="0.25">
      <c r="A2946" s="2" t="s">
        <v>122</v>
      </c>
      <c r="B2946" s="2" t="s">
        <v>67</v>
      </c>
      <c r="C2946" s="2" t="s">
        <v>132</v>
      </c>
      <c r="D2946" s="2" t="s">
        <v>32</v>
      </c>
      <c r="E2946" s="1">
        <v>323</v>
      </c>
      <c r="F2946" s="1">
        <v>319</v>
      </c>
      <c r="G2946" s="1">
        <v>378</v>
      </c>
      <c r="H2946" s="1">
        <v>113</v>
      </c>
      <c r="I2946" s="1">
        <v>258</v>
      </c>
    </row>
    <row r="2947" spans="1:9" hidden="1" x14ac:dyDescent="0.25">
      <c r="A2947" s="2" t="s">
        <v>122</v>
      </c>
      <c r="B2947" s="2" t="s">
        <v>67</v>
      </c>
      <c r="C2947" s="2" t="s">
        <v>133</v>
      </c>
      <c r="D2947" s="2" t="s">
        <v>32</v>
      </c>
      <c r="E2947" s="1">
        <v>356</v>
      </c>
      <c r="F2947" s="1">
        <v>350</v>
      </c>
      <c r="G2947" s="1">
        <v>375</v>
      </c>
      <c r="H2947" s="1">
        <v>192</v>
      </c>
      <c r="I2947" s="1">
        <v>299</v>
      </c>
    </row>
    <row r="2948" spans="1:9" hidden="1" x14ac:dyDescent="0.25">
      <c r="A2948" s="2" t="s">
        <v>122</v>
      </c>
      <c r="B2948" s="2" t="s">
        <v>67</v>
      </c>
      <c r="C2948" s="2" t="s">
        <v>2</v>
      </c>
      <c r="D2948" s="2" t="s">
        <v>32</v>
      </c>
      <c r="E2948" s="1">
        <v>242</v>
      </c>
      <c r="F2948" s="1">
        <v>236</v>
      </c>
      <c r="G2948" s="1">
        <v>260</v>
      </c>
      <c r="H2948" s="1">
        <v>177</v>
      </c>
      <c r="I2948" s="1">
        <v>218</v>
      </c>
    </row>
    <row r="2949" spans="1:9" x14ac:dyDescent="0.25">
      <c r="A2949" s="2" t="s">
        <v>122</v>
      </c>
      <c r="B2949" s="2" t="s">
        <v>109</v>
      </c>
      <c r="C2949" s="2" t="s">
        <v>131</v>
      </c>
      <c r="D2949" s="2" t="s">
        <v>32</v>
      </c>
      <c r="E2949" s="1">
        <v>0</v>
      </c>
      <c r="F2949" s="1">
        <v>0</v>
      </c>
      <c r="G2949" s="1">
        <v>1</v>
      </c>
      <c r="H2949" s="1">
        <v>0</v>
      </c>
      <c r="I2949" s="1">
        <v>0</v>
      </c>
    </row>
    <row r="2950" spans="1:9" hidden="1" x14ac:dyDescent="0.25">
      <c r="A2950" s="2" t="s">
        <v>122</v>
      </c>
      <c r="B2950" s="2" t="s">
        <v>109</v>
      </c>
      <c r="C2950" s="2" t="s">
        <v>133</v>
      </c>
      <c r="D2950" s="2" t="s">
        <v>32</v>
      </c>
      <c r="E2950" s="1">
        <v>0</v>
      </c>
      <c r="F2950" s="1">
        <v>0</v>
      </c>
      <c r="G2950" s="1">
        <v>4</v>
      </c>
      <c r="H2950" s="1">
        <v>0</v>
      </c>
      <c r="I2950" s="1">
        <v>0</v>
      </c>
    </row>
    <row r="2951" spans="1:9" x14ac:dyDescent="0.25">
      <c r="A2951" s="2" t="s">
        <v>122</v>
      </c>
      <c r="B2951" s="2" t="s">
        <v>110</v>
      </c>
      <c r="C2951" s="2" t="s">
        <v>131</v>
      </c>
      <c r="D2951" s="2" t="s">
        <v>32</v>
      </c>
      <c r="E2951" s="1">
        <v>0</v>
      </c>
      <c r="F2951" s="1">
        <v>0</v>
      </c>
      <c r="G2951" s="1">
        <v>1</v>
      </c>
      <c r="H2951" s="1">
        <v>0</v>
      </c>
      <c r="I2951" s="1">
        <v>0</v>
      </c>
    </row>
    <row r="2952" spans="1:9" hidden="1" x14ac:dyDescent="0.25">
      <c r="A2952" s="2" t="s">
        <v>122</v>
      </c>
      <c r="B2952" s="2" t="s">
        <v>110</v>
      </c>
      <c r="C2952" s="2" t="s">
        <v>133</v>
      </c>
      <c r="D2952" s="2" t="s">
        <v>32</v>
      </c>
      <c r="E2952" s="1">
        <v>0</v>
      </c>
      <c r="F2952" s="1">
        <v>0</v>
      </c>
      <c r="G2952" s="1">
        <v>4</v>
      </c>
      <c r="H2952" s="1">
        <v>0</v>
      </c>
      <c r="I2952" s="1">
        <v>0</v>
      </c>
    </row>
    <row r="2953" spans="1:9" hidden="1" x14ac:dyDescent="0.25">
      <c r="A2953" s="2" t="s">
        <v>122</v>
      </c>
      <c r="B2953" s="2" t="s">
        <v>110</v>
      </c>
      <c r="C2953" s="2" t="s">
        <v>2</v>
      </c>
      <c r="D2953" s="2" t="s">
        <v>32</v>
      </c>
      <c r="E2953" s="1">
        <v>0</v>
      </c>
      <c r="F2953" s="1">
        <v>0</v>
      </c>
      <c r="G2953" s="1">
        <v>8</v>
      </c>
      <c r="H2953" s="1">
        <v>0</v>
      </c>
      <c r="I2953" s="1">
        <v>0</v>
      </c>
    </row>
    <row r="2954" spans="1:9" hidden="1" x14ac:dyDescent="0.25">
      <c r="A2954" s="2" t="s">
        <v>122</v>
      </c>
      <c r="B2954" s="2" t="s">
        <v>56</v>
      </c>
      <c r="C2954" s="2" t="s">
        <v>129</v>
      </c>
      <c r="D2954" s="2" t="s">
        <v>32</v>
      </c>
      <c r="E2954" s="1">
        <v>12</v>
      </c>
      <c r="F2954" s="1">
        <v>0</v>
      </c>
      <c r="G2954" s="1">
        <v>40</v>
      </c>
      <c r="H2954" s="1">
        <v>0</v>
      </c>
      <c r="I2954" s="1">
        <v>0</v>
      </c>
    </row>
    <row r="2955" spans="1:9" hidden="1" x14ac:dyDescent="0.25">
      <c r="A2955" s="2" t="s">
        <v>122</v>
      </c>
      <c r="B2955" s="2" t="s">
        <v>56</v>
      </c>
      <c r="C2955" s="2" t="s">
        <v>130</v>
      </c>
      <c r="D2955" s="2" t="s">
        <v>32</v>
      </c>
      <c r="E2955" s="1">
        <v>34</v>
      </c>
      <c r="F2955" s="1">
        <v>34</v>
      </c>
      <c r="G2955" s="1">
        <v>37</v>
      </c>
      <c r="H2955" s="1">
        <v>0</v>
      </c>
      <c r="I2955" s="1">
        <v>0</v>
      </c>
    </row>
    <row r="2956" spans="1:9" x14ac:dyDescent="0.25">
      <c r="A2956" s="2" t="s">
        <v>122</v>
      </c>
      <c r="B2956" s="2" t="s">
        <v>56</v>
      </c>
      <c r="C2956" s="2" t="s">
        <v>131</v>
      </c>
      <c r="D2956" s="2" t="s">
        <v>32</v>
      </c>
      <c r="E2956" s="1">
        <v>71</v>
      </c>
      <c r="F2956" s="1">
        <v>71</v>
      </c>
      <c r="G2956" s="1">
        <v>75</v>
      </c>
      <c r="H2956" s="1">
        <v>24</v>
      </c>
      <c r="I2956" s="1">
        <v>58</v>
      </c>
    </row>
    <row r="2957" spans="1:9" hidden="1" x14ac:dyDescent="0.25">
      <c r="A2957" s="2" t="s">
        <v>122</v>
      </c>
      <c r="B2957" s="2" t="s">
        <v>56</v>
      </c>
      <c r="C2957" s="2" t="s">
        <v>132</v>
      </c>
      <c r="D2957" s="2" t="s">
        <v>32</v>
      </c>
      <c r="E2957" s="1">
        <v>140</v>
      </c>
      <c r="F2957" s="1">
        <v>140</v>
      </c>
      <c r="G2957" s="1">
        <v>109</v>
      </c>
      <c r="H2957" s="1">
        <v>54</v>
      </c>
      <c r="I2957" s="1">
        <v>126</v>
      </c>
    </row>
    <row r="2958" spans="1:9" hidden="1" x14ac:dyDescent="0.25">
      <c r="A2958" s="2" t="s">
        <v>122</v>
      </c>
      <c r="B2958" s="2" t="s">
        <v>56</v>
      </c>
      <c r="C2958" s="2" t="s">
        <v>133</v>
      </c>
      <c r="D2958" s="2" t="s">
        <v>32</v>
      </c>
      <c r="E2958" s="1">
        <v>26</v>
      </c>
      <c r="F2958" s="1">
        <v>26</v>
      </c>
      <c r="G2958" s="1">
        <v>22</v>
      </c>
      <c r="H2958" s="1">
        <v>9</v>
      </c>
      <c r="I2958" s="1">
        <v>25</v>
      </c>
    </row>
    <row r="2959" spans="1:9" hidden="1" x14ac:dyDescent="0.25">
      <c r="A2959" s="2" t="s">
        <v>122</v>
      </c>
      <c r="B2959" s="2" t="s">
        <v>56</v>
      </c>
      <c r="C2959" s="2" t="s">
        <v>2</v>
      </c>
      <c r="D2959" s="2" t="s">
        <v>32</v>
      </c>
      <c r="E2959" s="1" t="s">
        <v>151</v>
      </c>
      <c r="F2959" s="1" t="s">
        <v>151</v>
      </c>
      <c r="G2959" s="1">
        <v>4</v>
      </c>
      <c r="H2959" s="1" t="s">
        <v>151</v>
      </c>
      <c r="I2959" s="1">
        <v>2</v>
      </c>
    </row>
    <row r="2960" spans="1:9" hidden="1" x14ac:dyDescent="0.25">
      <c r="A2960" s="2" t="s">
        <v>122</v>
      </c>
      <c r="B2960" s="2" t="s">
        <v>70</v>
      </c>
      <c r="C2960" s="2" t="s">
        <v>129</v>
      </c>
      <c r="D2960" s="2" t="s">
        <v>32</v>
      </c>
      <c r="E2960" s="1">
        <v>5</v>
      </c>
      <c r="F2960" s="1">
        <v>0</v>
      </c>
      <c r="G2960" s="1">
        <v>0</v>
      </c>
      <c r="H2960" s="1">
        <v>0</v>
      </c>
      <c r="I2960" s="1">
        <v>0</v>
      </c>
    </row>
    <row r="2961" spans="1:9" hidden="1" x14ac:dyDescent="0.25">
      <c r="A2961" s="2" t="s">
        <v>122</v>
      </c>
      <c r="B2961" s="2" t="s">
        <v>70</v>
      </c>
      <c r="C2961" s="2" t="s">
        <v>130</v>
      </c>
      <c r="D2961" s="2" t="s">
        <v>32</v>
      </c>
      <c r="E2961" s="1">
        <v>10</v>
      </c>
      <c r="F2961" s="1">
        <v>10</v>
      </c>
      <c r="G2961" s="1">
        <v>0</v>
      </c>
      <c r="H2961" s="1">
        <v>0</v>
      </c>
      <c r="I2961" s="1">
        <v>1</v>
      </c>
    </row>
    <row r="2962" spans="1:9" x14ac:dyDescent="0.25">
      <c r="A2962" s="2" t="s">
        <v>122</v>
      </c>
      <c r="B2962" s="2" t="s">
        <v>70</v>
      </c>
      <c r="C2962" s="2" t="s">
        <v>131</v>
      </c>
      <c r="D2962" s="2" t="s">
        <v>32</v>
      </c>
      <c r="E2962" s="1">
        <v>36</v>
      </c>
      <c r="F2962" s="1">
        <v>35</v>
      </c>
      <c r="G2962" s="1">
        <v>0</v>
      </c>
      <c r="H2962" s="1">
        <v>7</v>
      </c>
      <c r="I2962" s="1">
        <v>28</v>
      </c>
    </row>
    <row r="2963" spans="1:9" hidden="1" x14ac:dyDescent="0.25">
      <c r="A2963" s="2" t="s">
        <v>122</v>
      </c>
      <c r="B2963" s="2" t="s">
        <v>70</v>
      </c>
      <c r="C2963" s="2" t="s">
        <v>132</v>
      </c>
      <c r="D2963" s="2" t="s">
        <v>32</v>
      </c>
      <c r="E2963" s="1">
        <v>47</v>
      </c>
      <c r="F2963" s="1">
        <v>43</v>
      </c>
      <c r="G2963" s="1">
        <v>0</v>
      </c>
      <c r="H2963" s="1">
        <v>9</v>
      </c>
      <c r="I2963" s="1">
        <v>30</v>
      </c>
    </row>
    <row r="2964" spans="1:9" hidden="1" x14ac:dyDescent="0.25">
      <c r="A2964" s="2" t="s">
        <v>122</v>
      </c>
      <c r="B2964" s="2" t="s">
        <v>70</v>
      </c>
      <c r="C2964" s="2" t="s">
        <v>133</v>
      </c>
      <c r="D2964" s="2" t="s">
        <v>32</v>
      </c>
      <c r="E2964" s="1">
        <v>85</v>
      </c>
      <c r="F2964" s="1">
        <v>81</v>
      </c>
      <c r="G2964" s="1">
        <v>0</v>
      </c>
      <c r="H2964" s="1">
        <v>42</v>
      </c>
      <c r="I2964" s="1">
        <v>71</v>
      </c>
    </row>
    <row r="2965" spans="1:9" hidden="1" x14ac:dyDescent="0.25">
      <c r="A2965" s="2" t="s">
        <v>122</v>
      </c>
      <c r="B2965" s="2" t="s">
        <v>70</v>
      </c>
      <c r="C2965" s="2" t="s">
        <v>2</v>
      </c>
      <c r="D2965" s="2" t="s">
        <v>32</v>
      </c>
      <c r="E2965" s="1">
        <v>47</v>
      </c>
      <c r="F2965" s="1">
        <v>46</v>
      </c>
      <c r="G2965" s="1">
        <v>0</v>
      </c>
      <c r="H2965" s="1">
        <v>26</v>
      </c>
      <c r="I2965" s="1">
        <v>39</v>
      </c>
    </row>
    <row r="2966" spans="1:9" hidden="1" x14ac:dyDescent="0.25">
      <c r="A2966" s="2" t="s">
        <v>123</v>
      </c>
      <c r="B2966" s="2" t="s">
        <v>105</v>
      </c>
      <c r="C2966" s="2" t="s">
        <v>129</v>
      </c>
      <c r="D2966" s="2" t="s">
        <v>32</v>
      </c>
      <c r="E2966" s="1">
        <v>6</v>
      </c>
      <c r="F2966" s="1">
        <v>0</v>
      </c>
      <c r="G2966" s="1">
        <v>12</v>
      </c>
      <c r="H2966" s="1">
        <v>0</v>
      </c>
      <c r="I2966" s="1">
        <v>0</v>
      </c>
    </row>
    <row r="2967" spans="1:9" hidden="1" x14ac:dyDescent="0.25">
      <c r="A2967" s="2" t="s">
        <v>123</v>
      </c>
      <c r="B2967" s="2" t="s">
        <v>105</v>
      </c>
      <c r="C2967" s="2" t="s">
        <v>130</v>
      </c>
      <c r="D2967" s="2" t="s">
        <v>32</v>
      </c>
      <c r="E2967" s="1">
        <v>6</v>
      </c>
      <c r="F2967" s="1">
        <v>5</v>
      </c>
      <c r="G2967" s="1">
        <v>7</v>
      </c>
      <c r="H2967" s="1">
        <v>0</v>
      </c>
      <c r="I2967" s="1">
        <v>0</v>
      </c>
    </row>
    <row r="2968" spans="1:9" x14ac:dyDescent="0.25">
      <c r="A2968" s="2" t="s">
        <v>123</v>
      </c>
      <c r="B2968" s="2" t="s">
        <v>105</v>
      </c>
      <c r="C2968" s="2" t="s">
        <v>131</v>
      </c>
      <c r="D2968" s="2" t="s">
        <v>32</v>
      </c>
      <c r="E2968" s="1">
        <v>17</v>
      </c>
      <c r="F2968" s="1">
        <v>16</v>
      </c>
      <c r="G2968" s="1">
        <v>16</v>
      </c>
      <c r="H2968" s="1" t="s">
        <v>151</v>
      </c>
      <c r="I2968" s="1">
        <v>10</v>
      </c>
    </row>
    <row r="2969" spans="1:9" hidden="1" x14ac:dyDescent="0.25">
      <c r="A2969" s="2" t="s">
        <v>123</v>
      </c>
      <c r="B2969" s="2" t="s">
        <v>105</v>
      </c>
      <c r="C2969" s="2" t="s">
        <v>132</v>
      </c>
      <c r="D2969" s="2" t="s">
        <v>32</v>
      </c>
      <c r="E2969" s="1">
        <v>11</v>
      </c>
      <c r="F2969" s="1">
        <v>11</v>
      </c>
      <c r="G2969" s="1">
        <v>12</v>
      </c>
      <c r="H2969" s="1" t="s">
        <v>151</v>
      </c>
      <c r="I2969" s="1">
        <v>6</v>
      </c>
    </row>
    <row r="2970" spans="1:9" hidden="1" x14ac:dyDescent="0.25">
      <c r="A2970" s="2" t="s">
        <v>123</v>
      </c>
      <c r="B2970" s="2" t="s">
        <v>105</v>
      </c>
      <c r="C2970" s="2" t="s">
        <v>133</v>
      </c>
      <c r="D2970" s="2" t="s">
        <v>32</v>
      </c>
      <c r="E2970" s="1">
        <v>7</v>
      </c>
      <c r="F2970" s="1">
        <v>7</v>
      </c>
      <c r="G2970" s="1">
        <v>10</v>
      </c>
      <c r="H2970" s="1" t="s">
        <v>151</v>
      </c>
      <c r="I2970" s="1">
        <v>4</v>
      </c>
    </row>
    <row r="2971" spans="1:9" hidden="1" x14ac:dyDescent="0.25">
      <c r="A2971" s="2" t="s">
        <v>123</v>
      </c>
      <c r="B2971" s="2" t="s">
        <v>105</v>
      </c>
      <c r="C2971" s="2" t="s">
        <v>2</v>
      </c>
      <c r="D2971" s="2" t="s">
        <v>32</v>
      </c>
      <c r="E2971" s="1">
        <v>6</v>
      </c>
      <c r="F2971" s="1">
        <v>6</v>
      </c>
      <c r="G2971" s="1">
        <v>5</v>
      </c>
      <c r="H2971" s="1">
        <v>5</v>
      </c>
      <c r="I2971" s="1">
        <v>6</v>
      </c>
    </row>
    <row r="2972" spans="1:9" hidden="1" x14ac:dyDescent="0.25">
      <c r="A2972" s="2" t="s">
        <v>123</v>
      </c>
      <c r="B2972" s="2" t="s">
        <v>48</v>
      </c>
      <c r="C2972" s="2" t="s">
        <v>129</v>
      </c>
      <c r="D2972" s="2" t="s">
        <v>32</v>
      </c>
      <c r="E2972" s="1" t="s">
        <v>151</v>
      </c>
      <c r="F2972" s="1">
        <v>0</v>
      </c>
      <c r="G2972" s="1">
        <v>10</v>
      </c>
      <c r="H2972" s="1">
        <v>0</v>
      </c>
      <c r="I2972" s="1">
        <v>0</v>
      </c>
    </row>
    <row r="2973" spans="1:9" hidden="1" x14ac:dyDescent="0.25">
      <c r="A2973" s="2" t="s">
        <v>123</v>
      </c>
      <c r="B2973" s="2" t="s">
        <v>48</v>
      </c>
      <c r="C2973" s="2" t="s">
        <v>130</v>
      </c>
      <c r="D2973" s="2" t="s">
        <v>32</v>
      </c>
      <c r="E2973" s="1">
        <v>10</v>
      </c>
      <c r="F2973" s="1">
        <v>10</v>
      </c>
      <c r="G2973" s="1">
        <v>10</v>
      </c>
      <c r="H2973" s="1">
        <v>0</v>
      </c>
      <c r="I2973" s="1">
        <v>1</v>
      </c>
    </row>
    <row r="2974" spans="1:9" x14ac:dyDescent="0.25">
      <c r="A2974" s="2" t="s">
        <v>123</v>
      </c>
      <c r="B2974" s="2" t="s">
        <v>48</v>
      </c>
      <c r="C2974" s="2" t="s">
        <v>131</v>
      </c>
      <c r="D2974" s="2" t="s">
        <v>32</v>
      </c>
      <c r="E2974" s="1">
        <v>31</v>
      </c>
      <c r="F2974" s="1">
        <v>31</v>
      </c>
      <c r="G2974" s="1">
        <v>31</v>
      </c>
      <c r="H2974" s="1">
        <v>9</v>
      </c>
      <c r="I2974" s="1">
        <v>24</v>
      </c>
    </row>
    <row r="2975" spans="1:9" hidden="1" x14ac:dyDescent="0.25">
      <c r="A2975" s="2" t="s">
        <v>123</v>
      </c>
      <c r="B2975" s="2" t="s">
        <v>48</v>
      </c>
      <c r="C2975" s="2" t="s">
        <v>132</v>
      </c>
      <c r="D2975" s="2" t="s">
        <v>32</v>
      </c>
      <c r="E2975" s="1">
        <v>28</v>
      </c>
      <c r="F2975" s="1">
        <v>28</v>
      </c>
      <c r="G2975" s="1">
        <v>23</v>
      </c>
      <c r="H2975" s="1">
        <v>9</v>
      </c>
      <c r="I2975" s="1">
        <v>24</v>
      </c>
    </row>
    <row r="2976" spans="1:9" hidden="1" x14ac:dyDescent="0.25">
      <c r="A2976" s="2" t="s">
        <v>123</v>
      </c>
      <c r="B2976" s="2" t="s">
        <v>48</v>
      </c>
      <c r="C2976" s="2" t="s">
        <v>133</v>
      </c>
      <c r="D2976" s="2" t="s">
        <v>32</v>
      </c>
      <c r="E2976" s="1">
        <v>10</v>
      </c>
      <c r="F2976" s="1">
        <v>10</v>
      </c>
      <c r="G2976" s="1">
        <v>7</v>
      </c>
      <c r="H2976" s="1">
        <v>5</v>
      </c>
      <c r="I2976" s="1">
        <v>9</v>
      </c>
    </row>
    <row r="2977" spans="1:9" hidden="1" x14ac:dyDescent="0.25">
      <c r="A2977" s="2" t="s">
        <v>123</v>
      </c>
      <c r="B2977" s="2" t="s">
        <v>48</v>
      </c>
      <c r="C2977" s="2" t="s">
        <v>2</v>
      </c>
      <c r="D2977" s="2" t="s">
        <v>32</v>
      </c>
      <c r="E2977" s="1" t="s">
        <v>151</v>
      </c>
      <c r="F2977" s="1" t="s">
        <v>151</v>
      </c>
      <c r="G2977" s="1">
        <v>2</v>
      </c>
      <c r="H2977" s="1" t="s">
        <v>151</v>
      </c>
      <c r="I2977" s="1">
        <v>2</v>
      </c>
    </row>
    <row r="2978" spans="1:9" hidden="1" x14ac:dyDescent="0.25">
      <c r="A2978" s="2" t="s">
        <v>123</v>
      </c>
      <c r="B2978" s="2" t="s">
        <v>49</v>
      </c>
      <c r="C2978" s="2" t="s">
        <v>130</v>
      </c>
      <c r="D2978" s="2" t="s">
        <v>32</v>
      </c>
      <c r="E2978" s="1" t="s">
        <v>151</v>
      </c>
      <c r="F2978" s="1" t="s">
        <v>151</v>
      </c>
      <c r="G2978" s="1">
        <v>1</v>
      </c>
      <c r="H2978" s="1">
        <v>0</v>
      </c>
      <c r="I2978" s="1">
        <v>0</v>
      </c>
    </row>
    <row r="2979" spans="1:9" x14ac:dyDescent="0.25">
      <c r="A2979" s="2" t="s">
        <v>123</v>
      </c>
      <c r="B2979" s="2" t="s">
        <v>49</v>
      </c>
      <c r="C2979" s="2" t="s">
        <v>131</v>
      </c>
      <c r="D2979" s="2" t="s">
        <v>32</v>
      </c>
      <c r="E2979" s="1">
        <v>0</v>
      </c>
      <c r="F2979" s="1">
        <v>0</v>
      </c>
      <c r="G2979" s="1">
        <v>1</v>
      </c>
      <c r="H2979" s="1">
        <v>0</v>
      </c>
      <c r="I2979" s="1">
        <v>0</v>
      </c>
    </row>
    <row r="2980" spans="1:9" hidden="1" x14ac:dyDescent="0.25">
      <c r="A2980" s="2" t="s">
        <v>123</v>
      </c>
      <c r="B2980" s="2" t="s">
        <v>49</v>
      </c>
      <c r="C2980" s="2" t="s">
        <v>132</v>
      </c>
      <c r="D2980" s="2" t="s">
        <v>32</v>
      </c>
      <c r="E2980" s="1" t="s">
        <v>151</v>
      </c>
      <c r="F2980" s="1" t="s">
        <v>151</v>
      </c>
      <c r="G2980" s="1">
        <v>1</v>
      </c>
      <c r="H2980" s="1">
        <v>0</v>
      </c>
      <c r="I2980" s="1">
        <v>0</v>
      </c>
    </row>
    <row r="2981" spans="1:9" hidden="1" x14ac:dyDescent="0.25">
      <c r="A2981" s="2" t="s">
        <v>123</v>
      </c>
      <c r="B2981" s="2" t="s">
        <v>49</v>
      </c>
      <c r="C2981" s="2" t="s">
        <v>133</v>
      </c>
      <c r="D2981" s="2" t="s">
        <v>32</v>
      </c>
      <c r="E2981" s="1" t="s">
        <v>151</v>
      </c>
      <c r="F2981" s="1" t="s">
        <v>151</v>
      </c>
      <c r="G2981" s="1">
        <v>1</v>
      </c>
      <c r="H2981" s="1" t="s">
        <v>151</v>
      </c>
      <c r="I2981" s="1">
        <v>1</v>
      </c>
    </row>
    <row r="2982" spans="1:9" hidden="1" x14ac:dyDescent="0.25">
      <c r="A2982" s="2" t="s">
        <v>123</v>
      </c>
      <c r="B2982" s="2" t="s">
        <v>49</v>
      </c>
      <c r="C2982" s="2" t="s">
        <v>2</v>
      </c>
      <c r="D2982" s="2" t="s">
        <v>32</v>
      </c>
      <c r="E2982" s="1" t="s">
        <v>151</v>
      </c>
      <c r="F2982" s="1" t="s">
        <v>151</v>
      </c>
      <c r="G2982" s="1">
        <v>1</v>
      </c>
      <c r="H2982" s="1" t="s">
        <v>151</v>
      </c>
      <c r="I2982" s="1">
        <v>1</v>
      </c>
    </row>
    <row r="2983" spans="1:9" hidden="1" x14ac:dyDescent="0.25">
      <c r="A2983" s="2" t="s">
        <v>123</v>
      </c>
      <c r="B2983" s="2" t="s">
        <v>106</v>
      </c>
      <c r="C2983" s="2" t="s">
        <v>129</v>
      </c>
      <c r="D2983" s="2" t="s">
        <v>32</v>
      </c>
      <c r="E2983" s="1" t="s">
        <v>151</v>
      </c>
      <c r="F2983" s="1">
        <v>0</v>
      </c>
      <c r="G2983" s="1">
        <v>11</v>
      </c>
      <c r="H2983" s="1">
        <v>0</v>
      </c>
      <c r="I2983" s="1">
        <v>0</v>
      </c>
    </row>
    <row r="2984" spans="1:9" hidden="1" x14ac:dyDescent="0.25">
      <c r="A2984" s="2" t="s">
        <v>123</v>
      </c>
      <c r="B2984" s="2" t="s">
        <v>106</v>
      </c>
      <c r="C2984" s="2" t="s">
        <v>130</v>
      </c>
      <c r="D2984" s="2" t="s">
        <v>32</v>
      </c>
      <c r="E2984" s="1">
        <v>8</v>
      </c>
      <c r="F2984" s="1">
        <v>7</v>
      </c>
      <c r="G2984" s="1">
        <v>8</v>
      </c>
      <c r="H2984" s="1">
        <v>0</v>
      </c>
      <c r="I2984" s="1">
        <v>0</v>
      </c>
    </row>
    <row r="2985" spans="1:9" x14ac:dyDescent="0.25">
      <c r="A2985" s="2" t="s">
        <v>123</v>
      </c>
      <c r="B2985" s="2" t="s">
        <v>106</v>
      </c>
      <c r="C2985" s="2" t="s">
        <v>131</v>
      </c>
      <c r="D2985" s="2" t="s">
        <v>32</v>
      </c>
      <c r="E2985" s="1">
        <v>15</v>
      </c>
      <c r="F2985" s="1">
        <v>14</v>
      </c>
      <c r="G2985" s="1">
        <v>7</v>
      </c>
      <c r="H2985" s="1" t="s">
        <v>151</v>
      </c>
      <c r="I2985" s="1">
        <v>10</v>
      </c>
    </row>
    <row r="2986" spans="1:9" hidden="1" x14ac:dyDescent="0.25">
      <c r="A2986" s="2" t="s">
        <v>123</v>
      </c>
      <c r="B2986" s="2" t="s">
        <v>106</v>
      </c>
      <c r="C2986" s="2" t="s">
        <v>132</v>
      </c>
      <c r="D2986" s="2" t="s">
        <v>32</v>
      </c>
      <c r="E2986" s="1">
        <v>15</v>
      </c>
      <c r="F2986" s="1">
        <v>15</v>
      </c>
      <c r="G2986" s="1">
        <v>14</v>
      </c>
      <c r="H2986" s="1" t="s">
        <v>151</v>
      </c>
      <c r="I2986" s="1">
        <v>12</v>
      </c>
    </row>
    <row r="2987" spans="1:9" hidden="1" x14ac:dyDescent="0.25">
      <c r="A2987" s="2" t="s">
        <v>123</v>
      </c>
      <c r="B2987" s="2" t="s">
        <v>106</v>
      </c>
      <c r="C2987" s="2" t="s">
        <v>133</v>
      </c>
      <c r="D2987" s="2" t="s">
        <v>32</v>
      </c>
      <c r="E2987" s="1">
        <v>10</v>
      </c>
      <c r="F2987" s="1">
        <v>10</v>
      </c>
      <c r="G2987" s="1">
        <v>8</v>
      </c>
      <c r="H2987" s="1">
        <v>5</v>
      </c>
      <c r="I2987" s="1">
        <v>8</v>
      </c>
    </row>
    <row r="2988" spans="1:9" hidden="1" x14ac:dyDescent="0.25">
      <c r="A2988" s="2" t="s">
        <v>123</v>
      </c>
      <c r="B2988" s="2" t="s">
        <v>106</v>
      </c>
      <c r="C2988" s="2" t="s">
        <v>2</v>
      </c>
      <c r="D2988" s="2" t="s">
        <v>32</v>
      </c>
      <c r="E2988" s="1" t="s">
        <v>151</v>
      </c>
      <c r="F2988" s="1" t="s">
        <v>151</v>
      </c>
      <c r="G2988" s="1">
        <v>0</v>
      </c>
      <c r="H2988" s="1" t="s">
        <v>151</v>
      </c>
      <c r="I2988" s="1">
        <v>1</v>
      </c>
    </row>
    <row r="2989" spans="1:9" hidden="1" x14ac:dyDescent="0.25">
      <c r="A2989" s="2" t="s">
        <v>123</v>
      </c>
      <c r="B2989" s="2" t="s">
        <v>107</v>
      </c>
      <c r="C2989" s="2" t="s">
        <v>129</v>
      </c>
      <c r="D2989" s="2" t="s">
        <v>32</v>
      </c>
      <c r="E2989" s="1">
        <v>0</v>
      </c>
      <c r="F2989" s="1">
        <v>0</v>
      </c>
      <c r="G2989" s="1">
        <v>4</v>
      </c>
      <c r="H2989" s="1">
        <v>0</v>
      </c>
      <c r="I2989" s="1">
        <v>0</v>
      </c>
    </row>
    <row r="2990" spans="1:9" hidden="1" x14ac:dyDescent="0.25">
      <c r="A2990" s="2" t="s">
        <v>123</v>
      </c>
      <c r="B2990" s="2" t="s">
        <v>107</v>
      </c>
      <c r="C2990" s="2" t="s">
        <v>130</v>
      </c>
      <c r="D2990" s="2" t="s">
        <v>32</v>
      </c>
      <c r="E2990" s="1">
        <v>7</v>
      </c>
      <c r="F2990" s="1">
        <v>5</v>
      </c>
      <c r="G2990" s="1">
        <v>6</v>
      </c>
      <c r="H2990" s="1">
        <v>0</v>
      </c>
      <c r="I2990" s="1">
        <v>0</v>
      </c>
    </row>
    <row r="2991" spans="1:9" x14ac:dyDescent="0.25">
      <c r="A2991" s="2" t="s">
        <v>123</v>
      </c>
      <c r="B2991" s="2" t="s">
        <v>107</v>
      </c>
      <c r="C2991" s="2" t="s">
        <v>131</v>
      </c>
      <c r="D2991" s="2" t="s">
        <v>32</v>
      </c>
      <c r="E2991" s="1" t="s">
        <v>151</v>
      </c>
      <c r="F2991" s="1" t="s">
        <v>151</v>
      </c>
      <c r="G2991" s="1">
        <v>2</v>
      </c>
      <c r="H2991" s="1">
        <v>0</v>
      </c>
      <c r="I2991" s="1">
        <v>0</v>
      </c>
    </row>
    <row r="2992" spans="1:9" hidden="1" x14ac:dyDescent="0.25">
      <c r="A2992" s="2" t="s">
        <v>123</v>
      </c>
      <c r="B2992" s="2" t="s">
        <v>107</v>
      </c>
      <c r="C2992" s="2" t="s">
        <v>132</v>
      </c>
      <c r="D2992" s="2" t="s">
        <v>32</v>
      </c>
      <c r="E2992" s="1">
        <v>6</v>
      </c>
      <c r="F2992" s="1">
        <v>6</v>
      </c>
      <c r="G2992" s="1">
        <v>8</v>
      </c>
      <c r="H2992" s="1" t="s">
        <v>151</v>
      </c>
      <c r="I2992" s="1">
        <v>5</v>
      </c>
    </row>
    <row r="2993" spans="1:9" hidden="1" x14ac:dyDescent="0.25">
      <c r="A2993" s="2" t="s">
        <v>123</v>
      </c>
      <c r="B2993" s="2" t="s">
        <v>107</v>
      </c>
      <c r="C2993" s="2" t="s">
        <v>133</v>
      </c>
      <c r="D2993" s="2" t="s">
        <v>32</v>
      </c>
      <c r="E2993" s="1" t="s">
        <v>151</v>
      </c>
      <c r="F2993" s="1" t="s">
        <v>151</v>
      </c>
      <c r="G2993" s="1">
        <v>2</v>
      </c>
      <c r="H2993" s="1" t="s">
        <v>151</v>
      </c>
      <c r="I2993" s="1">
        <v>2</v>
      </c>
    </row>
    <row r="2994" spans="1:9" hidden="1" x14ac:dyDescent="0.25">
      <c r="A2994" s="2" t="s">
        <v>123</v>
      </c>
      <c r="B2994" s="2" t="s">
        <v>107</v>
      </c>
      <c r="C2994" s="2" t="s">
        <v>2</v>
      </c>
      <c r="D2994" s="2" t="s">
        <v>32</v>
      </c>
      <c r="E2994" s="1" t="s">
        <v>151</v>
      </c>
      <c r="F2994" s="1" t="s">
        <v>151</v>
      </c>
      <c r="G2994" s="1">
        <v>2</v>
      </c>
      <c r="H2994" s="1" t="s">
        <v>151</v>
      </c>
      <c r="I2994" s="1">
        <v>2</v>
      </c>
    </row>
    <row r="2995" spans="1:9" hidden="1" x14ac:dyDescent="0.25">
      <c r="A2995" s="2" t="s">
        <v>123</v>
      </c>
      <c r="B2995" s="2" t="s">
        <v>52</v>
      </c>
      <c r="C2995" s="2" t="s">
        <v>129</v>
      </c>
      <c r="D2995" s="2" t="s">
        <v>32</v>
      </c>
      <c r="E2995" s="1" t="s">
        <v>151</v>
      </c>
      <c r="F2995" s="1">
        <v>0</v>
      </c>
      <c r="G2995" s="1">
        <v>10</v>
      </c>
      <c r="H2995" s="1">
        <v>0</v>
      </c>
      <c r="I2995" s="1">
        <v>0</v>
      </c>
    </row>
    <row r="2996" spans="1:9" hidden="1" x14ac:dyDescent="0.25">
      <c r="A2996" s="2" t="s">
        <v>123</v>
      </c>
      <c r="B2996" s="2" t="s">
        <v>52</v>
      </c>
      <c r="C2996" s="2" t="s">
        <v>130</v>
      </c>
      <c r="D2996" s="2" t="s">
        <v>32</v>
      </c>
      <c r="E2996" s="1">
        <v>9</v>
      </c>
      <c r="F2996" s="1">
        <v>9</v>
      </c>
      <c r="G2996" s="1">
        <v>12</v>
      </c>
      <c r="H2996" s="1">
        <v>0</v>
      </c>
      <c r="I2996" s="1">
        <v>0</v>
      </c>
    </row>
    <row r="2997" spans="1:9" x14ac:dyDescent="0.25">
      <c r="A2997" s="2" t="s">
        <v>123</v>
      </c>
      <c r="B2997" s="2" t="s">
        <v>52</v>
      </c>
      <c r="C2997" s="2" t="s">
        <v>131</v>
      </c>
      <c r="D2997" s="2" t="s">
        <v>32</v>
      </c>
      <c r="E2997" s="1">
        <v>21</v>
      </c>
      <c r="F2997" s="1">
        <v>20</v>
      </c>
      <c r="G2997" s="1">
        <v>22</v>
      </c>
      <c r="H2997" s="1" t="s">
        <v>151</v>
      </c>
      <c r="I2997" s="1">
        <v>13</v>
      </c>
    </row>
    <row r="2998" spans="1:9" hidden="1" x14ac:dyDescent="0.25">
      <c r="A2998" s="2" t="s">
        <v>123</v>
      </c>
      <c r="B2998" s="2" t="s">
        <v>52</v>
      </c>
      <c r="C2998" s="2" t="s">
        <v>132</v>
      </c>
      <c r="D2998" s="2" t="s">
        <v>32</v>
      </c>
      <c r="E2998" s="1">
        <v>13</v>
      </c>
      <c r="F2998" s="1">
        <v>11</v>
      </c>
      <c r="G2998" s="1">
        <v>19</v>
      </c>
      <c r="H2998" s="1" t="s">
        <v>151</v>
      </c>
      <c r="I2998" s="1">
        <v>8</v>
      </c>
    </row>
    <row r="2999" spans="1:9" hidden="1" x14ac:dyDescent="0.25">
      <c r="A2999" s="2" t="s">
        <v>123</v>
      </c>
      <c r="B2999" s="2" t="s">
        <v>52</v>
      </c>
      <c r="C2999" s="2" t="s">
        <v>133</v>
      </c>
      <c r="D2999" s="2" t="s">
        <v>32</v>
      </c>
      <c r="E2999" s="1">
        <v>14</v>
      </c>
      <c r="F2999" s="1">
        <v>14</v>
      </c>
      <c r="G2999" s="1">
        <v>15</v>
      </c>
      <c r="H2999" s="1">
        <v>5</v>
      </c>
      <c r="I2999" s="1">
        <v>11</v>
      </c>
    </row>
    <row r="3000" spans="1:9" hidden="1" x14ac:dyDescent="0.25">
      <c r="A3000" s="2" t="s">
        <v>123</v>
      </c>
      <c r="B3000" s="2" t="s">
        <v>52</v>
      </c>
      <c r="C3000" s="2" t="s">
        <v>2</v>
      </c>
      <c r="D3000" s="2" t="s">
        <v>32</v>
      </c>
      <c r="E3000" s="1" t="s">
        <v>151</v>
      </c>
      <c r="F3000" s="1" t="s">
        <v>151</v>
      </c>
      <c r="G3000" s="1">
        <v>1</v>
      </c>
      <c r="H3000" s="1" t="s">
        <v>151</v>
      </c>
      <c r="I3000" s="1">
        <v>4</v>
      </c>
    </row>
    <row r="3001" spans="1:9" hidden="1" x14ac:dyDescent="0.25">
      <c r="A3001" s="2" t="s">
        <v>123</v>
      </c>
      <c r="B3001" s="2" t="s">
        <v>47</v>
      </c>
      <c r="C3001" s="2" t="s">
        <v>130</v>
      </c>
      <c r="D3001" s="2" t="s">
        <v>32</v>
      </c>
      <c r="E3001" s="1" t="s">
        <v>151</v>
      </c>
      <c r="F3001" s="1" t="s">
        <v>151</v>
      </c>
      <c r="G3001" s="1">
        <v>2</v>
      </c>
      <c r="H3001" s="1">
        <v>0</v>
      </c>
      <c r="I3001" s="1">
        <v>0</v>
      </c>
    </row>
    <row r="3002" spans="1:9" x14ac:dyDescent="0.25">
      <c r="A3002" s="2" t="s">
        <v>123</v>
      </c>
      <c r="B3002" s="2" t="s">
        <v>47</v>
      </c>
      <c r="C3002" s="2" t="s">
        <v>131</v>
      </c>
      <c r="D3002" s="2" t="s">
        <v>32</v>
      </c>
      <c r="E3002" s="1" t="s">
        <v>151</v>
      </c>
      <c r="F3002" s="1">
        <v>0</v>
      </c>
      <c r="G3002" s="1">
        <v>0</v>
      </c>
      <c r="H3002" s="1">
        <v>0</v>
      </c>
      <c r="I3002" s="1">
        <v>0</v>
      </c>
    </row>
    <row r="3003" spans="1:9" hidden="1" x14ac:dyDescent="0.25">
      <c r="A3003" s="2" t="s">
        <v>123</v>
      </c>
      <c r="B3003" s="2" t="s">
        <v>47</v>
      </c>
      <c r="C3003" s="2" t="s">
        <v>132</v>
      </c>
      <c r="D3003" s="2" t="s">
        <v>32</v>
      </c>
      <c r="E3003" s="1">
        <v>0</v>
      </c>
      <c r="F3003" s="1">
        <v>0</v>
      </c>
      <c r="G3003" s="1">
        <v>1</v>
      </c>
      <c r="H3003" s="1">
        <v>0</v>
      </c>
      <c r="I3003" s="1">
        <v>0</v>
      </c>
    </row>
    <row r="3004" spans="1:9" hidden="1" x14ac:dyDescent="0.25">
      <c r="A3004" s="2" t="s">
        <v>123</v>
      </c>
      <c r="B3004" s="2" t="s">
        <v>50</v>
      </c>
      <c r="C3004" s="2" t="s">
        <v>129</v>
      </c>
      <c r="D3004" s="2" t="s">
        <v>32</v>
      </c>
      <c r="E3004" s="1" t="s">
        <v>151</v>
      </c>
      <c r="F3004" s="1">
        <v>0</v>
      </c>
      <c r="G3004" s="1">
        <v>9</v>
      </c>
      <c r="H3004" s="1">
        <v>0</v>
      </c>
      <c r="I3004" s="1">
        <v>0</v>
      </c>
    </row>
    <row r="3005" spans="1:9" hidden="1" x14ac:dyDescent="0.25">
      <c r="A3005" s="2" t="s">
        <v>123</v>
      </c>
      <c r="B3005" s="2" t="s">
        <v>50</v>
      </c>
      <c r="C3005" s="2" t="s">
        <v>130</v>
      </c>
      <c r="D3005" s="2" t="s">
        <v>32</v>
      </c>
      <c r="E3005" s="1">
        <v>5</v>
      </c>
      <c r="F3005" s="1">
        <v>5</v>
      </c>
      <c r="G3005" s="1">
        <v>6</v>
      </c>
      <c r="H3005" s="1">
        <v>0</v>
      </c>
      <c r="I3005" s="1">
        <v>0</v>
      </c>
    </row>
    <row r="3006" spans="1:9" x14ac:dyDescent="0.25">
      <c r="A3006" s="2" t="s">
        <v>123</v>
      </c>
      <c r="B3006" s="2" t="s">
        <v>50</v>
      </c>
      <c r="C3006" s="2" t="s">
        <v>131</v>
      </c>
      <c r="D3006" s="2" t="s">
        <v>32</v>
      </c>
      <c r="E3006" s="1">
        <v>6</v>
      </c>
      <c r="F3006" s="1">
        <v>6</v>
      </c>
      <c r="G3006" s="1">
        <v>5</v>
      </c>
      <c r="H3006" s="1" t="s">
        <v>151</v>
      </c>
      <c r="I3006" s="1">
        <v>5</v>
      </c>
    </row>
    <row r="3007" spans="1:9" hidden="1" x14ac:dyDescent="0.25">
      <c r="A3007" s="2" t="s">
        <v>123</v>
      </c>
      <c r="B3007" s="2" t="s">
        <v>50</v>
      </c>
      <c r="C3007" s="2" t="s">
        <v>132</v>
      </c>
      <c r="D3007" s="2" t="s">
        <v>32</v>
      </c>
      <c r="E3007" s="1">
        <v>6</v>
      </c>
      <c r="F3007" s="1">
        <v>6</v>
      </c>
      <c r="G3007" s="1">
        <v>10</v>
      </c>
      <c r="H3007" s="1" t="s">
        <v>151</v>
      </c>
      <c r="I3007" s="1">
        <v>6</v>
      </c>
    </row>
    <row r="3008" spans="1:9" hidden="1" x14ac:dyDescent="0.25">
      <c r="A3008" s="2" t="s">
        <v>123</v>
      </c>
      <c r="B3008" s="2" t="s">
        <v>50</v>
      </c>
      <c r="C3008" s="2" t="s">
        <v>133</v>
      </c>
      <c r="D3008" s="2" t="s">
        <v>32</v>
      </c>
      <c r="E3008" s="1" t="s">
        <v>151</v>
      </c>
      <c r="F3008" s="1" t="s">
        <v>151</v>
      </c>
      <c r="G3008" s="1">
        <v>2</v>
      </c>
      <c r="H3008" s="1" t="s">
        <v>151</v>
      </c>
      <c r="I3008" s="1">
        <v>3</v>
      </c>
    </row>
    <row r="3009" spans="1:9" hidden="1" x14ac:dyDescent="0.25">
      <c r="A3009" s="2" t="s">
        <v>123</v>
      </c>
      <c r="B3009" s="2" t="s">
        <v>50</v>
      </c>
      <c r="C3009" s="2" t="s">
        <v>2</v>
      </c>
      <c r="D3009" s="2" t="s">
        <v>32</v>
      </c>
      <c r="E3009" s="1" t="s">
        <v>151</v>
      </c>
      <c r="F3009" s="1" t="s">
        <v>151</v>
      </c>
      <c r="G3009" s="1">
        <v>2</v>
      </c>
      <c r="H3009" s="1">
        <v>0</v>
      </c>
      <c r="I3009" s="1">
        <v>0</v>
      </c>
    </row>
    <row r="3010" spans="1:9" hidden="1" x14ac:dyDescent="0.25">
      <c r="A3010" s="2" t="s">
        <v>45</v>
      </c>
      <c r="B3010" s="2" t="s">
        <v>104</v>
      </c>
      <c r="C3010" s="2" t="s">
        <v>129</v>
      </c>
      <c r="D3010" s="2" t="s">
        <v>24</v>
      </c>
      <c r="E3010" s="1">
        <v>438</v>
      </c>
      <c r="F3010" s="1" t="s">
        <v>151</v>
      </c>
      <c r="G3010" s="1">
        <v>2707</v>
      </c>
      <c r="H3010" s="1">
        <v>0</v>
      </c>
      <c r="I3010" s="1">
        <v>0</v>
      </c>
    </row>
    <row r="3011" spans="1:9" hidden="1" x14ac:dyDescent="0.25">
      <c r="A3011" s="2" t="s">
        <v>45</v>
      </c>
      <c r="B3011" s="2" t="s">
        <v>104</v>
      </c>
      <c r="C3011" s="2" t="s">
        <v>130</v>
      </c>
      <c r="D3011" s="2" t="s">
        <v>24</v>
      </c>
      <c r="E3011" s="1">
        <v>1644</v>
      </c>
      <c r="F3011" s="1">
        <v>1507</v>
      </c>
      <c r="G3011" s="1">
        <v>2015</v>
      </c>
      <c r="H3011" s="1">
        <v>0</v>
      </c>
      <c r="I3011" s="1">
        <v>36</v>
      </c>
    </row>
    <row r="3012" spans="1:9" x14ac:dyDescent="0.25">
      <c r="A3012" s="2" t="s">
        <v>45</v>
      </c>
      <c r="B3012" s="2" t="s">
        <v>104</v>
      </c>
      <c r="C3012" s="2" t="s">
        <v>131</v>
      </c>
      <c r="D3012" s="2" t="s">
        <v>24</v>
      </c>
      <c r="E3012" s="1">
        <v>3700</v>
      </c>
      <c r="F3012" s="1">
        <v>3400</v>
      </c>
      <c r="G3012" s="1">
        <v>4474</v>
      </c>
      <c r="H3012" s="1">
        <v>357</v>
      </c>
      <c r="I3012" s="1">
        <v>1562</v>
      </c>
    </row>
    <row r="3013" spans="1:9" hidden="1" x14ac:dyDescent="0.25">
      <c r="A3013" s="2" t="s">
        <v>45</v>
      </c>
      <c r="B3013" s="2" t="s">
        <v>104</v>
      </c>
      <c r="C3013" s="2" t="s">
        <v>132</v>
      </c>
      <c r="D3013" s="2" t="s">
        <v>24</v>
      </c>
      <c r="E3013" s="1">
        <v>2387</v>
      </c>
      <c r="F3013" s="1">
        <v>2268</v>
      </c>
      <c r="G3013" s="1">
        <v>2859</v>
      </c>
      <c r="H3013" s="1">
        <v>528</v>
      </c>
      <c r="I3013" s="1">
        <v>1491</v>
      </c>
    </row>
    <row r="3014" spans="1:9" hidden="1" x14ac:dyDescent="0.25">
      <c r="A3014" s="2" t="s">
        <v>45</v>
      </c>
      <c r="B3014" s="2" t="s">
        <v>104</v>
      </c>
      <c r="C3014" s="2" t="s">
        <v>133</v>
      </c>
      <c r="D3014" s="2" t="s">
        <v>24</v>
      </c>
      <c r="E3014" s="1">
        <v>2504</v>
      </c>
      <c r="F3014" s="1">
        <v>2452</v>
      </c>
      <c r="G3014" s="1">
        <v>2715</v>
      </c>
      <c r="H3014" s="1">
        <v>1172</v>
      </c>
      <c r="I3014" s="1">
        <v>2040</v>
      </c>
    </row>
    <row r="3015" spans="1:9" hidden="1" x14ac:dyDescent="0.25">
      <c r="A3015" s="2" t="s">
        <v>45</v>
      </c>
      <c r="B3015" s="2" t="s">
        <v>104</v>
      </c>
      <c r="C3015" s="2" t="s">
        <v>2</v>
      </c>
      <c r="D3015" s="2" t="s">
        <v>24</v>
      </c>
      <c r="E3015" s="1">
        <v>1458</v>
      </c>
      <c r="F3015" s="1">
        <v>1445</v>
      </c>
      <c r="G3015" s="1">
        <v>1449</v>
      </c>
      <c r="H3015" s="1">
        <v>1028</v>
      </c>
      <c r="I3015" s="1">
        <v>1324</v>
      </c>
    </row>
    <row r="3016" spans="1:9" hidden="1" x14ac:dyDescent="0.25">
      <c r="A3016" s="2" t="s">
        <v>122</v>
      </c>
      <c r="B3016" s="2" t="s">
        <v>63</v>
      </c>
      <c r="C3016" s="2" t="s">
        <v>129</v>
      </c>
      <c r="D3016" s="2" t="s">
        <v>24</v>
      </c>
      <c r="E3016" s="1" t="s">
        <v>151</v>
      </c>
      <c r="F3016" s="1">
        <v>0</v>
      </c>
      <c r="G3016" s="1">
        <v>16</v>
      </c>
      <c r="H3016" s="1">
        <v>0</v>
      </c>
      <c r="I3016" s="1">
        <v>0</v>
      </c>
    </row>
    <row r="3017" spans="1:9" hidden="1" x14ac:dyDescent="0.25">
      <c r="A3017" s="2" t="s">
        <v>122</v>
      </c>
      <c r="B3017" s="2" t="s">
        <v>63</v>
      </c>
      <c r="C3017" s="2" t="s">
        <v>130</v>
      </c>
      <c r="D3017" s="2" t="s">
        <v>24</v>
      </c>
      <c r="E3017" s="1">
        <v>10</v>
      </c>
      <c r="F3017" s="1">
        <v>10</v>
      </c>
      <c r="G3017" s="1">
        <v>8</v>
      </c>
      <c r="H3017" s="1">
        <v>0</v>
      </c>
      <c r="I3017" s="1">
        <v>0</v>
      </c>
    </row>
    <row r="3018" spans="1:9" x14ac:dyDescent="0.25">
      <c r="A3018" s="2" t="s">
        <v>122</v>
      </c>
      <c r="B3018" s="2" t="s">
        <v>63</v>
      </c>
      <c r="C3018" s="2" t="s">
        <v>131</v>
      </c>
      <c r="D3018" s="2" t="s">
        <v>24</v>
      </c>
      <c r="E3018" s="1">
        <v>26</v>
      </c>
      <c r="F3018" s="1">
        <v>25</v>
      </c>
      <c r="G3018" s="1">
        <v>27</v>
      </c>
      <c r="H3018" s="1">
        <v>5</v>
      </c>
      <c r="I3018" s="1">
        <v>21</v>
      </c>
    </row>
    <row r="3019" spans="1:9" hidden="1" x14ac:dyDescent="0.25">
      <c r="A3019" s="2" t="s">
        <v>122</v>
      </c>
      <c r="B3019" s="2" t="s">
        <v>63</v>
      </c>
      <c r="C3019" s="2" t="s">
        <v>132</v>
      </c>
      <c r="D3019" s="2" t="s">
        <v>24</v>
      </c>
      <c r="E3019" s="1">
        <v>29</v>
      </c>
      <c r="F3019" s="1">
        <v>29</v>
      </c>
      <c r="G3019" s="1">
        <v>32</v>
      </c>
      <c r="H3019" s="1">
        <v>13</v>
      </c>
      <c r="I3019" s="1">
        <v>25</v>
      </c>
    </row>
    <row r="3020" spans="1:9" hidden="1" x14ac:dyDescent="0.25">
      <c r="A3020" s="2" t="s">
        <v>122</v>
      </c>
      <c r="B3020" s="2" t="s">
        <v>63</v>
      </c>
      <c r="C3020" s="2" t="s">
        <v>133</v>
      </c>
      <c r="D3020" s="2" t="s">
        <v>24</v>
      </c>
      <c r="E3020" s="1">
        <v>25</v>
      </c>
      <c r="F3020" s="1">
        <v>25</v>
      </c>
      <c r="G3020" s="1">
        <v>23</v>
      </c>
      <c r="H3020" s="1">
        <v>13</v>
      </c>
      <c r="I3020" s="1">
        <v>24</v>
      </c>
    </row>
    <row r="3021" spans="1:9" hidden="1" x14ac:dyDescent="0.25">
      <c r="A3021" s="2" t="s">
        <v>122</v>
      </c>
      <c r="B3021" s="2" t="s">
        <v>63</v>
      </c>
      <c r="C3021" s="2" t="s">
        <v>2</v>
      </c>
      <c r="D3021" s="2" t="s">
        <v>24</v>
      </c>
      <c r="E3021" s="1">
        <v>9</v>
      </c>
      <c r="F3021" s="1">
        <v>9</v>
      </c>
      <c r="G3021" s="1">
        <v>11</v>
      </c>
      <c r="H3021" s="1">
        <v>6</v>
      </c>
      <c r="I3021" s="1">
        <v>8</v>
      </c>
    </row>
    <row r="3022" spans="1:9" hidden="1" x14ac:dyDescent="0.25">
      <c r="A3022" s="2" t="s">
        <v>122</v>
      </c>
      <c r="B3022" s="2" t="s">
        <v>60</v>
      </c>
      <c r="C3022" s="2" t="s">
        <v>129</v>
      </c>
      <c r="D3022" s="2" t="s">
        <v>24</v>
      </c>
      <c r="E3022" s="1" t="s">
        <v>151</v>
      </c>
      <c r="F3022" s="1">
        <v>0</v>
      </c>
      <c r="G3022" s="1">
        <v>17</v>
      </c>
      <c r="H3022" s="1">
        <v>0</v>
      </c>
      <c r="I3022" s="1">
        <v>0</v>
      </c>
    </row>
    <row r="3023" spans="1:9" hidden="1" x14ac:dyDescent="0.25">
      <c r="A3023" s="2" t="s">
        <v>122</v>
      </c>
      <c r="B3023" s="2" t="s">
        <v>60</v>
      </c>
      <c r="C3023" s="2" t="s">
        <v>130</v>
      </c>
      <c r="D3023" s="2" t="s">
        <v>24</v>
      </c>
      <c r="E3023" s="1">
        <v>26</v>
      </c>
      <c r="F3023" s="1">
        <v>26</v>
      </c>
      <c r="G3023" s="1">
        <v>16</v>
      </c>
      <c r="H3023" s="1">
        <v>0</v>
      </c>
      <c r="I3023" s="1">
        <v>0</v>
      </c>
    </row>
    <row r="3024" spans="1:9" x14ac:dyDescent="0.25">
      <c r="A3024" s="2" t="s">
        <v>122</v>
      </c>
      <c r="B3024" s="2" t="s">
        <v>60</v>
      </c>
      <c r="C3024" s="2" t="s">
        <v>131</v>
      </c>
      <c r="D3024" s="2" t="s">
        <v>24</v>
      </c>
      <c r="E3024" s="1">
        <v>38</v>
      </c>
      <c r="F3024" s="1">
        <v>38</v>
      </c>
      <c r="G3024" s="1">
        <v>34</v>
      </c>
      <c r="H3024" s="1">
        <v>14</v>
      </c>
      <c r="I3024" s="1">
        <v>35</v>
      </c>
    </row>
    <row r="3025" spans="1:9" hidden="1" x14ac:dyDescent="0.25">
      <c r="A3025" s="2" t="s">
        <v>122</v>
      </c>
      <c r="B3025" s="2" t="s">
        <v>60</v>
      </c>
      <c r="C3025" s="2" t="s">
        <v>132</v>
      </c>
      <c r="D3025" s="2" t="s">
        <v>24</v>
      </c>
      <c r="E3025" s="1">
        <v>42</v>
      </c>
      <c r="F3025" s="1">
        <v>42</v>
      </c>
      <c r="G3025" s="1">
        <v>45</v>
      </c>
      <c r="H3025" s="1">
        <v>11</v>
      </c>
      <c r="I3025" s="1">
        <v>39</v>
      </c>
    </row>
    <row r="3026" spans="1:9" hidden="1" x14ac:dyDescent="0.25">
      <c r="A3026" s="2" t="s">
        <v>122</v>
      </c>
      <c r="B3026" s="2" t="s">
        <v>60</v>
      </c>
      <c r="C3026" s="2" t="s">
        <v>133</v>
      </c>
      <c r="D3026" s="2" t="s">
        <v>24</v>
      </c>
      <c r="E3026" s="1">
        <v>29</v>
      </c>
      <c r="F3026" s="1">
        <v>29</v>
      </c>
      <c r="G3026" s="1">
        <v>28</v>
      </c>
      <c r="H3026" s="1">
        <v>18</v>
      </c>
      <c r="I3026" s="1">
        <v>28</v>
      </c>
    </row>
    <row r="3027" spans="1:9" hidden="1" x14ac:dyDescent="0.25">
      <c r="A3027" s="2" t="s">
        <v>122</v>
      </c>
      <c r="B3027" s="2" t="s">
        <v>60</v>
      </c>
      <c r="C3027" s="2" t="s">
        <v>2</v>
      </c>
      <c r="D3027" s="2" t="s">
        <v>24</v>
      </c>
      <c r="E3027" s="1">
        <v>7</v>
      </c>
      <c r="F3027" s="1">
        <v>7</v>
      </c>
      <c r="G3027" s="1">
        <v>9</v>
      </c>
      <c r="H3027" s="1" t="s">
        <v>151</v>
      </c>
      <c r="I3027" s="1">
        <v>7</v>
      </c>
    </row>
    <row r="3028" spans="1:9" hidden="1" x14ac:dyDescent="0.25">
      <c r="A3028" s="2" t="s">
        <v>122</v>
      </c>
      <c r="B3028" s="2" t="s">
        <v>58</v>
      </c>
      <c r="C3028" s="2" t="s">
        <v>129</v>
      </c>
      <c r="D3028" s="2" t="s">
        <v>24</v>
      </c>
      <c r="E3028" s="1">
        <v>28</v>
      </c>
      <c r="F3028" s="1">
        <v>0</v>
      </c>
      <c r="G3028" s="1">
        <v>43</v>
      </c>
      <c r="H3028" s="1">
        <v>0</v>
      </c>
      <c r="I3028" s="1">
        <v>0</v>
      </c>
    </row>
    <row r="3029" spans="1:9" hidden="1" x14ac:dyDescent="0.25">
      <c r="A3029" s="2" t="s">
        <v>122</v>
      </c>
      <c r="B3029" s="2" t="s">
        <v>58</v>
      </c>
      <c r="C3029" s="2" t="s">
        <v>130</v>
      </c>
      <c r="D3029" s="2" t="s">
        <v>24</v>
      </c>
      <c r="E3029" s="1">
        <v>41</v>
      </c>
      <c r="F3029" s="1">
        <v>41</v>
      </c>
      <c r="G3029" s="1">
        <v>42</v>
      </c>
      <c r="H3029" s="1">
        <v>0</v>
      </c>
      <c r="I3029" s="1">
        <v>3</v>
      </c>
    </row>
    <row r="3030" spans="1:9" x14ac:dyDescent="0.25">
      <c r="A3030" s="2" t="s">
        <v>122</v>
      </c>
      <c r="B3030" s="2" t="s">
        <v>58</v>
      </c>
      <c r="C3030" s="2" t="s">
        <v>131</v>
      </c>
      <c r="D3030" s="2" t="s">
        <v>24</v>
      </c>
      <c r="E3030" s="1">
        <v>141</v>
      </c>
      <c r="F3030" s="1">
        <v>141</v>
      </c>
      <c r="G3030" s="1">
        <v>118</v>
      </c>
      <c r="H3030" s="1">
        <v>48</v>
      </c>
      <c r="I3030" s="1">
        <v>120</v>
      </c>
    </row>
    <row r="3031" spans="1:9" hidden="1" x14ac:dyDescent="0.25">
      <c r="A3031" s="2" t="s">
        <v>122</v>
      </c>
      <c r="B3031" s="2" t="s">
        <v>58</v>
      </c>
      <c r="C3031" s="2" t="s">
        <v>132</v>
      </c>
      <c r="D3031" s="2" t="s">
        <v>24</v>
      </c>
      <c r="E3031" s="1">
        <v>85</v>
      </c>
      <c r="F3031" s="1">
        <v>85</v>
      </c>
      <c r="G3031" s="1">
        <v>85</v>
      </c>
      <c r="H3031" s="1">
        <v>25</v>
      </c>
      <c r="I3031" s="1">
        <v>75</v>
      </c>
    </row>
    <row r="3032" spans="1:9" hidden="1" x14ac:dyDescent="0.25">
      <c r="A3032" s="2" t="s">
        <v>122</v>
      </c>
      <c r="B3032" s="2" t="s">
        <v>58</v>
      </c>
      <c r="C3032" s="2" t="s">
        <v>133</v>
      </c>
      <c r="D3032" s="2" t="s">
        <v>24</v>
      </c>
      <c r="E3032" s="1">
        <v>81</v>
      </c>
      <c r="F3032" s="1">
        <v>81</v>
      </c>
      <c r="G3032" s="1">
        <v>84</v>
      </c>
      <c r="H3032" s="1">
        <v>39</v>
      </c>
      <c r="I3032" s="1">
        <v>75</v>
      </c>
    </row>
    <row r="3033" spans="1:9" hidden="1" x14ac:dyDescent="0.25">
      <c r="A3033" s="2" t="s">
        <v>122</v>
      </c>
      <c r="B3033" s="2" t="s">
        <v>58</v>
      </c>
      <c r="C3033" s="2" t="s">
        <v>2</v>
      </c>
      <c r="D3033" s="2" t="s">
        <v>24</v>
      </c>
      <c r="E3033" s="1">
        <v>38</v>
      </c>
      <c r="F3033" s="1">
        <v>38</v>
      </c>
      <c r="G3033" s="1">
        <v>41</v>
      </c>
      <c r="H3033" s="1">
        <v>28</v>
      </c>
      <c r="I3033" s="1">
        <v>38</v>
      </c>
    </row>
    <row r="3034" spans="1:9" hidden="1" x14ac:dyDescent="0.25">
      <c r="A3034" s="2" t="s">
        <v>122</v>
      </c>
      <c r="B3034" s="2" t="s">
        <v>108</v>
      </c>
      <c r="C3034" s="2" t="s">
        <v>129</v>
      </c>
      <c r="D3034" s="2" t="s">
        <v>24</v>
      </c>
      <c r="E3034" s="1">
        <v>0</v>
      </c>
      <c r="F3034" s="1">
        <v>0</v>
      </c>
      <c r="G3034" s="1">
        <v>1</v>
      </c>
      <c r="H3034" s="1">
        <v>0</v>
      </c>
      <c r="I3034" s="1">
        <v>0</v>
      </c>
    </row>
    <row r="3035" spans="1:9" x14ac:dyDescent="0.25">
      <c r="A3035" s="2" t="s">
        <v>122</v>
      </c>
      <c r="B3035" s="2" t="s">
        <v>108</v>
      </c>
      <c r="C3035" s="2" t="s">
        <v>131</v>
      </c>
      <c r="D3035" s="2" t="s">
        <v>24</v>
      </c>
      <c r="E3035" s="1">
        <v>0</v>
      </c>
      <c r="F3035" s="1">
        <v>0</v>
      </c>
      <c r="G3035" s="1">
        <v>13</v>
      </c>
      <c r="H3035" s="1">
        <v>0</v>
      </c>
      <c r="I3035" s="1">
        <v>0</v>
      </c>
    </row>
    <row r="3036" spans="1:9" hidden="1" x14ac:dyDescent="0.25">
      <c r="A3036" s="2" t="s">
        <v>122</v>
      </c>
      <c r="B3036" s="2" t="s">
        <v>108</v>
      </c>
      <c r="C3036" s="2" t="s">
        <v>132</v>
      </c>
      <c r="D3036" s="2" t="s">
        <v>24</v>
      </c>
      <c r="E3036" s="1">
        <v>0</v>
      </c>
      <c r="F3036" s="1">
        <v>0</v>
      </c>
      <c r="G3036" s="1">
        <v>22</v>
      </c>
      <c r="H3036" s="1">
        <v>0</v>
      </c>
      <c r="I3036" s="1">
        <v>0</v>
      </c>
    </row>
    <row r="3037" spans="1:9" hidden="1" x14ac:dyDescent="0.25">
      <c r="A3037" s="2" t="s">
        <v>122</v>
      </c>
      <c r="B3037" s="2" t="s">
        <v>108</v>
      </c>
      <c r="C3037" s="2" t="s">
        <v>133</v>
      </c>
      <c r="D3037" s="2" t="s">
        <v>24</v>
      </c>
      <c r="E3037" s="1">
        <v>0</v>
      </c>
      <c r="F3037" s="1">
        <v>0</v>
      </c>
      <c r="G3037" s="1">
        <v>23</v>
      </c>
      <c r="H3037" s="1">
        <v>0</v>
      </c>
      <c r="I3037" s="1">
        <v>0</v>
      </c>
    </row>
    <row r="3038" spans="1:9" hidden="1" x14ac:dyDescent="0.25">
      <c r="A3038" s="2" t="s">
        <v>122</v>
      </c>
      <c r="B3038" s="2" t="s">
        <v>108</v>
      </c>
      <c r="C3038" s="2" t="s">
        <v>2</v>
      </c>
      <c r="D3038" s="2" t="s">
        <v>24</v>
      </c>
      <c r="E3038" s="1">
        <v>0</v>
      </c>
      <c r="F3038" s="1">
        <v>0</v>
      </c>
      <c r="G3038" s="1">
        <v>21</v>
      </c>
      <c r="H3038" s="1">
        <v>0</v>
      </c>
      <c r="I3038" s="1">
        <v>0</v>
      </c>
    </row>
    <row r="3039" spans="1:9" hidden="1" x14ac:dyDescent="0.25">
      <c r="A3039" s="2" t="s">
        <v>122</v>
      </c>
      <c r="B3039" s="2" t="s">
        <v>68</v>
      </c>
      <c r="C3039" s="2" t="s">
        <v>129</v>
      </c>
      <c r="D3039" s="2" t="s">
        <v>24</v>
      </c>
      <c r="E3039" s="1">
        <v>25</v>
      </c>
      <c r="F3039" s="1">
        <v>0</v>
      </c>
      <c r="G3039" s="1">
        <v>61</v>
      </c>
      <c r="H3039" s="1">
        <v>0</v>
      </c>
      <c r="I3039" s="1">
        <v>0</v>
      </c>
    </row>
    <row r="3040" spans="1:9" hidden="1" x14ac:dyDescent="0.25">
      <c r="A3040" s="2" t="s">
        <v>122</v>
      </c>
      <c r="B3040" s="2" t="s">
        <v>68</v>
      </c>
      <c r="C3040" s="2" t="s">
        <v>130</v>
      </c>
      <c r="D3040" s="2" t="s">
        <v>24</v>
      </c>
      <c r="E3040" s="1">
        <v>54</v>
      </c>
      <c r="F3040" s="1">
        <v>52</v>
      </c>
      <c r="G3040" s="1">
        <v>68</v>
      </c>
      <c r="H3040" s="1">
        <v>0</v>
      </c>
      <c r="I3040" s="1">
        <v>3</v>
      </c>
    </row>
    <row r="3041" spans="1:9" x14ac:dyDescent="0.25">
      <c r="A3041" s="2" t="s">
        <v>122</v>
      </c>
      <c r="B3041" s="2" t="s">
        <v>68</v>
      </c>
      <c r="C3041" s="2" t="s">
        <v>131</v>
      </c>
      <c r="D3041" s="2" t="s">
        <v>24</v>
      </c>
      <c r="E3041" s="1">
        <v>176</v>
      </c>
      <c r="F3041" s="1">
        <v>170</v>
      </c>
      <c r="G3041" s="1">
        <v>178</v>
      </c>
      <c r="H3041" s="1">
        <v>47</v>
      </c>
      <c r="I3041" s="1">
        <v>127</v>
      </c>
    </row>
    <row r="3042" spans="1:9" hidden="1" x14ac:dyDescent="0.25">
      <c r="A3042" s="2" t="s">
        <v>122</v>
      </c>
      <c r="B3042" s="2" t="s">
        <v>68</v>
      </c>
      <c r="C3042" s="2" t="s">
        <v>132</v>
      </c>
      <c r="D3042" s="2" t="s">
        <v>24</v>
      </c>
      <c r="E3042" s="1">
        <v>140</v>
      </c>
      <c r="F3042" s="1">
        <v>138</v>
      </c>
      <c r="G3042" s="1">
        <v>152</v>
      </c>
      <c r="H3042" s="1">
        <v>57</v>
      </c>
      <c r="I3042" s="1">
        <v>118</v>
      </c>
    </row>
    <row r="3043" spans="1:9" hidden="1" x14ac:dyDescent="0.25">
      <c r="A3043" s="2" t="s">
        <v>122</v>
      </c>
      <c r="B3043" s="2" t="s">
        <v>68</v>
      </c>
      <c r="C3043" s="2" t="s">
        <v>133</v>
      </c>
      <c r="D3043" s="2" t="s">
        <v>24</v>
      </c>
      <c r="E3043" s="1">
        <v>167</v>
      </c>
      <c r="F3043" s="1">
        <v>167</v>
      </c>
      <c r="G3043" s="1">
        <v>202</v>
      </c>
      <c r="H3043" s="1">
        <v>99</v>
      </c>
      <c r="I3043" s="1">
        <v>151</v>
      </c>
    </row>
    <row r="3044" spans="1:9" hidden="1" x14ac:dyDescent="0.25">
      <c r="A3044" s="2" t="s">
        <v>122</v>
      </c>
      <c r="B3044" s="2" t="s">
        <v>68</v>
      </c>
      <c r="C3044" s="2" t="s">
        <v>2</v>
      </c>
      <c r="D3044" s="2" t="s">
        <v>24</v>
      </c>
      <c r="E3044" s="1">
        <v>209</v>
      </c>
      <c r="F3044" s="1">
        <v>206</v>
      </c>
      <c r="G3044" s="1">
        <v>236</v>
      </c>
      <c r="H3044" s="1">
        <v>151</v>
      </c>
      <c r="I3044" s="1">
        <v>192</v>
      </c>
    </row>
    <row r="3045" spans="1:9" hidden="1" x14ac:dyDescent="0.25">
      <c r="A3045" s="2" t="s">
        <v>122</v>
      </c>
      <c r="B3045" s="2" t="s">
        <v>57</v>
      </c>
      <c r="C3045" s="2" t="s">
        <v>129</v>
      </c>
      <c r="D3045" s="2" t="s">
        <v>24</v>
      </c>
      <c r="E3045" s="1">
        <v>42</v>
      </c>
      <c r="F3045" s="1">
        <v>0</v>
      </c>
      <c r="G3045" s="1">
        <v>93</v>
      </c>
      <c r="H3045" s="1">
        <v>0</v>
      </c>
      <c r="I3045" s="1">
        <v>0</v>
      </c>
    </row>
    <row r="3046" spans="1:9" hidden="1" x14ac:dyDescent="0.25">
      <c r="A3046" s="2" t="s">
        <v>122</v>
      </c>
      <c r="B3046" s="2" t="s">
        <v>57</v>
      </c>
      <c r="C3046" s="2" t="s">
        <v>130</v>
      </c>
      <c r="D3046" s="2" t="s">
        <v>24</v>
      </c>
      <c r="E3046" s="1">
        <v>55</v>
      </c>
      <c r="F3046" s="1">
        <v>54</v>
      </c>
      <c r="G3046" s="1">
        <v>56</v>
      </c>
      <c r="H3046" s="1">
        <v>0</v>
      </c>
      <c r="I3046" s="1">
        <v>1</v>
      </c>
    </row>
    <row r="3047" spans="1:9" x14ac:dyDescent="0.25">
      <c r="A3047" s="2" t="s">
        <v>122</v>
      </c>
      <c r="B3047" s="2" t="s">
        <v>57</v>
      </c>
      <c r="C3047" s="2" t="s">
        <v>131</v>
      </c>
      <c r="D3047" s="2" t="s">
        <v>24</v>
      </c>
      <c r="E3047" s="1">
        <v>364</v>
      </c>
      <c r="F3047" s="1">
        <v>363</v>
      </c>
      <c r="G3047" s="1">
        <v>328</v>
      </c>
      <c r="H3047" s="1">
        <v>96</v>
      </c>
      <c r="I3047" s="1">
        <v>321</v>
      </c>
    </row>
    <row r="3048" spans="1:9" hidden="1" x14ac:dyDescent="0.25">
      <c r="A3048" s="2" t="s">
        <v>122</v>
      </c>
      <c r="B3048" s="2" t="s">
        <v>57</v>
      </c>
      <c r="C3048" s="2" t="s">
        <v>132</v>
      </c>
      <c r="D3048" s="2" t="s">
        <v>24</v>
      </c>
      <c r="E3048" s="1">
        <v>228</v>
      </c>
      <c r="F3048" s="1">
        <v>228</v>
      </c>
      <c r="G3048" s="1">
        <v>203</v>
      </c>
      <c r="H3048" s="1">
        <v>96</v>
      </c>
      <c r="I3048" s="1">
        <v>208</v>
      </c>
    </row>
    <row r="3049" spans="1:9" hidden="1" x14ac:dyDescent="0.25">
      <c r="A3049" s="2" t="s">
        <v>122</v>
      </c>
      <c r="B3049" s="2" t="s">
        <v>57</v>
      </c>
      <c r="C3049" s="2" t="s">
        <v>133</v>
      </c>
      <c r="D3049" s="2" t="s">
        <v>24</v>
      </c>
      <c r="E3049" s="1">
        <v>94</v>
      </c>
      <c r="F3049" s="1">
        <v>94</v>
      </c>
      <c r="G3049" s="1">
        <v>105</v>
      </c>
      <c r="H3049" s="1">
        <v>61</v>
      </c>
      <c r="I3049" s="1">
        <v>88</v>
      </c>
    </row>
    <row r="3050" spans="1:9" hidden="1" x14ac:dyDescent="0.25">
      <c r="A3050" s="2" t="s">
        <v>122</v>
      </c>
      <c r="B3050" s="2" t="s">
        <v>57</v>
      </c>
      <c r="C3050" s="2" t="s">
        <v>2</v>
      </c>
      <c r="D3050" s="2" t="s">
        <v>24</v>
      </c>
      <c r="E3050" s="1">
        <v>44</v>
      </c>
      <c r="F3050" s="1">
        <v>44</v>
      </c>
      <c r="G3050" s="1">
        <v>54</v>
      </c>
      <c r="H3050" s="1">
        <v>30</v>
      </c>
      <c r="I3050" s="1">
        <v>44</v>
      </c>
    </row>
    <row r="3051" spans="1:9" hidden="1" x14ac:dyDescent="0.25">
      <c r="A3051" s="2" t="s">
        <v>122</v>
      </c>
      <c r="B3051" s="2" t="s">
        <v>102</v>
      </c>
      <c r="C3051" s="2" t="s">
        <v>129</v>
      </c>
      <c r="D3051" s="2" t="s">
        <v>24</v>
      </c>
      <c r="E3051" s="1">
        <v>6</v>
      </c>
      <c r="F3051" s="1">
        <v>0</v>
      </c>
      <c r="G3051" s="1">
        <v>10</v>
      </c>
      <c r="H3051" s="1">
        <v>0</v>
      </c>
      <c r="I3051" s="1">
        <v>0</v>
      </c>
    </row>
    <row r="3052" spans="1:9" hidden="1" x14ac:dyDescent="0.25">
      <c r="A3052" s="2" t="s">
        <v>122</v>
      </c>
      <c r="B3052" s="2" t="s">
        <v>102</v>
      </c>
      <c r="C3052" s="2" t="s">
        <v>130</v>
      </c>
      <c r="D3052" s="2" t="s">
        <v>24</v>
      </c>
      <c r="E3052" s="1">
        <v>10</v>
      </c>
      <c r="F3052" s="1">
        <v>10</v>
      </c>
      <c r="G3052" s="1">
        <v>15</v>
      </c>
      <c r="H3052" s="1">
        <v>0</v>
      </c>
      <c r="I3052" s="1">
        <v>0</v>
      </c>
    </row>
    <row r="3053" spans="1:9" x14ac:dyDescent="0.25">
      <c r="A3053" s="2" t="s">
        <v>122</v>
      </c>
      <c r="B3053" s="2" t="s">
        <v>102</v>
      </c>
      <c r="C3053" s="2" t="s">
        <v>131</v>
      </c>
      <c r="D3053" s="2" t="s">
        <v>24</v>
      </c>
      <c r="E3053" s="1">
        <v>37</v>
      </c>
      <c r="F3053" s="1">
        <v>37</v>
      </c>
      <c r="G3053" s="1">
        <v>31</v>
      </c>
      <c r="H3053" s="1">
        <v>6</v>
      </c>
      <c r="I3053" s="1">
        <v>35</v>
      </c>
    </row>
    <row r="3054" spans="1:9" hidden="1" x14ac:dyDescent="0.25">
      <c r="A3054" s="2" t="s">
        <v>122</v>
      </c>
      <c r="B3054" s="2" t="s">
        <v>102</v>
      </c>
      <c r="C3054" s="2" t="s">
        <v>132</v>
      </c>
      <c r="D3054" s="2" t="s">
        <v>24</v>
      </c>
      <c r="E3054" s="1">
        <v>35</v>
      </c>
      <c r="F3054" s="1">
        <v>35</v>
      </c>
      <c r="G3054" s="1">
        <v>34</v>
      </c>
      <c r="H3054" s="1">
        <v>13</v>
      </c>
      <c r="I3054" s="1">
        <v>27</v>
      </c>
    </row>
    <row r="3055" spans="1:9" hidden="1" x14ac:dyDescent="0.25">
      <c r="A3055" s="2" t="s">
        <v>122</v>
      </c>
      <c r="B3055" s="2" t="s">
        <v>102</v>
      </c>
      <c r="C3055" s="2" t="s">
        <v>133</v>
      </c>
      <c r="D3055" s="2" t="s">
        <v>24</v>
      </c>
      <c r="E3055" s="1">
        <v>19</v>
      </c>
      <c r="F3055" s="1">
        <v>18</v>
      </c>
      <c r="G3055" s="1">
        <v>18</v>
      </c>
      <c r="H3055" s="1">
        <v>6</v>
      </c>
      <c r="I3055" s="1">
        <v>17</v>
      </c>
    </row>
    <row r="3056" spans="1:9" hidden="1" x14ac:dyDescent="0.25">
      <c r="A3056" s="2" t="s">
        <v>122</v>
      </c>
      <c r="B3056" s="2" t="s">
        <v>102</v>
      </c>
      <c r="C3056" s="2" t="s">
        <v>2</v>
      </c>
      <c r="D3056" s="2" t="s">
        <v>24</v>
      </c>
      <c r="E3056" s="1" t="s">
        <v>151</v>
      </c>
      <c r="F3056" s="1" t="s">
        <v>151</v>
      </c>
      <c r="G3056" s="1">
        <v>3</v>
      </c>
      <c r="H3056" s="1" t="s">
        <v>151</v>
      </c>
      <c r="I3056" s="1">
        <v>2</v>
      </c>
    </row>
    <row r="3057" spans="1:9" hidden="1" x14ac:dyDescent="0.25">
      <c r="A3057" s="2" t="s">
        <v>122</v>
      </c>
      <c r="B3057" s="2" t="s">
        <v>64</v>
      </c>
      <c r="C3057" s="2" t="s">
        <v>129</v>
      </c>
      <c r="D3057" s="2" t="s">
        <v>24</v>
      </c>
      <c r="E3057" s="1" t="s">
        <v>151</v>
      </c>
      <c r="F3057" s="1">
        <v>0</v>
      </c>
      <c r="G3057" s="1">
        <v>4</v>
      </c>
      <c r="H3057" s="1">
        <v>0</v>
      </c>
      <c r="I3057" s="1">
        <v>0</v>
      </c>
    </row>
    <row r="3058" spans="1:9" hidden="1" x14ac:dyDescent="0.25">
      <c r="A3058" s="2" t="s">
        <v>122</v>
      </c>
      <c r="B3058" s="2" t="s">
        <v>64</v>
      </c>
      <c r="C3058" s="2" t="s">
        <v>130</v>
      </c>
      <c r="D3058" s="2" t="s">
        <v>24</v>
      </c>
      <c r="E3058" s="1">
        <v>5</v>
      </c>
      <c r="F3058" s="1" t="s">
        <v>151</v>
      </c>
      <c r="G3058" s="1">
        <v>7</v>
      </c>
      <c r="H3058" s="1">
        <v>0</v>
      </c>
      <c r="I3058" s="1">
        <v>0</v>
      </c>
    </row>
    <row r="3059" spans="1:9" x14ac:dyDescent="0.25">
      <c r="A3059" s="2" t="s">
        <v>122</v>
      </c>
      <c r="B3059" s="2" t="s">
        <v>64</v>
      </c>
      <c r="C3059" s="2" t="s">
        <v>131</v>
      </c>
      <c r="D3059" s="2" t="s">
        <v>24</v>
      </c>
      <c r="E3059" s="1">
        <v>10</v>
      </c>
      <c r="F3059" s="1">
        <v>10</v>
      </c>
      <c r="G3059" s="1">
        <v>10</v>
      </c>
      <c r="H3059" s="1" t="s">
        <v>151</v>
      </c>
      <c r="I3059" s="1">
        <v>7</v>
      </c>
    </row>
    <row r="3060" spans="1:9" hidden="1" x14ac:dyDescent="0.25">
      <c r="A3060" s="2" t="s">
        <v>122</v>
      </c>
      <c r="B3060" s="2" t="s">
        <v>64</v>
      </c>
      <c r="C3060" s="2" t="s">
        <v>132</v>
      </c>
      <c r="D3060" s="2" t="s">
        <v>24</v>
      </c>
      <c r="E3060" s="1">
        <v>7</v>
      </c>
      <c r="F3060" s="1">
        <v>6</v>
      </c>
      <c r="G3060" s="1">
        <v>13</v>
      </c>
      <c r="H3060" s="1" t="s">
        <v>151</v>
      </c>
      <c r="I3060" s="1">
        <v>4</v>
      </c>
    </row>
    <row r="3061" spans="1:9" hidden="1" x14ac:dyDescent="0.25">
      <c r="A3061" s="2" t="s">
        <v>122</v>
      </c>
      <c r="B3061" s="2" t="s">
        <v>64</v>
      </c>
      <c r="C3061" s="2" t="s">
        <v>133</v>
      </c>
      <c r="D3061" s="2" t="s">
        <v>24</v>
      </c>
      <c r="E3061" s="1">
        <v>11</v>
      </c>
      <c r="F3061" s="1">
        <v>10</v>
      </c>
      <c r="G3061" s="1">
        <v>7</v>
      </c>
      <c r="H3061" s="1">
        <v>6</v>
      </c>
      <c r="I3061" s="1">
        <v>8</v>
      </c>
    </row>
    <row r="3062" spans="1:9" hidden="1" x14ac:dyDescent="0.25">
      <c r="A3062" s="2" t="s">
        <v>122</v>
      </c>
      <c r="B3062" s="2" t="s">
        <v>64</v>
      </c>
      <c r="C3062" s="2" t="s">
        <v>2</v>
      </c>
      <c r="D3062" s="2" t="s">
        <v>24</v>
      </c>
      <c r="E3062" s="1" t="s">
        <v>151</v>
      </c>
      <c r="F3062" s="1" t="s">
        <v>151</v>
      </c>
      <c r="G3062" s="1">
        <v>5</v>
      </c>
      <c r="H3062" s="1" t="s">
        <v>151</v>
      </c>
      <c r="I3062" s="1">
        <v>2</v>
      </c>
    </row>
    <row r="3063" spans="1:9" hidden="1" x14ac:dyDescent="0.25">
      <c r="A3063" s="2" t="s">
        <v>122</v>
      </c>
      <c r="B3063" s="2" t="s">
        <v>74</v>
      </c>
      <c r="C3063" s="2" t="s">
        <v>129</v>
      </c>
      <c r="D3063" s="2" t="s">
        <v>24</v>
      </c>
      <c r="E3063" s="1">
        <v>0</v>
      </c>
      <c r="F3063" s="1">
        <v>0</v>
      </c>
      <c r="G3063" s="1">
        <v>1</v>
      </c>
      <c r="H3063" s="1">
        <v>0</v>
      </c>
      <c r="I3063" s="1">
        <v>0</v>
      </c>
    </row>
    <row r="3064" spans="1:9" x14ac:dyDescent="0.25">
      <c r="A3064" s="2" t="s">
        <v>122</v>
      </c>
      <c r="B3064" s="2" t="s">
        <v>74</v>
      </c>
      <c r="C3064" s="2" t="s">
        <v>131</v>
      </c>
      <c r="D3064" s="2" t="s">
        <v>24</v>
      </c>
      <c r="E3064" s="1">
        <v>0</v>
      </c>
      <c r="F3064" s="1">
        <v>0</v>
      </c>
      <c r="G3064" s="1">
        <v>9</v>
      </c>
      <c r="H3064" s="1">
        <v>0</v>
      </c>
      <c r="I3064" s="1">
        <v>0</v>
      </c>
    </row>
    <row r="3065" spans="1:9" hidden="1" x14ac:dyDescent="0.25">
      <c r="A3065" s="2" t="s">
        <v>122</v>
      </c>
      <c r="B3065" s="2" t="s">
        <v>74</v>
      </c>
      <c r="C3065" s="2" t="s">
        <v>132</v>
      </c>
      <c r="D3065" s="2" t="s">
        <v>24</v>
      </c>
      <c r="E3065" s="1">
        <v>0</v>
      </c>
      <c r="F3065" s="1">
        <v>0</v>
      </c>
      <c r="G3065" s="1">
        <v>6</v>
      </c>
      <c r="H3065" s="1">
        <v>0</v>
      </c>
      <c r="I3065" s="1">
        <v>0</v>
      </c>
    </row>
    <row r="3066" spans="1:9" hidden="1" x14ac:dyDescent="0.25">
      <c r="A3066" s="2" t="s">
        <v>122</v>
      </c>
      <c r="B3066" s="2" t="s">
        <v>74</v>
      </c>
      <c r="C3066" s="2" t="s">
        <v>133</v>
      </c>
      <c r="D3066" s="2" t="s">
        <v>24</v>
      </c>
      <c r="E3066" s="1">
        <v>0</v>
      </c>
      <c r="F3066" s="1">
        <v>0</v>
      </c>
      <c r="G3066" s="1">
        <v>16</v>
      </c>
      <c r="H3066" s="1">
        <v>0</v>
      </c>
      <c r="I3066" s="1">
        <v>0</v>
      </c>
    </row>
    <row r="3067" spans="1:9" hidden="1" x14ac:dyDescent="0.25">
      <c r="A3067" s="2" t="s">
        <v>122</v>
      </c>
      <c r="B3067" s="2" t="s">
        <v>74</v>
      </c>
      <c r="C3067" s="2" t="s">
        <v>2</v>
      </c>
      <c r="D3067" s="2" t="s">
        <v>24</v>
      </c>
      <c r="E3067" s="1">
        <v>0</v>
      </c>
      <c r="F3067" s="1">
        <v>0</v>
      </c>
      <c r="G3067" s="1">
        <v>11</v>
      </c>
      <c r="H3067" s="1">
        <v>0</v>
      </c>
      <c r="I3067" s="1">
        <v>0</v>
      </c>
    </row>
    <row r="3068" spans="1:9" hidden="1" x14ac:dyDescent="0.25">
      <c r="A3068" s="2" t="s">
        <v>122</v>
      </c>
      <c r="B3068" s="2" t="s">
        <v>103</v>
      </c>
      <c r="C3068" s="2" t="s">
        <v>129</v>
      </c>
      <c r="D3068" s="2" t="s">
        <v>24</v>
      </c>
      <c r="E3068" s="1">
        <v>1069</v>
      </c>
      <c r="F3068" s="1">
        <v>0</v>
      </c>
      <c r="G3068" s="1">
        <v>2974</v>
      </c>
      <c r="H3068" s="1">
        <v>0</v>
      </c>
      <c r="I3068" s="1">
        <v>0</v>
      </c>
    </row>
    <row r="3069" spans="1:9" hidden="1" x14ac:dyDescent="0.25">
      <c r="A3069" s="2" t="s">
        <v>122</v>
      </c>
      <c r="B3069" s="2" t="s">
        <v>103</v>
      </c>
      <c r="C3069" s="2" t="s">
        <v>130</v>
      </c>
      <c r="D3069" s="2" t="s">
        <v>24</v>
      </c>
      <c r="E3069" s="1">
        <v>2304</v>
      </c>
      <c r="F3069" s="1">
        <v>2195</v>
      </c>
      <c r="G3069" s="1">
        <v>2554</v>
      </c>
      <c r="H3069" s="1" t="s">
        <v>151</v>
      </c>
      <c r="I3069" s="1">
        <v>70</v>
      </c>
    </row>
    <row r="3070" spans="1:9" x14ac:dyDescent="0.25">
      <c r="A3070" s="2" t="s">
        <v>122</v>
      </c>
      <c r="B3070" s="2" t="s">
        <v>103</v>
      </c>
      <c r="C3070" s="2" t="s">
        <v>131</v>
      </c>
      <c r="D3070" s="2" t="s">
        <v>24</v>
      </c>
      <c r="E3070" s="1">
        <v>6187</v>
      </c>
      <c r="F3070" s="1">
        <v>5992</v>
      </c>
      <c r="G3070" s="1">
        <v>6848</v>
      </c>
      <c r="H3070" s="1">
        <v>1188</v>
      </c>
      <c r="I3070" s="1">
        <v>3934</v>
      </c>
    </row>
    <row r="3071" spans="1:9" hidden="1" x14ac:dyDescent="0.25">
      <c r="A3071" s="2" t="s">
        <v>122</v>
      </c>
      <c r="B3071" s="2" t="s">
        <v>103</v>
      </c>
      <c r="C3071" s="2" t="s">
        <v>132</v>
      </c>
      <c r="D3071" s="2" t="s">
        <v>24</v>
      </c>
      <c r="E3071" s="1">
        <v>5604</v>
      </c>
      <c r="F3071" s="1">
        <v>5488</v>
      </c>
      <c r="G3071" s="1">
        <v>6335</v>
      </c>
      <c r="H3071" s="1">
        <v>1740</v>
      </c>
      <c r="I3071" s="1">
        <v>4360</v>
      </c>
    </row>
    <row r="3072" spans="1:9" hidden="1" x14ac:dyDescent="0.25">
      <c r="A3072" s="2" t="s">
        <v>122</v>
      </c>
      <c r="B3072" s="2" t="s">
        <v>103</v>
      </c>
      <c r="C3072" s="2" t="s">
        <v>133</v>
      </c>
      <c r="D3072" s="2" t="s">
        <v>24</v>
      </c>
      <c r="E3072" s="1">
        <v>8687</v>
      </c>
      <c r="F3072" s="1">
        <v>8600</v>
      </c>
      <c r="G3072" s="1">
        <v>9468</v>
      </c>
      <c r="H3072" s="1">
        <v>4911</v>
      </c>
      <c r="I3072" s="1">
        <v>7699</v>
      </c>
    </row>
    <row r="3073" spans="1:9" hidden="1" x14ac:dyDescent="0.25">
      <c r="A3073" s="2" t="s">
        <v>122</v>
      </c>
      <c r="B3073" s="2" t="s">
        <v>103</v>
      </c>
      <c r="C3073" s="2" t="s">
        <v>2</v>
      </c>
      <c r="D3073" s="2" t="s">
        <v>24</v>
      </c>
      <c r="E3073" s="1">
        <v>10599</v>
      </c>
      <c r="F3073" s="1">
        <v>10526</v>
      </c>
      <c r="G3073" s="1">
        <v>10502</v>
      </c>
      <c r="H3073" s="1">
        <v>8262</v>
      </c>
      <c r="I3073" s="1">
        <v>9920</v>
      </c>
    </row>
    <row r="3074" spans="1:9" hidden="1" x14ac:dyDescent="0.25">
      <c r="A3074" s="2" t="s">
        <v>122</v>
      </c>
      <c r="B3074" s="2" t="s">
        <v>59</v>
      </c>
      <c r="C3074" s="2" t="s">
        <v>129</v>
      </c>
      <c r="D3074" s="2" t="s">
        <v>24</v>
      </c>
      <c r="E3074" s="1">
        <v>14</v>
      </c>
      <c r="F3074" s="1">
        <v>0</v>
      </c>
      <c r="G3074" s="1">
        <v>46</v>
      </c>
      <c r="H3074" s="1">
        <v>0</v>
      </c>
      <c r="I3074" s="1">
        <v>0</v>
      </c>
    </row>
    <row r="3075" spans="1:9" hidden="1" x14ac:dyDescent="0.25">
      <c r="A3075" s="2" t="s">
        <v>122</v>
      </c>
      <c r="B3075" s="2" t="s">
        <v>59</v>
      </c>
      <c r="C3075" s="2" t="s">
        <v>130</v>
      </c>
      <c r="D3075" s="2" t="s">
        <v>24</v>
      </c>
      <c r="E3075" s="1">
        <v>37</v>
      </c>
      <c r="F3075" s="1">
        <v>36</v>
      </c>
      <c r="G3075" s="1">
        <v>42</v>
      </c>
      <c r="H3075" s="1">
        <v>0</v>
      </c>
      <c r="I3075" s="1">
        <v>3</v>
      </c>
    </row>
    <row r="3076" spans="1:9" x14ac:dyDescent="0.25">
      <c r="A3076" s="2" t="s">
        <v>122</v>
      </c>
      <c r="B3076" s="2" t="s">
        <v>59</v>
      </c>
      <c r="C3076" s="2" t="s">
        <v>131</v>
      </c>
      <c r="D3076" s="2" t="s">
        <v>24</v>
      </c>
      <c r="E3076" s="1">
        <v>80</v>
      </c>
      <c r="F3076" s="1">
        <v>77</v>
      </c>
      <c r="G3076" s="1">
        <v>79</v>
      </c>
      <c r="H3076" s="1">
        <v>23</v>
      </c>
      <c r="I3076" s="1">
        <v>71</v>
      </c>
    </row>
    <row r="3077" spans="1:9" hidden="1" x14ac:dyDescent="0.25">
      <c r="A3077" s="2" t="s">
        <v>122</v>
      </c>
      <c r="B3077" s="2" t="s">
        <v>59</v>
      </c>
      <c r="C3077" s="2" t="s">
        <v>132</v>
      </c>
      <c r="D3077" s="2" t="s">
        <v>24</v>
      </c>
      <c r="E3077" s="1">
        <v>123</v>
      </c>
      <c r="F3077" s="1">
        <v>123</v>
      </c>
      <c r="G3077" s="1">
        <v>113</v>
      </c>
      <c r="H3077" s="1">
        <v>41</v>
      </c>
      <c r="I3077" s="1">
        <v>102</v>
      </c>
    </row>
    <row r="3078" spans="1:9" hidden="1" x14ac:dyDescent="0.25">
      <c r="A3078" s="2" t="s">
        <v>122</v>
      </c>
      <c r="B3078" s="2" t="s">
        <v>59</v>
      </c>
      <c r="C3078" s="2" t="s">
        <v>133</v>
      </c>
      <c r="D3078" s="2" t="s">
        <v>24</v>
      </c>
      <c r="E3078" s="1">
        <v>51</v>
      </c>
      <c r="F3078" s="1">
        <v>49</v>
      </c>
      <c r="G3078" s="1">
        <v>52</v>
      </c>
      <c r="H3078" s="1">
        <v>28</v>
      </c>
      <c r="I3078" s="1">
        <v>48</v>
      </c>
    </row>
    <row r="3079" spans="1:9" hidden="1" x14ac:dyDescent="0.25">
      <c r="A3079" s="2" t="s">
        <v>122</v>
      </c>
      <c r="B3079" s="2" t="s">
        <v>59</v>
      </c>
      <c r="C3079" s="2" t="s">
        <v>2</v>
      </c>
      <c r="D3079" s="2" t="s">
        <v>24</v>
      </c>
      <c r="E3079" s="1">
        <v>25</v>
      </c>
      <c r="F3079" s="1">
        <v>25</v>
      </c>
      <c r="G3079" s="1">
        <v>27</v>
      </c>
      <c r="H3079" s="1">
        <v>19</v>
      </c>
      <c r="I3079" s="1">
        <v>21</v>
      </c>
    </row>
    <row r="3080" spans="1:9" hidden="1" x14ac:dyDescent="0.25">
      <c r="A3080" s="2" t="s">
        <v>122</v>
      </c>
      <c r="B3080" s="2" t="s">
        <v>65</v>
      </c>
      <c r="C3080" s="2" t="s">
        <v>129</v>
      </c>
      <c r="D3080" s="2" t="s">
        <v>24</v>
      </c>
      <c r="E3080" s="1">
        <v>0</v>
      </c>
      <c r="F3080" s="1">
        <v>0</v>
      </c>
      <c r="G3080" s="1">
        <v>18</v>
      </c>
      <c r="H3080" s="1">
        <v>0</v>
      </c>
      <c r="I3080" s="1">
        <v>0</v>
      </c>
    </row>
    <row r="3081" spans="1:9" hidden="1" x14ac:dyDescent="0.25">
      <c r="A3081" s="2" t="s">
        <v>122</v>
      </c>
      <c r="B3081" s="2" t="s">
        <v>65</v>
      </c>
      <c r="C3081" s="2" t="s">
        <v>130</v>
      </c>
      <c r="D3081" s="2" t="s">
        <v>24</v>
      </c>
      <c r="E3081" s="1">
        <v>0</v>
      </c>
      <c r="F3081" s="1">
        <v>0</v>
      </c>
      <c r="G3081" s="1">
        <v>8</v>
      </c>
      <c r="H3081" s="1">
        <v>0</v>
      </c>
      <c r="I3081" s="1">
        <v>0</v>
      </c>
    </row>
    <row r="3082" spans="1:9" x14ac:dyDescent="0.25">
      <c r="A3082" s="2" t="s">
        <v>122</v>
      </c>
      <c r="B3082" s="2" t="s">
        <v>65</v>
      </c>
      <c r="C3082" s="2" t="s">
        <v>131</v>
      </c>
      <c r="D3082" s="2" t="s">
        <v>24</v>
      </c>
      <c r="E3082" s="1">
        <v>0</v>
      </c>
      <c r="F3082" s="1">
        <v>0</v>
      </c>
      <c r="G3082" s="1">
        <v>19</v>
      </c>
      <c r="H3082" s="1">
        <v>0</v>
      </c>
      <c r="I3082" s="1">
        <v>0</v>
      </c>
    </row>
    <row r="3083" spans="1:9" hidden="1" x14ac:dyDescent="0.25">
      <c r="A3083" s="2" t="s">
        <v>122</v>
      </c>
      <c r="B3083" s="2" t="s">
        <v>65</v>
      </c>
      <c r="C3083" s="2" t="s">
        <v>132</v>
      </c>
      <c r="D3083" s="2" t="s">
        <v>24</v>
      </c>
      <c r="E3083" s="1">
        <v>0</v>
      </c>
      <c r="F3083" s="1">
        <v>0</v>
      </c>
      <c r="G3083" s="1">
        <v>17</v>
      </c>
      <c r="H3083" s="1">
        <v>0</v>
      </c>
      <c r="I3083" s="1">
        <v>0</v>
      </c>
    </row>
    <row r="3084" spans="1:9" hidden="1" x14ac:dyDescent="0.25">
      <c r="A3084" s="2" t="s">
        <v>122</v>
      </c>
      <c r="B3084" s="2" t="s">
        <v>65</v>
      </c>
      <c r="C3084" s="2" t="s">
        <v>133</v>
      </c>
      <c r="D3084" s="2" t="s">
        <v>24</v>
      </c>
      <c r="E3084" s="1">
        <v>0</v>
      </c>
      <c r="F3084" s="1">
        <v>0</v>
      </c>
      <c r="G3084" s="1">
        <v>17</v>
      </c>
      <c r="H3084" s="1">
        <v>0</v>
      </c>
      <c r="I3084" s="1">
        <v>0</v>
      </c>
    </row>
    <row r="3085" spans="1:9" hidden="1" x14ac:dyDescent="0.25">
      <c r="A3085" s="2" t="s">
        <v>122</v>
      </c>
      <c r="B3085" s="2" t="s">
        <v>65</v>
      </c>
      <c r="C3085" s="2" t="s">
        <v>2</v>
      </c>
      <c r="D3085" s="2" t="s">
        <v>24</v>
      </c>
      <c r="E3085" s="1">
        <v>0</v>
      </c>
      <c r="F3085" s="1">
        <v>0</v>
      </c>
      <c r="G3085" s="1">
        <v>22</v>
      </c>
      <c r="H3085" s="1">
        <v>0</v>
      </c>
      <c r="I3085" s="1">
        <v>0</v>
      </c>
    </row>
    <row r="3086" spans="1:9" hidden="1" x14ac:dyDescent="0.25">
      <c r="A3086" s="2" t="s">
        <v>122</v>
      </c>
      <c r="B3086" s="2" t="s">
        <v>67</v>
      </c>
      <c r="C3086" s="2" t="s">
        <v>129</v>
      </c>
      <c r="D3086" s="2" t="s">
        <v>24</v>
      </c>
      <c r="E3086" s="1">
        <v>78</v>
      </c>
      <c r="F3086" s="1">
        <v>0</v>
      </c>
      <c r="G3086" s="1">
        <v>256</v>
      </c>
      <c r="H3086" s="1">
        <v>0</v>
      </c>
      <c r="I3086" s="1">
        <v>0</v>
      </c>
    </row>
    <row r="3087" spans="1:9" hidden="1" x14ac:dyDescent="0.25">
      <c r="A3087" s="2" t="s">
        <v>122</v>
      </c>
      <c r="B3087" s="2" t="s">
        <v>67</v>
      </c>
      <c r="C3087" s="2" t="s">
        <v>130</v>
      </c>
      <c r="D3087" s="2" t="s">
        <v>24</v>
      </c>
      <c r="E3087" s="1">
        <v>192</v>
      </c>
      <c r="F3087" s="1">
        <v>185</v>
      </c>
      <c r="G3087" s="1">
        <v>264</v>
      </c>
      <c r="H3087" s="1" t="s">
        <v>151</v>
      </c>
      <c r="I3087" s="1">
        <v>7</v>
      </c>
    </row>
    <row r="3088" spans="1:9" x14ac:dyDescent="0.25">
      <c r="A3088" s="2" t="s">
        <v>122</v>
      </c>
      <c r="B3088" s="2" t="s">
        <v>67</v>
      </c>
      <c r="C3088" s="2" t="s">
        <v>131</v>
      </c>
      <c r="D3088" s="2" t="s">
        <v>24</v>
      </c>
      <c r="E3088" s="1">
        <v>560</v>
      </c>
      <c r="F3088" s="1">
        <v>542</v>
      </c>
      <c r="G3088" s="1">
        <v>628</v>
      </c>
      <c r="H3088" s="1">
        <v>143</v>
      </c>
      <c r="I3088" s="1">
        <v>388</v>
      </c>
    </row>
    <row r="3089" spans="1:9" hidden="1" x14ac:dyDescent="0.25">
      <c r="A3089" s="2" t="s">
        <v>122</v>
      </c>
      <c r="B3089" s="2" t="s">
        <v>67</v>
      </c>
      <c r="C3089" s="2" t="s">
        <v>132</v>
      </c>
      <c r="D3089" s="2" t="s">
        <v>24</v>
      </c>
      <c r="E3089" s="1">
        <v>590</v>
      </c>
      <c r="F3089" s="1">
        <v>586</v>
      </c>
      <c r="G3089" s="1">
        <v>708</v>
      </c>
      <c r="H3089" s="1">
        <v>243</v>
      </c>
      <c r="I3089" s="1">
        <v>464</v>
      </c>
    </row>
    <row r="3090" spans="1:9" hidden="1" x14ac:dyDescent="0.25">
      <c r="A3090" s="2" t="s">
        <v>122</v>
      </c>
      <c r="B3090" s="2" t="s">
        <v>67</v>
      </c>
      <c r="C3090" s="2" t="s">
        <v>133</v>
      </c>
      <c r="D3090" s="2" t="s">
        <v>24</v>
      </c>
      <c r="E3090" s="1">
        <v>694</v>
      </c>
      <c r="F3090" s="1">
        <v>687</v>
      </c>
      <c r="G3090" s="1">
        <v>797</v>
      </c>
      <c r="H3090" s="1">
        <v>427</v>
      </c>
      <c r="I3090" s="1">
        <v>627</v>
      </c>
    </row>
    <row r="3091" spans="1:9" hidden="1" x14ac:dyDescent="0.25">
      <c r="A3091" s="2" t="s">
        <v>122</v>
      </c>
      <c r="B3091" s="2" t="s">
        <v>67</v>
      </c>
      <c r="C3091" s="2" t="s">
        <v>2</v>
      </c>
      <c r="D3091" s="2" t="s">
        <v>24</v>
      </c>
      <c r="E3091" s="1">
        <v>953</v>
      </c>
      <c r="F3091" s="1">
        <v>948</v>
      </c>
      <c r="G3091" s="1">
        <v>1015</v>
      </c>
      <c r="H3091" s="1">
        <v>744</v>
      </c>
      <c r="I3091" s="1">
        <v>885</v>
      </c>
    </row>
    <row r="3092" spans="1:9" hidden="1" x14ac:dyDescent="0.25">
      <c r="A3092" s="2" t="s">
        <v>122</v>
      </c>
      <c r="B3092" s="2" t="s">
        <v>109</v>
      </c>
      <c r="C3092" s="2" t="s">
        <v>133</v>
      </c>
      <c r="D3092" s="2" t="s">
        <v>24</v>
      </c>
      <c r="E3092" s="1">
        <v>0</v>
      </c>
      <c r="F3092" s="1">
        <v>0</v>
      </c>
      <c r="G3092" s="1">
        <v>1</v>
      </c>
      <c r="H3092" s="1">
        <v>0</v>
      </c>
      <c r="I3092" s="1">
        <v>0</v>
      </c>
    </row>
    <row r="3093" spans="1:9" x14ac:dyDescent="0.25">
      <c r="A3093" s="2" t="s">
        <v>122</v>
      </c>
      <c r="B3093" s="2" t="s">
        <v>110</v>
      </c>
      <c r="C3093" s="2" t="s">
        <v>131</v>
      </c>
      <c r="D3093" s="2" t="s">
        <v>24</v>
      </c>
      <c r="E3093" s="1">
        <v>0</v>
      </c>
      <c r="F3093" s="1">
        <v>0</v>
      </c>
      <c r="G3093" s="1">
        <v>6</v>
      </c>
      <c r="H3093" s="1">
        <v>0</v>
      </c>
      <c r="I3093" s="1">
        <v>0</v>
      </c>
    </row>
    <row r="3094" spans="1:9" hidden="1" x14ac:dyDescent="0.25">
      <c r="A3094" s="2" t="s">
        <v>122</v>
      </c>
      <c r="B3094" s="2" t="s">
        <v>110</v>
      </c>
      <c r="C3094" s="2" t="s">
        <v>132</v>
      </c>
      <c r="D3094" s="2" t="s">
        <v>24</v>
      </c>
      <c r="E3094" s="1">
        <v>0</v>
      </c>
      <c r="F3094" s="1">
        <v>0</v>
      </c>
      <c r="G3094" s="1">
        <v>21</v>
      </c>
      <c r="H3094" s="1">
        <v>0</v>
      </c>
      <c r="I3094" s="1">
        <v>0</v>
      </c>
    </row>
    <row r="3095" spans="1:9" hidden="1" x14ac:dyDescent="0.25">
      <c r="A3095" s="2" t="s">
        <v>122</v>
      </c>
      <c r="B3095" s="2" t="s">
        <v>110</v>
      </c>
      <c r="C3095" s="2" t="s">
        <v>133</v>
      </c>
      <c r="D3095" s="2" t="s">
        <v>24</v>
      </c>
      <c r="E3095" s="1">
        <v>0</v>
      </c>
      <c r="F3095" s="1">
        <v>0</v>
      </c>
      <c r="G3095" s="1">
        <v>17</v>
      </c>
      <c r="H3095" s="1">
        <v>0</v>
      </c>
      <c r="I3095" s="1">
        <v>0</v>
      </c>
    </row>
    <row r="3096" spans="1:9" hidden="1" x14ac:dyDescent="0.25">
      <c r="A3096" s="2" t="s">
        <v>122</v>
      </c>
      <c r="B3096" s="2" t="s">
        <v>110</v>
      </c>
      <c r="C3096" s="2" t="s">
        <v>2</v>
      </c>
      <c r="D3096" s="2" t="s">
        <v>24</v>
      </c>
      <c r="E3096" s="1">
        <v>0</v>
      </c>
      <c r="F3096" s="1">
        <v>0</v>
      </c>
      <c r="G3096" s="1">
        <v>9</v>
      </c>
      <c r="H3096" s="1">
        <v>0</v>
      </c>
      <c r="I3096" s="1">
        <v>0</v>
      </c>
    </row>
    <row r="3097" spans="1:9" hidden="1" x14ac:dyDescent="0.25">
      <c r="A3097" s="2" t="s">
        <v>122</v>
      </c>
      <c r="B3097" s="2" t="s">
        <v>56</v>
      </c>
      <c r="C3097" s="2" t="s">
        <v>129</v>
      </c>
      <c r="D3097" s="2" t="s">
        <v>24</v>
      </c>
      <c r="E3097" s="1">
        <v>26</v>
      </c>
      <c r="F3097" s="1">
        <v>0</v>
      </c>
      <c r="G3097" s="1">
        <v>64</v>
      </c>
      <c r="H3097" s="1">
        <v>0</v>
      </c>
      <c r="I3097" s="1">
        <v>0</v>
      </c>
    </row>
    <row r="3098" spans="1:9" hidden="1" x14ac:dyDescent="0.25">
      <c r="A3098" s="2" t="s">
        <v>122</v>
      </c>
      <c r="B3098" s="2" t="s">
        <v>56</v>
      </c>
      <c r="C3098" s="2" t="s">
        <v>130</v>
      </c>
      <c r="D3098" s="2" t="s">
        <v>24</v>
      </c>
      <c r="E3098" s="1">
        <v>37</v>
      </c>
      <c r="F3098" s="1">
        <v>35</v>
      </c>
      <c r="G3098" s="1">
        <v>40</v>
      </c>
      <c r="H3098" s="1" t="s">
        <v>151</v>
      </c>
      <c r="I3098" s="1">
        <v>3</v>
      </c>
    </row>
    <row r="3099" spans="1:9" x14ac:dyDescent="0.25">
      <c r="A3099" s="2" t="s">
        <v>122</v>
      </c>
      <c r="B3099" s="2" t="s">
        <v>56</v>
      </c>
      <c r="C3099" s="2" t="s">
        <v>131</v>
      </c>
      <c r="D3099" s="2" t="s">
        <v>24</v>
      </c>
      <c r="E3099" s="1">
        <v>128</v>
      </c>
      <c r="F3099" s="1">
        <v>128</v>
      </c>
      <c r="G3099" s="1">
        <v>104</v>
      </c>
      <c r="H3099" s="1">
        <v>49</v>
      </c>
      <c r="I3099" s="1">
        <v>112</v>
      </c>
    </row>
    <row r="3100" spans="1:9" hidden="1" x14ac:dyDescent="0.25">
      <c r="A3100" s="2" t="s">
        <v>122</v>
      </c>
      <c r="B3100" s="2" t="s">
        <v>56</v>
      </c>
      <c r="C3100" s="2" t="s">
        <v>132</v>
      </c>
      <c r="D3100" s="2" t="s">
        <v>24</v>
      </c>
      <c r="E3100" s="1">
        <v>152</v>
      </c>
      <c r="F3100" s="1">
        <v>152</v>
      </c>
      <c r="G3100" s="1">
        <v>131</v>
      </c>
      <c r="H3100" s="1">
        <v>62</v>
      </c>
      <c r="I3100" s="1">
        <v>144</v>
      </c>
    </row>
    <row r="3101" spans="1:9" hidden="1" x14ac:dyDescent="0.25">
      <c r="A3101" s="2" t="s">
        <v>122</v>
      </c>
      <c r="B3101" s="2" t="s">
        <v>56</v>
      </c>
      <c r="C3101" s="2" t="s">
        <v>133</v>
      </c>
      <c r="D3101" s="2" t="s">
        <v>24</v>
      </c>
      <c r="E3101" s="1">
        <v>67</v>
      </c>
      <c r="F3101" s="1">
        <v>67</v>
      </c>
      <c r="G3101" s="1">
        <v>49</v>
      </c>
      <c r="H3101" s="1">
        <v>43</v>
      </c>
      <c r="I3101" s="1">
        <v>64</v>
      </c>
    </row>
    <row r="3102" spans="1:9" hidden="1" x14ac:dyDescent="0.25">
      <c r="A3102" s="2" t="s">
        <v>122</v>
      </c>
      <c r="B3102" s="2" t="s">
        <v>56</v>
      </c>
      <c r="C3102" s="2" t="s">
        <v>2</v>
      </c>
      <c r="D3102" s="2" t="s">
        <v>24</v>
      </c>
      <c r="E3102" s="1">
        <v>13</v>
      </c>
      <c r="F3102" s="1">
        <v>13</v>
      </c>
      <c r="G3102" s="1">
        <v>12</v>
      </c>
      <c r="H3102" s="1">
        <v>10</v>
      </c>
      <c r="I3102" s="1">
        <v>12</v>
      </c>
    </row>
    <row r="3103" spans="1:9" hidden="1" x14ac:dyDescent="0.25">
      <c r="A3103" s="2" t="s">
        <v>122</v>
      </c>
      <c r="B3103" s="2" t="s">
        <v>70</v>
      </c>
      <c r="C3103" s="2" t="s">
        <v>129</v>
      </c>
      <c r="D3103" s="2" t="s">
        <v>24</v>
      </c>
      <c r="E3103" s="1">
        <v>11</v>
      </c>
      <c r="F3103" s="1">
        <v>0</v>
      </c>
      <c r="G3103" s="1">
        <v>0</v>
      </c>
      <c r="H3103" s="1">
        <v>0</v>
      </c>
      <c r="I3103" s="1">
        <v>0</v>
      </c>
    </row>
    <row r="3104" spans="1:9" hidden="1" x14ac:dyDescent="0.25">
      <c r="A3104" s="2" t="s">
        <v>122</v>
      </c>
      <c r="B3104" s="2" t="s">
        <v>70</v>
      </c>
      <c r="C3104" s="2" t="s">
        <v>130</v>
      </c>
      <c r="D3104" s="2" t="s">
        <v>24</v>
      </c>
      <c r="E3104" s="1">
        <v>17</v>
      </c>
      <c r="F3104" s="1">
        <v>15</v>
      </c>
      <c r="G3104" s="1">
        <v>0</v>
      </c>
      <c r="H3104" s="1">
        <v>0</v>
      </c>
      <c r="I3104" s="1">
        <v>1</v>
      </c>
    </row>
    <row r="3105" spans="1:9" x14ac:dyDescent="0.25">
      <c r="A3105" s="2" t="s">
        <v>122</v>
      </c>
      <c r="B3105" s="2" t="s">
        <v>70</v>
      </c>
      <c r="C3105" s="2" t="s">
        <v>131</v>
      </c>
      <c r="D3105" s="2" t="s">
        <v>24</v>
      </c>
      <c r="E3105" s="1">
        <v>110</v>
      </c>
      <c r="F3105" s="1">
        <v>107</v>
      </c>
      <c r="G3105" s="1">
        <v>0</v>
      </c>
      <c r="H3105" s="1">
        <v>31</v>
      </c>
      <c r="I3105" s="1">
        <v>90</v>
      </c>
    </row>
    <row r="3106" spans="1:9" hidden="1" x14ac:dyDescent="0.25">
      <c r="A3106" s="2" t="s">
        <v>122</v>
      </c>
      <c r="B3106" s="2" t="s">
        <v>70</v>
      </c>
      <c r="C3106" s="2" t="s">
        <v>132</v>
      </c>
      <c r="D3106" s="2" t="s">
        <v>24</v>
      </c>
      <c r="E3106" s="1">
        <v>95</v>
      </c>
      <c r="F3106" s="1">
        <v>92</v>
      </c>
      <c r="G3106" s="1">
        <v>0</v>
      </c>
      <c r="H3106" s="1">
        <v>33</v>
      </c>
      <c r="I3106" s="1">
        <v>74</v>
      </c>
    </row>
    <row r="3107" spans="1:9" hidden="1" x14ac:dyDescent="0.25">
      <c r="A3107" s="2" t="s">
        <v>122</v>
      </c>
      <c r="B3107" s="2" t="s">
        <v>70</v>
      </c>
      <c r="C3107" s="2" t="s">
        <v>133</v>
      </c>
      <c r="D3107" s="2" t="s">
        <v>24</v>
      </c>
      <c r="E3107" s="1">
        <v>84</v>
      </c>
      <c r="F3107" s="1">
        <v>83</v>
      </c>
      <c r="G3107" s="1">
        <v>0</v>
      </c>
      <c r="H3107" s="1">
        <v>42</v>
      </c>
      <c r="I3107" s="1">
        <v>76</v>
      </c>
    </row>
    <row r="3108" spans="1:9" hidden="1" x14ac:dyDescent="0.25">
      <c r="A3108" s="2" t="s">
        <v>122</v>
      </c>
      <c r="B3108" s="2" t="s">
        <v>70</v>
      </c>
      <c r="C3108" s="2" t="s">
        <v>2</v>
      </c>
      <c r="D3108" s="2" t="s">
        <v>24</v>
      </c>
      <c r="E3108" s="1">
        <v>61</v>
      </c>
      <c r="F3108" s="1">
        <v>58</v>
      </c>
      <c r="G3108" s="1">
        <v>0</v>
      </c>
      <c r="H3108" s="1">
        <v>46</v>
      </c>
      <c r="I3108" s="1">
        <v>56</v>
      </c>
    </row>
    <row r="3109" spans="1:9" hidden="1" x14ac:dyDescent="0.25">
      <c r="A3109" s="2" t="s">
        <v>123</v>
      </c>
      <c r="B3109" s="2" t="s">
        <v>105</v>
      </c>
      <c r="C3109" s="2" t="s">
        <v>129</v>
      </c>
      <c r="D3109" s="2" t="s">
        <v>24</v>
      </c>
      <c r="E3109" s="1">
        <v>12</v>
      </c>
      <c r="F3109" s="1">
        <v>0</v>
      </c>
      <c r="G3109" s="1">
        <v>46</v>
      </c>
      <c r="H3109" s="1">
        <v>0</v>
      </c>
      <c r="I3109" s="1">
        <v>0</v>
      </c>
    </row>
    <row r="3110" spans="1:9" hidden="1" x14ac:dyDescent="0.25">
      <c r="A3110" s="2" t="s">
        <v>123</v>
      </c>
      <c r="B3110" s="2" t="s">
        <v>105</v>
      </c>
      <c r="C3110" s="2" t="s">
        <v>130</v>
      </c>
      <c r="D3110" s="2" t="s">
        <v>24</v>
      </c>
      <c r="E3110" s="1">
        <v>24</v>
      </c>
      <c r="F3110" s="1">
        <v>22</v>
      </c>
      <c r="G3110" s="1">
        <v>40</v>
      </c>
      <c r="H3110" s="1">
        <v>0</v>
      </c>
      <c r="I3110" s="1">
        <v>0</v>
      </c>
    </row>
    <row r="3111" spans="1:9" x14ac:dyDescent="0.25">
      <c r="A3111" s="2" t="s">
        <v>123</v>
      </c>
      <c r="B3111" s="2" t="s">
        <v>105</v>
      </c>
      <c r="C3111" s="2" t="s">
        <v>131</v>
      </c>
      <c r="D3111" s="2" t="s">
        <v>24</v>
      </c>
      <c r="E3111" s="1">
        <v>66</v>
      </c>
      <c r="F3111" s="1">
        <v>62</v>
      </c>
      <c r="G3111" s="1">
        <v>81</v>
      </c>
      <c r="H3111" s="1">
        <v>13</v>
      </c>
      <c r="I3111" s="1">
        <v>33</v>
      </c>
    </row>
    <row r="3112" spans="1:9" hidden="1" x14ac:dyDescent="0.25">
      <c r="A3112" s="2" t="s">
        <v>123</v>
      </c>
      <c r="B3112" s="2" t="s">
        <v>105</v>
      </c>
      <c r="C3112" s="2" t="s">
        <v>132</v>
      </c>
      <c r="D3112" s="2" t="s">
        <v>24</v>
      </c>
      <c r="E3112" s="1">
        <v>40</v>
      </c>
      <c r="F3112" s="1">
        <v>36</v>
      </c>
      <c r="G3112" s="1">
        <v>42</v>
      </c>
      <c r="H3112" s="1">
        <v>9</v>
      </c>
      <c r="I3112" s="1">
        <v>22</v>
      </c>
    </row>
    <row r="3113" spans="1:9" hidden="1" x14ac:dyDescent="0.25">
      <c r="A3113" s="2" t="s">
        <v>123</v>
      </c>
      <c r="B3113" s="2" t="s">
        <v>105</v>
      </c>
      <c r="C3113" s="2" t="s">
        <v>133</v>
      </c>
      <c r="D3113" s="2" t="s">
        <v>24</v>
      </c>
      <c r="E3113" s="1">
        <v>38</v>
      </c>
      <c r="F3113" s="1">
        <v>37</v>
      </c>
      <c r="G3113" s="1">
        <v>41</v>
      </c>
      <c r="H3113" s="1">
        <v>21</v>
      </c>
      <c r="I3113" s="1">
        <v>31</v>
      </c>
    </row>
    <row r="3114" spans="1:9" hidden="1" x14ac:dyDescent="0.25">
      <c r="A3114" s="2" t="s">
        <v>123</v>
      </c>
      <c r="B3114" s="2" t="s">
        <v>105</v>
      </c>
      <c r="C3114" s="2" t="s">
        <v>2</v>
      </c>
      <c r="D3114" s="2" t="s">
        <v>24</v>
      </c>
      <c r="E3114" s="1">
        <v>18</v>
      </c>
      <c r="F3114" s="1">
        <v>18</v>
      </c>
      <c r="G3114" s="1">
        <v>21</v>
      </c>
      <c r="H3114" s="1">
        <v>14</v>
      </c>
      <c r="I3114" s="1">
        <v>16</v>
      </c>
    </row>
    <row r="3115" spans="1:9" hidden="1" x14ac:dyDescent="0.25">
      <c r="A3115" s="2" t="s">
        <v>123</v>
      </c>
      <c r="B3115" s="2" t="s">
        <v>48</v>
      </c>
      <c r="C3115" s="2" t="s">
        <v>129</v>
      </c>
      <c r="D3115" s="2" t="s">
        <v>24</v>
      </c>
      <c r="E3115" s="1">
        <v>11</v>
      </c>
      <c r="F3115" s="1">
        <v>0</v>
      </c>
      <c r="G3115" s="1">
        <v>51</v>
      </c>
      <c r="H3115" s="1">
        <v>0</v>
      </c>
      <c r="I3115" s="1">
        <v>0</v>
      </c>
    </row>
    <row r="3116" spans="1:9" hidden="1" x14ac:dyDescent="0.25">
      <c r="A3116" s="2" t="s">
        <v>123</v>
      </c>
      <c r="B3116" s="2" t="s">
        <v>48</v>
      </c>
      <c r="C3116" s="2" t="s">
        <v>130</v>
      </c>
      <c r="D3116" s="2" t="s">
        <v>24</v>
      </c>
      <c r="E3116" s="1">
        <v>33</v>
      </c>
      <c r="F3116" s="1">
        <v>30</v>
      </c>
      <c r="G3116" s="1">
        <v>34</v>
      </c>
      <c r="H3116" s="1">
        <v>0</v>
      </c>
      <c r="I3116" s="1">
        <v>0</v>
      </c>
    </row>
    <row r="3117" spans="1:9" x14ac:dyDescent="0.25">
      <c r="A3117" s="2" t="s">
        <v>123</v>
      </c>
      <c r="B3117" s="2" t="s">
        <v>48</v>
      </c>
      <c r="C3117" s="2" t="s">
        <v>131</v>
      </c>
      <c r="D3117" s="2" t="s">
        <v>24</v>
      </c>
      <c r="E3117" s="1">
        <v>99</v>
      </c>
      <c r="F3117" s="1">
        <v>93</v>
      </c>
      <c r="G3117" s="1">
        <v>105</v>
      </c>
      <c r="H3117" s="1">
        <v>18</v>
      </c>
      <c r="I3117" s="1">
        <v>55</v>
      </c>
    </row>
    <row r="3118" spans="1:9" hidden="1" x14ac:dyDescent="0.25">
      <c r="A3118" s="2" t="s">
        <v>123</v>
      </c>
      <c r="B3118" s="2" t="s">
        <v>48</v>
      </c>
      <c r="C3118" s="2" t="s">
        <v>132</v>
      </c>
      <c r="D3118" s="2" t="s">
        <v>24</v>
      </c>
      <c r="E3118" s="1">
        <v>77</v>
      </c>
      <c r="F3118" s="1">
        <v>74</v>
      </c>
      <c r="G3118" s="1">
        <v>78</v>
      </c>
      <c r="H3118" s="1">
        <v>29</v>
      </c>
      <c r="I3118" s="1">
        <v>60</v>
      </c>
    </row>
    <row r="3119" spans="1:9" hidden="1" x14ac:dyDescent="0.25">
      <c r="A3119" s="2" t="s">
        <v>123</v>
      </c>
      <c r="B3119" s="2" t="s">
        <v>48</v>
      </c>
      <c r="C3119" s="2" t="s">
        <v>133</v>
      </c>
      <c r="D3119" s="2" t="s">
        <v>24</v>
      </c>
      <c r="E3119" s="1">
        <v>65</v>
      </c>
      <c r="F3119" s="1">
        <v>64</v>
      </c>
      <c r="G3119" s="1">
        <v>64</v>
      </c>
      <c r="H3119" s="1">
        <v>20</v>
      </c>
      <c r="I3119" s="1">
        <v>52</v>
      </c>
    </row>
    <row r="3120" spans="1:9" hidden="1" x14ac:dyDescent="0.25">
      <c r="A3120" s="2" t="s">
        <v>123</v>
      </c>
      <c r="B3120" s="2" t="s">
        <v>48</v>
      </c>
      <c r="C3120" s="2" t="s">
        <v>2</v>
      </c>
      <c r="D3120" s="2" t="s">
        <v>24</v>
      </c>
      <c r="E3120" s="1">
        <v>18</v>
      </c>
      <c r="F3120" s="1">
        <v>18</v>
      </c>
      <c r="G3120" s="1">
        <v>21</v>
      </c>
      <c r="H3120" s="1">
        <v>14</v>
      </c>
      <c r="I3120" s="1">
        <v>17</v>
      </c>
    </row>
    <row r="3121" spans="1:9" hidden="1" x14ac:dyDescent="0.25">
      <c r="A3121" s="2" t="s">
        <v>123</v>
      </c>
      <c r="B3121" s="2" t="s">
        <v>49</v>
      </c>
      <c r="C3121" s="2" t="s">
        <v>129</v>
      </c>
      <c r="D3121" s="2" t="s">
        <v>24</v>
      </c>
      <c r="E3121" s="1">
        <v>0</v>
      </c>
      <c r="F3121" s="1">
        <v>0</v>
      </c>
      <c r="G3121" s="1">
        <v>1</v>
      </c>
      <c r="H3121" s="1">
        <v>0</v>
      </c>
      <c r="I3121" s="1">
        <v>0</v>
      </c>
    </row>
    <row r="3122" spans="1:9" hidden="1" x14ac:dyDescent="0.25">
      <c r="A3122" s="2" t="s">
        <v>123</v>
      </c>
      <c r="B3122" s="2" t="s">
        <v>49</v>
      </c>
      <c r="C3122" s="2" t="s">
        <v>130</v>
      </c>
      <c r="D3122" s="2" t="s">
        <v>24</v>
      </c>
      <c r="E3122" s="1" t="s">
        <v>151</v>
      </c>
      <c r="F3122" s="1" t="s">
        <v>151</v>
      </c>
      <c r="G3122" s="1">
        <v>2</v>
      </c>
      <c r="H3122" s="1">
        <v>0</v>
      </c>
      <c r="I3122" s="1">
        <v>0</v>
      </c>
    </row>
    <row r="3123" spans="1:9" x14ac:dyDescent="0.25">
      <c r="A3123" s="2" t="s">
        <v>123</v>
      </c>
      <c r="B3123" s="2" t="s">
        <v>49</v>
      </c>
      <c r="C3123" s="2" t="s">
        <v>131</v>
      </c>
      <c r="D3123" s="2" t="s">
        <v>24</v>
      </c>
      <c r="E3123" s="1">
        <v>6</v>
      </c>
      <c r="F3123" s="1">
        <v>6</v>
      </c>
      <c r="G3123" s="1">
        <v>6</v>
      </c>
      <c r="H3123" s="1" t="s">
        <v>151</v>
      </c>
      <c r="I3123" s="1">
        <v>5</v>
      </c>
    </row>
    <row r="3124" spans="1:9" hidden="1" x14ac:dyDescent="0.25">
      <c r="A3124" s="2" t="s">
        <v>123</v>
      </c>
      <c r="B3124" s="2" t="s">
        <v>49</v>
      </c>
      <c r="C3124" s="2" t="s">
        <v>132</v>
      </c>
      <c r="D3124" s="2" t="s">
        <v>24</v>
      </c>
      <c r="E3124" s="1">
        <v>7</v>
      </c>
      <c r="F3124" s="1">
        <v>7</v>
      </c>
      <c r="G3124" s="1">
        <v>11</v>
      </c>
      <c r="H3124" s="1">
        <v>5</v>
      </c>
      <c r="I3124" s="1">
        <v>5</v>
      </c>
    </row>
    <row r="3125" spans="1:9" hidden="1" x14ac:dyDescent="0.25">
      <c r="A3125" s="2" t="s">
        <v>123</v>
      </c>
      <c r="B3125" s="2" t="s">
        <v>49</v>
      </c>
      <c r="C3125" s="2" t="s">
        <v>133</v>
      </c>
      <c r="D3125" s="2" t="s">
        <v>24</v>
      </c>
      <c r="E3125" s="1">
        <v>7</v>
      </c>
      <c r="F3125" s="1">
        <v>7</v>
      </c>
      <c r="G3125" s="1">
        <v>7</v>
      </c>
      <c r="H3125" s="1">
        <v>5</v>
      </c>
      <c r="I3125" s="1">
        <v>6</v>
      </c>
    </row>
    <row r="3126" spans="1:9" hidden="1" x14ac:dyDescent="0.25">
      <c r="A3126" s="2" t="s">
        <v>123</v>
      </c>
      <c r="B3126" s="2" t="s">
        <v>49</v>
      </c>
      <c r="C3126" s="2" t="s">
        <v>2</v>
      </c>
      <c r="D3126" s="2" t="s">
        <v>24</v>
      </c>
      <c r="E3126" s="1" t="s">
        <v>151</v>
      </c>
      <c r="F3126" s="1" t="s">
        <v>151</v>
      </c>
      <c r="G3126" s="1">
        <v>2</v>
      </c>
      <c r="H3126" s="1" t="s">
        <v>151</v>
      </c>
      <c r="I3126" s="1">
        <v>3</v>
      </c>
    </row>
    <row r="3127" spans="1:9" hidden="1" x14ac:dyDescent="0.25">
      <c r="A3127" s="2" t="s">
        <v>123</v>
      </c>
      <c r="B3127" s="2" t="s">
        <v>106</v>
      </c>
      <c r="C3127" s="2" t="s">
        <v>129</v>
      </c>
      <c r="D3127" s="2" t="s">
        <v>24</v>
      </c>
      <c r="E3127" s="1">
        <v>0</v>
      </c>
      <c r="F3127" s="1">
        <v>0</v>
      </c>
      <c r="G3127" s="1">
        <v>9</v>
      </c>
      <c r="H3127" s="1">
        <v>0</v>
      </c>
      <c r="I3127" s="1">
        <v>0</v>
      </c>
    </row>
    <row r="3128" spans="1:9" hidden="1" x14ac:dyDescent="0.25">
      <c r="A3128" s="2" t="s">
        <v>123</v>
      </c>
      <c r="B3128" s="2" t="s">
        <v>106</v>
      </c>
      <c r="C3128" s="2" t="s">
        <v>130</v>
      </c>
      <c r="D3128" s="2" t="s">
        <v>24</v>
      </c>
      <c r="E3128" s="1">
        <v>8</v>
      </c>
      <c r="F3128" s="1">
        <v>8</v>
      </c>
      <c r="G3128" s="1">
        <v>13</v>
      </c>
      <c r="H3128" s="1">
        <v>0</v>
      </c>
      <c r="I3128" s="1">
        <v>0</v>
      </c>
    </row>
    <row r="3129" spans="1:9" x14ac:dyDescent="0.25">
      <c r="A3129" s="2" t="s">
        <v>123</v>
      </c>
      <c r="B3129" s="2" t="s">
        <v>106</v>
      </c>
      <c r="C3129" s="2" t="s">
        <v>131</v>
      </c>
      <c r="D3129" s="2" t="s">
        <v>24</v>
      </c>
      <c r="E3129" s="1">
        <v>11</v>
      </c>
      <c r="F3129" s="1">
        <v>11</v>
      </c>
      <c r="G3129" s="1">
        <v>11</v>
      </c>
      <c r="H3129" s="1" t="s">
        <v>151</v>
      </c>
      <c r="I3129" s="1">
        <v>7</v>
      </c>
    </row>
    <row r="3130" spans="1:9" hidden="1" x14ac:dyDescent="0.25">
      <c r="A3130" s="2" t="s">
        <v>123</v>
      </c>
      <c r="B3130" s="2" t="s">
        <v>106</v>
      </c>
      <c r="C3130" s="2" t="s">
        <v>132</v>
      </c>
      <c r="D3130" s="2" t="s">
        <v>24</v>
      </c>
      <c r="E3130" s="1">
        <v>12</v>
      </c>
      <c r="F3130" s="1">
        <v>12</v>
      </c>
      <c r="G3130" s="1">
        <v>13</v>
      </c>
      <c r="H3130" s="1" t="s">
        <v>151</v>
      </c>
      <c r="I3130" s="1">
        <v>11</v>
      </c>
    </row>
    <row r="3131" spans="1:9" hidden="1" x14ac:dyDescent="0.25">
      <c r="A3131" s="2" t="s">
        <v>123</v>
      </c>
      <c r="B3131" s="2" t="s">
        <v>106</v>
      </c>
      <c r="C3131" s="2" t="s">
        <v>133</v>
      </c>
      <c r="D3131" s="2" t="s">
        <v>24</v>
      </c>
      <c r="E3131" s="1">
        <v>9</v>
      </c>
      <c r="F3131" s="1">
        <v>9</v>
      </c>
      <c r="G3131" s="1">
        <v>11</v>
      </c>
      <c r="H3131" s="1" t="s">
        <v>151</v>
      </c>
      <c r="I3131" s="1">
        <v>8</v>
      </c>
    </row>
    <row r="3132" spans="1:9" hidden="1" x14ac:dyDescent="0.25">
      <c r="A3132" s="2" t="s">
        <v>123</v>
      </c>
      <c r="B3132" s="2" t="s">
        <v>106</v>
      </c>
      <c r="C3132" s="2" t="s">
        <v>2</v>
      </c>
      <c r="D3132" s="2" t="s">
        <v>24</v>
      </c>
      <c r="E3132" s="1">
        <v>6</v>
      </c>
      <c r="F3132" s="1">
        <v>6</v>
      </c>
      <c r="G3132" s="1">
        <v>6</v>
      </c>
      <c r="H3132" s="1" t="s">
        <v>151</v>
      </c>
      <c r="I3132" s="1">
        <v>5</v>
      </c>
    </row>
    <row r="3133" spans="1:9" hidden="1" x14ac:dyDescent="0.25">
      <c r="A3133" s="2" t="s">
        <v>123</v>
      </c>
      <c r="B3133" s="2" t="s">
        <v>107</v>
      </c>
      <c r="C3133" s="2" t="s">
        <v>129</v>
      </c>
      <c r="D3133" s="2" t="s">
        <v>24</v>
      </c>
      <c r="E3133" s="1" t="s">
        <v>151</v>
      </c>
      <c r="F3133" s="1">
        <v>0</v>
      </c>
      <c r="G3133" s="1">
        <v>8</v>
      </c>
      <c r="H3133" s="1">
        <v>0</v>
      </c>
      <c r="I3133" s="1">
        <v>0</v>
      </c>
    </row>
    <row r="3134" spans="1:9" hidden="1" x14ac:dyDescent="0.25">
      <c r="A3134" s="2" t="s">
        <v>123</v>
      </c>
      <c r="B3134" s="2" t="s">
        <v>107</v>
      </c>
      <c r="C3134" s="2" t="s">
        <v>130</v>
      </c>
      <c r="D3134" s="2" t="s">
        <v>24</v>
      </c>
      <c r="E3134" s="1" t="s">
        <v>151</v>
      </c>
      <c r="F3134" s="1" t="s">
        <v>151</v>
      </c>
      <c r="G3134" s="1">
        <v>4</v>
      </c>
      <c r="H3134" s="1">
        <v>0</v>
      </c>
      <c r="I3134" s="1">
        <v>1</v>
      </c>
    </row>
    <row r="3135" spans="1:9" x14ac:dyDescent="0.25">
      <c r="A3135" s="2" t="s">
        <v>123</v>
      </c>
      <c r="B3135" s="2" t="s">
        <v>107</v>
      </c>
      <c r="C3135" s="2" t="s">
        <v>131</v>
      </c>
      <c r="D3135" s="2" t="s">
        <v>24</v>
      </c>
      <c r="E3135" s="1">
        <v>5</v>
      </c>
      <c r="F3135" s="1">
        <v>5</v>
      </c>
      <c r="G3135" s="1">
        <v>7</v>
      </c>
      <c r="H3135" s="1" t="s">
        <v>151</v>
      </c>
      <c r="I3135" s="1">
        <v>4</v>
      </c>
    </row>
    <row r="3136" spans="1:9" hidden="1" x14ac:dyDescent="0.25">
      <c r="A3136" s="2" t="s">
        <v>123</v>
      </c>
      <c r="B3136" s="2" t="s">
        <v>107</v>
      </c>
      <c r="C3136" s="2" t="s">
        <v>132</v>
      </c>
      <c r="D3136" s="2" t="s">
        <v>24</v>
      </c>
      <c r="E3136" s="1">
        <v>8</v>
      </c>
      <c r="F3136" s="1">
        <v>7</v>
      </c>
      <c r="G3136" s="1">
        <v>7</v>
      </c>
      <c r="H3136" s="1" t="s">
        <v>151</v>
      </c>
      <c r="I3136" s="1">
        <v>6</v>
      </c>
    </row>
    <row r="3137" spans="1:9" hidden="1" x14ac:dyDescent="0.25">
      <c r="A3137" s="2" t="s">
        <v>123</v>
      </c>
      <c r="B3137" s="2" t="s">
        <v>107</v>
      </c>
      <c r="C3137" s="2" t="s">
        <v>133</v>
      </c>
      <c r="D3137" s="2" t="s">
        <v>24</v>
      </c>
      <c r="E3137" s="1">
        <v>10</v>
      </c>
      <c r="F3137" s="1">
        <v>10</v>
      </c>
      <c r="G3137" s="1">
        <v>9</v>
      </c>
      <c r="H3137" s="1" t="s">
        <v>151</v>
      </c>
      <c r="I3137" s="1">
        <v>8</v>
      </c>
    </row>
    <row r="3138" spans="1:9" hidden="1" x14ac:dyDescent="0.25">
      <c r="A3138" s="2" t="s">
        <v>123</v>
      </c>
      <c r="B3138" s="2" t="s">
        <v>107</v>
      </c>
      <c r="C3138" s="2" t="s">
        <v>2</v>
      </c>
      <c r="D3138" s="2" t="s">
        <v>24</v>
      </c>
      <c r="E3138" s="1" t="s">
        <v>151</v>
      </c>
      <c r="F3138" s="1" t="s">
        <v>151</v>
      </c>
      <c r="G3138" s="1">
        <v>1</v>
      </c>
      <c r="H3138" s="1">
        <v>0</v>
      </c>
      <c r="I3138" s="1">
        <v>0</v>
      </c>
    </row>
    <row r="3139" spans="1:9" hidden="1" x14ac:dyDescent="0.25">
      <c r="A3139" s="2" t="s">
        <v>123</v>
      </c>
      <c r="B3139" s="2" t="s">
        <v>52</v>
      </c>
      <c r="C3139" s="2" t="s">
        <v>129</v>
      </c>
      <c r="D3139" s="2" t="s">
        <v>24</v>
      </c>
      <c r="E3139" s="1">
        <v>15</v>
      </c>
      <c r="F3139" s="1">
        <v>0</v>
      </c>
      <c r="G3139" s="1">
        <v>143</v>
      </c>
      <c r="H3139" s="1">
        <v>0</v>
      </c>
      <c r="I3139" s="1">
        <v>0</v>
      </c>
    </row>
    <row r="3140" spans="1:9" hidden="1" x14ac:dyDescent="0.25">
      <c r="A3140" s="2" t="s">
        <v>123</v>
      </c>
      <c r="B3140" s="2" t="s">
        <v>52</v>
      </c>
      <c r="C3140" s="2" t="s">
        <v>130</v>
      </c>
      <c r="D3140" s="2" t="s">
        <v>24</v>
      </c>
      <c r="E3140" s="1">
        <v>93</v>
      </c>
      <c r="F3140" s="1">
        <v>87</v>
      </c>
      <c r="G3140" s="1">
        <v>92</v>
      </c>
      <c r="H3140" s="1">
        <v>0</v>
      </c>
      <c r="I3140" s="1">
        <v>4</v>
      </c>
    </row>
    <row r="3141" spans="1:9" x14ac:dyDescent="0.25">
      <c r="A3141" s="2" t="s">
        <v>123</v>
      </c>
      <c r="B3141" s="2" t="s">
        <v>52</v>
      </c>
      <c r="C3141" s="2" t="s">
        <v>131</v>
      </c>
      <c r="D3141" s="2" t="s">
        <v>24</v>
      </c>
      <c r="E3141" s="1">
        <v>223</v>
      </c>
      <c r="F3141" s="1">
        <v>218</v>
      </c>
      <c r="G3141" s="1">
        <v>272</v>
      </c>
      <c r="H3141" s="1">
        <v>26</v>
      </c>
      <c r="I3141" s="1">
        <v>154</v>
      </c>
    </row>
    <row r="3142" spans="1:9" hidden="1" x14ac:dyDescent="0.25">
      <c r="A3142" s="2" t="s">
        <v>123</v>
      </c>
      <c r="B3142" s="2" t="s">
        <v>52</v>
      </c>
      <c r="C3142" s="2" t="s">
        <v>132</v>
      </c>
      <c r="D3142" s="2" t="s">
        <v>24</v>
      </c>
      <c r="E3142" s="1">
        <v>150</v>
      </c>
      <c r="F3142" s="1">
        <v>144</v>
      </c>
      <c r="G3142" s="1">
        <v>161</v>
      </c>
      <c r="H3142" s="1">
        <v>42</v>
      </c>
      <c r="I3142" s="1">
        <v>118</v>
      </c>
    </row>
    <row r="3143" spans="1:9" hidden="1" x14ac:dyDescent="0.25">
      <c r="A3143" s="2" t="s">
        <v>123</v>
      </c>
      <c r="B3143" s="2" t="s">
        <v>52</v>
      </c>
      <c r="C3143" s="2" t="s">
        <v>133</v>
      </c>
      <c r="D3143" s="2" t="s">
        <v>24</v>
      </c>
      <c r="E3143" s="1">
        <v>80</v>
      </c>
      <c r="F3143" s="1">
        <v>79</v>
      </c>
      <c r="G3143" s="1">
        <v>99</v>
      </c>
      <c r="H3143" s="1">
        <v>37</v>
      </c>
      <c r="I3143" s="1">
        <v>70</v>
      </c>
    </row>
    <row r="3144" spans="1:9" hidden="1" x14ac:dyDescent="0.25">
      <c r="A3144" s="2" t="s">
        <v>123</v>
      </c>
      <c r="B3144" s="2" t="s">
        <v>52</v>
      </c>
      <c r="C3144" s="2" t="s">
        <v>2</v>
      </c>
      <c r="D3144" s="2" t="s">
        <v>24</v>
      </c>
      <c r="E3144" s="1">
        <v>47</v>
      </c>
      <c r="F3144" s="1">
        <v>47</v>
      </c>
      <c r="G3144" s="1">
        <v>48</v>
      </c>
      <c r="H3144" s="1">
        <v>25</v>
      </c>
      <c r="I3144" s="1">
        <v>44</v>
      </c>
    </row>
    <row r="3145" spans="1:9" hidden="1" x14ac:dyDescent="0.25">
      <c r="A3145" s="2" t="s">
        <v>123</v>
      </c>
      <c r="B3145" s="2" t="s">
        <v>47</v>
      </c>
      <c r="C3145" s="2" t="s">
        <v>129</v>
      </c>
      <c r="D3145" s="2" t="s">
        <v>24</v>
      </c>
      <c r="E3145" s="1" t="s">
        <v>151</v>
      </c>
      <c r="F3145" s="1">
        <v>0</v>
      </c>
      <c r="G3145" s="1">
        <v>8</v>
      </c>
      <c r="H3145" s="1">
        <v>0</v>
      </c>
      <c r="I3145" s="1">
        <v>0</v>
      </c>
    </row>
    <row r="3146" spans="1:9" hidden="1" x14ac:dyDescent="0.25">
      <c r="A3146" s="2" t="s">
        <v>123</v>
      </c>
      <c r="B3146" s="2" t="s">
        <v>47</v>
      </c>
      <c r="C3146" s="2" t="s">
        <v>130</v>
      </c>
      <c r="D3146" s="2" t="s">
        <v>24</v>
      </c>
      <c r="E3146" s="1" t="s">
        <v>151</v>
      </c>
      <c r="F3146" s="1" t="s">
        <v>151</v>
      </c>
      <c r="G3146" s="1">
        <v>5</v>
      </c>
      <c r="H3146" s="1">
        <v>0</v>
      </c>
      <c r="I3146" s="1">
        <v>0</v>
      </c>
    </row>
    <row r="3147" spans="1:9" x14ac:dyDescent="0.25">
      <c r="A3147" s="2" t="s">
        <v>123</v>
      </c>
      <c r="B3147" s="2" t="s">
        <v>47</v>
      </c>
      <c r="C3147" s="2" t="s">
        <v>131</v>
      </c>
      <c r="D3147" s="2" t="s">
        <v>24</v>
      </c>
      <c r="E3147" s="1">
        <v>6</v>
      </c>
      <c r="F3147" s="1">
        <v>5</v>
      </c>
      <c r="G3147" s="1">
        <v>6</v>
      </c>
      <c r="H3147" s="1">
        <v>0</v>
      </c>
      <c r="I3147" s="1">
        <v>3</v>
      </c>
    </row>
    <row r="3148" spans="1:9" hidden="1" x14ac:dyDescent="0.25">
      <c r="A3148" s="2" t="s">
        <v>123</v>
      </c>
      <c r="B3148" s="2" t="s">
        <v>47</v>
      </c>
      <c r="C3148" s="2" t="s">
        <v>132</v>
      </c>
      <c r="D3148" s="2" t="s">
        <v>24</v>
      </c>
      <c r="E3148" s="1" t="s">
        <v>151</v>
      </c>
      <c r="F3148" s="1" t="s">
        <v>151</v>
      </c>
      <c r="G3148" s="1">
        <v>5</v>
      </c>
      <c r="H3148" s="1" t="s">
        <v>151</v>
      </c>
      <c r="I3148" s="1">
        <v>2</v>
      </c>
    </row>
    <row r="3149" spans="1:9" hidden="1" x14ac:dyDescent="0.25">
      <c r="A3149" s="2" t="s">
        <v>123</v>
      </c>
      <c r="B3149" s="2" t="s">
        <v>47</v>
      </c>
      <c r="C3149" s="2" t="s">
        <v>133</v>
      </c>
      <c r="D3149" s="2" t="s">
        <v>24</v>
      </c>
      <c r="E3149" s="1" t="s">
        <v>151</v>
      </c>
      <c r="F3149" s="1" t="s">
        <v>151</v>
      </c>
      <c r="G3149" s="1">
        <v>5</v>
      </c>
      <c r="H3149" s="1">
        <v>0</v>
      </c>
      <c r="I3149" s="1">
        <v>1</v>
      </c>
    </row>
    <row r="3150" spans="1:9" hidden="1" x14ac:dyDescent="0.25">
      <c r="A3150" s="2" t="s">
        <v>123</v>
      </c>
      <c r="B3150" s="2" t="s">
        <v>47</v>
      </c>
      <c r="C3150" s="2" t="s">
        <v>2</v>
      </c>
      <c r="D3150" s="2" t="s">
        <v>24</v>
      </c>
      <c r="E3150" s="1" t="s">
        <v>151</v>
      </c>
      <c r="F3150" s="1" t="s">
        <v>151</v>
      </c>
      <c r="G3150" s="1">
        <v>3</v>
      </c>
      <c r="H3150" s="1" t="s">
        <v>151</v>
      </c>
      <c r="I3150" s="1">
        <v>3</v>
      </c>
    </row>
    <row r="3151" spans="1:9" hidden="1" x14ac:dyDescent="0.25">
      <c r="A3151" s="2" t="s">
        <v>123</v>
      </c>
      <c r="B3151" s="2" t="s">
        <v>50</v>
      </c>
      <c r="C3151" s="2" t="s">
        <v>129</v>
      </c>
      <c r="D3151" s="2" t="s">
        <v>24</v>
      </c>
      <c r="E3151" s="1">
        <v>0</v>
      </c>
      <c r="F3151" s="1">
        <v>0</v>
      </c>
      <c r="G3151" s="1">
        <v>11</v>
      </c>
      <c r="H3151" s="1">
        <v>0</v>
      </c>
      <c r="I3151" s="1">
        <v>0</v>
      </c>
    </row>
    <row r="3152" spans="1:9" hidden="1" x14ac:dyDescent="0.25">
      <c r="A3152" s="2" t="s">
        <v>123</v>
      </c>
      <c r="B3152" s="2" t="s">
        <v>50</v>
      </c>
      <c r="C3152" s="2" t="s">
        <v>130</v>
      </c>
      <c r="D3152" s="2" t="s">
        <v>24</v>
      </c>
      <c r="E3152" s="1">
        <v>8</v>
      </c>
      <c r="F3152" s="1">
        <v>7</v>
      </c>
      <c r="G3152" s="1">
        <v>3</v>
      </c>
      <c r="H3152" s="1">
        <v>0</v>
      </c>
      <c r="I3152" s="1">
        <v>0</v>
      </c>
    </row>
    <row r="3153" spans="1:9" x14ac:dyDescent="0.25">
      <c r="A3153" s="2" t="s">
        <v>123</v>
      </c>
      <c r="B3153" s="2" t="s">
        <v>50</v>
      </c>
      <c r="C3153" s="2" t="s">
        <v>131</v>
      </c>
      <c r="D3153" s="2" t="s">
        <v>24</v>
      </c>
      <c r="E3153" s="1">
        <v>21</v>
      </c>
      <c r="F3153" s="1">
        <v>20</v>
      </c>
      <c r="G3153" s="1">
        <v>20</v>
      </c>
      <c r="H3153" s="1" t="s">
        <v>151</v>
      </c>
      <c r="I3153" s="1">
        <v>12</v>
      </c>
    </row>
    <row r="3154" spans="1:9" hidden="1" x14ac:dyDescent="0.25">
      <c r="A3154" s="2" t="s">
        <v>123</v>
      </c>
      <c r="B3154" s="2" t="s">
        <v>50</v>
      </c>
      <c r="C3154" s="2" t="s">
        <v>132</v>
      </c>
      <c r="D3154" s="2" t="s">
        <v>24</v>
      </c>
      <c r="E3154" s="1">
        <v>17</v>
      </c>
      <c r="F3154" s="1">
        <v>17</v>
      </c>
      <c r="G3154" s="1">
        <v>15</v>
      </c>
      <c r="H3154" s="1">
        <v>7</v>
      </c>
      <c r="I3154" s="1">
        <v>14</v>
      </c>
    </row>
    <row r="3155" spans="1:9" hidden="1" x14ac:dyDescent="0.25">
      <c r="A3155" s="2" t="s">
        <v>123</v>
      </c>
      <c r="B3155" s="2" t="s">
        <v>50</v>
      </c>
      <c r="C3155" s="2" t="s">
        <v>133</v>
      </c>
      <c r="D3155" s="2" t="s">
        <v>24</v>
      </c>
      <c r="E3155" s="1">
        <v>7</v>
      </c>
      <c r="F3155" s="1">
        <v>6</v>
      </c>
      <c r="G3155" s="1">
        <v>6</v>
      </c>
      <c r="H3155" s="1" t="s">
        <v>151</v>
      </c>
      <c r="I3155" s="1">
        <v>5</v>
      </c>
    </row>
    <row r="3156" spans="1:9" hidden="1" x14ac:dyDescent="0.25">
      <c r="A3156" s="2" t="s">
        <v>123</v>
      </c>
      <c r="B3156" s="2" t="s">
        <v>50</v>
      </c>
      <c r="C3156" s="2" t="s">
        <v>2</v>
      </c>
      <c r="D3156" s="2" t="s">
        <v>24</v>
      </c>
      <c r="E3156" s="1" t="s">
        <v>151</v>
      </c>
      <c r="F3156" s="1" t="s">
        <v>151</v>
      </c>
      <c r="G3156" s="1">
        <v>4</v>
      </c>
      <c r="H3156" s="1" t="s">
        <v>151</v>
      </c>
      <c r="I3156" s="1">
        <v>4</v>
      </c>
    </row>
  </sheetData>
  <phoneticPr fontId="29"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5.xml>��
</file>

<file path=customXml/item6.xml>��
</file>

<file path=customXml/item7.xml><?xml version="1.0" encoding="utf-8"?>
<?mso-contentType ?>
<FormTemplates xmlns="http://schemas.microsoft.com/sharepoint/v3/contenttype/forms">
  <Display>DocumentLibraryForm</Display>
  <Edit>DocumentLibraryForm</Edit>
  <New>DocumentLibraryForm</New>
</FormTemplates>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SharedWithUsers xmlns="db6c4f41-4826-46c2-ae02-ca67150214fa">
      <UserInfo>
        <DisplayName>Declan Sua</DisplayName>
        <AccountId>20</AccountId>
        <AccountType/>
      </UserInfo>
      <UserInfo>
        <DisplayName>Jason Moses</DisplayName>
        <AccountId>14</AccountId>
        <AccountType/>
      </UserInfo>
      <UserInfo>
        <DisplayName>Jo Williams</DisplayName>
        <AccountId>124</AccountId>
        <AccountType/>
      </UserInfo>
    </SharedWithUsers>
  </documentManagement>
</p:properties>
</file>

<file path=customXml/item22.xml>��
</file>

<file path=customXml/itemProps1.xml><?xml version="1.0" encoding="utf-8"?>
<ds:datastoreItem xmlns:ds="http://schemas.openxmlformats.org/officeDocument/2006/customXml" ds:itemID="{19C50BE2-7A30-48BF-B8FB-DBCEDA8686AA}">
  <ds:schemaRefs>
    <ds:schemaRef ds:uri="http://gemini/pivotcustomization/LinkedTableUpdateMode"/>
  </ds:schemaRefs>
</ds:datastoreItem>
</file>

<file path=customXml/itemProps2.xml><?xml version="1.0" encoding="utf-8"?>
<ds:datastoreItem xmlns:ds="http://schemas.openxmlformats.org/officeDocument/2006/customXml" ds:itemID="{0A431046-C5FB-4691-829B-7F3CBC3F0776}">
  <ds:schemaRefs>
    <ds:schemaRef ds:uri="http://gemini/pivotcustomization/FormulaBarState"/>
  </ds:schemaRefs>
</ds:datastoreItem>
</file>

<file path=customXml/itemProps3.xml><?xml version="1.0" encoding="utf-8"?>
<ds:datastoreItem xmlns:ds="http://schemas.openxmlformats.org/officeDocument/2006/customXml" ds:itemID="{E82D0D3B-10CA-4807-AF4D-F20B97216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6C6CB30-1CD0-4310-83ED-CEF56ADE6735}">
  <ds:schemaRefs>
    <ds:schemaRef ds:uri="http://gemini/pivotcustomization/ErrorCache"/>
  </ds:schemaRefs>
</ds:datastoreItem>
</file>

<file path=customXml/itemProps5.xml><?xml version="1.0" encoding="utf-8"?>
<ds:datastoreItem xmlns:ds="http://schemas.openxmlformats.org/officeDocument/2006/customXml" ds:itemID="{64B6DCEC-47A6-4E92-BCA2-3A98744BC598}">
  <ds:schemaRefs>
    <ds:schemaRef ds:uri="http://gemini/pivotcustomization/TableXML_Table3"/>
  </ds:schemaRefs>
</ds:datastoreItem>
</file>

<file path=customXml/itemProps6.xml><?xml version="1.0" encoding="utf-8"?>
<ds:datastoreItem xmlns:ds="http://schemas.openxmlformats.org/officeDocument/2006/customXml" ds:itemID="{39BB0A08-C299-4B59-8102-31EB7DC69B83}">
  <ds:schemaRefs>
    <ds:schemaRef ds:uri="http://gemini/pivotcustomization/ShowHidden"/>
  </ds:schemaRefs>
</ds:datastoreItem>
</file>

<file path=customXml/itemProps7.xml><?xml version="1.0" encoding="utf-8"?>
<ds:datastoreItem xmlns:ds="http://schemas.openxmlformats.org/officeDocument/2006/customXml" ds:itemID="{A3C40AB5-E9E5-404A-BB8E-E0836E88A431}">
  <ds:schemaRefs>
    <ds:schemaRef ds:uri="http://schemas.microsoft.com/sharepoint/v3/contenttype/forms"/>
  </ds:schemaRefs>
</ds:datastoreItem>
</file>

<file path=customXml/itemProps8.xml><?xml version="1.0" encoding="utf-8"?>
<ds:datastoreItem xmlns:ds="http://schemas.openxmlformats.org/officeDocument/2006/customXml" ds:itemID="{D30270D4-EDB4-40D6-9BD1-E195EF987257}">
  <ds:schemaRefs>
    <ds:schemaRef ds:uri="http://gemini/pivotcustomization/TableOrder"/>
  </ds:schemaRefs>
</ds:datastoreItem>
</file>

<file path=customXml/itemProps9.xml><?xml version="1.0" encoding="utf-8"?>
<ds:datastoreItem xmlns:ds="http://schemas.openxmlformats.org/officeDocument/2006/customXml" ds:itemID="{F6C63B95-C645-427A-BCC2-2E648AC4CA87}">
  <ds:schemaRefs>
    <ds:schemaRef ds:uri="http://gemini/pivotcustomization/Diagrams"/>
  </ds:schemaRefs>
</ds:datastoreItem>
</file>

<file path=customXml/itemProps10.xml><?xml version="1.0" encoding="utf-8"?>
<ds:datastoreItem xmlns:ds="http://schemas.openxmlformats.org/officeDocument/2006/customXml" ds:itemID="{92D89ED7-0DF1-4C15-A5E2-7D51F43E2CA0}">
  <ds:schemaRefs>
    <ds:schemaRef ds:uri="http://gemini/pivotcustomization/RelationshipAutoDetectionEnabled"/>
  </ds:schemaRefs>
</ds:datastoreItem>
</file>

<file path=customXml/itemProps11.xml><?xml version="1.0" encoding="utf-8"?>
<ds:datastoreItem xmlns:ds="http://schemas.openxmlformats.org/officeDocument/2006/customXml" ds:itemID="{4724F765-AB5C-4BDA-BBB0-6C3307360E09}">
  <ds:schemaRefs>
    <ds:schemaRef ds:uri="http://gemini/pivotcustomization/ClientWindowXML"/>
  </ds:schemaRefs>
</ds:datastoreItem>
</file>

<file path=customXml/itemProps12.xml><?xml version="1.0" encoding="utf-8"?>
<ds:datastoreItem xmlns:ds="http://schemas.openxmlformats.org/officeDocument/2006/customXml" ds:itemID="{F74EE838-BD8F-481B-9EB0-6EECE4FE872B}">
  <ds:schemaRefs>
    <ds:schemaRef ds:uri="http://gemini/pivotcustomization/PowerPivotVersion"/>
  </ds:schemaRefs>
</ds:datastoreItem>
</file>

<file path=customXml/itemProps13.xml><?xml version="1.0" encoding="utf-8"?>
<ds:datastoreItem xmlns:ds="http://schemas.openxmlformats.org/officeDocument/2006/customXml" ds:itemID="{DEA44821-0D60-4A60-AD72-6A333A17CAD7}">
  <ds:schemaRefs>
    <ds:schemaRef ds:uri="http://gemini/pivotcustomization/MeasureGridState"/>
  </ds:schemaRefs>
</ds:datastoreItem>
</file>

<file path=customXml/itemProps14.xml><?xml version="1.0" encoding="utf-8"?>
<ds:datastoreItem xmlns:ds="http://schemas.openxmlformats.org/officeDocument/2006/customXml" ds:itemID="{BA4EA489-7723-44BD-81BA-50E207C05D2B}">
  <ds:schemaRefs>
    <ds:schemaRef ds:uri="http://gemini/pivotcustomization/IsSandboxEmbedded"/>
  </ds:schemaRefs>
</ds:datastoreItem>
</file>

<file path=customXml/itemProps15.xml><?xml version="1.0" encoding="utf-8"?>
<ds:datastoreItem xmlns:ds="http://schemas.openxmlformats.org/officeDocument/2006/customXml" ds:itemID="{62609953-D2F9-44AA-8C8C-DD01233235C7}">
  <ds:schemaRefs>
    <ds:schemaRef ds:uri="http://gemini/pivotcustomization/SandboxNonEmpty"/>
  </ds:schemaRefs>
</ds:datastoreItem>
</file>

<file path=customXml/itemProps16.xml><?xml version="1.0" encoding="utf-8"?>
<ds:datastoreItem xmlns:ds="http://schemas.openxmlformats.org/officeDocument/2006/customXml" ds:itemID="{069091F8-CC6E-46C1-8547-2EC4A8B37350}">
  <ds:schemaRefs>
    <ds:schemaRef ds:uri="http://gemini/pivotcustomization/ManualCalcMode"/>
  </ds:schemaRefs>
</ds:datastoreItem>
</file>

<file path=customXml/itemProps17.xml><?xml version="1.0" encoding="utf-8"?>
<ds:datastoreItem xmlns:ds="http://schemas.openxmlformats.org/officeDocument/2006/customXml" ds:itemID="{DB1415B3-4E3A-4874-9CC8-EA62527AB392}">
  <ds:schemaRefs>
    <ds:schemaRef ds:uri="http://gemini/pivotcustomization/TableXML_Table2"/>
  </ds:schemaRefs>
</ds:datastoreItem>
</file>

<file path=customXml/itemProps18.xml><?xml version="1.0" encoding="utf-8"?>
<ds:datastoreItem xmlns:ds="http://schemas.openxmlformats.org/officeDocument/2006/customXml" ds:itemID="{7D118C97-C8C7-4386-A28F-D23A8D549FB3}">
  <ds:schemaRefs>
    <ds:schemaRef ds:uri="http://gemini/pivotcustomization/TableXML_Table1"/>
  </ds:schemaRefs>
</ds:datastoreItem>
</file>

<file path=customXml/itemProps19.xml><?xml version="1.0" encoding="utf-8"?>
<ds:datastoreItem xmlns:ds="http://schemas.openxmlformats.org/officeDocument/2006/customXml" ds:itemID="{9A2118EE-1C88-4B91-9C39-E6DAECC86CA2}">
  <ds:schemaRefs>
    <ds:schemaRef ds:uri="http://gemini/pivotcustomization/ShowImplicitMeasures"/>
  </ds:schemaRefs>
</ds:datastoreItem>
</file>

<file path=customXml/itemProps20.xml><?xml version="1.0" encoding="utf-8"?>
<ds:datastoreItem xmlns:ds="http://schemas.openxmlformats.org/officeDocument/2006/customXml" ds:itemID="{CEC019E9-618C-451B-9E4D-9770A5B5AFDA}">
  <ds:schemaRefs>
    <ds:schemaRef ds:uri="http://schemas.microsoft.com/DataMashup"/>
  </ds:schemaRefs>
</ds:datastoreItem>
</file>

<file path=customXml/itemProps21.xml><?xml version="1.0" encoding="utf-8"?>
<ds:datastoreItem xmlns:ds="http://schemas.openxmlformats.org/officeDocument/2006/customXml" ds:itemID="{DA180951-5906-4E0A-B91E-B10C36156D4A}">
  <ds:schemaRefs>
    <ds:schemaRef ds:uri="http://purl.org/dc/terms/"/>
    <ds:schemaRef ds:uri="http://purl.org/dc/elements/1.1/"/>
    <ds:schemaRef ds:uri="http://schemas.microsoft.com/office/infopath/2007/PartnerControls"/>
    <ds:schemaRef ds:uri="http://www.w3.org/XML/1998/namespace"/>
    <ds:schemaRef ds:uri="http://schemas.microsoft.com/office/2006/documentManagement/types"/>
    <ds:schemaRef ds:uri="http://purl.org/dc/dcmitype/"/>
    <ds:schemaRef ds:uri="http://schemas.openxmlformats.org/package/2006/metadata/core-properties"/>
    <ds:schemaRef ds:uri="db6c4f41-4826-46c2-ae02-ca67150214fa"/>
    <ds:schemaRef ds:uri="d203bab0-fa0b-4707-aa48-a8f0cb782957"/>
    <ds:schemaRef ds:uri="http://schemas.microsoft.com/office/2006/metadata/properties"/>
  </ds:schemaRefs>
</ds:datastoreItem>
</file>

<file path=customXml/itemProps22.xml><?xml version="1.0" encoding="utf-8"?>
<ds:datastoreItem xmlns:ds="http://schemas.openxmlformats.org/officeDocument/2006/customXml" ds:itemID="{A4FA8478-6976-42D9-A924-49FD7FBA5E15}">
  <ds:schemaRefs>
    <ds:schemaRef ds:uri="http://gemini/pivotcustomization/TableWidget"/>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A3 Summary</vt:lpstr>
      <vt:lpstr>Uptake</vt:lpstr>
      <vt:lpstr>Rate Ratios</vt:lpstr>
      <vt:lpstr>Summary Pivot</vt:lpstr>
      <vt:lpstr>Green Pivot</vt:lpstr>
      <vt:lpstr>Orange Pivot</vt:lpstr>
      <vt:lpstr>Blue Pivot</vt:lpstr>
      <vt:lpstr>Data</vt:lpstr>
      <vt:lpstr>Uptake!_Toc491078557</vt:lpstr>
      <vt:lpstr>Uptake!_Toc69802768</vt:lpstr>
      <vt:lpstr>Uptake!_Toc69802769</vt:lpstr>
      <vt:lpstr>'A3 Summary'!Print_Area</vt:lpstr>
      <vt:lpstr>'Rate Ratios'!Print_Area</vt:lpstr>
      <vt:lpstr>Uptake!Print_Area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Thomas Xiao</cp:lastModifiedBy>
  <cp:revision/>
  <cp:lastPrinted>2022-01-31T21:39:14Z</cp:lastPrinted>
  <dcterms:created xsi:type="dcterms:W3CDTF">2021-07-16T03:15:44Z</dcterms:created>
  <dcterms:modified xsi:type="dcterms:W3CDTF">2022-02-07T23:19:34Z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