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\Desktop\"/>
    </mc:Choice>
  </mc:AlternateContent>
  <xr:revisionPtr revIDLastSave="0" documentId="8_{416D7D5F-51EE-44AC-B083-B07F12640491}" xr6:coauthVersionLast="47" xr6:coauthVersionMax="47" xr10:uidLastSave="{00000000-0000-0000-0000-000000000000}"/>
  <bookViews>
    <workbookView xWindow="43080" yWindow="18165" windowWidth="29040" windowHeight="15720" xr2:uid="{CD230EF2-B784-43BB-98BC-016BDC5B456E}"/>
  </bookViews>
  <sheets>
    <sheet name="DEUDA AB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8" i="1" l="1"/>
  <c r="F67" i="1"/>
  <c r="H66" i="1"/>
  <c r="I66" i="1" s="1"/>
  <c r="G66" i="1"/>
  <c r="F66" i="1"/>
  <c r="G65" i="1"/>
  <c r="F65" i="1"/>
  <c r="H65" i="1" s="1"/>
  <c r="I65" i="1" s="1"/>
  <c r="G64" i="1"/>
  <c r="F64" i="1"/>
  <c r="H64" i="1" s="1"/>
  <c r="I64" i="1" s="1"/>
  <c r="G63" i="1"/>
  <c r="F63" i="1"/>
  <c r="H63" i="1" s="1"/>
  <c r="I63" i="1" s="1"/>
  <c r="G62" i="1"/>
  <c r="H62" i="1" s="1"/>
  <c r="I62" i="1" s="1"/>
  <c r="F62" i="1"/>
  <c r="G61" i="1"/>
  <c r="F61" i="1"/>
  <c r="H61" i="1" s="1"/>
  <c r="I61" i="1" s="1"/>
  <c r="G60" i="1"/>
  <c r="F60" i="1"/>
  <c r="H60" i="1" s="1"/>
  <c r="I60" i="1" s="1"/>
  <c r="G59" i="1"/>
  <c r="F59" i="1"/>
  <c r="H59" i="1" s="1"/>
  <c r="I59" i="1" s="1"/>
  <c r="G58" i="1"/>
  <c r="F58" i="1"/>
  <c r="H58" i="1" s="1"/>
  <c r="I58" i="1" s="1"/>
  <c r="G57" i="1"/>
  <c r="F57" i="1"/>
  <c r="H57" i="1" s="1"/>
  <c r="I57" i="1" s="1"/>
  <c r="G56" i="1"/>
  <c r="F56" i="1"/>
  <c r="H56" i="1" s="1"/>
  <c r="I56" i="1" s="1"/>
  <c r="H55" i="1"/>
  <c r="I55" i="1" s="1"/>
  <c r="G55" i="1"/>
  <c r="F55" i="1"/>
  <c r="G54" i="1"/>
  <c r="F54" i="1"/>
  <c r="H54" i="1" s="1"/>
  <c r="I54" i="1" s="1"/>
  <c r="G53" i="1"/>
  <c r="F53" i="1"/>
  <c r="H53" i="1" s="1"/>
  <c r="I53" i="1" s="1"/>
  <c r="G52" i="1"/>
  <c r="F52" i="1"/>
  <c r="H52" i="1" s="1"/>
  <c r="I52" i="1" s="1"/>
  <c r="G51" i="1"/>
  <c r="H51" i="1" s="1"/>
  <c r="I51" i="1" s="1"/>
  <c r="F51" i="1"/>
  <c r="G50" i="1"/>
  <c r="F50" i="1"/>
  <c r="H50" i="1" s="1"/>
  <c r="I50" i="1" s="1"/>
  <c r="G49" i="1"/>
  <c r="F49" i="1"/>
  <c r="H49" i="1" s="1"/>
  <c r="I49" i="1" s="1"/>
  <c r="G48" i="1"/>
  <c r="F48" i="1"/>
  <c r="H48" i="1" s="1"/>
  <c r="I48" i="1" s="1"/>
  <c r="G47" i="1"/>
  <c r="F47" i="1"/>
  <c r="H47" i="1" s="1"/>
  <c r="I47" i="1" s="1"/>
  <c r="J46" i="1"/>
  <c r="G46" i="1"/>
  <c r="F46" i="1"/>
  <c r="H46" i="1" s="1"/>
  <c r="I46" i="1" s="1"/>
  <c r="G45" i="1"/>
  <c r="F45" i="1"/>
  <c r="H45" i="1" s="1"/>
  <c r="I45" i="1" s="1"/>
  <c r="I44" i="1"/>
  <c r="H44" i="1"/>
  <c r="G44" i="1"/>
  <c r="F44" i="1"/>
  <c r="G43" i="1"/>
  <c r="F43" i="1"/>
  <c r="H43" i="1" s="1"/>
  <c r="I43" i="1" s="1"/>
  <c r="G42" i="1"/>
  <c r="F42" i="1"/>
  <c r="H42" i="1" s="1"/>
  <c r="I42" i="1" s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38" i="1" s="1"/>
  <c r="E70" i="1" s="1"/>
  <c r="E10" i="1"/>
  <c r="E9" i="1"/>
  <c r="E8" i="1"/>
  <c r="E7" i="1"/>
</calcChain>
</file>

<file path=xl/sharedStrings.xml><?xml version="1.0" encoding="utf-8"?>
<sst xmlns="http://schemas.openxmlformats.org/spreadsheetml/2006/main" count="93" uniqueCount="42">
  <si>
    <t>ABL JEAN JAURES</t>
  </si>
  <si>
    <t>DEUDA POSTERIOR AL 2020</t>
  </si>
  <si>
    <t>AL</t>
  </si>
  <si>
    <t>PERIODOS PAGADOS EN 12-2022</t>
  </si>
  <si>
    <t>AÑO</t>
  </si>
  <si>
    <t>MES</t>
  </si>
  <si>
    <t>VENCIMIENTO</t>
  </si>
  <si>
    <t>PAGADO</t>
  </si>
  <si>
    <t>ACTUALIZADO</t>
  </si>
  <si>
    <t>CAPITAL</t>
  </si>
  <si>
    <t>INTERES</t>
  </si>
  <si>
    <t>DIAS</t>
  </si>
  <si>
    <t>TASA DIARIA</t>
  </si>
  <si>
    <t>POSICIÓN</t>
  </si>
  <si>
    <t>$ 8.643,62</t>
  </si>
  <si>
    <t> QR</t>
  </si>
  <si>
    <t>$ 9.101,52</t>
  </si>
  <si>
    <t>$ 9.602,46</t>
  </si>
  <si>
    <t>$ 10.091,83</t>
  </si>
  <si>
    <t>$ 10.868,92</t>
  </si>
  <si>
    <t>$ 11.542,78</t>
  </si>
  <si>
    <t>$ 12.189,48</t>
  </si>
  <si>
    <t>$ 13.042,69</t>
  </si>
  <si>
    <t>$ 13.799,17</t>
  </si>
  <si>
    <t>$ 14.599,12</t>
  </si>
  <si>
    <t>$ 15.665,37</t>
  </si>
  <si>
    <t>$ 16.604,44</t>
  </si>
  <si>
    <t>$ 17.783,71</t>
  </si>
  <si>
    <t>$ 19.170,59</t>
  </si>
  <si>
    <t>$ 20.608,55</t>
  </si>
  <si>
    <t>$ 22.071,51</t>
  </si>
  <si>
    <t>$ 23.683,37</t>
  </si>
  <si>
    <t>$ 28.986,38</t>
  </si>
  <si>
    <t>$ 32.465,79</t>
  </si>
  <si>
    <t>$ 35.516,17</t>
  </si>
  <si>
    <t>$ 39.743,78</t>
  </si>
  <si>
    <t>$ 48.128,39</t>
  </si>
  <si>
    <t>$ 52.321,99</t>
  </si>
  <si>
    <t>$ 66.830,88</t>
  </si>
  <si>
    <t>$ 75.652,37</t>
  </si>
  <si>
    <t>AVALUO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</si>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</sst>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4" x14ac:knownFonts="1">
    <font>
      <sz val="11"/>
      <color theme="1"/>
      <name val="Aptos Narrow"/>
      <family val="2"/>
      <scheme val="minor"/>
    </font>
    <font>
      <sz val="11"/>
      <color rgb="FF333333"/>
      <name val="Arial"/>
      <family val="2"/>
    </font>
    <font>
      <sz val="7"/>
      <color rgb="FF333333"/>
      <name val="Arial"/>
      <family val="2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3" fontId="0" fillId="0" borderId="0" xfId="0" applyNumberFormat="1"/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vertical="center" wrapText="1"/>
    </xf>
    <xf numFmtId="14" fontId="1" fillId="2" borderId="1" xfId="0" applyNumberFormat="1" applyFont="1" applyFill="1" applyBorder="1" applyAlignment="1">
      <alignment vertical="center" wrapText="1"/>
    </xf>
    <xf numFmtId="4" fontId="1" fillId="2" borderId="1" xfId="0" applyNumberFormat="1" applyFont="1" applyFill="1" applyBorder="1" applyAlignment="1">
      <alignment vertical="center" wrapText="1"/>
    </xf>
    <xf numFmtId="4" fontId="0" fillId="0" borderId="0" xfId="0" applyNumberFormat="1"/>
    <xf numFmtId="0" fontId="2" fillId="2" borderId="1" xfId="0" applyFont="1" applyFill="1" applyBorder="1" applyAlignment="1">
      <alignment vertical="center" wrapText="1"/>
    </xf>
    <xf numFmtId="14" fontId="2" fillId="2" borderId="1" xfId="0" applyNumberFormat="1" applyFont="1" applyFill="1" applyBorder="1" applyAlignment="1">
      <alignment vertical="center" wrapText="1"/>
    </xf>
    <xf numFmtId="4" fontId="2" fillId="2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14" fontId="1" fillId="3" borderId="1" xfId="0" applyNumberFormat="1" applyFont="1" applyFill="1" applyBorder="1" applyAlignment="1">
      <alignment vertical="center" wrapText="1"/>
    </xf>
    <xf numFmtId="4" fontId="1" fillId="3" borderId="1" xfId="0" applyNumberFormat="1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14" fontId="2" fillId="3" borderId="1" xfId="0" applyNumberFormat="1" applyFont="1" applyFill="1" applyBorder="1" applyAlignment="1">
      <alignment vertical="center" wrapText="1"/>
    </xf>
    <xf numFmtId="4" fontId="2" fillId="3" borderId="1" xfId="0" applyNumberFormat="1" applyFont="1" applyFill="1" applyBorder="1" applyAlignment="1">
      <alignment vertical="center" wrapText="1"/>
    </xf>
    <xf numFmtId="0" fontId="0" fillId="2" borderId="0" xfId="0" applyFill="1"/>
    <xf numFmtId="0" fontId="3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749300</xdr:colOff>
          <xdr:row>42</xdr:row>
          <xdr:rowOff>63500</xdr:rowOff>
        </xdr:from>
        <xdr:to>
          <xdr:col>18</xdr:col>
          <xdr:colOff>200025</xdr:colOff>
          <xdr:row>43</xdr:row>
          <xdr:rowOff>66675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80318D-28AC-4391-A7A0-66B800695D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749300</xdr:colOff>
          <xdr:row>43</xdr:row>
          <xdr:rowOff>63500</xdr:rowOff>
        </xdr:from>
        <xdr:to>
          <xdr:col>18</xdr:col>
          <xdr:colOff>200025</xdr:colOff>
          <xdr:row>44</xdr:row>
          <xdr:rowOff>66675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1481B9E7-7FE7-4E16-A664-BD939E69AA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749300</xdr:colOff>
          <xdr:row>44</xdr:row>
          <xdr:rowOff>63500</xdr:rowOff>
        </xdr:from>
        <xdr:to>
          <xdr:col>18</xdr:col>
          <xdr:colOff>200025</xdr:colOff>
          <xdr:row>45</xdr:row>
          <xdr:rowOff>66675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D84376EE-D7A0-4342-98E0-E9746A1112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749300</xdr:colOff>
          <xdr:row>45</xdr:row>
          <xdr:rowOff>63500</xdr:rowOff>
        </xdr:from>
        <xdr:to>
          <xdr:col>18</xdr:col>
          <xdr:colOff>200025</xdr:colOff>
          <xdr:row>46</xdr:row>
          <xdr:rowOff>66675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D1EA3316-A5DF-4981-85AC-E013499B27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749300</xdr:colOff>
          <xdr:row>46</xdr:row>
          <xdr:rowOff>63500</xdr:rowOff>
        </xdr:from>
        <xdr:to>
          <xdr:col>18</xdr:col>
          <xdr:colOff>200025</xdr:colOff>
          <xdr:row>47</xdr:row>
          <xdr:rowOff>66675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18B7819E-A93F-47D7-A8CD-9A8ECE9DB97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749300</xdr:colOff>
          <xdr:row>47</xdr:row>
          <xdr:rowOff>63500</xdr:rowOff>
        </xdr:from>
        <xdr:to>
          <xdr:col>18</xdr:col>
          <xdr:colOff>200025</xdr:colOff>
          <xdr:row>48</xdr:row>
          <xdr:rowOff>66675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544A81C4-2B90-495B-B000-5924CECC325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749300</xdr:colOff>
          <xdr:row>48</xdr:row>
          <xdr:rowOff>63500</xdr:rowOff>
        </xdr:from>
        <xdr:to>
          <xdr:col>18</xdr:col>
          <xdr:colOff>200025</xdr:colOff>
          <xdr:row>49</xdr:row>
          <xdr:rowOff>66675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9CED6FA3-32E5-41C1-9D14-30B3417C48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749300</xdr:colOff>
          <xdr:row>49</xdr:row>
          <xdr:rowOff>63500</xdr:rowOff>
        </xdr:from>
        <xdr:to>
          <xdr:col>18</xdr:col>
          <xdr:colOff>200025</xdr:colOff>
          <xdr:row>50</xdr:row>
          <xdr:rowOff>66675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703147E7-8AD5-4A41-A00D-E75A14064D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749300</xdr:colOff>
          <xdr:row>50</xdr:row>
          <xdr:rowOff>63500</xdr:rowOff>
        </xdr:from>
        <xdr:to>
          <xdr:col>18</xdr:col>
          <xdr:colOff>200025</xdr:colOff>
          <xdr:row>51</xdr:row>
          <xdr:rowOff>66675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13EE27EE-3F30-49E3-8932-C18CF6B5DD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749300</xdr:colOff>
          <xdr:row>51</xdr:row>
          <xdr:rowOff>63500</xdr:rowOff>
        </xdr:from>
        <xdr:to>
          <xdr:col>18</xdr:col>
          <xdr:colOff>200025</xdr:colOff>
          <xdr:row>52</xdr:row>
          <xdr:rowOff>66675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D238FB13-8E97-4CBD-A5B8-EFA25C4622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749300</xdr:colOff>
          <xdr:row>52</xdr:row>
          <xdr:rowOff>63500</xdr:rowOff>
        </xdr:from>
        <xdr:to>
          <xdr:col>18</xdr:col>
          <xdr:colOff>200025</xdr:colOff>
          <xdr:row>53</xdr:row>
          <xdr:rowOff>66675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875786D0-D0A4-4F3F-BCC8-35BB8C4B75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749300</xdr:colOff>
          <xdr:row>53</xdr:row>
          <xdr:rowOff>63500</xdr:rowOff>
        </xdr:from>
        <xdr:to>
          <xdr:col>18</xdr:col>
          <xdr:colOff>200025</xdr:colOff>
          <xdr:row>54</xdr:row>
          <xdr:rowOff>66675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F0871EED-53E4-4C37-B445-A5186F0EDE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749300</xdr:colOff>
          <xdr:row>54</xdr:row>
          <xdr:rowOff>63500</xdr:rowOff>
        </xdr:from>
        <xdr:to>
          <xdr:col>18</xdr:col>
          <xdr:colOff>200025</xdr:colOff>
          <xdr:row>55</xdr:row>
          <xdr:rowOff>66675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5C171B6A-357E-4D4B-AE49-81D91AF3E0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749300</xdr:colOff>
          <xdr:row>55</xdr:row>
          <xdr:rowOff>63500</xdr:rowOff>
        </xdr:from>
        <xdr:to>
          <xdr:col>18</xdr:col>
          <xdr:colOff>200025</xdr:colOff>
          <xdr:row>56</xdr:row>
          <xdr:rowOff>66675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7B172-F120-4D7C-A6A0-647243F5BDE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749300</xdr:colOff>
          <xdr:row>56</xdr:row>
          <xdr:rowOff>63500</xdr:rowOff>
        </xdr:from>
        <xdr:to>
          <xdr:col>18</xdr:col>
          <xdr:colOff>200025</xdr:colOff>
          <xdr:row>57</xdr:row>
          <xdr:rowOff>66675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C2C8567B-A3EE-42EC-A6A5-6068C61D89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749300</xdr:colOff>
          <xdr:row>57</xdr:row>
          <xdr:rowOff>63500</xdr:rowOff>
        </xdr:from>
        <xdr:to>
          <xdr:col>18</xdr:col>
          <xdr:colOff>200025</xdr:colOff>
          <xdr:row>58</xdr:row>
          <xdr:rowOff>66675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DCCB01CE-4430-447A-A172-383EBE18F22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749300</xdr:colOff>
          <xdr:row>58</xdr:row>
          <xdr:rowOff>63500</xdr:rowOff>
        </xdr:from>
        <xdr:to>
          <xdr:col>18</xdr:col>
          <xdr:colOff>200025</xdr:colOff>
          <xdr:row>59</xdr:row>
          <xdr:rowOff>66675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579ADD10-A4C6-4C0F-8207-202C57D9493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749300</xdr:colOff>
          <xdr:row>59</xdr:row>
          <xdr:rowOff>63500</xdr:rowOff>
        </xdr:from>
        <xdr:to>
          <xdr:col>18</xdr:col>
          <xdr:colOff>200025</xdr:colOff>
          <xdr:row>60</xdr:row>
          <xdr:rowOff>66675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F3038648-4469-4D30-9771-935C7BA048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749300</xdr:colOff>
          <xdr:row>60</xdr:row>
          <xdr:rowOff>63500</xdr:rowOff>
        </xdr:from>
        <xdr:to>
          <xdr:col>18</xdr:col>
          <xdr:colOff>200025</xdr:colOff>
          <xdr:row>61</xdr:row>
          <xdr:rowOff>66675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5581E9F-A5F5-44DA-B055-A7EFD3D1DBE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749300</xdr:colOff>
          <xdr:row>61</xdr:row>
          <xdr:rowOff>63500</xdr:rowOff>
        </xdr:from>
        <xdr:to>
          <xdr:col>18</xdr:col>
          <xdr:colOff>200025</xdr:colOff>
          <xdr:row>62</xdr:row>
          <xdr:rowOff>66675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8C925C26-0BC4-496B-9E78-97176B1B41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749300</xdr:colOff>
          <xdr:row>62</xdr:row>
          <xdr:rowOff>63500</xdr:rowOff>
        </xdr:from>
        <xdr:to>
          <xdr:col>18</xdr:col>
          <xdr:colOff>200025</xdr:colOff>
          <xdr:row>63</xdr:row>
          <xdr:rowOff>66675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F2795152-AA43-40BF-ACCC-EA2AB95B7C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749300</xdr:colOff>
          <xdr:row>63</xdr:row>
          <xdr:rowOff>63500</xdr:rowOff>
        </xdr:from>
        <xdr:to>
          <xdr:col>18</xdr:col>
          <xdr:colOff>200025</xdr:colOff>
          <xdr:row>64</xdr:row>
          <xdr:rowOff>66675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6D01E2ED-ADE3-4D93-A397-B1B272F73A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749300</xdr:colOff>
          <xdr:row>64</xdr:row>
          <xdr:rowOff>63500</xdr:rowOff>
        </xdr:from>
        <xdr:to>
          <xdr:col>18</xdr:col>
          <xdr:colOff>200025</xdr:colOff>
          <xdr:row>65</xdr:row>
          <xdr:rowOff>66675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B1E97EE6-413A-490C-A684-2746C7396B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749300</xdr:colOff>
          <xdr:row>65</xdr:row>
          <xdr:rowOff>63500</xdr:rowOff>
        </xdr:from>
        <xdr:to>
          <xdr:col>18</xdr:col>
          <xdr:colOff>200025</xdr:colOff>
          <xdr:row>66</xdr:row>
          <xdr:rowOff>66675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9571E53A-0AAF-4AA1-97F4-06B00EF893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control" Target="../activeX/activeX10.xml"/><Relationship Id="rId18" Type="http://schemas.openxmlformats.org/officeDocument/2006/relationships/control" Target="../activeX/activeX15.xml"/><Relationship Id="rId26" Type="http://schemas.openxmlformats.org/officeDocument/2006/relationships/control" Target="../activeX/activeX23.xml"/><Relationship Id="rId3" Type="http://schemas.openxmlformats.org/officeDocument/2006/relationships/control" Target="../activeX/activeX1.xml"/><Relationship Id="rId21" Type="http://schemas.openxmlformats.org/officeDocument/2006/relationships/control" Target="../activeX/activeX18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25" Type="http://schemas.openxmlformats.org/officeDocument/2006/relationships/control" Target="../activeX/activeX22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3.xml"/><Relationship Id="rId20" Type="http://schemas.openxmlformats.org/officeDocument/2006/relationships/control" Target="../activeX/activeX17.x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24" Type="http://schemas.openxmlformats.org/officeDocument/2006/relationships/control" Target="../activeX/activeX21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23" Type="http://schemas.openxmlformats.org/officeDocument/2006/relationships/control" Target="../activeX/activeX20.xml"/><Relationship Id="rId10" Type="http://schemas.openxmlformats.org/officeDocument/2006/relationships/control" Target="../activeX/activeX7.xml"/><Relationship Id="rId19" Type="http://schemas.openxmlformats.org/officeDocument/2006/relationships/control" Target="../activeX/activeX16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Relationship Id="rId22" Type="http://schemas.openxmlformats.org/officeDocument/2006/relationships/control" Target="../activeX/activeX19.xml"/><Relationship Id="rId27" Type="http://schemas.openxmlformats.org/officeDocument/2006/relationships/control" Target="../activeX/activeX2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FB0AA-425C-4827-87A7-0C9074B82FB2}">
  <sheetPr codeName="Hoja1"/>
  <dimension ref="A2:T70"/>
  <sheetViews>
    <sheetView tabSelected="1" workbookViewId="0">
      <selection activeCell="C56" sqref="C56"/>
    </sheetView>
  </sheetViews>
  <sheetFormatPr baseColWidth="10" defaultRowHeight="14.5" x14ac:dyDescent="0.35"/>
  <cols>
    <col min="1" max="1" width="12.54296875" customWidth="1"/>
    <col min="2" max="2" width="8" customWidth="1"/>
    <col min="3" max="3" width="14" customWidth="1"/>
    <col min="5" max="5" width="14.26953125" customWidth="1"/>
    <col min="7" max="7" width="10.90625" style="1"/>
    <col min="8" max="8" width="10.90625" style="2"/>
  </cols>
  <sheetData>
    <row r="2" spans="1:8" x14ac:dyDescent="0.35">
      <c r="A2" t="s">
        <v>0</v>
      </c>
    </row>
    <row r="3" spans="1:8" x14ac:dyDescent="0.35">
      <c r="A3" t="s">
        <v>1</v>
      </c>
      <c r="D3" t="s">
        <v>2</v>
      </c>
      <c r="E3" s="3">
        <v>45596</v>
      </c>
    </row>
    <row r="4" spans="1:8" x14ac:dyDescent="0.35">
      <c r="E4" s="3"/>
    </row>
    <row r="5" spans="1:8" x14ac:dyDescent="0.35">
      <c r="A5" t="s">
        <v>3</v>
      </c>
      <c r="E5" s="3">
        <v>44909</v>
      </c>
    </row>
    <row r="6" spans="1:8" s="4" customFormat="1" x14ac:dyDescent="0.35">
      <c r="A6" s="4" t="s">
        <v>4</v>
      </c>
      <c r="B6" s="4" t="s">
        <v>5</v>
      </c>
      <c r="C6" s="4" t="s">
        <v>6</v>
      </c>
      <c r="D6" s="4" t="s">
        <v>7</v>
      </c>
      <c r="E6" s="5" t="s">
        <v>8</v>
      </c>
      <c r="F6" s="4">
        <v>2.6008499464528216</v>
      </c>
      <c r="G6" s="6"/>
      <c r="H6" s="7"/>
    </row>
    <row r="7" spans="1:8" x14ac:dyDescent="0.35">
      <c r="A7">
        <v>2020</v>
      </c>
      <c r="B7">
        <v>1</v>
      </c>
      <c r="C7" s="3">
        <v>43844</v>
      </c>
      <c r="D7" s="1">
        <v>4480</v>
      </c>
      <c r="E7" s="1">
        <f>+D7*$F$6</f>
        <v>11651.807760108641</v>
      </c>
    </row>
    <row r="8" spans="1:8" x14ac:dyDescent="0.35">
      <c r="A8">
        <v>2020</v>
      </c>
      <c r="B8">
        <v>2</v>
      </c>
      <c r="C8" s="3">
        <v>43875</v>
      </c>
      <c r="D8" s="1">
        <v>4700</v>
      </c>
      <c r="E8" s="1">
        <f t="shared" ref="E8:E37" si="0">+D8*$F$6</f>
        <v>12223.994748328261</v>
      </c>
    </row>
    <row r="9" spans="1:8" x14ac:dyDescent="0.35">
      <c r="A9">
        <v>2020</v>
      </c>
      <c r="B9">
        <v>3</v>
      </c>
      <c r="C9" s="3">
        <v>43904</v>
      </c>
      <c r="D9" s="1">
        <v>4834</v>
      </c>
      <c r="E9" s="1">
        <f t="shared" si="0"/>
        <v>12572.508641152939</v>
      </c>
    </row>
    <row r="10" spans="1:8" x14ac:dyDescent="0.35">
      <c r="A10">
        <v>2020</v>
      </c>
      <c r="B10">
        <v>4</v>
      </c>
      <c r="C10" s="3">
        <v>43935</v>
      </c>
      <c r="D10" s="1">
        <v>5028</v>
      </c>
      <c r="E10" s="1">
        <f t="shared" si="0"/>
        <v>13077.073530764786</v>
      </c>
    </row>
    <row r="11" spans="1:8" x14ac:dyDescent="0.35">
      <c r="A11">
        <v>2020</v>
      </c>
      <c r="B11">
        <v>5</v>
      </c>
      <c r="C11" s="3">
        <v>43965</v>
      </c>
      <c r="D11" s="1">
        <v>5204</v>
      </c>
      <c r="E11" s="1">
        <f t="shared" si="0"/>
        <v>13534.823121340483</v>
      </c>
    </row>
    <row r="12" spans="1:8" x14ac:dyDescent="0.35">
      <c r="A12">
        <v>2020</v>
      </c>
      <c r="B12">
        <v>6</v>
      </c>
      <c r="C12" s="3">
        <v>43996</v>
      </c>
      <c r="D12" s="1">
        <v>5329</v>
      </c>
      <c r="E12" s="1">
        <f t="shared" si="0"/>
        <v>13859.929364647087</v>
      </c>
    </row>
    <row r="13" spans="1:8" x14ac:dyDescent="0.35">
      <c r="A13">
        <v>2020</v>
      </c>
      <c r="B13">
        <v>7</v>
      </c>
      <c r="C13" s="3">
        <v>44026</v>
      </c>
      <c r="D13" s="1">
        <v>2425</v>
      </c>
      <c r="E13" s="1">
        <f t="shared" si="0"/>
        <v>6307.0611201480924</v>
      </c>
    </row>
    <row r="14" spans="1:8" x14ac:dyDescent="0.35">
      <c r="A14">
        <v>2020</v>
      </c>
      <c r="B14">
        <v>8</v>
      </c>
      <c r="C14" s="3">
        <v>44057</v>
      </c>
      <c r="D14" s="1">
        <v>5572</v>
      </c>
      <c r="E14" s="1">
        <f t="shared" si="0"/>
        <v>14491.935901635123</v>
      </c>
    </row>
    <row r="15" spans="1:8" x14ac:dyDescent="0.35">
      <c r="A15">
        <v>2020</v>
      </c>
      <c r="B15">
        <v>9</v>
      </c>
      <c r="C15" s="3">
        <v>44088</v>
      </c>
      <c r="D15" s="1">
        <v>5682</v>
      </c>
      <c r="E15" s="1">
        <f t="shared" si="0"/>
        <v>14778.029395744932</v>
      </c>
    </row>
    <row r="16" spans="1:8" x14ac:dyDescent="0.35">
      <c r="A16">
        <v>2020</v>
      </c>
      <c r="B16">
        <v>10</v>
      </c>
      <c r="C16" s="3">
        <v>44118</v>
      </c>
      <c r="D16" s="1">
        <v>5740</v>
      </c>
      <c r="E16" s="1">
        <f t="shared" si="0"/>
        <v>14928.878692639197</v>
      </c>
    </row>
    <row r="17" spans="1:5" x14ac:dyDescent="0.35">
      <c r="A17">
        <v>2020</v>
      </c>
      <c r="B17">
        <v>11</v>
      </c>
      <c r="C17" s="3">
        <v>44149</v>
      </c>
      <c r="D17" s="1">
        <v>5820</v>
      </c>
      <c r="E17" s="1">
        <f t="shared" si="0"/>
        <v>15136.946688355421</v>
      </c>
    </row>
    <row r="18" spans="1:5" x14ac:dyDescent="0.35">
      <c r="A18">
        <v>2020</v>
      </c>
      <c r="B18">
        <v>12</v>
      </c>
      <c r="C18" s="3">
        <v>44179</v>
      </c>
      <c r="D18" s="1">
        <v>5913</v>
      </c>
      <c r="E18" s="1">
        <f t="shared" si="0"/>
        <v>15378.825733375534</v>
      </c>
    </row>
    <row r="19" spans="1:5" x14ac:dyDescent="0.35">
      <c r="A19">
        <v>2021</v>
      </c>
      <c r="B19">
        <v>1</v>
      </c>
      <c r="C19" s="3">
        <v>44210</v>
      </c>
      <c r="D19" s="1">
        <v>6059</v>
      </c>
      <c r="E19" s="1">
        <f t="shared" si="0"/>
        <v>15758.549825557646</v>
      </c>
    </row>
    <row r="20" spans="1:5" x14ac:dyDescent="0.35">
      <c r="A20">
        <v>2021</v>
      </c>
      <c r="B20">
        <v>2</v>
      </c>
      <c r="C20" s="3">
        <v>44241</v>
      </c>
      <c r="D20" s="1">
        <v>6192</v>
      </c>
      <c r="E20" s="1">
        <f t="shared" si="0"/>
        <v>16104.462868435872</v>
      </c>
    </row>
    <row r="21" spans="1:5" x14ac:dyDescent="0.35">
      <c r="A21">
        <v>2021</v>
      </c>
      <c r="B21">
        <v>3</v>
      </c>
      <c r="C21" s="3">
        <v>44269</v>
      </c>
      <c r="D21" s="1">
        <v>6347</v>
      </c>
      <c r="E21" s="1">
        <f t="shared" si="0"/>
        <v>16507.594610136061</v>
      </c>
    </row>
    <row r="22" spans="1:5" x14ac:dyDescent="0.35">
      <c r="A22">
        <v>2021</v>
      </c>
      <c r="B22">
        <v>4</v>
      </c>
      <c r="C22" s="3">
        <v>44300</v>
      </c>
      <c r="D22" s="1">
        <v>6542</v>
      </c>
      <c r="E22" s="1">
        <f t="shared" si="0"/>
        <v>17014.760349694359</v>
      </c>
    </row>
    <row r="23" spans="1:5" x14ac:dyDescent="0.35">
      <c r="A23">
        <v>2021</v>
      </c>
      <c r="B23">
        <v>5</v>
      </c>
      <c r="C23" s="3">
        <v>44330</v>
      </c>
      <c r="D23" s="1">
        <v>6793</v>
      </c>
      <c r="E23" s="1">
        <f t="shared" si="0"/>
        <v>17667.573686254018</v>
      </c>
    </row>
    <row r="24" spans="1:5" x14ac:dyDescent="0.35">
      <c r="A24">
        <v>2021</v>
      </c>
      <c r="B24">
        <v>6</v>
      </c>
      <c r="C24" s="3">
        <v>44361</v>
      </c>
      <c r="D24" s="1">
        <v>6983</v>
      </c>
      <c r="E24" s="1">
        <f t="shared" si="0"/>
        <v>18161.735176080052</v>
      </c>
    </row>
    <row r="25" spans="1:5" x14ac:dyDescent="0.35">
      <c r="A25">
        <v>2021</v>
      </c>
      <c r="B25">
        <v>7</v>
      </c>
      <c r="C25" s="3">
        <v>44391</v>
      </c>
      <c r="D25" s="1">
        <v>7023</v>
      </c>
      <c r="E25" s="1">
        <f t="shared" si="0"/>
        <v>18265.769173938166</v>
      </c>
    </row>
    <row r="26" spans="1:5" x14ac:dyDescent="0.35">
      <c r="A26">
        <v>2021</v>
      </c>
      <c r="B26">
        <v>8</v>
      </c>
      <c r="C26" s="3">
        <v>44422</v>
      </c>
      <c r="D26" s="1">
        <v>7129</v>
      </c>
      <c r="E26" s="1">
        <f t="shared" si="0"/>
        <v>18541.459268262166</v>
      </c>
    </row>
    <row r="27" spans="1:5" x14ac:dyDescent="0.35">
      <c r="A27">
        <v>2021</v>
      </c>
      <c r="B27">
        <v>9</v>
      </c>
      <c r="C27" s="3">
        <v>44453</v>
      </c>
      <c r="D27" s="1">
        <v>7238</v>
      </c>
      <c r="E27" s="1">
        <f t="shared" si="0"/>
        <v>18824.951912425524</v>
      </c>
    </row>
    <row r="28" spans="1:5" x14ac:dyDescent="0.35">
      <c r="A28">
        <v>2021</v>
      </c>
      <c r="B28">
        <v>10</v>
      </c>
      <c r="C28" s="3">
        <v>44483</v>
      </c>
      <c r="D28" s="1">
        <v>7318</v>
      </c>
      <c r="E28" s="1">
        <f t="shared" si="0"/>
        <v>19033.019908141749</v>
      </c>
    </row>
    <row r="29" spans="1:5" x14ac:dyDescent="0.35">
      <c r="A29">
        <v>2021</v>
      </c>
      <c r="B29">
        <v>11</v>
      </c>
      <c r="C29" s="3">
        <v>44514</v>
      </c>
      <c r="D29" s="1">
        <v>7365</v>
      </c>
      <c r="E29" s="1">
        <f t="shared" si="0"/>
        <v>19155.25985562503</v>
      </c>
    </row>
    <row r="30" spans="1:5" x14ac:dyDescent="0.35">
      <c r="A30">
        <v>2021</v>
      </c>
      <c r="B30">
        <v>12</v>
      </c>
      <c r="C30" s="3">
        <v>44544</v>
      </c>
      <c r="D30" s="1">
        <v>7385</v>
      </c>
      <c r="E30" s="1">
        <f t="shared" si="0"/>
        <v>19207.276854554089</v>
      </c>
    </row>
    <row r="31" spans="1:5" x14ac:dyDescent="0.35">
      <c r="A31">
        <v>2022</v>
      </c>
      <c r="B31">
        <v>1</v>
      </c>
      <c r="C31" s="3">
        <v>44575</v>
      </c>
      <c r="D31" s="1">
        <v>6608</v>
      </c>
      <c r="E31" s="1">
        <f t="shared" si="0"/>
        <v>17186.416446160245</v>
      </c>
    </row>
    <row r="32" spans="1:5" x14ac:dyDescent="0.35">
      <c r="A32">
        <v>2022</v>
      </c>
      <c r="B32">
        <v>2</v>
      </c>
      <c r="C32" s="3">
        <v>44606</v>
      </c>
      <c r="D32" s="1">
        <v>6833</v>
      </c>
      <c r="E32" s="1">
        <f t="shared" si="0"/>
        <v>17771.607684112128</v>
      </c>
    </row>
    <row r="33" spans="1:20" x14ac:dyDescent="0.35">
      <c r="A33">
        <v>2022</v>
      </c>
      <c r="B33">
        <v>3</v>
      </c>
      <c r="C33" s="3">
        <v>44634</v>
      </c>
      <c r="D33" s="1">
        <v>7087</v>
      </c>
      <c r="E33" s="1">
        <f t="shared" si="0"/>
        <v>18432.223570511145</v>
      </c>
    </row>
    <row r="34" spans="1:20" x14ac:dyDescent="0.35">
      <c r="A34">
        <v>2022</v>
      </c>
      <c r="B34">
        <v>4</v>
      </c>
      <c r="C34" s="3">
        <v>44665</v>
      </c>
      <c r="D34" s="1">
        <v>7263</v>
      </c>
      <c r="E34" s="1">
        <f t="shared" si="0"/>
        <v>18889.973161086844</v>
      </c>
    </row>
    <row r="35" spans="1:20" x14ac:dyDescent="0.35">
      <c r="A35">
        <v>2022</v>
      </c>
      <c r="B35">
        <v>5</v>
      </c>
      <c r="C35" s="3">
        <v>44695</v>
      </c>
      <c r="D35" s="1">
        <v>7539</v>
      </c>
      <c r="E35" s="1">
        <f t="shared" si="0"/>
        <v>19607.807746307823</v>
      </c>
    </row>
    <row r="36" spans="1:20" x14ac:dyDescent="0.35">
      <c r="A36">
        <v>2022</v>
      </c>
      <c r="B36">
        <v>6</v>
      </c>
      <c r="C36" s="3">
        <v>44726</v>
      </c>
      <c r="D36" s="1">
        <v>7841</v>
      </c>
      <c r="E36" s="1">
        <f t="shared" si="0"/>
        <v>20393.264430136576</v>
      </c>
    </row>
    <row r="37" spans="1:20" x14ac:dyDescent="0.35">
      <c r="A37">
        <v>2022</v>
      </c>
      <c r="B37">
        <v>7</v>
      </c>
      <c r="C37" s="3">
        <v>44756</v>
      </c>
      <c r="D37" s="1">
        <v>8162</v>
      </c>
      <c r="E37" s="1">
        <f t="shared" si="0"/>
        <v>21228.13726294793</v>
      </c>
    </row>
    <row r="38" spans="1:20" x14ac:dyDescent="0.35">
      <c r="E38" s="1">
        <f>SUM(E7:E37)</f>
        <v>505693.65848860785</v>
      </c>
    </row>
    <row r="39" spans="1:20" x14ac:dyDescent="0.35">
      <c r="E39" s="3"/>
    </row>
    <row r="40" spans="1:20" x14ac:dyDescent="0.35">
      <c r="E40" s="3"/>
    </row>
    <row r="41" spans="1:20" s="4" customFormat="1" ht="15" thickBot="1" x14ac:dyDescent="0.4">
      <c r="A41" s="4" t="s">
        <v>4</v>
      </c>
      <c r="B41" s="4" t="s">
        <v>5</v>
      </c>
      <c r="C41" s="4" t="s">
        <v>6</v>
      </c>
      <c r="D41" s="4" t="s">
        <v>9</v>
      </c>
      <c r="E41" s="4" t="s">
        <v>8</v>
      </c>
      <c r="F41" s="4" t="s">
        <v>10</v>
      </c>
      <c r="G41" s="6" t="s">
        <v>11</v>
      </c>
      <c r="H41" s="7" t="s">
        <v>12</v>
      </c>
    </row>
    <row r="42" spans="1:20" ht="15" thickBot="1" x14ac:dyDescent="0.4">
      <c r="A42" s="8">
        <v>2022</v>
      </c>
      <c r="B42" s="8">
        <v>8</v>
      </c>
      <c r="C42" s="9">
        <v>44789</v>
      </c>
      <c r="D42" s="10">
        <v>8643.6200000000008</v>
      </c>
      <c r="E42" s="10">
        <v>23569.86</v>
      </c>
      <c r="F42" s="11">
        <f>+E42-D42</f>
        <v>14926.24</v>
      </c>
      <c r="G42" s="1">
        <f>+$E$3-C42</f>
        <v>807</v>
      </c>
      <c r="H42" s="2">
        <f>+F42/G42/D42</f>
        <v>2.1398395981040426E-3</v>
      </c>
      <c r="I42">
        <f t="shared" ref="I42:I63" si="1">+H42*30</f>
        <v>6.4195187943121276E-2</v>
      </c>
      <c r="L42" s="12"/>
      <c r="M42" s="12">
        <v>2022</v>
      </c>
      <c r="N42" s="12">
        <v>8</v>
      </c>
      <c r="O42" s="13">
        <v>44789</v>
      </c>
      <c r="P42" s="12" t="s">
        <v>13</v>
      </c>
      <c r="Q42" s="12" t="s">
        <v>14</v>
      </c>
      <c r="R42" s="14">
        <v>23569.86</v>
      </c>
      <c r="S42" s="12"/>
      <c r="T42" s="12" t="s">
        <v>15</v>
      </c>
    </row>
    <row r="43" spans="1:20" ht="15" thickBot="1" x14ac:dyDescent="0.4">
      <c r="A43" s="15">
        <v>2022</v>
      </c>
      <c r="B43" s="15">
        <v>9</v>
      </c>
      <c r="C43" s="16">
        <v>44818</v>
      </c>
      <c r="D43" s="17">
        <v>9101.52</v>
      </c>
      <c r="E43" s="17">
        <v>24531.78</v>
      </c>
      <c r="F43" s="11">
        <f t="shared" ref="F43:F67" si="2">+E43-D43</f>
        <v>15430.259999999998</v>
      </c>
      <c r="G43" s="1">
        <f t="shared" ref="G43:G66" si="3">+$E$3-C43</f>
        <v>778</v>
      </c>
      <c r="H43" s="2">
        <f t="shared" ref="H43:H65" si="4">+F43/G43/D43</f>
        <v>2.1791128376963545E-3</v>
      </c>
      <c r="I43">
        <f t="shared" si="1"/>
        <v>6.5373385130890638E-2</v>
      </c>
      <c r="L43" s="18"/>
      <c r="M43" s="18">
        <v>2022</v>
      </c>
      <c r="N43" s="18">
        <v>9</v>
      </c>
      <c r="O43" s="19">
        <v>44818</v>
      </c>
      <c r="P43" s="18" t="s">
        <v>13</v>
      </c>
      <c r="Q43" s="18" t="s">
        <v>16</v>
      </c>
      <c r="R43" s="20">
        <v>24531.78</v>
      </c>
      <c r="S43" s="18"/>
      <c r="T43" s="18" t="s">
        <v>15</v>
      </c>
    </row>
    <row r="44" spans="1:20" ht="15" thickBot="1" x14ac:dyDescent="0.4">
      <c r="A44" s="8">
        <v>2022</v>
      </c>
      <c r="B44" s="8">
        <v>10</v>
      </c>
      <c r="C44" s="9">
        <v>44848</v>
      </c>
      <c r="D44" s="10">
        <v>9602.4599999999991</v>
      </c>
      <c r="E44" s="10">
        <v>25579.51</v>
      </c>
      <c r="F44" s="11">
        <f t="shared" si="2"/>
        <v>15977.05</v>
      </c>
      <c r="G44" s="1">
        <f t="shared" si="3"/>
        <v>748</v>
      </c>
      <c r="H44" s="2">
        <f t="shared" si="4"/>
        <v>2.2243979681632609E-3</v>
      </c>
      <c r="I44">
        <f t="shared" si="1"/>
        <v>6.6731939044897826E-2</v>
      </c>
      <c r="L44" s="12"/>
      <c r="M44" s="12">
        <v>2022</v>
      </c>
      <c r="N44" s="12">
        <v>10</v>
      </c>
      <c r="O44" s="13">
        <v>44848</v>
      </c>
      <c r="P44" s="12" t="s">
        <v>13</v>
      </c>
      <c r="Q44" s="12" t="s">
        <v>17</v>
      </c>
      <c r="R44" s="14">
        <v>25579.51</v>
      </c>
      <c r="S44" s="12"/>
      <c r="T44" s="12" t="s">
        <v>15</v>
      </c>
    </row>
    <row r="45" spans="1:20" ht="15" thickBot="1" x14ac:dyDescent="0.4">
      <c r="A45" s="15">
        <v>2022</v>
      </c>
      <c r="B45" s="15">
        <v>11</v>
      </c>
      <c r="C45" s="16">
        <v>44879</v>
      </c>
      <c r="D45" s="17">
        <v>10091.83</v>
      </c>
      <c r="E45" s="17">
        <v>26565.23</v>
      </c>
      <c r="F45" s="11">
        <f t="shared" si="2"/>
        <v>16473.400000000001</v>
      </c>
      <c r="G45" s="1">
        <f t="shared" si="3"/>
        <v>717</v>
      </c>
      <c r="H45" s="2">
        <f t="shared" si="4"/>
        <v>2.2766389522559665E-3</v>
      </c>
      <c r="I45">
        <f t="shared" si="1"/>
        <v>6.8299168567678994E-2</v>
      </c>
      <c r="L45" s="18"/>
      <c r="M45" s="18">
        <v>2022</v>
      </c>
      <c r="N45" s="18">
        <v>11</v>
      </c>
      <c r="O45" s="19">
        <v>44879</v>
      </c>
      <c r="P45" s="18" t="s">
        <v>13</v>
      </c>
      <c r="Q45" s="18" t="s">
        <v>18</v>
      </c>
      <c r="R45" s="20">
        <v>26565.23</v>
      </c>
      <c r="S45" s="18"/>
      <c r="T45" s="18" t="s">
        <v>15</v>
      </c>
    </row>
    <row r="46" spans="1:20" ht="15" thickBot="1" x14ac:dyDescent="0.4">
      <c r="A46" s="8">
        <v>2022</v>
      </c>
      <c r="B46" s="8">
        <v>12</v>
      </c>
      <c r="C46" s="9">
        <v>44909</v>
      </c>
      <c r="D46" s="10">
        <v>10868.92</v>
      </c>
      <c r="E46" s="10">
        <v>28268.43</v>
      </c>
      <c r="F46" s="11">
        <f t="shared" si="2"/>
        <v>17399.510000000002</v>
      </c>
      <c r="G46" s="1">
        <f t="shared" si="3"/>
        <v>687</v>
      </c>
      <c r="H46" s="2">
        <f t="shared" si="4"/>
        <v>2.3302037066271057E-3</v>
      </c>
      <c r="I46">
        <f>+H46*30</f>
        <v>6.9906111198813167E-2</v>
      </c>
      <c r="J46">
        <f>+E46/D46</f>
        <v>2.6008499464528216</v>
      </c>
      <c r="L46" s="12"/>
      <c r="M46" s="12">
        <v>2022</v>
      </c>
      <c r="N46" s="12">
        <v>12</v>
      </c>
      <c r="O46" s="13">
        <v>44909</v>
      </c>
      <c r="P46" s="12" t="s">
        <v>13</v>
      </c>
      <c r="Q46" s="12" t="s">
        <v>19</v>
      </c>
      <c r="R46" s="14">
        <v>28268.43</v>
      </c>
      <c r="S46" s="12"/>
      <c r="T46" s="12" t="s">
        <v>15</v>
      </c>
    </row>
    <row r="47" spans="1:20" ht="15" thickBot="1" x14ac:dyDescent="0.4">
      <c r="A47" s="15">
        <v>2023</v>
      </c>
      <c r="B47" s="15">
        <v>1</v>
      </c>
      <c r="C47" s="16">
        <v>44942</v>
      </c>
      <c r="D47" s="17">
        <v>11542.78</v>
      </c>
      <c r="E47" s="17">
        <v>29657.439999999999</v>
      </c>
      <c r="F47" s="11">
        <f t="shared" si="2"/>
        <v>18114.659999999996</v>
      </c>
      <c r="G47" s="1">
        <f t="shared" si="3"/>
        <v>654</v>
      </c>
      <c r="H47" s="2">
        <f t="shared" si="4"/>
        <v>2.3996174994874663E-3</v>
      </c>
      <c r="I47">
        <f t="shared" si="1"/>
        <v>7.1988524984623992E-2</v>
      </c>
      <c r="L47" s="18"/>
      <c r="M47" s="18">
        <v>2023</v>
      </c>
      <c r="N47" s="18">
        <v>1</v>
      </c>
      <c r="O47" s="19">
        <v>44942</v>
      </c>
      <c r="P47" s="18" t="s">
        <v>13</v>
      </c>
      <c r="Q47" s="18" t="s">
        <v>20</v>
      </c>
      <c r="R47" s="20">
        <v>29657.439999999999</v>
      </c>
      <c r="S47" s="18"/>
      <c r="T47" s="18" t="s">
        <v>15</v>
      </c>
    </row>
    <row r="48" spans="1:20" ht="15" thickBot="1" x14ac:dyDescent="0.4">
      <c r="A48" s="8">
        <v>2023</v>
      </c>
      <c r="B48" s="8">
        <v>2</v>
      </c>
      <c r="C48" s="9">
        <v>44971</v>
      </c>
      <c r="D48" s="10">
        <v>12189.48</v>
      </c>
      <c r="E48" s="10">
        <v>30599.74</v>
      </c>
      <c r="F48" s="11">
        <f t="shared" si="2"/>
        <v>18410.260000000002</v>
      </c>
      <c r="G48" s="1">
        <f t="shared" si="3"/>
        <v>625</v>
      </c>
      <c r="H48" s="2">
        <f t="shared" si="4"/>
        <v>2.4165441019633328E-3</v>
      </c>
      <c r="I48">
        <f t="shared" si="1"/>
        <v>7.2496323058899984E-2</v>
      </c>
      <c r="L48" s="12"/>
      <c r="M48" s="12">
        <v>2023</v>
      </c>
      <c r="N48" s="12">
        <v>2</v>
      </c>
      <c r="O48" s="13">
        <v>44971</v>
      </c>
      <c r="P48" s="12" t="s">
        <v>13</v>
      </c>
      <c r="Q48" s="12" t="s">
        <v>21</v>
      </c>
      <c r="R48" s="14">
        <v>30599.74</v>
      </c>
      <c r="S48" s="12"/>
      <c r="T48" s="12" t="s">
        <v>15</v>
      </c>
    </row>
    <row r="49" spans="1:20" ht="15" thickBot="1" x14ac:dyDescent="0.4">
      <c r="A49" s="15">
        <v>2023</v>
      </c>
      <c r="B49" s="15">
        <v>3</v>
      </c>
      <c r="C49" s="16">
        <v>44999</v>
      </c>
      <c r="D49" s="17">
        <v>13042.69</v>
      </c>
      <c r="E49" s="17">
        <v>31971.94</v>
      </c>
      <c r="F49" s="11">
        <f t="shared" si="2"/>
        <v>18929.25</v>
      </c>
      <c r="G49" s="1">
        <f t="shared" si="3"/>
        <v>597</v>
      </c>
      <c r="H49" s="2">
        <f t="shared" si="4"/>
        <v>2.4310388755817091E-3</v>
      </c>
      <c r="I49">
        <f t="shared" si="1"/>
        <v>7.2931166267451275E-2</v>
      </c>
      <c r="L49" s="18"/>
      <c r="M49" s="18">
        <v>2023</v>
      </c>
      <c r="N49" s="18">
        <v>3</v>
      </c>
      <c r="O49" s="19">
        <v>44999</v>
      </c>
      <c r="P49" s="18" t="s">
        <v>13</v>
      </c>
      <c r="Q49" s="18" t="s">
        <v>22</v>
      </c>
      <c r="R49" s="20">
        <v>31971.94</v>
      </c>
      <c r="S49" s="18"/>
      <c r="T49" s="18" t="s">
        <v>15</v>
      </c>
    </row>
    <row r="50" spans="1:20" ht="15" thickBot="1" x14ac:dyDescent="0.4">
      <c r="A50" s="8">
        <v>2023</v>
      </c>
      <c r="B50" s="8">
        <v>4</v>
      </c>
      <c r="C50" s="9">
        <v>45037</v>
      </c>
      <c r="D50" s="10">
        <v>13799.17</v>
      </c>
      <c r="E50" s="10">
        <v>33012.03</v>
      </c>
      <c r="F50" s="11">
        <f t="shared" si="2"/>
        <v>19212.86</v>
      </c>
      <c r="G50" s="1">
        <f t="shared" si="3"/>
        <v>559</v>
      </c>
      <c r="H50" s="2">
        <f t="shared" si="4"/>
        <v>2.490733404057126E-3</v>
      </c>
      <c r="I50">
        <f t="shared" si="1"/>
        <v>7.4722002121713788E-2</v>
      </c>
      <c r="L50" s="12"/>
      <c r="M50" s="12">
        <v>2023</v>
      </c>
      <c r="N50" s="12">
        <v>4</v>
      </c>
      <c r="O50" s="13">
        <v>45037</v>
      </c>
      <c r="P50" s="12" t="s">
        <v>13</v>
      </c>
      <c r="Q50" s="12" t="s">
        <v>23</v>
      </c>
      <c r="R50" s="14">
        <v>33012.03</v>
      </c>
      <c r="S50" s="12"/>
      <c r="T50" s="12" t="s">
        <v>15</v>
      </c>
    </row>
    <row r="51" spans="1:20" ht="15" thickBot="1" x14ac:dyDescent="0.4">
      <c r="A51" s="15">
        <v>2023</v>
      </c>
      <c r="B51" s="15">
        <v>5</v>
      </c>
      <c r="C51" s="16">
        <v>45061</v>
      </c>
      <c r="D51" s="17">
        <v>14599.12</v>
      </c>
      <c r="E51" s="17">
        <v>34064.269999999997</v>
      </c>
      <c r="F51" s="11">
        <f t="shared" si="2"/>
        <v>19465.149999999994</v>
      </c>
      <c r="G51" s="1">
        <f t="shared" si="3"/>
        <v>535</v>
      </c>
      <c r="H51" s="2">
        <f t="shared" si="4"/>
        <v>2.492167880250674E-3</v>
      </c>
      <c r="I51">
        <f t="shared" si="1"/>
        <v>7.4765036407520219E-2</v>
      </c>
      <c r="L51" s="18"/>
      <c r="M51" s="18">
        <v>2023</v>
      </c>
      <c r="N51" s="18">
        <v>5</v>
      </c>
      <c r="O51" s="19">
        <v>45061</v>
      </c>
      <c r="P51" s="18" t="s">
        <v>13</v>
      </c>
      <c r="Q51" s="18" t="s">
        <v>24</v>
      </c>
      <c r="R51" s="20">
        <v>34064.269999999997</v>
      </c>
      <c r="S51" s="18"/>
      <c r="T51" s="18" t="s">
        <v>15</v>
      </c>
    </row>
    <row r="52" spans="1:20" ht="15" thickBot="1" x14ac:dyDescent="0.4">
      <c r="A52" s="8">
        <v>2023</v>
      </c>
      <c r="B52" s="8">
        <v>6</v>
      </c>
      <c r="C52" s="9">
        <v>45091</v>
      </c>
      <c r="D52" s="10">
        <v>15665.37</v>
      </c>
      <c r="E52" s="10">
        <v>35627.75</v>
      </c>
      <c r="F52" s="11">
        <f t="shared" si="2"/>
        <v>19962.379999999997</v>
      </c>
      <c r="G52" s="1">
        <f t="shared" si="3"/>
        <v>505</v>
      </c>
      <c r="H52" s="2">
        <f t="shared" si="4"/>
        <v>2.5233662113652374E-3</v>
      </c>
      <c r="I52">
        <f t="shared" si="1"/>
        <v>7.5700986340957122E-2</v>
      </c>
      <c r="L52" s="12"/>
      <c r="M52" s="12">
        <v>2023</v>
      </c>
      <c r="N52" s="12">
        <v>6</v>
      </c>
      <c r="O52" s="13">
        <v>45091</v>
      </c>
      <c r="P52" s="12" t="s">
        <v>13</v>
      </c>
      <c r="Q52" s="12" t="s">
        <v>25</v>
      </c>
      <c r="R52" s="14">
        <v>35627.75</v>
      </c>
      <c r="S52" s="12"/>
      <c r="T52" s="12" t="s">
        <v>15</v>
      </c>
    </row>
    <row r="53" spans="1:20" ht="15" thickBot="1" x14ac:dyDescent="0.4">
      <c r="A53" s="15">
        <v>2023</v>
      </c>
      <c r="B53" s="15">
        <v>7</v>
      </c>
      <c r="C53" s="16">
        <v>45121</v>
      </c>
      <c r="D53" s="17">
        <v>16604.439999999999</v>
      </c>
      <c r="E53" s="17">
        <v>36783.65</v>
      </c>
      <c r="F53" s="11">
        <f t="shared" si="2"/>
        <v>20179.210000000003</v>
      </c>
      <c r="G53" s="1">
        <f t="shared" si="3"/>
        <v>475</v>
      </c>
      <c r="H53" s="2">
        <f t="shared" si="4"/>
        <v>2.5585052774089981E-3</v>
      </c>
      <c r="I53">
        <f t="shared" si="1"/>
        <v>7.6755158322269937E-2</v>
      </c>
      <c r="L53" s="18"/>
      <c r="M53" s="18">
        <v>2023</v>
      </c>
      <c r="N53" s="18">
        <v>7</v>
      </c>
      <c r="O53" s="19">
        <v>45121</v>
      </c>
      <c r="P53" s="18" t="s">
        <v>13</v>
      </c>
      <c r="Q53" s="18" t="s">
        <v>26</v>
      </c>
      <c r="R53" s="20">
        <v>36783.65</v>
      </c>
      <c r="S53" s="18"/>
      <c r="T53" s="18" t="s">
        <v>15</v>
      </c>
    </row>
    <row r="54" spans="1:20" ht="15" thickBot="1" x14ac:dyDescent="0.4">
      <c r="A54" s="8">
        <v>2023</v>
      </c>
      <c r="B54" s="8">
        <v>8</v>
      </c>
      <c r="C54" s="9">
        <v>45152</v>
      </c>
      <c r="D54" s="10">
        <v>17783.71</v>
      </c>
      <c r="E54" s="10">
        <v>38307.449999999997</v>
      </c>
      <c r="F54" s="11">
        <f t="shared" si="2"/>
        <v>20523.739999999998</v>
      </c>
      <c r="G54" s="1">
        <f t="shared" si="3"/>
        <v>444</v>
      </c>
      <c r="H54" s="2">
        <f t="shared" si="4"/>
        <v>2.5992686362766621E-3</v>
      </c>
      <c r="I54">
        <f t="shared" si="1"/>
        <v>7.7978059088299856E-2</v>
      </c>
      <c r="L54" s="12"/>
      <c r="M54" s="12">
        <v>2023</v>
      </c>
      <c r="N54" s="12">
        <v>8</v>
      </c>
      <c r="O54" s="13">
        <v>45152</v>
      </c>
      <c r="P54" s="12" t="s">
        <v>13</v>
      </c>
      <c r="Q54" s="12" t="s">
        <v>27</v>
      </c>
      <c r="R54" s="14">
        <v>38307.449999999997</v>
      </c>
      <c r="S54" s="12"/>
      <c r="T54" s="12" t="s">
        <v>15</v>
      </c>
    </row>
    <row r="55" spans="1:20" ht="15" thickBot="1" x14ac:dyDescent="0.4">
      <c r="A55" s="15">
        <v>2023</v>
      </c>
      <c r="B55" s="15">
        <v>9</v>
      </c>
      <c r="C55" s="16">
        <v>45183</v>
      </c>
      <c r="D55" s="17">
        <v>19170.59</v>
      </c>
      <c r="E55" s="17">
        <v>40121.360000000001</v>
      </c>
      <c r="F55" s="11">
        <f t="shared" si="2"/>
        <v>20950.77</v>
      </c>
      <c r="G55" s="1">
        <f t="shared" si="3"/>
        <v>413</v>
      </c>
      <c r="H55" s="2">
        <f t="shared" si="4"/>
        <v>2.6461499963535626E-3</v>
      </c>
      <c r="I55">
        <f t="shared" si="1"/>
        <v>7.9384499890606877E-2</v>
      </c>
      <c r="L55" s="18"/>
      <c r="M55" s="18">
        <v>2023</v>
      </c>
      <c r="N55" s="18">
        <v>9</v>
      </c>
      <c r="O55" s="19">
        <v>45183</v>
      </c>
      <c r="P55" s="18" t="s">
        <v>13</v>
      </c>
      <c r="Q55" s="18" t="s">
        <v>28</v>
      </c>
      <c r="R55" s="20">
        <v>40121.360000000001</v>
      </c>
      <c r="S55" s="18"/>
      <c r="T55" s="18" t="s">
        <v>15</v>
      </c>
    </row>
    <row r="56" spans="1:20" ht="15" thickBot="1" x14ac:dyDescent="0.4">
      <c r="A56" s="8">
        <v>2023</v>
      </c>
      <c r="B56" s="8">
        <v>10</v>
      </c>
      <c r="C56" s="9">
        <v>45216</v>
      </c>
      <c r="D56" s="10">
        <v>20608.55</v>
      </c>
      <c r="E56" s="10">
        <v>41869.26</v>
      </c>
      <c r="F56" s="11">
        <f t="shared" si="2"/>
        <v>21260.710000000003</v>
      </c>
      <c r="G56" s="1">
        <f t="shared" si="3"/>
        <v>380</v>
      </c>
      <c r="H56" s="2">
        <f t="shared" si="4"/>
        <v>2.7148555741236175E-3</v>
      </c>
      <c r="I56">
        <f t="shared" si="1"/>
        <v>8.1445667223708523E-2</v>
      </c>
      <c r="L56" s="12"/>
      <c r="M56" s="12">
        <v>2023</v>
      </c>
      <c r="N56" s="12">
        <v>10</v>
      </c>
      <c r="O56" s="13">
        <v>45216</v>
      </c>
      <c r="P56" s="12" t="s">
        <v>13</v>
      </c>
      <c r="Q56" s="12" t="s">
        <v>29</v>
      </c>
      <c r="R56" s="14">
        <v>41869.26</v>
      </c>
      <c r="S56" s="12"/>
      <c r="T56" s="12" t="s">
        <v>15</v>
      </c>
    </row>
    <row r="57" spans="1:20" ht="15" thickBot="1" x14ac:dyDescent="0.4">
      <c r="A57" s="15">
        <v>2023</v>
      </c>
      <c r="B57" s="15">
        <v>11</v>
      </c>
      <c r="C57" s="16">
        <v>45244</v>
      </c>
      <c r="D57" s="17">
        <v>22071.51</v>
      </c>
      <c r="E57" s="17">
        <v>43490.37</v>
      </c>
      <c r="F57" s="11">
        <f t="shared" si="2"/>
        <v>21418.860000000004</v>
      </c>
      <c r="G57" s="1">
        <f t="shared" si="3"/>
        <v>352</v>
      </c>
      <c r="H57" s="2">
        <f t="shared" si="4"/>
        <v>2.7569039948290401E-3</v>
      </c>
      <c r="I57">
        <f t="shared" si="1"/>
        <v>8.2707119844871196E-2</v>
      </c>
      <c r="L57" s="18"/>
      <c r="M57" s="18">
        <v>2023</v>
      </c>
      <c r="N57" s="18">
        <v>11</v>
      </c>
      <c r="O57" s="19">
        <v>45244</v>
      </c>
      <c r="P57" s="18" t="s">
        <v>13</v>
      </c>
      <c r="Q57" s="18" t="s">
        <v>30</v>
      </c>
      <c r="R57" s="20">
        <v>43490.37</v>
      </c>
      <c r="S57" s="18"/>
      <c r="T57" s="18" t="s">
        <v>15</v>
      </c>
    </row>
    <row r="58" spans="1:20" ht="15" thickBot="1" x14ac:dyDescent="0.4">
      <c r="A58" s="8">
        <v>2023</v>
      </c>
      <c r="B58" s="8">
        <v>12</v>
      </c>
      <c r="C58" s="9">
        <v>45274</v>
      </c>
      <c r="D58" s="10">
        <v>23683.37</v>
      </c>
      <c r="E58" s="10">
        <v>45216.65</v>
      </c>
      <c r="F58" s="11">
        <f t="shared" si="2"/>
        <v>21533.280000000002</v>
      </c>
      <c r="G58" s="1">
        <f t="shared" si="3"/>
        <v>322</v>
      </c>
      <c r="H58" s="2">
        <f t="shared" si="4"/>
        <v>2.8236496905917874E-3</v>
      </c>
      <c r="I58">
        <f t="shared" si="1"/>
        <v>8.4709490717753619E-2</v>
      </c>
      <c r="L58" s="12"/>
      <c r="M58" s="12">
        <v>2023</v>
      </c>
      <c r="N58" s="12">
        <v>12</v>
      </c>
      <c r="O58" s="13">
        <v>45274</v>
      </c>
      <c r="P58" s="12" t="s">
        <v>13</v>
      </c>
      <c r="Q58" s="12" t="s">
        <v>31</v>
      </c>
      <c r="R58" s="14">
        <v>45216.65</v>
      </c>
      <c r="S58" s="12"/>
      <c r="T58" s="12" t="s">
        <v>15</v>
      </c>
    </row>
    <row r="59" spans="1:20" ht="15" thickBot="1" x14ac:dyDescent="0.4">
      <c r="A59" s="15">
        <v>2024</v>
      </c>
      <c r="B59" s="15">
        <v>1</v>
      </c>
      <c r="C59" s="16">
        <v>45306</v>
      </c>
      <c r="D59" s="17">
        <v>28986.38</v>
      </c>
      <c r="E59" s="17">
        <v>53566.83</v>
      </c>
      <c r="F59" s="11">
        <f t="shared" si="2"/>
        <v>24580.45</v>
      </c>
      <c r="G59" s="1">
        <f t="shared" si="3"/>
        <v>290</v>
      </c>
      <c r="H59" s="2">
        <f t="shared" si="4"/>
        <v>2.924137902483618E-3</v>
      </c>
      <c r="I59">
        <f t="shared" si="1"/>
        <v>8.7724137074508546E-2</v>
      </c>
      <c r="L59" s="18"/>
      <c r="M59" s="18">
        <v>2024</v>
      </c>
      <c r="N59" s="18">
        <v>1</v>
      </c>
      <c r="O59" s="19">
        <v>45306</v>
      </c>
      <c r="P59" s="18" t="s">
        <v>13</v>
      </c>
      <c r="Q59" s="18" t="s">
        <v>32</v>
      </c>
      <c r="R59" s="20">
        <v>53566.83</v>
      </c>
      <c r="S59" s="18"/>
      <c r="T59" s="18" t="s">
        <v>15</v>
      </c>
    </row>
    <row r="60" spans="1:20" ht="15" thickBot="1" x14ac:dyDescent="0.4">
      <c r="A60" s="8">
        <v>2024</v>
      </c>
      <c r="B60" s="8">
        <v>2</v>
      </c>
      <c r="C60" s="9">
        <v>45336</v>
      </c>
      <c r="D60" s="10">
        <v>32465.79</v>
      </c>
      <c r="E60" s="10">
        <v>56990.12</v>
      </c>
      <c r="F60" s="11">
        <f t="shared" si="2"/>
        <v>24524.33</v>
      </c>
      <c r="G60" s="1">
        <f t="shared" si="3"/>
        <v>260</v>
      </c>
      <c r="H60" s="2">
        <f t="shared" si="4"/>
        <v>2.9053457856360854E-3</v>
      </c>
      <c r="I60">
        <f t="shared" si="1"/>
        <v>8.7160373569082558E-2</v>
      </c>
      <c r="L60" s="12"/>
      <c r="M60" s="12">
        <v>2024</v>
      </c>
      <c r="N60" s="12">
        <v>2</v>
      </c>
      <c r="O60" s="13">
        <v>45336</v>
      </c>
      <c r="P60" s="12" t="s">
        <v>13</v>
      </c>
      <c r="Q60" s="12" t="s">
        <v>33</v>
      </c>
      <c r="R60" s="14">
        <v>56990.12</v>
      </c>
      <c r="S60" s="12"/>
      <c r="T60" s="12" t="s">
        <v>15</v>
      </c>
    </row>
    <row r="61" spans="1:20" ht="15" thickBot="1" x14ac:dyDescent="0.4">
      <c r="A61" s="15">
        <v>2024</v>
      </c>
      <c r="B61" s="15">
        <v>3</v>
      </c>
      <c r="C61" s="16">
        <v>45365</v>
      </c>
      <c r="D61" s="17">
        <v>35516.17</v>
      </c>
      <c r="E61" s="17">
        <v>59055.58</v>
      </c>
      <c r="F61" s="11">
        <f t="shared" si="2"/>
        <v>23539.410000000003</v>
      </c>
      <c r="G61" s="1">
        <f t="shared" si="3"/>
        <v>231</v>
      </c>
      <c r="H61" s="2">
        <f t="shared" si="4"/>
        <v>2.8691778362421347E-3</v>
      </c>
      <c r="I61">
        <f t="shared" si="1"/>
        <v>8.6075335087264046E-2</v>
      </c>
      <c r="L61" s="18"/>
      <c r="M61" s="18">
        <v>2024</v>
      </c>
      <c r="N61" s="18">
        <v>3</v>
      </c>
      <c r="O61" s="19">
        <v>45365</v>
      </c>
      <c r="P61" s="18" t="s">
        <v>13</v>
      </c>
      <c r="Q61" s="18" t="s">
        <v>34</v>
      </c>
      <c r="R61" s="20">
        <v>59055.58</v>
      </c>
      <c r="S61" s="18"/>
      <c r="T61" s="18" t="s">
        <v>15</v>
      </c>
    </row>
    <row r="62" spans="1:20" ht="15" thickBot="1" x14ac:dyDescent="0.4">
      <c r="A62" s="8">
        <v>2024</v>
      </c>
      <c r="B62" s="8">
        <v>4</v>
      </c>
      <c r="C62" s="9">
        <v>45397</v>
      </c>
      <c r="D62" s="10">
        <v>39743.78</v>
      </c>
      <c r="E62" s="10">
        <v>62404.49</v>
      </c>
      <c r="F62" s="11">
        <f t="shared" si="2"/>
        <v>22660.71</v>
      </c>
      <c r="G62" s="1">
        <f t="shared" si="3"/>
        <v>199</v>
      </c>
      <c r="H62" s="2">
        <f t="shared" si="4"/>
        <v>2.8651757475726849E-3</v>
      </c>
      <c r="I62">
        <f t="shared" si="1"/>
        <v>8.5955272427180554E-2</v>
      </c>
      <c r="L62" s="12"/>
      <c r="M62" s="12">
        <v>2024</v>
      </c>
      <c r="N62" s="12">
        <v>4</v>
      </c>
      <c r="O62" s="13">
        <v>45397</v>
      </c>
      <c r="P62" s="12" t="s">
        <v>13</v>
      </c>
      <c r="Q62" s="12" t="s">
        <v>35</v>
      </c>
      <c r="R62" s="14">
        <v>62404.49</v>
      </c>
      <c r="S62" s="12"/>
      <c r="T62" s="12" t="s">
        <v>15</v>
      </c>
    </row>
    <row r="63" spans="1:20" ht="15" thickBot="1" x14ac:dyDescent="0.4">
      <c r="A63" s="15">
        <v>2024</v>
      </c>
      <c r="B63" s="15">
        <v>5</v>
      </c>
      <c r="C63" s="16">
        <v>45426</v>
      </c>
      <c r="D63" s="17">
        <v>48128.39</v>
      </c>
      <c r="E63" s="17">
        <v>71112.58</v>
      </c>
      <c r="F63" s="11">
        <f t="shared" si="2"/>
        <v>22984.190000000002</v>
      </c>
      <c r="G63" s="1">
        <f t="shared" si="3"/>
        <v>170</v>
      </c>
      <c r="H63" s="2">
        <f t="shared" si="4"/>
        <v>2.8091759904509345E-3</v>
      </c>
      <c r="I63">
        <f t="shared" si="1"/>
        <v>8.4275279713528037E-2</v>
      </c>
      <c r="L63" s="18"/>
      <c r="M63" s="18">
        <v>2024</v>
      </c>
      <c r="N63" s="18">
        <v>5</v>
      </c>
      <c r="O63" s="19">
        <v>45426</v>
      </c>
      <c r="P63" s="18" t="s">
        <v>13</v>
      </c>
      <c r="Q63" s="18" t="s">
        <v>36</v>
      </c>
      <c r="R63" s="20">
        <v>71112.58</v>
      </c>
      <c r="S63" s="18"/>
      <c r="T63" s="18" t="s">
        <v>15</v>
      </c>
    </row>
    <row r="64" spans="1:20" ht="15" thickBot="1" x14ac:dyDescent="0.4">
      <c r="A64" s="8">
        <v>2024</v>
      </c>
      <c r="B64" s="8">
        <v>6</v>
      </c>
      <c r="C64" s="9">
        <v>45457</v>
      </c>
      <c r="D64" s="10">
        <v>52321.99</v>
      </c>
      <c r="E64" s="10">
        <v>72463.34</v>
      </c>
      <c r="F64" s="11">
        <f t="shared" si="2"/>
        <v>20141.349999999999</v>
      </c>
      <c r="G64" s="1">
        <f t="shared" si="3"/>
        <v>139</v>
      </c>
      <c r="H64" s="2">
        <f t="shared" si="4"/>
        <v>2.7694244534879329E-3</v>
      </c>
      <c r="I64">
        <f>+H64*30</f>
        <v>8.3082733604637984E-2</v>
      </c>
      <c r="L64" s="12"/>
      <c r="M64" s="12">
        <v>2024</v>
      </c>
      <c r="N64" s="12">
        <v>6</v>
      </c>
      <c r="O64" s="13">
        <v>45457</v>
      </c>
      <c r="P64" s="12" t="s">
        <v>13</v>
      </c>
      <c r="Q64" s="12" t="s">
        <v>37</v>
      </c>
      <c r="R64" s="14">
        <v>72463.34</v>
      </c>
      <c r="S64" s="12"/>
      <c r="T64" s="12" t="s">
        <v>15</v>
      </c>
    </row>
    <row r="65" spans="1:20" ht="15" thickBot="1" x14ac:dyDescent="0.4">
      <c r="A65" s="15">
        <v>2024</v>
      </c>
      <c r="B65" s="15">
        <v>7</v>
      </c>
      <c r="C65" s="16">
        <v>45488</v>
      </c>
      <c r="D65" s="17">
        <v>66830.880000000005</v>
      </c>
      <c r="E65" s="17">
        <v>86368.22</v>
      </c>
      <c r="F65" s="11">
        <f t="shared" si="2"/>
        <v>19537.339999999997</v>
      </c>
      <c r="G65" s="1">
        <f t="shared" si="3"/>
        <v>108</v>
      </c>
      <c r="H65" s="2">
        <f t="shared" si="4"/>
        <v>2.7068519267784033E-3</v>
      </c>
      <c r="I65">
        <f t="shared" ref="I65:I66" si="5">+H65*30</f>
        <v>8.1205557803352105E-2</v>
      </c>
      <c r="L65" s="18"/>
      <c r="M65" s="18">
        <v>2024</v>
      </c>
      <c r="N65" s="18">
        <v>7</v>
      </c>
      <c r="O65" s="19">
        <v>45488</v>
      </c>
      <c r="P65" s="18" t="s">
        <v>13</v>
      </c>
      <c r="Q65" s="18" t="s">
        <v>38</v>
      </c>
      <c r="R65" s="20">
        <v>86368.22</v>
      </c>
      <c r="S65" s="18"/>
      <c r="T65" s="18" t="s">
        <v>15</v>
      </c>
    </row>
    <row r="66" spans="1:20" ht="15" thickBot="1" x14ac:dyDescent="0.4">
      <c r="A66" s="8">
        <v>2024</v>
      </c>
      <c r="B66" s="8">
        <v>8</v>
      </c>
      <c r="C66" s="9">
        <v>45518</v>
      </c>
      <c r="D66" s="10">
        <v>75652.37</v>
      </c>
      <c r="E66" s="10">
        <v>93185.19</v>
      </c>
      <c r="F66" s="11">
        <f t="shared" si="2"/>
        <v>17532.820000000007</v>
      </c>
      <c r="G66" s="1">
        <f t="shared" si="3"/>
        <v>78</v>
      </c>
      <c r="H66" s="2">
        <f>+F66/G66/D66</f>
        <v>2.9712187944639897E-3</v>
      </c>
      <c r="I66">
        <f t="shared" si="5"/>
        <v>8.9136563833919685E-2</v>
      </c>
      <c r="L66" s="12"/>
      <c r="M66" s="12">
        <v>2024</v>
      </c>
      <c r="N66" s="12">
        <v>8</v>
      </c>
      <c r="O66" s="13">
        <v>45518</v>
      </c>
      <c r="P66" s="12" t="s">
        <v>13</v>
      </c>
      <c r="Q66" s="12" t="s">
        <v>39</v>
      </c>
      <c r="R66" s="14">
        <v>93185.19</v>
      </c>
      <c r="S66" s="21"/>
      <c r="T66" s="21"/>
    </row>
    <row r="67" spans="1:20" x14ac:dyDescent="0.35">
      <c r="A67" s="8">
        <v>2024</v>
      </c>
      <c r="B67" s="22" t="s">
        <v>40</v>
      </c>
      <c r="C67" s="9">
        <v>45547</v>
      </c>
      <c r="D67" s="10">
        <v>32872.9</v>
      </c>
      <c r="E67" s="10">
        <v>34770</v>
      </c>
      <c r="F67" s="11">
        <f t="shared" si="2"/>
        <v>1897.0999999999985</v>
      </c>
    </row>
    <row r="68" spans="1:20" x14ac:dyDescent="0.35">
      <c r="E68" s="11">
        <f>SUM(E42:E67)</f>
        <v>1159153.0699999998</v>
      </c>
    </row>
    <row r="70" spans="1:20" x14ac:dyDescent="0.35">
      <c r="D70" t="s">
        <v>41</v>
      </c>
      <c r="E70" s="11">
        <f>+E38+E68</f>
        <v>1664846.7284886078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48" r:id="rId3" name="Control 24">
          <controlPr defaultSize="0" autoPict="0" r:id="rId4">
            <anchor moveWithCells="1">
              <from>
                <xdr:col>17</xdr:col>
                <xdr:colOff>749300</xdr:colOff>
                <xdr:row>65</xdr:row>
                <xdr:rowOff>63500</xdr:rowOff>
              </from>
              <to>
                <xdr:col>18</xdr:col>
                <xdr:colOff>203200</xdr:colOff>
                <xdr:row>66</xdr:row>
                <xdr:rowOff>69850</xdr:rowOff>
              </to>
            </anchor>
          </controlPr>
        </control>
      </mc:Choice>
      <mc:Fallback>
        <control shapeId="1048" r:id="rId3" name="Control 24"/>
      </mc:Fallback>
    </mc:AlternateContent>
    <mc:AlternateContent xmlns:mc="http://schemas.openxmlformats.org/markup-compatibility/2006">
      <mc:Choice Requires="x14">
        <control shapeId="1047" r:id="rId5" name="Control 23">
          <controlPr defaultSize="0" autoPict="0" r:id="rId4">
            <anchor moveWithCells="1">
              <from>
                <xdr:col>17</xdr:col>
                <xdr:colOff>749300</xdr:colOff>
                <xdr:row>64</xdr:row>
                <xdr:rowOff>63500</xdr:rowOff>
              </from>
              <to>
                <xdr:col>18</xdr:col>
                <xdr:colOff>203200</xdr:colOff>
                <xdr:row>65</xdr:row>
                <xdr:rowOff>69850</xdr:rowOff>
              </to>
            </anchor>
          </controlPr>
        </control>
      </mc:Choice>
      <mc:Fallback>
        <control shapeId="1047" r:id="rId5" name="Control 23"/>
      </mc:Fallback>
    </mc:AlternateContent>
    <mc:AlternateContent xmlns:mc="http://schemas.openxmlformats.org/markup-compatibility/2006">
      <mc:Choice Requires="x14">
        <control shapeId="1046" r:id="rId6" name="Control 22">
          <controlPr defaultSize="0" autoPict="0" r:id="rId4">
            <anchor moveWithCells="1">
              <from>
                <xdr:col>17</xdr:col>
                <xdr:colOff>749300</xdr:colOff>
                <xdr:row>63</xdr:row>
                <xdr:rowOff>63500</xdr:rowOff>
              </from>
              <to>
                <xdr:col>18</xdr:col>
                <xdr:colOff>203200</xdr:colOff>
                <xdr:row>64</xdr:row>
                <xdr:rowOff>69850</xdr:rowOff>
              </to>
            </anchor>
          </controlPr>
        </control>
      </mc:Choice>
      <mc:Fallback>
        <control shapeId="1046" r:id="rId6" name="Control 22"/>
      </mc:Fallback>
    </mc:AlternateContent>
    <mc:AlternateContent xmlns:mc="http://schemas.openxmlformats.org/markup-compatibility/2006">
      <mc:Choice Requires="x14">
        <control shapeId="1045" r:id="rId7" name="Control 21">
          <controlPr defaultSize="0" autoPict="0" r:id="rId4">
            <anchor moveWithCells="1">
              <from>
                <xdr:col>17</xdr:col>
                <xdr:colOff>749300</xdr:colOff>
                <xdr:row>62</xdr:row>
                <xdr:rowOff>63500</xdr:rowOff>
              </from>
              <to>
                <xdr:col>18</xdr:col>
                <xdr:colOff>203200</xdr:colOff>
                <xdr:row>63</xdr:row>
                <xdr:rowOff>69850</xdr:rowOff>
              </to>
            </anchor>
          </controlPr>
        </control>
      </mc:Choice>
      <mc:Fallback>
        <control shapeId="1045" r:id="rId7" name="Control 21"/>
      </mc:Fallback>
    </mc:AlternateContent>
    <mc:AlternateContent xmlns:mc="http://schemas.openxmlformats.org/markup-compatibility/2006">
      <mc:Choice Requires="x14">
        <control shapeId="1044" r:id="rId8" name="Control 20">
          <controlPr defaultSize="0" autoPict="0" r:id="rId4">
            <anchor moveWithCells="1">
              <from>
                <xdr:col>17</xdr:col>
                <xdr:colOff>749300</xdr:colOff>
                <xdr:row>61</xdr:row>
                <xdr:rowOff>63500</xdr:rowOff>
              </from>
              <to>
                <xdr:col>18</xdr:col>
                <xdr:colOff>203200</xdr:colOff>
                <xdr:row>62</xdr:row>
                <xdr:rowOff>69850</xdr:rowOff>
              </to>
            </anchor>
          </controlPr>
        </control>
      </mc:Choice>
      <mc:Fallback>
        <control shapeId="1044" r:id="rId8" name="Control 20"/>
      </mc:Fallback>
    </mc:AlternateContent>
    <mc:AlternateContent xmlns:mc="http://schemas.openxmlformats.org/markup-compatibility/2006">
      <mc:Choice Requires="x14">
        <control shapeId="1043" r:id="rId9" name="Control 19">
          <controlPr defaultSize="0" autoPict="0" r:id="rId4">
            <anchor moveWithCells="1">
              <from>
                <xdr:col>17</xdr:col>
                <xdr:colOff>749300</xdr:colOff>
                <xdr:row>60</xdr:row>
                <xdr:rowOff>63500</xdr:rowOff>
              </from>
              <to>
                <xdr:col>18</xdr:col>
                <xdr:colOff>203200</xdr:colOff>
                <xdr:row>61</xdr:row>
                <xdr:rowOff>69850</xdr:rowOff>
              </to>
            </anchor>
          </controlPr>
        </control>
      </mc:Choice>
      <mc:Fallback>
        <control shapeId="1043" r:id="rId9" name="Control 19"/>
      </mc:Fallback>
    </mc:AlternateContent>
    <mc:AlternateContent xmlns:mc="http://schemas.openxmlformats.org/markup-compatibility/2006">
      <mc:Choice Requires="x14">
        <control shapeId="1042" r:id="rId10" name="Control 18">
          <controlPr defaultSize="0" autoPict="0" r:id="rId4">
            <anchor moveWithCells="1">
              <from>
                <xdr:col>17</xdr:col>
                <xdr:colOff>749300</xdr:colOff>
                <xdr:row>59</xdr:row>
                <xdr:rowOff>63500</xdr:rowOff>
              </from>
              <to>
                <xdr:col>18</xdr:col>
                <xdr:colOff>203200</xdr:colOff>
                <xdr:row>60</xdr:row>
                <xdr:rowOff>69850</xdr:rowOff>
              </to>
            </anchor>
          </controlPr>
        </control>
      </mc:Choice>
      <mc:Fallback>
        <control shapeId="1042" r:id="rId10" name="Control 18"/>
      </mc:Fallback>
    </mc:AlternateContent>
    <mc:AlternateContent xmlns:mc="http://schemas.openxmlformats.org/markup-compatibility/2006">
      <mc:Choice Requires="x14">
        <control shapeId="1041" r:id="rId11" name="Control 17">
          <controlPr defaultSize="0" autoPict="0" r:id="rId4">
            <anchor moveWithCells="1">
              <from>
                <xdr:col>17</xdr:col>
                <xdr:colOff>749300</xdr:colOff>
                <xdr:row>58</xdr:row>
                <xdr:rowOff>63500</xdr:rowOff>
              </from>
              <to>
                <xdr:col>18</xdr:col>
                <xdr:colOff>203200</xdr:colOff>
                <xdr:row>59</xdr:row>
                <xdr:rowOff>69850</xdr:rowOff>
              </to>
            </anchor>
          </controlPr>
        </control>
      </mc:Choice>
      <mc:Fallback>
        <control shapeId="1041" r:id="rId11" name="Control 17"/>
      </mc:Fallback>
    </mc:AlternateContent>
    <mc:AlternateContent xmlns:mc="http://schemas.openxmlformats.org/markup-compatibility/2006">
      <mc:Choice Requires="x14">
        <control shapeId="1040" r:id="rId12" name="Control 16">
          <controlPr defaultSize="0" autoPict="0" r:id="rId4">
            <anchor moveWithCells="1">
              <from>
                <xdr:col>17</xdr:col>
                <xdr:colOff>749300</xdr:colOff>
                <xdr:row>57</xdr:row>
                <xdr:rowOff>63500</xdr:rowOff>
              </from>
              <to>
                <xdr:col>18</xdr:col>
                <xdr:colOff>203200</xdr:colOff>
                <xdr:row>58</xdr:row>
                <xdr:rowOff>69850</xdr:rowOff>
              </to>
            </anchor>
          </controlPr>
        </control>
      </mc:Choice>
      <mc:Fallback>
        <control shapeId="1040" r:id="rId12" name="Control 16"/>
      </mc:Fallback>
    </mc:AlternateContent>
    <mc:AlternateContent xmlns:mc="http://schemas.openxmlformats.org/markup-compatibility/2006">
      <mc:Choice Requires="x14">
        <control shapeId="1039" r:id="rId13" name="Control 15">
          <controlPr defaultSize="0" autoPict="0" r:id="rId4">
            <anchor moveWithCells="1">
              <from>
                <xdr:col>17</xdr:col>
                <xdr:colOff>749300</xdr:colOff>
                <xdr:row>56</xdr:row>
                <xdr:rowOff>63500</xdr:rowOff>
              </from>
              <to>
                <xdr:col>18</xdr:col>
                <xdr:colOff>203200</xdr:colOff>
                <xdr:row>57</xdr:row>
                <xdr:rowOff>69850</xdr:rowOff>
              </to>
            </anchor>
          </controlPr>
        </control>
      </mc:Choice>
      <mc:Fallback>
        <control shapeId="1039" r:id="rId13" name="Control 15"/>
      </mc:Fallback>
    </mc:AlternateContent>
    <mc:AlternateContent xmlns:mc="http://schemas.openxmlformats.org/markup-compatibility/2006">
      <mc:Choice Requires="x14">
        <control shapeId="1038" r:id="rId14" name="Control 14">
          <controlPr defaultSize="0" autoPict="0" r:id="rId4">
            <anchor moveWithCells="1">
              <from>
                <xdr:col>17</xdr:col>
                <xdr:colOff>749300</xdr:colOff>
                <xdr:row>55</xdr:row>
                <xdr:rowOff>63500</xdr:rowOff>
              </from>
              <to>
                <xdr:col>18</xdr:col>
                <xdr:colOff>203200</xdr:colOff>
                <xdr:row>56</xdr:row>
                <xdr:rowOff>69850</xdr:rowOff>
              </to>
            </anchor>
          </controlPr>
        </control>
      </mc:Choice>
      <mc:Fallback>
        <control shapeId="1038" r:id="rId14" name="Control 14"/>
      </mc:Fallback>
    </mc:AlternateContent>
    <mc:AlternateContent xmlns:mc="http://schemas.openxmlformats.org/markup-compatibility/2006">
      <mc:Choice Requires="x14">
        <control shapeId="1037" r:id="rId15" name="Control 13">
          <controlPr defaultSize="0" autoPict="0" r:id="rId4">
            <anchor moveWithCells="1">
              <from>
                <xdr:col>17</xdr:col>
                <xdr:colOff>749300</xdr:colOff>
                <xdr:row>54</xdr:row>
                <xdr:rowOff>63500</xdr:rowOff>
              </from>
              <to>
                <xdr:col>18</xdr:col>
                <xdr:colOff>203200</xdr:colOff>
                <xdr:row>55</xdr:row>
                <xdr:rowOff>69850</xdr:rowOff>
              </to>
            </anchor>
          </controlPr>
        </control>
      </mc:Choice>
      <mc:Fallback>
        <control shapeId="1037" r:id="rId15" name="Control 13"/>
      </mc:Fallback>
    </mc:AlternateContent>
    <mc:AlternateContent xmlns:mc="http://schemas.openxmlformats.org/markup-compatibility/2006">
      <mc:Choice Requires="x14">
        <control shapeId="1036" r:id="rId16" name="Control 12">
          <controlPr defaultSize="0" autoPict="0" r:id="rId4">
            <anchor moveWithCells="1">
              <from>
                <xdr:col>17</xdr:col>
                <xdr:colOff>749300</xdr:colOff>
                <xdr:row>53</xdr:row>
                <xdr:rowOff>63500</xdr:rowOff>
              </from>
              <to>
                <xdr:col>18</xdr:col>
                <xdr:colOff>203200</xdr:colOff>
                <xdr:row>54</xdr:row>
                <xdr:rowOff>69850</xdr:rowOff>
              </to>
            </anchor>
          </controlPr>
        </control>
      </mc:Choice>
      <mc:Fallback>
        <control shapeId="1036" r:id="rId16" name="Control 12"/>
      </mc:Fallback>
    </mc:AlternateContent>
    <mc:AlternateContent xmlns:mc="http://schemas.openxmlformats.org/markup-compatibility/2006">
      <mc:Choice Requires="x14">
        <control shapeId="1035" r:id="rId17" name="Control 11">
          <controlPr defaultSize="0" autoPict="0" r:id="rId4">
            <anchor moveWithCells="1">
              <from>
                <xdr:col>17</xdr:col>
                <xdr:colOff>749300</xdr:colOff>
                <xdr:row>52</xdr:row>
                <xdr:rowOff>63500</xdr:rowOff>
              </from>
              <to>
                <xdr:col>18</xdr:col>
                <xdr:colOff>203200</xdr:colOff>
                <xdr:row>53</xdr:row>
                <xdr:rowOff>69850</xdr:rowOff>
              </to>
            </anchor>
          </controlPr>
        </control>
      </mc:Choice>
      <mc:Fallback>
        <control shapeId="1035" r:id="rId17" name="Control 11"/>
      </mc:Fallback>
    </mc:AlternateContent>
    <mc:AlternateContent xmlns:mc="http://schemas.openxmlformats.org/markup-compatibility/2006">
      <mc:Choice Requires="x14">
        <control shapeId="1034" r:id="rId18" name="Control 10">
          <controlPr defaultSize="0" autoPict="0" r:id="rId4">
            <anchor moveWithCells="1">
              <from>
                <xdr:col>17</xdr:col>
                <xdr:colOff>749300</xdr:colOff>
                <xdr:row>51</xdr:row>
                <xdr:rowOff>63500</xdr:rowOff>
              </from>
              <to>
                <xdr:col>18</xdr:col>
                <xdr:colOff>203200</xdr:colOff>
                <xdr:row>52</xdr:row>
                <xdr:rowOff>69850</xdr:rowOff>
              </to>
            </anchor>
          </controlPr>
        </control>
      </mc:Choice>
      <mc:Fallback>
        <control shapeId="1034" r:id="rId18" name="Control 10"/>
      </mc:Fallback>
    </mc:AlternateContent>
    <mc:AlternateContent xmlns:mc="http://schemas.openxmlformats.org/markup-compatibility/2006">
      <mc:Choice Requires="x14">
        <control shapeId="1033" r:id="rId19" name="Control 9">
          <controlPr defaultSize="0" autoPict="0" r:id="rId4">
            <anchor moveWithCells="1">
              <from>
                <xdr:col>17</xdr:col>
                <xdr:colOff>749300</xdr:colOff>
                <xdr:row>50</xdr:row>
                <xdr:rowOff>63500</xdr:rowOff>
              </from>
              <to>
                <xdr:col>18</xdr:col>
                <xdr:colOff>203200</xdr:colOff>
                <xdr:row>51</xdr:row>
                <xdr:rowOff>69850</xdr:rowOff>
              </to>
            </anchor>
          </controlPr>
        </control>
      </mc:Choice>
      <mc:Fallback>
        <control shapeId="1033" r:id="rId19" name="Control 9"/>
      </mc:Fallback>
    </mc:AlternateContent>
    <mc:AlternateContent xmlns:mc="http://schemas.openxmlformats.org/markup-compatibility/2006">
      <mc:Choice Requires="x14">
        <control shapeId="1032" r:id="rId20" name="Control 8">
          <controlPr defaultSize="0" autoPict="0" r:id="rId4">
            <anchor moveWithCells="1">
              <from>
                <xdr:col>17</xdr:col>
                <xdr:colOff>749300</xdr:colOff>
                <xdr:row>49</xdr:row>
                <xdr:rowOff>63500</xdr:rowOff>
              </from>
              <to>
                <xdr:col>18</xdr:col>
                <xdr:colOff>203200</xdr:colOff>
                <xdr:row>50</xdr:row>
                <xdr:rowOff>69850</xdr:rowOff>
              </to>
            </anchor>
          </controlPr>
        </control>
      </mc:Choice>
      <mc:Fallback>
        <control shapeId="1032" r:id="rId20" name="Control 8"/>
      </mc:Fallback>
    </mc:AlternateContent>
    <mc:AlternateContent xmlns:mc="http://schemas.openxmlformats.org/markup-compatibility/2006">
      <mc:Choice Requires="x14">
        <control shapeId="1031" r:id="rId21" name="Control 7">
          <controlPr defaultSize="0" autoPict="0" r:id="rId4">
            <anchor moveWithCells="1">
              <from>
                <xdr:col>17</xdr:col>
                <xdr:colOff>749300</xdr:colOff>
                <xdr:row>48</xdr:row>
                <xdr:rowOff>63500</xdr:rowOff>
              </from>
              <to>
                <xdr:col>18</xdr:col>
                <xdr:colOff>203200</xdr:colOff>
                <xdr:row>49</xdr:row>
                <xdr:rowOff>69850</xdr:rowOff>
              </to>
            </anchor>
          </controlPr>
        </control>
      </mc:Choice>
      <mc:Fallback>
        <control shapeId="1031" r:id="rId21" name="Control 7"/>
      </mc:Fallback>
    </mc:AlternateContent>
    <mc:AlternateContent xmlns:mc="http://schemas.openxmlformats.org/markup-compatibility/2006">
      <mc:Choice Requires="x14">
        <control shapeId="1030" r:id="rId22" name="Control 6">
          <controlPr defaultSize="0" autoPict="0" r:id="rId4">
            <anchor moveWithCells="1">
              <from>
                <xdr:col>17</xdr:col>
                <xdr:colOff>749300</xdr:colOff>
                <xdr:row>47</xdr:row>
                <xdr:rowOff>63500</xdr:rowOff>
              </from>
              <to>
                <xdr:col>18</xdr:col>
                <xdr:colOff>203200</xdr:colOff>
                <xdr:row>48</xdr:row>
                <xdr:rowOff>69850</xdr:rowOff>
              </to>
            </anchor>
          </controlPr>
        </control>
      </mc:Choice>
      <mc:Fallback>
        <control shapeId="1030" r:id="rId22" name="Control 6"/>
      </mc:Fallback>
    </mc:AlternateContent>
    <mc:AlternateContent xmlns:mc="http://schemas.openxmlformats.org/markup-compatibility/2006">
      <mc:Choice Requires="x14">
        <control shapeId="1029" r:id="rId23" name="Control 5">
          <controlPr defaultSize="0" autoPict="0" r:id="rId4">
            <anchor moveWithCells="1">
              <from>
                <xdr:col>17</xdr:col>
                <xdr:colOff>749300</xdr:colOff>
                <xdr:row>46</xdr:row>
                <xdr:rowOff>63500</xdr:rowOff>
              </from>
              <to>
                <xdr:col>18</xdr:col>
                <xdr:colOff>203200</xdr:colOff>
                <xdr:row>47</xdr:row>
                <xdr:rowOff>69850</xdr:rowOff>
              </to>
            </anchor>
          </controlPr>
        </control>
      </mc:Choice>
      <mc:Fallback>
        <control shapeId="1029" r:id="rId23" name="Control 5"/>
      </mc:Fallback>
    </mc:AlternateContent>
    <mc:AlternateContent xmlns:mc="http://schemas.openxmlformats.org/markup-compatibility/2006">
      <mc:Choice Requires="x14">
        <control shapeId="1028" r:id="rId24" name="Control 4">
          <controlPr defaultSize="0" autoPict="0" r:id="rId4">
            <anchor moveWithCells="1">
              <from>
                <xdr:col>17</xdr:col>
                <xdr:colOff>749300</xdr:colOff>
                <xdr:row>45</xdr:row>
                <xdr:rowOff>63500</xdr:rowOff>
              </from>
              <to>
                <xdr:col>18</xdr:col>
                <xdr:colOff>203200</xdr:colOff>
                <xdr:row>46</xdr:row>
                <xdr:rowOff>69850</xdr:rowOff>
              </to>
            </anchor>
          </controlPr>
        </control>
      </mc:Choice>
      <mc:Fallback>
        <control shapeId="1028" r:id="rId24" name="Control 4"/>
      </mc:Fallback>
    </mc:AlternateContent>
    <mc:AlternateContent xmlns:mc="http://schemas.openxmlformats.org/markup-compatibility/2006">
      <mc:Choice Requires="x14">
        <control shapeId="1027" r:id="rId25" name="Control 3">
          <controlPr defaultSize="0" autoPict="0" r:id="rId4">
            <anchor moveWithCells="1">
              <from>
                <xdr:col>17</xdr:col>
                <xdr:colOff>749300</xdr:colOff>
                <xdr:row>44</xdr:row>
                <xdr:rowOff>63500</xdr:rowOff>
              </from>
              <to>
                <xdr:col>18</xdr:col>
                <xdr:colOff>203200</xdr:colOff>
                <xdr:row>45</xdr:row>
                <xdr:rowOff>69850</xdr:rowOff>
              </to>
            </anchor>
          </controlPr>
        </control>
      </mc:Choice>
      <mc:Fallback>
        <control shapeId="1027" r:id="rId25" name="Control 3"/>
      </mc:Fallback>
    </mc:AlternateContent>
    <mc:AlternateContent xmlns:mc="http://schemas.openxmlformats.org/markup-compatibility/2006">
      <mc:Choice Requires="x14">
        <control shapeId="1026" r:id="rId26" name="Control 2">
          <controlPr defaultSize="0" autoPict="0" r:id="rId4">
            <anchor moveWithCells="1">
              <from>
                <xdr:col>17</xdr:col>
                <xdr:colOff>749300</xdr:colOff>
                <xdr:row>43</xdr:row>
                <xdr:rowOff>63500</xdr:rowOff>
              </from>
              <to>
                <xdr:col>18</xdr:col>
                <xdr:colOff>203200</xdr:colOff>
                <xdr:row>44</xdr:row>
                <xdr:rowOff>69850</xdr:rowOff>
              </to>
            </anchor>
          </controlPr>
        </control>
      </mc:Choice>
      <mc:Fallback>
        <control shapeId="1026" r:id="rId26" name="Control 2"/>
      </mc:Fallback>
    </mc:AlternateContent>
    <mc:AlternateContent xmlns:mc="http://schemas.openxmlformats.org/markup-compatibility/2006">
      <mc:Choice Requires="x14">
        <control shapeId="1025" r:id="rId27" name="Control 1">
          <controlPr defaultSize="0" autoPict="0" r:id="rId4">
            <anchor moveWithCells="1">
              <from>
                <xdr:col>17</xdr:col>
                <xdr:colOff>749300</xdr:colOff>
                <xdr:row>42</xdr:row>
                <xdr:rowOff>63500</xdr:rowOff>
              </from>
              <to>
                <xdr:col>18</xdr:col>
                <xdr:colOff>203200</xdr:colOff>
                <xdr:row>43</xdr:row>
                <xdr:rowOff>69850</xdr:rowOff>
              </to>
            </anchor>
          </controlPr>
        </control>
      </mc:Choice>
      <mc:Fallback>
        <control shapeId="1025" r:id="rId27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DEUDA ABL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Jonatan G. Mauas</dc:creator>
  <cp:lastModifiedBy>Dr. Jonatan G. Mauas</cp:lastModifiedBy>
  <dcterms:created xsi:type="dcterms:W3CDTF">2024-10-15T19:20:06Z</dcterms:created>
  <dcterms:modified xsi:type="dcterms:W3CDTF">2024-10-15T19:20:18Z</dcterms:modified>
</cp:coreProperties>
</file>