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NH/"/>
    </mc:Choice>
  </mc:AlternateContent>
  <xr:revisionPtr revIDLastSave="0" documentId="13_ncr:1_{8EF65EA3-D97B-6A4A-A9FF-72F0D731C26A}" xr6:coauthVersionLast="47" xr6:coauthVersionMax="47" xr10:uidLastSave="{00000000-0000-0000-0000-000000000000}"/>
  <bookViews>
    <workbookView xWindow="50300" yWindow="-1160" windowWidth="16760" windowHeight="20400" xr2:uid="{B94BECB8-7A13-461F-8013-6037842A4F61}"/>
  </bookViews>
  <sheets>
    <sheet name="NI SOAR site A_2020 Ray G Data" sheetId="1" r:id="rId1"/>
    <sheet name="Boze 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5" i="2" l="1"/>
  <c r="N194" i="2"/>
  <c r="T188" i="2"/>
  <c r="L182" i="2"/>
  <c r="L183" i="2"/>
  <c r="J182" i="2"/>
  <c r="H182" i="2"/>
  <c r="G183" i="2"/>
  <c r="G184" i="2" s="1"/>
  <c r="F182" i="2"/>
  <c r="I183" i="2"/>
  <c r="I184" i="2" s="1"/>
  <c r="F183" i="2"/>
  <c r="J183" i="2"/>
  <c r="K183" i="2"/>
  <c r="K184" i="2" s="1"/>
  <c r="H183" i="2"/>
  <c r="U94" i="1"/>
  <c r="R94" i="1"/>
  <c r="T94" i="1"/>
  <c r="S94" i="1"/>
  <c r="Q94" i="1"/>
  <c r="T93" i="1"/>
  <c r="U93" i="1"/>
  <c r="S93" i="1"/>
  <c r="R93" i="1"/>
  <c r="Q93" i="1"/>
  <c r="L184" i="2" l="1"/>
  <c r="J184" i="2"/>
  <c r="H184" i="2"/>
  <c r="F184" i="2"/>
</calcChain>
</file>

<file path=xl/sharedStrings.xml><?xml version="1.0" encoding="utf-8"?>
<sst xmlns="http://schemas.openxmlformats.org/spreadsheetml/2006/main" count="61" uniqueCount="40">
  <si>
    <t>live oyster height (mm)</t>
  </si>
  <si>
    <t>lat_DD</t>
  </si>
  <si>
    <t>long_DD</t>
  </si>
  <si>
    <t>waypoint</t>
  </si>
  <si>
    <t>sampling date</t>
  </si>
  <si>
    <t>tong #</t>
  </si>
  <si>
    <t>2021 live spat</t>
  </si>
  <si>
    <t>"box" oyster height (mm)</t>
  </si>
  <si>
    <t>MEAN:</t>
  </si>
  <si>
    <t>1 SE:</t>
  </si>
  <si>
    <t>APPENDIX A - Handheld tong samples of SOAR oysters ("uglies") put out in 2020 in 1-acre area on TNC 2017 restoration site near Nannie Island</t>
  </si>
  <si>
    <t># "box" oysters/ tong</t>
  </si>
  <si>
    <t># live oysters/ tong</t>
  </si>
  <si>
    <t>Average</t>
  </si>
  <si>
    <t>Wild Oysters Recruited to Farmed Oysters in 2021</t>
  </si>
  <si>
    <t>Mean Box Height (mm)</t>
  </si>
  <si>
    <t>Sampling Method</t>
  </si>
  <si>
    <t>Sampling Date</t>
  </si>
  <si>
    <t>Farmed Oysters</t>
  </si>
  <si>
    <t>Oct 7-8 2021</t>
  </si>
  <si>
    <t>UNH Hand Held Tongs</t>
  </si>
  <si>
    <t>± SE</t>
  </si>
  <si>
    <t>Oct 25 2021</t>
  </si>
  <si>
    <t>NH F&amp;G diver quadrats</t>
  </si>
  <si>
    <t># Spat/ tong</t>
  </si>
  <si>
    <t>Spat height (mm)</t>
  </si>
  <si>
    <t># Live oysters/ tong</t>
  </si>
  <si>
    <t>#SOAR oysters/ tong</t>
  </si>
  <si>
    <t>Count</t>
  </si>
  <si>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SE</t>
    </r>
  </si>
  <si>
    <t>Mean Spat Height (mm)</t>
  </si>
  <si>
    <t>Mean Live SOAR Oyster Height (mm)</t>
  </si>
  <si>
    <r>
      <t>Survival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(%)</t>
    </r>
  </si>
  <si>
    <r>
      <t>Mean Live SOAR Oysters (#/tong-Grizzle, #/m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-NHF&amp;G)</t>
    </r>
  </si>
  <si>
    <r>
      <t>Mean No. SOAR Boxes (#/tong- Grizzle, #/m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 NHF&amp;G)</t>
    </r>
  </si>
  <si>
    <r>
      <t>Mean Spat (#/tong-Grizzle, #/m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-NHF&amp;G)</t>
    </r>
  </si>
  <si>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Survival for tong data = (1-(#Box/(#Box + #Live)))x100  For quadrat data = (1-(density Box/(density Box + density Live)))x100</t>
    </r>
  </si>
  <si>
    <t>&lt;1</t>
  </si>
  <si>
    <t>survival Tong data</t>
  </si>
  <si>
    <t>survival Quadrat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</si>
</sst>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[$-409]d\-mmm\-yy;@"/>
    <numFmt numFmtId="167" formatCode="[$-409]d\-m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quotePrefix="1" applyNumberFormat="1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5" fontId="5" fillId="0" borderId="0" xfId="0" applyNumberFormat="1" applyFont="1" applyAlignment="1">
      <alignment wrapText="1"/>
    </xf>
    <xf numFmtId="164" fontId="0" fillId="0" borderId="2" xfId="0" quotePrefix="1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165" fontId="0" fillId="0" borderId="2" xfId="0" applyNumberFormat="1" applyBorder="1"/>
    <xf numFmtId="165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5" fontId="0" fillId="0" borderId="0" xfId="0" applyNumberFormat="1"/>
    <xf numFmtId="0" fontId="0" fillId="0" borderId="2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quotePrefix="1" applyBorder="1" applyAlignment="1">
      <alignment wrapText="1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164" fontId="0" fillId="0" borderId="0" xfId="0" quotePrefix="1" applyNumberFormat="1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 applyFill="1" applyBorder="1"/>
    <xf numFmtId="165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DD6B-AFBA-4224-BACA-F507DE9A9340}">
  <dimension ref="A1:U184"/>
  <sheetViews>
    <sheetView tabSelected="1" topLeftCell="K1" zoomScale="110" zoomScaleNormal="110" workbookViewId="0">
      <pane ySplit="2" topLeftCell="A69" activePane="bottomLeft" state="frozen"/>
      <selection pane="bottomLeft" activeCell="U85" sqref="U85:U88"/>
    </sheetView>
  </sheetViews>
  <sheetFormatPr baseColWidth="10" defaultColWidth="8.83203125" defaultRowHeight="15" x14ac:dyDescent="0.2"/>
  <cols>
    <col min="1" max="1" width="11.33203125" style="40" customWidth="1"/>
    <col min="2" max="2" width="11.33203125" style="39" customWidth="1"/>
    <col min="3" max="3" width="10.83203125" style="39" customWidth="1"/>
    <col min="4" max="4" width="10" style="40" customWidth="1"/>
    <col min="5" max="5" width="7.5" style="40" customWidth="1"/>
    <col min="6" max="6" width="8.33203125" style="40" customWidth="1"/>
    <col min="7" max="7" width="10.83203125" style="40" bestFit="1" customWidth="1"/>
    <col min="8" max="8" width="10.83203125" style="40" customWidth="1"/>
    <col min="9" max="9" width="8.33203125" style="40" customWidth="1"/>
    <col min="10" max="10" width="12" style="40" customWidth="1"/>
    <col min="11" max="11" width="5.1640625" style="41" customWidth="1"/>
    <col min="12" max="12" width="10.6640625" style="41" customWidth="1"/>
    <col min="13" max="13" width="11" style="41" customWidth="1"/>
    <col min="14" max="14" width="9.83203125" style="41" customWidth="1"/>
    <col min="15" max="15" width="9.5" style="41" customWidth="1"/>
    <col min="16" max="16" width="9.6640625" style="41" customWidth="1"/>
    <col min="17" max="18" width="8.5" style="41" customWidth="1"/>
    <col min="19" max="19" width="8.83203125" style="41"/>
    <col min="20" max="20" width="8.5" style="41" customWidth="1"/>
    <col min="21" max="16384" width="8.83203125" style="41"/>
  </cols>
  <sheetData>
    <row r="1" spans="1:21" ht="19" x14ac:dyDescent="0.25">
      <c r="A1" s="38" t="s">
        <v>10</v>
      </c>
    </row>
    <row r="2" spans="1:21" ht="64" x14ac:dyDescent="0.2">
      <c r="A2" s="42" t="s">
        <v>4</v>
      </c>
      <c r="B2" s="43" t="s">
        <v>1</v>
      </c>
      <c r="C2" s="43" t="s">
        <v>2</v>
      </c>
      <c r="D2" s="42" t="s">
        <v>3</v>
      </c>
      <c r="E2" s="42" t="s">
        <v>5</v>
      </c>
      <c r="F2" s="42" t="s">
        <v>12</v>
      </c>
      <c r="G2" s="42" t="s">
        <v>0</v>
      </c>
      <c r="H2" s="42" t="s">
        <v>6</v>
      </c>
      <c r="I2" s="42" t="s">
        <v>11</v>
      </c>
      <c r="J2" s="44" t="s">
        <v>7</v>
      </c>
      <c r="L2" s="42" t="s">
        <v>4</v>
      </c>
      <c r="M2" s="43" t="s">
        <v>1</v>
      </c>
      <c r="N2" s="43" t="s">
        <v>2</v>
      </c>
      <c r="O2" s="42" t="s">
        <v>3</v>
      </c>
      <c r="P2" s="42" t="s">
        <v>5</v>
      </c>
      <c r="Q2" s="42" t="s">
        <v>12</v>
      </c>
      <c r="R2" s="42" t="s">
        <v>0</v>
      </c>
      <c r="S2" s="42" t="s">
        <v>6</v>
      </c>
      <c r="T2" s="42" t="s">
        <v>11</v>
      </c>
      <c r="U2" s="44" t="s">
        <v>7</v>
      </c>
    </row>
    <row r="3" spans="1:21" x14ac:dyDescent="0.2">
      <c r="A3" s="45">
        <v>44475</v>
      </c>
      <c r="B3" s="39">
        <v>43.069816666666668</v>
      </c>
      <c r="C3" s="46">
        <v>-70.865466666666663</v>
      </c>
      <c r="D3" s="40">
        <v>1278</v>
      </c>
      <c r="E3" s="40">
        <v>1</v>
      </c>
      <c r="F3" s="40">
        <v>4</v>
      </c>
      <c r="G3" s="40">
        <v>140</v>
      </c>
      <c r="H3" s="40">
        <v>0</v>
      </c>
      <c r="I3" s="40">
        <v>3</v>
      </c>
      <c r="J3" s="40">
        <v>129</v>
      </c>
      <c r="L3" s="45">
        <v>44475</v>
      </c>
      <c r="M3" s="39">
        <v>43.069899999999997</v>
      </c>
      <c r="N3" s="39">
        <v>-70.865750000000006</v>
      </c>
      <c r="O3" s="40">
        <v>1286</v>
      </c>
      <c r="P3" s="40">
        <v>7</v>
      </c>
      <c r="Q3" s="40">
        <v>4</v>
      </c>
      <c r="R3" s="40">
        <v>111</v>
      </c>
      <c r="S3" s="40">
        <v>0</v>
      </c>
      <c r="T3" s="40">
        <v>0</v>
      </c>
      <c r="U3" s="40"/>
    </row>
    <row r="4" spans="1:21" x14ac:dyDescent="0.2">
      <c r="A4" s="45">
        <v>44475</v>
      </c>
      <c r="C4" s="46"/>
      <c r="G4" s="40">
        <v>129</v>
      </c>
      <c r="J4" s="40">
        <v>108</v>
      </c>
      <c r="L4" s="45">
        <v>44475</v>
      </c>
      <c r="M4" s="39"/>
      <c r="N4" s="39"/>
      <c r="O4" s="40"/>
      <c r="P4" s="40"/>
      <c r="Q4" s="40"/>
      <c r="R4" s="40">
        <v>123</v>
      </c>
      <c r="S4" s="40"/>
      <c r="T4" s="40"/>
      <c r="U4" s="40"/>
    </row>
    <row r="5" spans="1:21" x14ac:dyDescent="0.2">
      <c r="A5" s="45">
        <v>44475</v>
      </c>
      <c r="C5" s="46"/>
      <c r="G5" s="40">
        <v>165</v>
      </c>
      <c r="J5" s="40">
        <v>114</v>
      </c>
      <c r="L5" s="45">
        <v>44475</v>
      </c>
      <c r="M5" s="39"/>
      <c r="N5" s="39"/>
      <c r="O5" s="40"/>
      <c r="P5" s="40"/>
      <c r="Q5" s="40"/>
      <c r="R5" s="40">
        <v>113</v>
      </c>
      <c r="S5" s="40"/>
      <c r="T5" s="40"/>
      <c r="U5" s="40"/>
    </row>
    <row r="6" spans="1:21" x14ac:dyDescent="0.2">
      <c r="A6" s="45">
        <v>44475</v>
      </c>
      <c r="C6" s="46"/>
      <c r="G6" s="40">
        <v>86</v>
      </c>
      <c r="L6" s="45">
        <v>44475</v>
      </c>
      <c r="M6" s="39"/>
      <c r="N6" s="39"/>
      <c r="O6" s="40"/>
      <c r="P6" s="40"/>
      <c r="Q6" s="40"/>
      <c r="R6" s="40">
        <v>101</v>
      </c>
      <c r="S6" s="40"/>
      <c r="T6" s="40"/>
      <c r="U6" s="40"/>
    </row>
    <row r="7" spans="1:21" x14ac:dyDescent="0.2">
      <c r="A7" s="45">
        <v>44475</v>
      </c>
      <c r="B7" s="39">
        <v>43.069833333333335</v>
      </c>
      <c r="C7" s="46">
        <v>-70.86548333333333</v>
      </c>
      <c r="D7" s="40">
        <v>1279</v>
      </c>
      <c r="E7" s="40">
        <v>2</v>
      </c>
      <c r="F7" s="40">
        <v>5</v>
      </c>
      <c r="G7" s="40">
        <v>133</v>
      </c>
      <c r="H7" s="40">
        <v>0</v>
      </c>
      <c r="I7" s="40">
        <v>1</v>
      </c>
      <c r="J7" s="40">
        <v>141</v>
      </c>
      <c r="L7" s="45">
        <v>44477</v>
      </c>
      <c r="M7" s="39">
        <v>43.069850000000002</v>
      </c>
      <c r="N7" s="39">
        <v>-70.865799999999993</v>
      </c>
      <c r="O7" s="40">
        <v>1316</v>
      </c>
      <c r="P7" s="40">
        <v>8</v>
      </c>
      <c r="Q7" s="40">
        <v>16</v>
      </c>
      <c r="R7" s="40">
        <v>18</v>
      </c>
      <c r="S7" s="40">
        <v>8</v>
      </c>
      <c r="T7" s="40">
        <v>6</v>
      </c>
      <c r="U7" s="40">
        <v>88</v>
      </c>
    </row>
    <row r="8" spans="1:21" x14ac:dyDescent="0.2">
      <c r="A8" s="45">
        <v>44475</v>
      </c>
      <c r="C8" s="46"/>
      <c r="G8" s="40">
        <v>172</v>
      </c>
      <c r="L8" s="45">
        <v>44477</v>
      </c>
      <c r="M8" s="39"/>
      <c r="N8" s="39"/>
      <c r="O8" s="40"/>
      <c r="P8" s="40"/>
      <c r="Q8" s="40"/>
      <c r="R8" s="40">
        <v>16</v>
      </c>
      <c r="S8" s="40"/>
      <c r="T8" s="40"/>
      <c r="U8" s="40">
        <v>77</v>
      </c>
    </row>
    <row r="9" spans="1:21" x14ac:dyDescent="0.2">
      <c r="A9" s="45">
        <v>44475</v>
      </c>
      <c r="C9" s="46"/>
      <c r="G9" s="40">
        <v>151</v>
      </c>
      <c r="L9" s="45">
        <v>44477</v>
      </c>
      <c r="M9" s="39"/>
      <c r="N9" s="39"/>
      <c r="O9" s="40"/>
      <c r="P9" s="40"/>
      <c r="Q9" s="40"/>
      <c r="R9" s="40">
        <v>12</v>
      </c>
      <c r="S9" s="40"/>
      <c r="T9" s="40"/>
      <c r="U9" s="40">
        <v>83</v>
      </c>
    </row>
    <row r="10" spans="1:21" x14ac:dyDescent="0.2">
      <c r="A10" s="45">
        <v>44475</v>
      </c>
      <c r="G10" s="40">
        <v>186</v>
      </c>
      <c r="L10" s="45">
        <v>44477</v>
      </c>
      <c r="M10" s="39"/>
      <c r="N10" s="39"/>
      <c r="O10" s="40"/>
      <c r="P10" s="40"/>
      <c r="Q10" s="40"/>
      <c r="R10" s="40">
        <v>8</v>
      </c>
      <c r="S10" s="40"/>
      <c r="T10" s="40"/>
      <c r="U10" s="40">
        <v>110</v>
      </c>
    </row>
    <row r="11" spans="1:21" x14ac:dyDescent="0.2">
      <c r="A11" s="45">
        <v>44475</v>
      </c>
      <c r="G11" s="40">
        <v>141</v>
      </c>
      <c r="L11" s="45">
        <v>44477</v>
      </c>
      <c r="M11" s="39"/>
      <c r="N11" s="39"/>
      <c r="O11" s="40"/>
      <c r="P11" s="40"/>
      <c r="Q11" s="40"/>
      <c r="R11" s="40">
        <v>12</v>
      </c>
      <c r="S11" s="40"/>
      <c r="T11" s="40"/>
      <c r="U11" s="40">
        <v>98</v>
      </c>
    </row>
    <row r="12" spans="1:21" x14ac:dyDescent="0.2">
      <c r="A12" s="45">
        <v>44475</v>
      </c>
      <c r="B12" s="39">
        <v>43.069850000000002</v>
      </c>
      <c r="C12" s="46">
        <v>-70.865499999999997</v>
      </c>
      <c r="D12" s="40">
        <v>1280</v>
      </c>
      <c r="E12" s="40">
        <v>3</v>
      </c>
      <c r="F12" s="40">
        <v>7</v>
      </c>
      <c r="G12" s="40">
        <v>124</v>
      </c>
      <c r="H12" s="40">
        <v>0</v>
      </c>
      <c r="I12" s="40">
        <v>6</v>
      </c>
      <c r="J12" s="40">
        <v>147</v>
      </c>
      <c r="L12" s="45">
        <v>44477</v>
      </c>
      <c r="M12" s="39"/>
      <c r="N12" s="39"/>
      <c r="O12" s="40"/>
      <c r="P12" s="40"/>
      <c r="Q12" s="40"/>
      <c r="R12" s="40">
        <v>9</v>
      </c>
      <c r="S12" s="40"/>
      <c r="T12" s="40"/>
      <c r="U12" s="40">
        <v>90</v>
      </c>
    </row>
    <row r="13" spans="1:21" x14ac:dyDescent="0.2">
      <c r="A13" s="45">
        <v>44475</v>
      </c>
      <c r="G13" s="40">
        <v>174</v>
      </c>
      <c r="J13" s="40">
        <v>99</v>
      </c>
      <c r="L13" s="45">
        <v>44477</v>
      </c>
      <c r="M13" s="39"/>
      <c r="N13" s="39"/>
      <c r="O13" s="40"/>
      <c r="P13" s="40"/>
      <c r="Q13" s="40"/>
      <c r="R13" s="40">
        <v>7</v>
      </c>
      <c r="S13" s="40"/>
      <c r="T13" s="40"/>
      <c r="U13" s="40"/>
    </row>
    <row r="14" spans="1:21" x14ac:dyDescent="0.2">
      <c r="A14" s="45">
        <v>44475</v>
      </c>
      <c r="G14" s="40">
        <v>111</v>
      </c>
      <c r="J14" s="40">
        <v>134</v>
      </c>
      <c r="L14" s="45">
        <v>44477</v>
      </c>
      <c r="M14" s="39"/>
      <c r="N14" s="39"/>
      <c r="O14" s="40"/>
      <c r="P14" s="40"/>
      <c r="Q14" s="40"/>
      <c r="R14" s="40">
        <v>20</v>
      </c>
      <c r="S14" s="40"/>
      <c r="T14" s="40"/>
      <c r="U14" s="40"/>
    </row>
    <row r="15" spans="1:21" x14ac:dyDescent="0.2">
      <c r="A15" s="45">
        <v>44475</v>
      </c>
      <c r="G15" s="40">
        <v>97</v>
      </c>
      <c r="J15" s="40">
        <v>114</v>
      </c>
      <c r="L15" s="45">
        <v>44477</v>
      </c>
      <c r="M15" s="39"/>
      <c r="N15" s="39"/>
      <c r="O15" s="40"/>
      <c r="P15" s="40"/>
      <c r="Q15" s="40"/>
      <c r="R15" s="40">
        <v>160</v>
      </c>
      <c r="S15" s="40"/>
      <c r="T15" s="40"/>
      <c r="U15" s="40"/>
    </row>
    <row r="16" spans="1:21" x14ac:dyDescent="0.2">
      <c r="A16" s="45">
        <v>44475</v>
      </c>
      <c r="G16" s="40">
        <v>124</v>
      </c>
      <c r="J16" s="40">
        <v>127</v>
      </c>
      <c r="L16" s="45">
        <v>44477</v>
      </c>
      <c r="M16" s="39"/>
      <c r="N16" s="39"/>
      <c r="O16" s="40"/>
      <c r="P16" s="40"/>
      <c r="Q16" s="40"/>
      <c r="R16" s="40">
        <v>150</v>
      </c>
      <c r="S16" s="40"/>
      <c r="T16" s="40"/>
      <c r="U16" s="40"/>
    </row>
    <row r="17" spans="1:21" x14ac:dyDescent="0.2">
      <c r="A17" s="45">
        <v>44475</v>
      </c>
      <c r="G17" s="40">
        <v>114</v>
      </c>
      <c r="J17" s="40">
        <v>113</v>
      </c>
      <c r="L17" s="45">
        <v>44477</v>
      </c>
      <c r="M17" s="39"/>
      <c r="N17" s="39"/>
      <c r="O17" s="40"/>
      <c r="P17" s="40"/>
      <c r="Q17" s="40"/>
      <c r="R17" s="40">
        <v>140</v>
      </c>
      <c r="S17" s="40"/>
      <c r="T17" s="40"/>
      <c r="U17" s="40"/>
    </row>
    <row r="18" spans="1:21" x14ac:dyDescent="0.2">
      <c r="A18" s="45">
        <v>44475</v>
      </c>
      <c r="G18" s="40">
        <v>136</v>
      </c>
      <c r="L18" s="45">
        <v>44477</v>
      </c>
      <c r="M18" s="39"/>
      <c r="N18" s="39"/>
      <c r="O18" s="40"/>
      <c r="P18" s="40"/>
      <c r="Q18" s="40"/>
      <c r="R18" s="40">
        <v>130</v>
      </c>
      <c r="S18" s="40"/>
      <c r="T18" s="40"/>
      <c r="U18" s="40"/>
    </row>
    <row r="19" spans="1:21" x14ac:dyDescent="0.2">
      <c r="A19" s="45">
        <v>44475</v>
      </c>
      <c r="G19" s="40">
        <v>154</v>
      </c>
      <c r="L19" s="45">
        <v>44477</v>
      </c>
      <c r="M19" s="39"/>
      <c r="N19" s="39"/>
      <c r="O19" s="40"/>
      <c r="P19" s="40"/>
      <c r="Q19" s="40"/>
      <c r="R19" s="40">
        <v>136</v>
      </c>
      <c r="S19" s="40"/>
      <c r="T19" s="40"/>
      <c r="U19" s="40"/>
    </row>
    <row r="20" spans="1:21" x14ac:dyDescent="0.2">
      <c r="A20" s="45">
        <v>44475</v>
      </c>
      <c r="B20" s="39">
        <v>43.069733333333332</v>
      </c>
      <c r="C20" s="46">
        <v>-70.865399999999994</v>
      </c>
      <c r="D20" s="40">
        <v>1281</v>
      </c>
      <c r="E20" s="40">
        <v>4</v>
      </c>
      <c r="F20" s="40">
        <v>16</v>
      </c>
      <c r="G20" s="40">
        <v>6</v>
      </c>
      <c r="H20" s="40">
        <v>3</v>
      </c>
      <c r="I20" s="40">
        <v>8</v>
      </c>
      <c r="J20" s="40">
        <v>195</v>
      </c>
      <c r="L20" s="45">
        <v>44477</v>
      </c>
      <c r="M20" s="39"/>
      <c r="N20" s="39"/>
      <c r="O20" s="40"/>
      <c r="P20" s="40"/>
      <c r="Q20" s="40"/>
      <c r="R20" s="40">
        <v>130</v>
      </c>
      <c r="S20" s="40"/>
      <c r="T20" s="40"/>
      <c r="U20" s="40"/>
    </row>
    <row r="21" spans="1:21" x14ac:dyDescent="0.2">
      <c r="A21" s="45">
        <v>44475</v>
      </c>
      <c r="C21" s="46"/>
      <c r="G21" s="40">
        <v>7</v>
      </c>
      <c r="J21" s="40">
        <v>116</v>
      </c>
      <c r="L21" s="45">
        <v>44477</v>
      </c>
      <c r="M21" s="39"/>
      <c r="N21" s="39"/>
      <c r="O21" s="40"/>
      <c r="P21" s="40"/>
      <c r="Q21" s="40"/>
      <c r="R21" s="40">
        <v>110</v>
      </c>
      <c r="S21" s="40"/>
      <c r="T21" s="40"/>
      <c r="U21" s="40"/>
    </row>
    <row r="22" spans="1:21" x14ac:dyDescent="0.2">
      <c r="A22" s="45">
        <v>44475</v>
      </c>
      <c r="C22" s="46"/>
      <c r="G22" s="40">
        <v>7</v>
      </c>
      <c r="J22" s="40">
        <v>179</v>
      </c>
      <c r="L22" s="45">
        <v>44477</v>
      </c>
      <c r="M22" s="39"/>
      <c r="N22" s="39"/>
      <c r="O22" s="40"/>
      <c r="P22" s="40"/>
      <c r="Q22" s="40"/>
      <c r="R22" s="40">
        <v>125</v>
      </c>
      <c r="S22" s="40"/>
      <c r="T22" s="40"/>
      <c r="U22" s="40"/>
    </row>
    <row r="23" spans="1:21" x14ac:dyDescent="0.2">
      <c r="A23" s="45">
        <v>44475</v>
      </c>
      <c r="C23" s="46"/>
      <c r="G23" s="40">
        <v>152</v>
      </c>
      <c r="J23" s="40">
        <v>87</v>
      </c>
      <c r="L23" s="45">
        <v>44477</v>
      </c>
      <c r="M23" s="39">
        <v>43.069800000000001</v>
      </c>
      <c r="N23" s="39">
        <v>-70.86581666666666</v>
      </c>
      <c r="O23" s="40">
        <v>1317</v>
      </c>
      <c r="P23" s="40">
        <v>9</v>
      </c>
      <c r="Q23" s="40">
        <v>8</v>
      </c>
      <c r="R23" s="40">
        <v>10</v>
      </c>
      <c r="S23" s="40">
        <v>1</v>
      </c>
      <c r="T23" s="40">
        <v>4</v>
      </c>
      <c r="U23" s="40">
        <v>75</v>
      </c>
    </row>
    <row r="24" spans="1:21" x14ac:dyDescent="0.2">
      <c r="A24" s="45">
        <v>44475</v>
      </c>
      <c r="G24" s="40">
        <v>145</v>
      </c>
      <c r="J24" s="40">
        <v>139</v>
      </c>
      <c r="L24" s="45">
        <v>44477</v>
      </c>
      <c r="M24" s="39"/>
      <c r="N24" s="39"/>
      <c r="O24" s="40"/>
      <c r="P24" s="40"/>
      <c r="Q24" s="40"/>
      <c r="R24" s="40">
        <v>110</v>
      </c>
      <c r="S24" s="40"/>
      <c r="T24" s="40"/>
      <c r="U24" s="40">
        <v>70</v>
      </c>
    </row>
    <row r="25" spans="1:21" x14ac:dyDescent="0.2">
      <c r="A25" s="45">
        <v>44475</v>
      </c>
      <c r="G25" s="40">
        <v>169</v>
      </c>
      <c r="J25" s="40">
        <v>126</v>
      </c>
      <c r="L25" s="45">
        <v>44477</v>
      </c>
      <c r="M25" s="39"/>
      <c r="N25" s="39"/>
      <c r="O25" s="40"/>
      <c r="P25" s="40"/>
      <c r="Q25" s="40"/>
      <c r="R25" s="40">
        <v>142</v>
      </c>
      <c r="S25" s="40"/>
      <c r="T25" s="40"/>
      <c r="U25" s="40">
        <v>93</v>
      </c>
    </row>
    <row r="26" spans="1:21" x14ac:dyDescent="0.2">
      <c r="A26" s="45">
        <v>44475</v>
      </c>
      <c r="G26" s="40">
        <v>141</v>
      </c>
      <c r="J26" s="40">
        <v>129</v>
      </c>
      <c r="L26" s="45">
        <v>44477</v>
      </c>
      <c r="M26" s="39"/>
      <c r="N26" s="39"/>
      <c r="O26" s="40"/>
      <c r="P26" s="40"/>
      <c r="Q26" s="40"/>
      <c r="R26" s="40">
        <v>150</v>
      </c>
      <c r="S26" s="40"/>
      <c r="T26" s="40"/>
      <c r="U26" s="40">
        <v>94</v>
      </c>
    </row>
    <row r="27" spans="1:21" x14ac:dyDescent="0.2">
      <c r="A27" s="45">
        <v>44475</v>
      </c>
      <c r="G27" s="40">
        <v>199</v>
      </c>
      <c r="J27" s="40">
        <v>119</v>
      </c>
      <c r="L27" s="45">
        <v>44477</v>
      </c>
      <c r="M27" s="39"/>
      <c r="N27" s="39"/>
      <c r="O27" s="40"/>
      <c r="P27" s="40"/>
      <c r="Q27" s="40"/>
      <c r="R27" s="40">
        <v>50</v>
      </c>
      <c r="S27" s="40"/>
      <c r="T27" s="40"/>
      <c r="U27" s="40"/>
    </row>
    <row r="28" spans="1:21" x14ac:dyDescent="0.2">
      <c r="A28" s="45">
        <v>44475</v>
      </c>
      <c r="G28" s="40">
        <v>94</v>
      </c>
      <c r="L28" s="45">
        <v>44477</v>
      </c>
      <c r="M28" s="39"/>
      <c r="N28" s="39"/>
      <c r="O28" s="40"/>
      <c r="P28" s="40"/>
      <c r="Q28" s="40"/>
      <c r="R28" s="40">
        <v>170</v>
      </c>
      <c r="S28" s="40"/>
      <c r="T28" s="40"/>
      <c r="U28" s="40"/>
    </row>
    <row r="29" spans="1:21" x14ac:dyDescent="0.2">
      <c r="A29" s="45">
        <v>44475</v>
      </c>
      <c r="G29" s="40">
        <v>130</v>
      </c>
      <c r="L29" s="45">
        <v>44477</v>
      </c>
      <c r="M29" s="39"/>
      <c r="N29" s="39"/>
      <c r="O29" s="40"/>
      <c r="P29" s="40"/>
      <c r="Q29" s="40"/>
      <c r="R29" s="40">
        <v>142</v>
      </c>
      <c r="S29" s="40"/>
      <c r="T29" s="40"/>
      <c r="U29" s="40"/>
    </row>
    <row r="30" spans="1:21" x14ac:dyDescent="0.2">
      <c r="A30" s="45">
        <v>44475</v>
      </c>
      <c r="G30" s="40">
        <v>145</v>
      </c>
      <c r="L30" s="45">
        <v>44477</v>
      </c>
      <c r="M30" s="39"/>
      <c r="N30" s="39"/>
      <c r="O30" s="40"/>
      <c r="P30" s="40"/>
      <c r="Q30" s="40"/>
      <c r="R30" s="40">
        <v>120</v>
      </c>
      <c r="S30" s="40"/>
      <c r="T30" s="40"/>
      <c r="U30" s="40"/>
    </row>
    <row r="31" spans="1:21" x14ac:dyDescent="0.2">
      <c r="A31" s="45">
        <v>44475</v>
      </c>
      <c r="G31" s="40">
        <v>131</v>
      </c>
      <c r="L31" s="45">
        <v>44477</v>
      </c>
      <c r="M31" s="39">
        <v>43.069800000000001</v>
      </c>
      <c r="N31" s="39">
        <v>-70.865766666666673</v>
      </c>
      <c r="O31" s="40">
        <v>1318</v>
      </c>
      <c r="P31" s="40">
        <v>10</v>
      </c>
      <c r="Q31" s="40">
        <v>23</v>
      </c>
      <c r="R31" s="40">
        <v>11</v>
      </c>
      <c r="S31" s="40">
        <v>6</v>
      </c>
      <c r="T31" s="40">
        <v>7</v>
      </c>
      <c r="U31" s="40">
        <v>98</v>
      </c>
    </row>
    <row r="32" spans="1:21" x14ac:dyDescent="0.2">
      <c r="A32" s="45">
        <v>44475</v>
      </c>
      <c r="G32" s="40">
        <v>177</v>
      </c>
      <c r="L32" s="45">
        <v>44477</v>
      </c>
      <c r="M32" s="39"/>
      <c r="N32" s="39"/>
      <c r="O32" s="40"/>
      <c r="P32" s="40"/>
      <c r="Q32" s="40"/>
      <c r="R32" s="40">
        <v>24</v>
      </c>
      <c r="S32" s="40"/>
      <c r="T32" s="40"/>
      <c r="U32" s="40">
        <v>97</v>
      </c>
    </row>
    <row r="33" spans="1:21" x14ac:dyDescent="0.2">
      <c r="A33" s="45">
        <v>44475</v>
      </c>
      <c r="G33" s="40">
        <v>138</v>
      </c>
      <c r="L33" s="45">
        <v>44477</v>
      </c>
      <c r="M33" s="39"/>
      <c r="N33" s="39"/>
      <c r="O33" s="40"/>
      <c r="P33" s="40"/>
      <c r="Q33" s="40"/>
      <c r="R33" s="40">
        <v>22</v>
      </c>
      <c r="S33" s="40"/>
      <c r="T33" s="40"/>
      <c r="U33" s="40">
        <v>101</v>
      </c>
    </row>
    <row r="34" spans="1:21" x14ac:dyDescent="0.2">
      <c r="A34" s="45">
        <v>44475</v>
      </c>
      <c r="G34" s="40">
        <v>170</v>
      </c>
      <c r="L34" s="45">
        <v>44477</v>
      </c>
      <c r="M34" s="39"/>
      <c r="N34" s="39"/>
      <c r="O34" s="40"/>
      <c r="P34" s="40"/>
      <c r="Q34" s="40"/>
      <c r="R34" s="40">
        <v>20</v>
      </c>
      <c r="S34" s="40"/>
      <c r="T34" s="40"/>
      <c r="U34" s="40">
        <v>90</v>
      </c>
    </row>
    <row r="35" spans="1:21" x14ac:dyDescent="0.2">
      <c r="A35" s="45">
        <v>44475</v>
      </c>
      <c r="G35" s="40">
        <v>162</v>
      </c>
      <c r="L35" s="45">
        <v>44477</v>
      </c>
      <c r="M35" s="39"/>
      <c r="N35" s="39"/>
      <c r="O35" s="40"/>
      <c r="P35" s="40"/>
      <c r="Q35" s="40"/>
      <c r="R35" s="40">
        <v>9</v>
      </c>
      <c r="S35" s="40"/>
      <c r="T35" s="40"/>
      <c r="U35" s="40">
        <v>90</v>
      </c>
    </row>
    <row r="36" spans="1:21" x14ac:dyDescent="0.2">
      <c r="A36" s="45">
        <v>44475</v>
      </c>
      <c r="B36" s="39">
        <v>43.069783333333298</v>
      </c>
      <c r="C36" s="46">
        <v>-70.865166666666667</v>
      </c>
      <c r="D36" s="40">
        <v>1283</v>
      </c>
      <c r="E36" s="40">
        <v>5</v>
      </c>
      <c r="F36" s="40">
        <v>40</v>
      </c>
      <c r="G36" s="40">
        <v>12</v>
      </c>
      <c r="H36" s="40">
        <v>14</v>
      </c>
      <c r="I36" s="40">
        <v>4</v>
      </c>
      <c r="J36" s="40">
        <v>127</v>
      </c>
      <c r="L36" s="45">
        <v>44477</v>
      </c>
      <c r="M36" s="39"/>
      <c r="N36" s="39"/>
      <c r="O36" s="40"/>
      <c r="P36" s="40"/>
      <c r="Q36" s="40"/>
      <c r="R36" s="40">
        <v>15</v>
      </c>
      <c r="S36" s="40"/>
      <c r="T36" s="40"/>
      <c r="U36" s="40">
        <v>92</v>
      </c>
    </row>
    <row r="37" spans="1:21" x14ac:dyDescent="0.2">
      <c r="A37" s="45">
        <v>44475</v>
      </c>
      <c r="C37" s="46"/>
      <c r="G37" s="40">
        <v>16</v>
      </c>
      <c r="J37" s="40">
        <v>117</v>
      </c>
      <c r="L37" s="45">
        <v>44477</v>
      </c>
      <c r="M37" s="39"/>
      <c r="N37" s="39"/>
      <c r="O37" s="40"/>
      <c r="P37" s="40"/>
      <c r="Q37" s="40"/>
      <c r="R37" s="40">
        <v>122</v>
      </c>
      <c r="S37" s="40"/>
      <c r="T37" s="40"/>
      <c r="U37" s="40">
        <v>98</v>
      </c>
    </row>
    <row r="38" spans="1:21" x14ac:dyDescent="0.2">
      <c r="A38" s="45">
        <v>44475</v>
      </c>
      <c r="C38" s="46"/>
      <c r="G38" s="40">
        <v>6</v>
      </c>
      <c r="J38" s="40">
        <v>94</v>
      </c>
      <c r="L38" s="45">
        <v>44477</v>
      </c>
      <c r="M38" s="39"/>
      <c r="N38" s="39"/>
      <c r="O38" s="40"/>
      <c r="P38" s="40"/>
      <c r="Q38" s="40"/>
      <c r="R38" s="40">
        <v>140</v>
      </c>
      <c r="S38" s="40"/>
      <c r="T38" s="40"/>
      <c r="U38" s="40"/>
    </row>
    <row r="39" spans="1:21" x14ac:dyDescent="0.2">
      <c r="A39" s="45">
        <v>44475</v>
      </c>
      <c r="C39" s="46"/>
      <c r="G39" s="40">
        <v>7</v>
      </c>
      <c r="J39" s="40">
        <v>116</v>
      </c>
      <c r="L39" s="45">
        <v>44477</v>
      </c>
      <c r="M39" s="39"/>
      <c r="N39" s="39"/>
      <c r="O39" s="40"/>
      <c r="P39" s="40"/>
      <c r="Q39" s="40"/>
      <c r="R39" s="40">
        <v>115</v>
      </c>
      <c r="S39" s="40"/>
      <c r="T39" s="40"/>
      <c r="U39" s="40"/>
    </row>
    <row r="40" spans="1:21" x14ac:dyDescent="0.2">
      <c r="A40" s="45">
        <v>44475</v>
      </c>
      <c r="C40" s="46"/>
      <c r="G40" s="40">
        <v>6</v>
      </c>
      <c r="L40" s="45">
        <v>44477</v>
      </c>
      <c r="M40" s="39"/>
      <c r="N40" s="39"/>
      <c r="O40" s="40"/>
      <c r="P40" s="40"/>
      <c r="Q40" s="40"/>
      <c r="R40" s="40">
        <v>140</v>
      </c>
      <c r="S40" s="40"/>
      <c r="T40" s="40"/>
      <c r="U40" s="40"/>
    </row>
    <row r="41" spans="1:21" x14ac:dyDescent="0.2">
      <c r="A41" s="45">
        <v>44475</v>
      </c>
      <c r="C41" s="46"/>
      <c r="G41" s="40">
        <v>4</v>
      </c>
      <c r="L41" s="45">
        <v>44477</v>
      </c>
      <c r="M41" s="39"/>
      <c r="N41" s="39"/>
      <c r="O41" s="40"/>
      <c r="P41" s="40"/>
      <c r="Q41" s="40"/>
      <c r="R41" s="40">
        <v>140</v>
      </c>
      <c r="S41" s="40"/>
      <c r="T41" s="40"/>
      <c r="U41" s="40"/>
    </row>
    <row r="42" spans="1:21" x14ac:dyDescent="0.2">
      <c r="A42" s="45">
        <v>44475</v>
      </c>
      <c r="C42" s="46"/>
      <c r="G42" s="40">
        <v>4</v>
      </c>
      <c r="L42" s="45">
        <v>44477</v>
      </c>
      <c r="M42" s="39"/>
      <c r="N42" s="39"/>
      <c r="O42" s="40"/>
      <c r="P42" s="40"/>
      <c r="Q42" s="40"/>
      <c r="R42" s="40">
        <v>155</v>
      </c>
      <c r="S42" s="40"/>
      <c r="T42" s="40"/>
      <c r="U42" s="40"/>
    </row>
    <row r="43" spans="1:21" x14ac:dyDescent="0.2">
      <c r="A43" s="45">
        <v>44475</v>
      </c>
      <c r="C43" s="46"/>
      <c r="G43" s="40">
        <v>5</v>
      </c>
      <c r="L43" s="45">
        <v>44477</v>
      </c>
      <c r="M43" s="39"/>
      <c r="N43" s="39"/>
      <c r="O43" s="40"/>
      <c r="P43" s="40"/>
      <c r="Q43" s="40"/>
      <c r="R43" s="40">
        <v>142</v>
      </c>
      <c r="S43" s="40"/>
      <c r="T43" s="40"/>
      <c r="U43" s="40"/>
    </row>
    <row r="44" spans="1:21" x14ac:dyDescent="0.2">
      <c r="A44" s="45">
        <v>44475</v>
      </c>
      <c r="C44" s="46"/>
      <c r="G44" s="40">
        <v>4</v>
      </c>
      <c r="L44" s="45">
        <v>44477</v>
      </c>
      <c r="M44" s="39"/>
      <c r="N44" s="39"/>
      <c r="O44" s="40"/>
      <c r="P44" s="40"/>
      <c r="Q44" s="40"/>
      <c r="R44" s="40">
        <v>170</v>
      </c>
      <c r="S44" s="40"/>
      <c r="T44" s="40"/>
      <c r="U44" s="40"/>
    </row>
    <row r="45" spans="1:21" x14ac:dyDescent="0.2">
      <c r="A45" s="45">
        <v>44475</v>
      </c>
      <c r="C45" s="46"/>
      <c r="G45" s="40">
        <v>15</v>
      </c>
      <c r="L45" s="45">
        <v>44477</v>
      </c>
      <c r="M45" s="39"/>
      <c r="N45" s="39"/>
      <c r="O45" s="40"/>
      <c r="P45" s="40"/>
      <c r="Q45" s="40"/>
      <c r="R45" s="40">
        <v>90</v>
      </c>
      <c r="S45" s="40"/>
      <c r="T45" s="40"/>
      <c r="U45" s="40"/>
    </row>
    <row r="46" spans="1:21" x14ac:dyDescent="0.2">
      <c r="A46" s="45">
        <v>44475</v>
      </c>
      <c r="C46" s="46"/>
      <c r="G46" s="40">
        <v>9</v>
      </c>
      <c r="L46" s="45">
        <v>44477</v>
      </c>
      <c r="M46" s="39"/>
      <c r="N46" s="39"/>
      <c r="O46" s="40"/>
      <c r="P46" s="40"/>
      <c r="Q46" s="40"/>
      <c r="R46" s="40">
        <v>142</v>
      </c>
      <c r="S46" s="40"/>
      <c r="T46" s="40"/>
      <c r="U46" s="40"/>
    </row>
    <row r="47" spans="1:21" x14ac:dyDescent="0.2">
      <c r="A47" s="45">
        <v>44475</v>
      </c>
      <c r="C47" s="46"/>
      <c r="G47" s="40">
        <v>10</v>
      </c>
      <c r="L47" s="45">
        <v>44477</v>
      </c>
      <c r="M47" s="39"/>
      <c r="N47" s="39"/>
      <c r="O47" s="40"/>
      <c r="P47" s="40"/>
      <c r="Q47" s="40"/>
      <c r="R47" s="40">
        <v>132</v>
      </c>
      <c r="S47" s="40"/>
      <c r="T47" s="40"/>
      <c r="U47" s="40"/>
    </row>
    <row r="48" spans="1:21" x14ac:dyDescent="0.2">
      <c r="A48" s="45">
        <v>44475</v>
      </c>
      <c r="C48" s="46"/>
      <c r="G48" s="40">
        <v>9</v>
      </c>
      <c r="L48" s="45">
        <v>44477</v>
      </c>
      <c r="M48" s="39"/>
      <c r="N48" s="39"/>
      <c r="O48" s="40"/>
      <c r="P48" s="40"/>
      <c r="Q48" s="40"/>
      <c r="R48" s="40">
        <v>100</v>
      </c>
      <c r="S48" s="40"/>
      <c r="T48" s="40"/>
      <c r="U48" s="40"/>
    </row>
    <row r="49" spans="1:21" x14ac:dyDescent="0.2">
      <c r="A49" s="45">
        <v>44475</v>
      </c>
      <c r="C49" s="46"/>
      <c r="G49" s="40">
        <v>19</v>
      </c>
      <c r="L49" s="45">
        <v>44477</v>
      </c>
      <c r="M49" s="39"/>
      <c r="N49" s="39"/>
      <c r="O49" s="40"/>
      <c r="P49" s="40"/>
      <c r="Q49" s="40"/>
      <c r="R49" s="40">
        <v>136</v>
      </c>
      <c r="S49" s="40"/>
      <c r="T49" s="40"/>
      <c r="U49" s="40"/>
    </row>
    <row r="50" spans="1:21" x14ac:dyDescent="0.2">
      <c r="A50" s="45">
        <v>44475</v>
      </c>
      <c r="C50" s="46"/>
      <c r="G50" s="40">
        <v>49</v>
      </c>
      <c r="L50" s="45">
        <v>44477</v>
      </c>
      <c r="M50" s="39"/>
      <c r="N50" s="39"/>
      <c r="O50" s="40"/>
      <c r="P50" s="40"/>
      <c r="Q50" s="40"/>
      <c r="R50" s="40">
        <v>116</v>
      </c>
      <c r="S50" s="40"/>
      <c r="T50" s="40"/>
      <c r="U50" s="40"/>
    </row>
    <row r="51" spans="1:21" x14ac:dyDescent="0.2">
      <c r="A51" s="45">
        <v>44475</v>
      </c>
      <c r="C51" s="46"/>
      <c r="G51" s="40">
        <v>55</v>
      </c>
      <c r="L51" s="45">
        <v>44477</v>
      </c>
      <c r="M51" s="39"/>
      <c r="N51" s="39"/>
      <c r="O51" s="40"/>
      <c r="P51" s="40"/>
      <c r="Q51" s="40"/>
      <c r="R51" s="40">
        <v>170</v>
      </c>
      <c r="S51" s="40"/>
      <c r="T51" s="40"/>
      <c r="U51" s="40"/>
    </row>
    <row r="52" spans="1:21" x14ac:dyDescent="0.2">
      <c r="A52" s="45">
        <v>44475</v>
      </c>
      <c r="C52" s="46"/>
      <c r="G52" s="40">
        <v>73</v>
      </c>
      <c r="L52" s="45">
        <v>44477</v>
      </c>
      <c r="M52" s="39"/>
      <c r="N52" s="39"/>
      <c r="O52" s="40"/>
      <c r="P52" s="40"/>
      <c r="Q52" s="40"/>
      <c r="R52" s="40">
        <v>142</v>
      </c>
      <c r="S52" s="40"/>
      <c r="T52" s="40"/>
      <c r="U52" s="40"/>
    </row>
    <row r="53" spans="1:21" x14ac:dyDescent="0.2">
      <c r="A53" s="45">
        <v>44475</v>
      </c>
      <c r="C53" s="46"/>
      <c r="G53" s="40">
        <v>61</v>
      </c>
      <c r="L53" s="45">
        <v>44477</v>
      </c>
      <c r="M53" s="39"/>
      <c r="N53" s="39"/>
      <c r="O53" s="40"/>
      <c r="P53" s="40"/>
      <c r="Q53" s="40"/>
      <c r="R53" s="40">
        <v>142</v>
      </c>
      <c r="S53" s="40"/>
      <c r="T53" s="40"/>
      <c r="U53" s="40"/>
    </row>
    <row r="54" spans="1:21" x14ac:dyDescent="0.2">
      <c r="A54" s="45">
        <v>44475</v>
      </c>
      <c r="C54" s="46"/>
      <c r="G54" s="40">
        <v>101</v>
      </c>
      <c r="L54" s="45">
        <v>44477</v>
      </c>
      <c r="M54" s="39">
        <v>43.069800000000001</v>
      </c>
      <c r="N54" s="39">
        <v>-70.865799999999993</v>
      </c>
      <c r="O54" s="40">
        <v>1319</v>
      </c>
      <c r="P54" s="40">
        <v>11</v>
      </c>
      <c r="Q54" s="40">
        <v>31</v>
      </c>
      <c r="R54" s="40">
        <v>22</v>
      </c>
      <c r="S54" s="40">
        <v>9</v>
      </c>
      <c r="T54" s="40">
        <v>16</v>
      </c>
      <c r="U54" s="40">
        <v>93</v>
      </c>
    </row>
    <row r="55" spans="1:21" x14ac:dyDescent="0.2">
      <c r="A55" s="45">
        <v>44475</v>
      </c>
      <c r="C55" s="46"/>
      <c r="G55" s="40">
        <v>83</v>
      </c>
      <c r="L55" s="45">
        <v>44477</v>
      </c>
      <c r="M55" s="39"/>
      <c r="N55" s="39"/>
      <c r="O55" s="40"/>
      <c r="P55" s="40"/>
      <c r="Q55" s="40"/>
      <c r="R55" s="40">
        <v>18</v>
      </c>
      <c r="S55" s="40"/>
      <c r="T55" s="40"/>
      <c r="U55" s="40">
        <v>110</v>
      </c>
    </row>
    <row r="56" spans="1:21" x14ac:dyDescent="0.2">
      <c r="A56" s="45">
        <v>44475</v>
      </c>
      <c r="C56" s="46"/>
      <c r="G56" s="40">
        <v>73</v>
      </c>
      <c r="L56" s="45">
        <v>44477</v>
      </c>
      <c r="M56" s="39"/>
      <c r="N56" s="39"/>
      <c r="O56" s="40"/>
      <c r="P56" s="40"/>
      <c r="Q56" s="40"/>
      <c r="R56" s="40">
        <v>17</v>
      </c>
      <c r="S56" s="40"/>
      <c r="T56" s="40"/>
      <c r="U56" s="40">
        <v>128</v>
      </c>
    </row>
    <row r="57" spans="1:21" x14ac:dyDescent="0.2">
      <c r="A57" s="45">
        <v>44475</v>
      </c>
      <c r="C57" s="46"/>
      <c r="G57" s="40">
        <v>61</v>
      </c>
      <c r="L57" s="45">
        <v>44477</v>
      </c>
      <c r="M57" s="39"/>
      <c r="N57" s="39"/>
      <c r="O57" s="40"/>
      <c r="P57" s="40"/>
      <c r="Q57" s="40"/>
      <c r="R57" s="40">
        <v>17</v>
      </c>
      <c r="S57" s="40"/>
      <c r="T57" s="40"/>
      <c r="U57" s="40">
        <v>98</v>
      </c>
    </row>
    <row r="58" spans="1:21" x14ac:dyDescent="0.2">
      <c r="A58" s="45">
        <v>44475</v>
      </c>
      <c r="C58" s="46"/>
      <c r="G58" s="40">
        <v>78</v>
      </c>
      <c r="L58" s="45">
        <v>44477</v>
      </c>
      <c r="M58" s="39"/>
      <c r="N58" s="39"/>
      <c r="O58" s="40"/>
      <c r="P58" s="40"/>
      <c r="Q58" s="40"/>
      <c r="R58" s="40">
        <v>23</v>
      </c>
      <c r="S58" s="40"/>
      <c r="T58" s="40"/>
      <c r="U58" s="40">
        <v>100</v>
      </c>
    </row>
    <row r="59" spans="1:21" x14ac:dyDescent="0.2">
      <c r="A59" s="45">
        <v>44475</v>
      </c>
      <c r="G59" s="40">
        <v>121</v>
      </c>
      <c r="L59" s="45">
        <v>44477</v>
      </c>
      <c r="M59" s="39"/>
      <c r="N59" s="39"/>
      <c r="O59" s="40"/>
      <c r="P59" s="40"/>
      <c r="Q59" s="40"/>
      <c r="R59" s="40">
        <v>11</v>
      </c>
      <c r="S59" s="40"/>
      <c r="T59" s="40"/>
      <c r="U59" s="40">
        <v>70</v>
      </c>
    </row>
    <row r="60" spans="1:21" x14ac:dyDescent="0.2">
      <c r="A60" s="45">
        <v>44475</v>
      </c>
      <c r="G60" s="40">
        <v>160</v>
      </c>
      <c r="L60" s="45">
        <v>44477</v>
      </c>
      <c r="M60" s="39"/>
      <c r="N60" s="39"/>
      <c r="O60" s="40"/>
      <c r="P60" s="40"/>
      <c r="Q60" s="40"/>
      <c r="R60" s="40">
        <v>4</v>
      </c>
      <c r="S60" s="40"/>
      <c r="T60" s="40"/>
      <c r="U60" s="40">
        <v>95</v>
      </c>
    </row>
    <row r="61" spans="1:21" x14ac:dyDescent="0.2">
      <c r="A61" s="45">
        <v>44475</v>
      </c>
      <c r="G61" s="40">
        <v>165</v>
      </c>
      <c r="L61" s="45">
        <v>44477</v>
      </c>
      <c r="M61" s="39"/>
      <c r="N61" s="39"/>
      <c r="O61" s="40"/>
      <c r="P61" s="40"/>
      <c r="Q61" s="40"/>
      <c r="R61" s="40">
        <v>15</v>
      </c>
      <c r="S61" s="40"/>
      <c r="T61" s="40"/>
      <c r="U61" s="40">
        <v>98</v>
      </c>
    </row>
    <row r="62" spans="1:21" x14ac:dyDescent="0.2">
      <c r="A62" s="45">
        <v>44475</v>
      </c>
      <c r="G62" s="40">
        <v>144</v>
      </c>
      <c r="L62" s="45">
        <v>44477</v>
      </c>
      <c r="M62" s="39"/>
      <c r="N62" s="39"/>
      <c r="O62" s="40"/>
      <c r="P62" s="40"/>
      <c r="Q62" s="40"/>
      <c r="R62" s="40">
        <v>12</v>
      </c>
      <c r="S62" s="40"/>
      <c r="T62" s="40"/>
      <c r="U62" s="40">
        <v>92</v>
      </c>
    </row>
    <row r="63" spans="1:21" x14ac:dyDescent="0.2">
      <c r="A63" s="45">
        <v>44475</v>
      </c>
      <c r="G63" s="40">
        <v>113</v>
      </c>
      <c r="L63" s="45">
        <v>44477</v>
      </c>
      <c r="M63" s="39"/>
      <c r="N63" s="39"/>
      <c r="O63" s="40"/>
      <c r="P63" s="40"/>
      <c r="Q63" s="40"/>
      <c r="R63" s="40">
        <v>116</v>
      </c>
      <c r="S63" s="40"/>
      <c r="T63" s="40"/>
      <c r="U63" s="40">
        <v>98</v>
      </c>
    </row>
    <row r="64" spans="1:21" x14ac:dyDescent="0.2">
      <c r="A64" s="45">
        <v>44475</v>
      </c>
      <c r="G64" s="40">
        <v>110</v>
      </c>
      <c r="L64" s="45">
        <v>44477</v>
      </c>
      <c r="M64" s="39"/>
      <c r="N64" s="39"/>
      <c r="O64" s="40"/>
      <c r="P64" s="40"/>
      <c r="Q64" s="40"/>
      <c r="R64" s="40">
        <v>130</v>
      </c>
      <c r="S64" s="40"/>
      <c r="T64" s="40"/>
      <c r="U64" s="40">
        <v>90</v>
      </c>
    </row>
    <row r="65" spans="1:21" x14ac:dyDescent="0.2">
      <c r="A65" s="45">
        <v>44475</v>
      </c>
      <c r="G65" s="40">
        <v>150</v>
      </c>
      <c r="L65" s="45">
        <v>44477</v>
      </c>
      <c r="M65" s="39"/>
      <c r="N65" s="39"/>
      <c r="O65" s="40"/>
      <c r="P65" s="40"/>
      <c r="Q65" s="40"/>
      <c r="R65" s="40">
        <v>140</v>
      </c>
      <c r="S65" s="40"/>
      <c r="T65" s="40"/>
      <c r="U65" s="40">
        <v>95</v>
      </c>
    </row>
    <row r="66" spans="1:21" x14ac:dyDescent="0.2">
      <c r="A66" s="45">
        <v>44475</v>
      </c>
      <c r="G66" s="40">
        <v>101</v>
      </c>
      <c r="L66" s="45">
        <v>44477</v>
      </c>
      <c r="M66" s="39"/>
      <c r="N66" s="39"/>
      <c r="O66" s="40"/>
      <c r="P66" s="40"/>
      <c r="Q66" s="40"/>
      <c r="R66" s="40">
        <v>115</v>
      </c>
      <c r="S66" s="40"/>
      <c r="T66" s="40"/>
      <c r="U66" s="40">
        <v>105</v>
      </c>
    </row>
    <row r="67" spans="1:21" x14ac:dyDescent="0.2">
      <c r="A67" s="45">
        <v>44475</v>
      </c>
      <c r="G67" s="40">
        <v>83</v>
      </c>
      <c r="L67" s="45">
        <v>44477</v>
      </c>
      <c r="M67" s="39"/>
      <c r="N67" s="39"/>
      <c r="O67" s="40"/>
      <c r="P67" s="40"/>
      <c r="Q67" s="40"/>
      <c r="R67" s="40">
        <v>109</v>
      </c>
      <c r="S67" s="40"/>
      <c r="T67" s="40"/>
      <c r="U67" s="40">
        <v>95</v>
      </c>
    </row>
    <row r="68" spans="1:21" x14ac:dyDescent="0.2">
      <c r="A68" s="45">
        <v>44475</v>
      </c>
      <c r="G68" s="40">
        <v>137</v>
      </c>
      <c r="L68" s="45">
        <v>44477</v>
      </c>
      <c r="M68" s="39"/>
      <c r="N68" s="39"/>
      <c r="O68" s="40"/>
      <c r="P68" s="40"/>
      <c r="Q68" s="40"/>
      <c r="R68" s="40">
        <v>102</v>
      </c>
      <c r="S68" s="40"/>
      <c r="T68" s="40"/>
      <c r="U68" s="40">
        <v>100</v>
      </c>
    </row>
    <row r="69" spans="1:21" x14ac:dyDescent="0.2">
      <c r="A69" s="45">
        <v>44475</v>
      </c>
      <c r="G69" s="40">
        <v>112</v>
      </c>
      <c r="L69" s="45">
        <v>44477</v>
      </c>
      <c r="M69" s="39"/>
      <c r="N69" s="39"/>
      <c r="O69" s="40"/>
      <c r="P69" s="40"/>
      <c r="Q69" s="40"/>
      <c r="R69" s="40">
        <v>130</v>
      </c>
      <c r="S69" s="40"/>
      <c r="T69" s="40"/>
      <c r="U69" s="40">
        <v>100</v>
      </c>
    </row>
    <row r="70" spans="1:21" x14ac:dyDescent="0.2">
      <c r="A70" s="45">
        <v>44475</v>
      </c>
      <c r="G70" s="40">
        <v>92</v>
      </c>
      <c r="L70" s="45">
        <v>44477</v>
      </c>
      <c r="M70" s="39"/>
      <c r="N70" s="39"/>
      <c r="O70" s="40"/>
      <c r="P70" s="40"/>
      <c r="Q70" s="40"/>
      <c r="R70" s="40">
        <v>145</v>
      </c>
      <c r="S70" s="40"/>
      <c r="T70" s="40"/>
      <c r="U70" s="40"/>
    </row>
    <row r="71" spans="1:21" x14ac:dyDescent="0.2">
      <c r="A71" s="45">
        <v>44475</v>
      </c>
      <c r="G71" s="40">
        <v>115</v>
      </c>
      <c r="L71" s="45">
        <v>44477</v>
      </c>
      <c r="M71" s="39"/>
      <c r="N71" s="39"/>
      <c r="O71" s="40"/>
      <c r="P71" s="40"/>
      <c r="Q71" s="40"/>
      <c r="R71" s="40">
        <v>122</v>
      </c>
      <c r="S71" s="40"/>
      <c r="T71" s="40"/>
      <c r="U71" s="40"/>
    </row>
    <row r="72" spans="1:21" x14ac:dyDescent="0.2">
      <c r="A72" s="45">
        <v>44475</v>
      </c>
      <c r="G72" s="40">
        <v>104</v>
      </c>
      <c r="L72" s="45">
        <v>44477</v>
      </c>
      <c r="M72" s="39"/>
      <c r="N72" s="39"/>
      <c r="O72" s="40"/>
      <c r="P72" s="40"/>
      <c r="Q72" s="40"/>
      <c r="R72" s="40">
        <v>142</v>
      </c>
      <c r="S72" s="40"/>
      <c r="T72" s="40"/>
      <c r="U72" s="40"/>
    </row>
    <row r="73" spans="1:21" x14ac:dyDescent="0.2">
      <c r="A73" s="45">
        <v>44475</v>
      </c>
      <c r="G73" s="40">
        <v>112</v>
      </c>
      <c r="L73" s="45">
        <v>44477</v>
      </c>
      <c r="M73" s="39"/>
      <c r="N73" s="39"/>
      <c r="O73" s="40"/>
      <c r="P73" s="40"/>
      <c r="Q73" s="40"/>
      <c r="R73" s="40">
        <v>132</v>
      </c>
      <c r="S73" s="40"/>
      <c r="T73" s="40"/>
      <c r="U73" s="40"/>
    </row>
    <row r="74" spans="1:21" x14ac:dyDescent="0.2">
      <c r="A74" s="45">
        <v>44475</v>
      </c>
      <c r="G74" s="40">
        <v>127</v>
      </c>
      <c r="L74" s="45">
        <v>44477</v>
      </c>
      <c r="M74" s="39"/>
      <c r="N74" s="39"/>
      <c r="O74" s="40"/>
      <c r="P74" s="40"/>
      <c r="Q74" s="40"/>
      <c r="R74" s="40">
        <v>96</v>
      </c>
      <c r="S74" s="40"/>
      <c r="T74" s="40"/>
      <c r="U74" s="40"/>
    </row>
    <row r="75" spans="1:21" x14ac:dyDescent="0.2">
      <c r="A75" s="45">
        <v>44475</v>
      </c>
      <c r="G75" s="40">
        <v>113</v>
      </c>
      <c r="L75" s="45">
        <v>44477</v>
      </c>
      <c r="M75" s="39"/>
      <c r="N75" s="39"/>
      <c r="O75" s="40"/>
      <c r="P75" s="40"/>
      <c r="Q75" s="40"/>
      <c r="R75" s="40">
        <v>148</v>
      </c>
      <c r="S75" s="40"/>
      <c r="T75" s="40"/>
      <c r="U75" s="40"/>
    </row>
    <row r="76" spans="1:21" x14ac:dyDescent="0.2">
      <c r="A76" s="45">
        <v>44475</v>
      </c>
      <c r="G76" s="40">
        <v>149</v>
      </c>
      <c r="L76" s="45">
        <v>44477</v>
      </c>
      <c r="M76" s="39"/>
      <c r="N76" s="39"/>
      <c r="O76" s="40"/>
      <c r="P76" s="40"/>
      <c r="Q76" s="40"/>
      <c r="R76" s="40">
        <v>90</v>
      </c>
      <c r="S76" s="40"/>
      <c r="T76" s="40"/>
      <c r="U76" s="40"/>
    </row>
    <row r="77" spans="1:21" x14ac:dyDescent="0.2">
      <c r="A77" s="45">
        <v>44475</v>
      </c>
      <c r="G77" s="40">
        <v>128</v>
      </c>
      <c r="L77" s="45">
        <v>44477</v>
      </c>
      <c r="M77" s="39"/>
      <c r="N77" s="39"/>
      <c r="O77" s="40"/>
      <c r="P77" s="40"/>
      <c r="Q77" s="40"/>
      <c r="R77" s="40">
        <v>160</v>
      </c>
      <c r="S77" s="40"/>
      <c r="T77" s="40"/>
      <c r="U77" s="40"/>
    </row>
    <row r="78" spans="1:21" x14ac:dyDescent="0.2">
      <c r="A78" s="45">
        <v>44475</v>
      </c>
      <c r="G78" s="40">
        <v>129</v>
      </c>
      <c r="L78" s="45">
        <v>44477</v>
      </c>
      <c r="M78" s="39"/>
      <c r="N78" s="39"/>
      <c r="O78" s="40"/>
      <c r="P78" s="40"/>
      <c r="Q78" s="40"/>
      <c r="R78" s="40">
        <v>119</v>
      </c>
      <c r="S78" s="40"/>
      <c r="T78" s="40"/>
      <c r="U78" s="40"/>
    </row>
    <row r="79" spans="1:21" x14ac:dyDescent="0.2">
      <c r="A79" s="45">
        <v>44475</v>
      </c>
      <c r="B79" s="39">
        <v>43.069483333333331</v>
      </c>
      <c r="C79" s="39">
        <v>-70.865300000000005</v>
      </c>
      <c r="D79" s="40">
        <v>1285</v>
      </c>
      <c r="E79" s="40">
        <v>6</v>
      </c>
      <c r="F79" s="40">
        <v>13</v>
      </c>
      <c r="G79" s="40">
        <v>8</v>
      </c>
      <c r="H79" s="40">
        <v>4</v>
      </c>
      <c r="I79" s="40">
        <v>1</v>
      </c>
      <c r="J79" s="40">
        <v>98</v>
      </c>
      <c r="L79" s="45">
        <v>44477</v>
      </c>
      <c r="M79" s="39"/>
      <c r="N79" s="39"/>
      <c r="O79" s="40"/>
      <c r="P79" s="40"/>
      <c r="Q79" s="40"/>
      <c r="R79" s="40">
        <v>108</v>
      </c>
      <c r="S79" s="40"/>
      <c r="T79" s="40"/>
      <c r="U79" s="40"/>
    </row>
    <row r="80" spans="1:21" x14ac:dyDescent="0.2">
      <c r="A80" s="45">
        <v>44475</v>
      </c>
      <c r="G80" s="40">
        <v>9</v>
      </c>
      <c r="L80" s="45">
        <v>44477</v>
      </c>
      <c r="M80" s="39"/>
      <c r="N80" s="39"/>
      <c r="O80" s="40"/>
      <c r="P80" s="40"/>
      <c r="Q80" s="40"/>
      <c r="R80" s="40">
        <v>155</v>
      </c>
      <c r="S80" s="40"/>
      <c r="T80" s="40"/>
      <c r="U80" s="40"/>
    </row>
    <row r="81" spans="1:21" x14ac:dyDescent="0.2">
      <c r="A81" s="45">
        <v>44475</v>
      </c>
      <c r="G81" s="40">
        <v>12</v>
      </c>
      <c r="L81" s="45">
        <v>44477</v>
      </c>
      <c r="M81" s="39"/>
      <c r="N81" s="39"/>
      <c r="O81" s="40"/>
      <c r="P81" s="40"/>
      <c r="Q81" s="40"/>
      <c r="R81" s="40">
        <v>144</v>
      </c>
      <c r="S81" s="40"/>
      <c r="T81" s="40"/>
      <c r="U81" s="40"/>
    </row>
    <row r="82" spans="1:21" x14ac:dyDescent="0.2">
      <c r="A82" s="45">
        <v>44475</v>
      </c>
      <c r="G82" s="40">
        <v>21</v>
      </c>
      <c r="L82" s="45">
        <v>44477</v>
      </c>
      <c r="M82" s="39"/>
      <c r="N82" s="39"/>
      <c r="O82" s="40"/>
      <c r="P82" s="40"/>
      <c r="Q82" s="40"/>
      <c r="R82" s="40">
        <v>137</v>
      </c>
      <c r="S82" s="40"/>
      <c r="T82" s="40"/>
      <c r="U82" s="40"/>
    </row>
    <row r="83" spans="1:21" x14ac:dyDescent="0.2">
      <c r="A83" s="45">
        <v>44475</v>
      </c>
      <c r="G83" s="40">
        <v>116</v>
      </c>
      <c r="L83" s="45">
        <v>44477</v>
      </c>
      <c r="M83" s="39"/>
      <c r="N83" s="39"/>
      <c r="O83" s="40"/>
      <c r="P83" s="40"/>
      <c r="Q83" s="40"/>
      <c r="R83" s="40">
        <v>120</v>
      </c>
      <c r="S83" s="40"/>
      <c r="T83" s="40"/>
      <c r="U83" s="40"/>
    </row>
    <row r="84" spans="1:21" x14ac:dyDescent="0.2">
      <c r="A84" s="45">
        <v>44475</v>
      </c>
      <c r="G84" s="40">
        <v>84</v>
      </c>
      <c r="L84" s="45">
        <v>44477</v>
      </c>
      <c r="M84" s="39"/>
      <c r="N84" s="39"/>
      <c r="O84" s="40"/>
      <c r="P84" s="40"/>
      <c r="Q84" s="40"/>
      <c r="R84" s="40">
        <v>90</v>
      </c>
      <c r="S84" s="40"/>
      <c r="T84" s="40"/>
      <c r="U84" s="40"/>
    </row>
    <row r="85" spans="1:21" x14ac:dyDescent="0.2">
      <c r="A85" s="45">
        <v>44475</v>
      </c>
      <c r="G85" s="40">
        <v>87</v>
      </c>
      <c r="L85" s="45">
        <v>44477</v>
      </c>
      <c r="M85" s="39">
        <v>43.069766666666666</v>
      </c>
      <c r="N85" s="39">
        <v>-70.865766666666673</v>
      </c>
      <c r="O85" s="40">
        <v>1320</v>
      </c>
      <c r="P85" s="40">
        <v>12</v>
      </c>
      <c r="Q85" s="40">
        <v>5</v>
      </c>
      <c r="R85" s="40">
        <v>15</v>
      </c>
      <c r="S85" s="40">
        <v>4</v>
      </c>
      <c r="T85" s="40">
        <v>4</v>
      </c>
      <c r="U85" s="40">
        <v>85</v>
      </c>
    </row>
    <row r="86" spans="1:21" x14ac:dyDescent="0.2">
      <c r="A86" s="45">
        <v>44475</v>
      </c>
      <c r="G86" s="40">
        <v>98</v>
      </c>
      <c r="L86" s="45">
        <v>44477</v>
      </c>
      <c r="M86" s="39"/>
      <c r="N86" s="39"/>
      <c r="O86" s="40"/>
      <c r="P86" s="40"/>
      <c r="Q86" s="40"/>
      <c r="R86" s="40">
        <v>20</v>
      </c>
      <c r="S86" s="40"/>
      <c r="T86" s="40"/>
      <c r="U86" s="40">
        <v>80</v>
      </c>
    </row>
    <row r="87" spans="1:21" x14ac:dyDescent="0.2">
      <c r="A87" s="45">
        <v>44475</v>
      </c>
      <c r="G87" s="40">
        <v>94</v>
      </c>
      <c r="L87" s="45">
        <v>44477</v>
      </c>
      <c r="M87" s="39"/>
      <c r="N87" s="39"/>
      <c r="O87" s="40"/>
      <c r="P87" s="40"/>
      <c r="Q87" s="40"/>
      <c r="R87" s="40">
        <v>14</v>
      </c>
      <c r="S87" s="40"/>
      <c r="T87" s="40"/>
      <c r="U87" s="40">
        <v>76</v>
      </c>
    </row>
    <row r="88" spans="1:21" x14ac:dyDescent="0.2">
      <c r="A88" s="45">
        <v>44475</v>
      </c>
      <c r="G88" s="40">
        <v>147</v>
      </c>
      <c r="L88" s="45">
        <v>44477</v>
      </c>
      <c r="M88" s="39"/>
      <c r="N88" s="39"/>
      <c r="O88" s="40"/>
      <c r="P88" s="40"/>
      <c r="Q88" s="40"/>
      <c r="R88" s="40">
        <v>15</v>
      </c>
      <c r="S88" s="40"/>
      <c r="T88" s="40"/>
      <c r="U88" s="40">
        <v>125</v>
      </c>
    </row>
    <row r="89" spans="1:21" x14ac:dyDescent="0.2">
      <c r="A89" s="45">
        <v>44475</v>
      </c>
      <c r="G89" s="40">
        <v>113</v>
      </c>
      <c r="L89" s="45">
        <v>44477</v>
      </c>
      <c r="M89" s="39"/>
      <c r="N89" s="39"/>
      <c r="O89" s="40"/>
      <c r="P89" s="40"/>
      <c r="Q89" s="40"/>
      <c r="R89" s="40">
        <v>125</v>
      </c>
      <c r="S89" s="40"/>
      <c r="T89" s="40"/>
      <c r="U89" s="40"/>
    </row>
    <row r="90" spans="1:21" x14ac:dyDescent="0.2">
      <c r="A90" s="45">
        <v>44475</v>
      </c>
      <c r="G90" s="40">
        <v>89</v>
      </c>
      <c r="L90" s="45">
        <v>44477</v>
      </c>
      <c r="M90" s="39"/>
      <c r="N90" s="39"/>
      <c r="O90" s="40"/>
      <c r="P90" s="40"/>
      <c r="Q90" s="40"/>
      <c r="R90" s="40">
        <v>90</v>
      </c>
      <c r="S90" s="40"/>
      <c r="T90" s="40"/>
      <c r="U90" s="40"/>
    </row>
    <row r="91" spans="1:21" x14ac:dyDescent="0.2">
      <c r="A91" s="45">
        <v>44475</v>
      </c>
      <c r="G91" s="40">
        <v>124</v>
      </c>
      <c r="L91" s="45">
        <v>44477</v>
      </c>
      <c r="M91" s="39"/>
      <c r="N91" s="39"/>
      <c r="O91" s="40"/>
      <c r="P91" s="40"/>
      <c r="Q91" s="40"/>
      <c r="R91" s="40">
        <v>100</v>
      </c>
      <c r="S91" s="40"/>
      <c r="T91" s="40"/>
      <c r="U91" s="40"/>
    </row>
    <row r="92" spans="1:21" x14ac:dyDescent="0.2">
      <c r="L92" s="45">
        <v>44477</v>
      </c>
      <c r="M92" s="39"/>
      <c r="N92" s="39"/>
      <c r="O92" s="40"/>
      <c r="P92" s="40"/>
      <c r="Q92" s="40"/>
      <c r="R92" s="40">
        <v>148</v>
      </c>
      <c r="S92" s="40"/>
      <c r="T92" s="40"/>
      <c r="U92" s="40"/>
    </row>
    <row r="93" spans="1:21" ht="19" x14ac:dyDescent="0.25">
      <c r="L93" s="40"/>
      <c r="M93" s="39"/>
      <c r="N93" s="39"/>
      <c r="O93" s="40"/>
      <c r="P93" s="47" t="s">
        <v>8</v>
      </c>
      <c r="Q93" s="48">
        <f>AVERAGE(F3:F181)</f>
        <v>14.166666666666666</v>
      </c>
      <c r="R93" s="48">
        <f>AVERAGE(G3:G181)</f>
        <v>95.921348314606746</v>
      </c>
      <c r="S93" s="48">
        <f>AVERAGE(H3:H181)</f>
        <v>3.5</v>
      </c>
      <c r="T93" s="48">
        <f>AVERAGE(I3:I181)</f>
        <v>3.8333333333333335</v>
      </c>
      <c r="U93" s="48">
        <f>AVERAGE(J3:J181)</f>
        <v>124.69565217391305</v>
      </c>
    </row>
    <row r="94" spans="1:21" ht="19" x14ac:dyDescent="0.25">
      <c r="L94" s="40"/>
      <c r="M94" s="39"/>
      <c r="N94" s="39"/>
      <c r="O94" s="40"/>
      <c r="P94" s="47" t="s">
        <v>9</v>
      </c>
      <c r="Q94" s="48">
        <f>STDEV(F3:F181)/SQRT(12)</f>
        <v>3.8962232425203198</v>
      </c>
      <c r="R94" s="48">
        <f>STDEV(G3:G181)/SQRT(179)</f>
        <v>4.2345711445134322</v>
      </c>
      <c r="S94" s="48">
        <f>STDEV(H3:H181)/SQRT(12)</f>
        <v>1.567907310185565</v>
      </c>
      <c r="T94" s="48">
        <f>STDEV(I3:I181)/SQRT(12)</f>
        <v>0.80450122574314464</v>
      </c>
      <c r="U94" s="48">
        <f>STDEV(J3:J181)/SQRT(64)</f>
        <v>3.1100631165513053</v>
      </c>
    </row>
    <row r="95" spans="1:21" x14ac:dyDescent="0.2">
      <c r="L95" s="40"/>
      <c r="M95" s="40"/>
      <c r="N95" s="40"/>
      <c r="O95" s="40"/>
      <c r="P95" s="40"/>
      <c r="Q95" s="40"/>
      <c r="R95" s="40"/>
      <c r="S95" s="40"/>
    </row>
    <row r="96" spans="1:21" x14ac:dyDescent="0.2">
      <c r="L96" s="40"/>
      <c r="M96" s="40"/>
      <c r="N96" s="40"/>
      <c r="O96" s="40"/>
      <c r="P96" s="40"/>
      <c r="Q96" s="40"/>
      <c r="R96" s="40"/>
    </row>
    <row r="97" spans="12:19" x14ac:dyDescent="0.2">
      <c r="L97" s="40"/>
      <c r="M97" s="40"/>
      <c r="N97" s="40"/>
      <c r="O97" s="40"/>
      <c r="P97" s="40"/>
      <c r="Q97" s="40"/>
      <c r="R97" s="40"/>
    </row>
    <row r="98" spans="12:19" x14ac:dyDescent="0.2">
      <c r="L98" s="40"/>
      <c r="M98" s="40"/>
      <c r="N98" s="40"/>
      <c r="O98" s="40"/>
      <c r="P98" s="40"/>
      <c r="Q98" s="40"/>
      <c r="R98" s="40"/>
    </row>
    <row r="99" spans="12:19" x14ac:dyDescent="0.2">
      <c r="L99" s="40"/>
      <c r="M99" s="40"/>
      <c r="N99" s="40"/>
      <c r="O99" s="40"/>
      <c r="P99" s="40"/>
      <c r="Q99" s="40"/>
      <c r="R99" s="40"/>
    </row>
    <row r="100" spans="12:19" x14ac:dyDescent="0.2">
      <c r="L100" s="40"/>
      <c r="M100" s="40"/>
      <c r="N100" s="40"/>
      <c r="O100" s="40"/>
      <c r="P100" s="40"/>
      <c r="Q100" s="40"/>
      <c r="R100" s="40"/>
    </row>
    <row r="101" spans="12:19" x14ac:dyDescent="0.2">
      <c r="L101" s="40"/>
      <c r="M101" s="40"/>
      <c r="N101" s="40"/>
      <c r="O101" s="40"/>
      <c r="P101" s="40"/>
      <c r="Q101" s="40"/>
      <c r="R101" s="40"/>
    </row>
    <row r="102" spans="12:19" x14ac:dyDescent="0.2">
      <c r="L102" s="40"/>
      <c r="M102" s="40"/>
      <c r="N102" s="40"/>
      <c r="O102" s="40"/>
      <c r="P102" s="40"/>
      <c r="Q102" s="40"/>
      <c r="R102" s="40"/>
      <c r="S102" s="40"/>
    </row>
    <row r="103" spans="12:19" x14ac:dyDescent="0.2">
      <c r="L103" s="40"/>
      <c r="M103" s="40"/>
      <c r="N103" s="40"/>
      <c r="O103" s="40"/>
      <c r="P103" s="40"/>
      <c r="Q103" s="40"/>
      <c r="R103" s="40"/>
      <c r="S103" s="40"/>
    </row>
    <row r="104" spans="12:19" x14ac:dyDescent="0.2">
      <c r="L104" s="40"/>
      <c r="M104" s="40"/>
      <c r="N104" s="40"/>
      <c r="O104" s="40"/>
      <c r="P104" s="40"/>
      <c r="Q104" s="40"/>
      <c r="R104" s="40"/>
      <c r="S104" s="40"/>
    </row>
    <row r="105" spans="12:19" x14ac:dyDescent="0.2">
      <c r="L105" s="40"/>
      <c r="M105" s="40"/>
      <c r="N105" s="40"/>
      <c r="O105" s="40"/>
      <c r="P105" s="40"/>
      <c r="Q105" s="40"/>
      <c r="R105" s="40"/>
      <c r="S105" s="40"/>
    </row>
    <row r="106" spans="12:19" x14ac:dyDescent="0.2">
      <c r="L106" s="40"/>
      <c r="M106" s="40"/>
      <c r="N106" s="40"/>
      <c r="O106" s="40"/>
      <c r="P106" s="40"/>
      <c r="Q106" s="40"/>
      <c r="R106" s="40"/>
      <c r="S106" s="40"/>
    </row>
    <row r="107" spans="12:19" x14ac:dyDescent="0.2">
      <c r="L107" s="40"/>
      <c r="M107" s="40"/>
      <c r="N107" s="40"/>
      <c r="O107" s="40"/>
      <c r="P107" s="40"/>
      <c r="Q107" s="40"/>
      <c r="R107" s="40"/>
      <c r="S107" s="40"/>
    </row>
    <row r="108" spans="12:19" x14ac:dyDescent="0.2">
      <c r="L108" s="40"/>
      <c r="M108" s="40"/>
      <c r="N108" s="40"/>
      <c r="O108" s="40"/>
      <c r="P108" s="40"/>
      <c r="Q108" s="40"/>
      <c r="R108" s="40"/>
      <c r="S108" s="40"/>
    </row>
    <row r="109" spans="12:19" x14ac:dyDescent="0.2">
      <c r="L109" s="40"/>
      <c r="M109" s="40"/>
      <c r="N109" s="40"/>
      <c r="O109" s="40"/>
      <c r="P109" s="40"/>
      <c r="Q109" s="40"/>
      <c r="R109" s="40"/>
      <c r="S109" s="40"/>
    </row>
    <row r="110" spans="12:19" x14ac:dyDescent="0.2">
      <c r="L110" s="40"/>
      <c r="M110" s="40"/>
      <c r="N110" s="40"/>
      <c r="O110" s="40"/>
      <c r="P110" s="40"/>
      <c r="Q110" s="40"/>
      <c r="R110" s="40"/>
      <c r="S110" s="40"/>
    </row>
    <row r="111" spans="12:19" x14ac:dyDescent="0.2">
      <c r="L111" s="40"/>
      <c r="M111" s="40"/>
      <c r="N111" s="40"/>
      <c r="O111" s="40"/>
      <c r="P111" s="40"/>
      <c r="Q111" s="40"/>
      <c r="R111" s="40"/>
      <c r="S111" s="40"/>
    </row>
    <row r="112" spans="12:19" x14ac:dyDescent="0.2">
      <c r="L112" s="40"/>
      <c r="M112" s="40"/>
      <c r="N112" s="40"/>
      <c r="O112" s="40"/>
      <c r="P112" s="40"/>
      <c r="Q112" s="40"/>
      <c r="R112" s="40"/>
    </row>
    <row r="113" spans="12:19" x14ac:dyDescent="0.2">
      <c r="L113" s="40"/>
      <c r="M113" s="40"/>
      <c r="N113" s="40"/>
      <c r="O113" s="40"/>
      <c r="P113" s="40"/>
      <c r="Q113" s="40"/>
      <c r="R113" s="40"/>
    </row>
    <row r="114" spans="12:19" x14ac:dyDescent="0.2">
      <c r="L114" s="40"/>
      <c r="M114" s="40"/>
      <c r="N114" s="40"/>
      <c r="O114" s="40"/>
      <c r="P114" s="40"/>
      <c r="Q114" s="40"/>
      <c r="R114" s="40"/>
    </row>
    <row r="115" spans="12:19" x14ac:dyDescent="0.2">
      <c r="L115" s="40"/>
      <c r="M115" s="40"/>
      <c r="N115" s="40"/>
      <c r="O115" s="40"/>
      <c r="P115" s="40"/>
      <c r="Q115" s="40"/>
      <c r="R115" s="40"/>
    </row>
    <row r="116" spans="12:19" x14ac:dyDescent="0.2">
      <c r="L116" s="40"/>
      <c r="M116" s="40"/>
      <c r="N116" s="40"/>
      <c r="O116" s="40"/>
      <c r="P116" s="40"/>
      <c r="Q116" s="40"/>
      <c r="R116" s="40"/>
    </row>
    <row r="117" spans="12:19" x14ac:dyDescent="0.2">
      <c r="L117" s="40"/>
      <c r="M117" s="40"/>
      <c r="N117" s="40"/>
      <c r="O117" s="40"/>
      <c r="P117" s="40"/>
      <c r="Q117" s="40"/>
      <c r="R117" s="40"/>
    </row>
    <row r="118" spans="12:19" x14ac:dyDescent="0.2">
      <c r="L118" s="40"/>
      <c r="M118" s="40"/>
      <c r="N118" s="40"/>
      <c r="O118" s="40"/>
      <c r="P118" s="40"/>
      <c r="Q118" s="40"/>
      <c r="R118" s="40"/>
    </row>
    <row r="119" spans="12:19" x14ac:dyDescent="0.2">
      <c r="L119" s="40"/>
      <c r="M119" s="40"/>
      <c r="N119" s="40"/>
      <c r="O119" s="40"/>
      <c r="P119" s="40"/>
      <c r="Q119" s="40"/>
      <c r="R119" s="40"/>
    </row>
    <row r="120" spans="12:19" x14ac:dyDescent="0.2">
      <c r="L120" s="40"/>
      <c r="M120" s="40"/>
      <c r="N120" s="40"/>
      <c r="O120" s="40"/>
      <c r="P120" s="40"/>
      <c r="Q120" s="40"/>
      <c r="R120" s="40"/>
    </row>
    <row r="121" spans="12:19" x14ac:dyDescent="0.2">
      <c r="L121" s="40"/>
      <c r="M121" s="40"/>
      <c r="N121" s="40"/>
      <c r="O121" s="40"/>
      <c r="P121" s="40"/>
      <c r="Q121" s="40"/>
      <c r="R121" s="40"/>
    </row>
    <row r="122" spans="12:19" x14ac:dyDescent="0.2">
      <c r="L122" s="40"/>
      <c r="M122" s="40"/>
      <c r="N122" s="40"/>
      <c r="O122" s="40"/>
      <c r="P122" s="40"/>
      <c r="Q122" s="40"/>
      <c r="R122" s="40"/>
    </row>
    <row r="123" spans="12:19" x14ac:dyDescent="0.2">
      <c r="L123" s="40"/>
      <c r="M123" s="40"/>
      <c r="N123" s="40"/>
      <c r="O123" s="40"/>
      <c r="P123" s="40"/>
      <c r="Q123" s="40"/>
      <c r="R123" s="40"/>
    </row>
    <row r="124" spans="12:19" x14ac:dyDescent="0.2">
      <c r="L124" s="40"/>
      <c r="M124" s="40"/>
      <c r="N124" s="40"/>
      <c r="O124" s="40"/>
      <c r="P124" s="40"/>
      <c r="Q124" s="40"/>
      <c r="R124" s="40"/>
    </row>
    <row r="125" spans="12:19" x14ac:dyDescent="0.2">
      <c r="L125" s="40"/>
      <c r="M125" s="40"/>
      <c r="N125" s="40"/>
      <c r="O125" s="40"/>
      <c r="P125" s="40"/>
      <c r="Q125" s="40"/>
      <c r="R125" s="40"/>
    </row>
    <row r="126" spans="12:19" x14ac:dyDescent="0.2">
      <c r="L126" s="40"/>
      <c r="M126" s="40"/>
      <c r="N126" s="40"/>
      <c r="O126" s="40"/>
      <c r="P126" s="40"/>
      <c r="Q126" s="40"/>
      <c r="R126" s="40"/>
    </row>
    <row r="127" spans="12:19" x14ac:dyDescent="0.2">
      <c r="L127" s="40"/>
      <c r="M127" s="40"/>
      <c r="N127" s="40"/>
      <c r="O127" s="40"/>
      <c r="P127" s="40"/>
      <c r="Q127" s="40"/>
      <c r="R127" s="40"/>
      <c r="S127" s="40"/>
    </row>
    <row r="128" spans="12:19" x14ac:dyDescent="0.2">
      <c r="L128" s="40"/>
      <c r="M128" s="40"/>
      <c r="N128" s="40"/>
      <c r="O128" s="40"/>
      <c r="P128" s="40"/>
      <c r="Q128" s="40"/>
      <c r="R128" s="40"/>
      <c r="S128" s="40"/>
    </row>
    <row r="129" spans="12:19" x14ac:dyDescent="0.2">
      <c r="L129" s="40"/>
      <c r="M129" s="40"/>
      <c r="N129" s="40"/>
      <c r="O129" s="40"/>
      <c r="P129" s="40"/>
      <c r="Q129" s="40"/>
      <c r="R129" s="40"/>
      <c r="S129" s="40"/>
    </row>
    <row r="130" spans="12:19" x14ac:dyDescent="0.2">
      <c r="L130" s="40"/>
      <c r="M130" s="40"/>
      <c r="N130" s="40"/>
      <c r="O130" s="40"/>
      <c r="P130" s="40"/>
      <c r="Q130" s="40"/>
      <c r="R130" s="40"/>
      <c r="S130" s="40"/>
    </row>
    <row r="131" spans="12:19" x14ac:dyDescent="0.2">
      <c r="L131" s="40"/>
      <c r="M131" s="40"/>
      <c r="N131" s="40"/>
      <c r="O131" s="40"/>
      <c r="P131" s="40"/>
      <c r="Q131" s="40"/>
      <c r="R131" s="40"/>
      <c r="S131" s="40"/>
    </row>
    <row r="132" spans="12:19" x14ac:dyDescent="0.2">
      <c r="L132" s="40"/>
      <c r="M132" s="40"/>
      <c r="N132" s="40"/>
      <c r="O132" s="40"/>
      <c r="P132" s="40"/>
      <c r="Q132" s="40"/>
      <c r="R132" s="40"/>
      <c r="S132" s="40"/>
    </row>
    <row r="133" spans="12:19" x14ac:dyDescent="0.2">
      <c r="L133" s="40"/>
      <c r="M133" s="40"/>
      <c r="N133" s="40"/>
      <c r="O133" s="40"/>
      <c r="P133" s="40"/>
      <c r="Q133" s="40"/>
      <c r="R133" s="40"/>
      <c r="S133" s="40"/>
    </row>
    <row r="134" spans="12:19" x14ac:dyDescent="0.2">
      <c r="L134" s="40"/>
      <c r="M134" s="40"/>
      <c r="N134" s="40"/>
      <c r="O134" s="40"/>
      <c r="P134" s="40"/>
      <c r="Q134" s="40"/>
      <c r="R134" s="40"/>
      <c r="S134" s="40"/>
    </row>
    <row r="135" spans="12:19" x14ac:dyDescent="0.2">
      <c r="L135" s="40"/>
      <c r="M135" s="40"/>
      <c r="N135" s="40"/>
      <c r="O135" s="40"/>
      <c r="P135" s="40"/>
      <c r="Q135" s="40"/>
      <c r="R135" s="40"/>
      <c r="S135" s="40"/>
    </row>
    <row r="136" spans="12:19" x14ac:dyDescent="0.2">
      <c r="L136" s="40"/>
      <c r="M136" s="40"/>
      <c r="N136" s="40"/>
      <c r="O136" s="40"/>
      <c r="P136" s="40"/>
      <c r="Q136" s="40"/>
      <c r="R136" s="40"/>
      <c r="S136" s="40"/>
    </row>
    <row r="137" spans="12:19" x14ac:dyDescent="0.2">
      <c r="L137" s="40"/>
      <c r="M137" s="40"/>
      <c r="N137" s="40"/>
      <c r="O137" s="40"/>
      <c r="P137" s="40"/>
      <c r="Q137" s="40"/>
      <c r="R137" s="40"/>
      <c r="S137" s="40"/>
    </row>
    <row r="138" spans="12:19" x14ac:dyDescent="0.2">
      <c r="L138" s="40"/>
      <c r="M138" s="40"/>
      <c r="N138" s="40"/>
      <c r="O138" s="40"/>
      <c r="P138" s="40"/>
      <c r="Q138" s="40"/>
      <c r="R138" s="40"/>
      <c r="S138" s="40"/>
    </row>
    <row r="139" spans="12:19" x14ac:dyDescent="0.2">
      <c r="L139" s="40"/>
      <c r="M139" s="40"/>
      <c r="N139" s="40"/>
      <c r="O139" s="40"/>
      <c r="P139" s="40"/>
      <c r="Q139" s="40"/>
      <c r="R139" s="40"/>
      <c r="S139" s="40"/>
    </row>
    <row r="140" spans="12:19" x14ac:dyDescent="0.2">
      <c r="L140" s="40"/>
      <c r="M140" s="40"/>
      <c r="N140" s="40"/>
      <c r="O140" s="40"/>
      <c r="P140" s="40"/>
      <c r="Q140" s="40"/>
      <c r="R140" s="40"/>
      <c r="S140" s="40"/>
    </row>
    <row r="141" spans="12:19" x14ac:dyDescent="0.2">
      <c r="L141" s="40"/>
      <c r="M141" s="40"/>
      <c r="N141" s="40"/>
      <c r="O141" s="40"/>
      <c r="P141" s="40"/>
      <c r="Q141" s="40"/>
      <c r="R141" s="40"/>
      <c r="S141" s="40"/>
    </row>
    <row r="142" spans="12:19" x14ac:dyDescent="0.2">
      <c r="L142" s="40"/>
      <c r="M142" s="40"/>
      <c r="N142" s="40"/>
      <c r="O142" s="40"/>
      <c r="P142" s="40"/>
      <c r="Q142" s="40"/>
      <c r="R142" s="40"/>
      <c r="S142" s="40"/>
    </row>
    <row r="143" spans="12:19" x14ac:dyDescent="0.2">
      <c r="L143" s="40"/>
      <c r="M143" s="40"/>
      <c r="N143" s="40"/>
      <c r="O143" s="40"/>
      <c r="P143" s="40"/>
      <c r="Q143" s="40"/>
      <c r="R143" s="40"/>
    </row>
    <row r="144" spans="12:19" x14ac:dyDescent="0.2">
      <c r="L144" s="40"/>
      <c r="M144" s="40"/>
      <c r="N144" s="40"/>
      <c r="O144" s="40"/>
      <c r="P144" s="40"/>
      <c r="Q144" s="40"/>
      <c r="R144" s="40"/>
    </row>
    <row r="145" spans="12:18" x14ac:dyDescent="0.2">
      <c r="L145" s="40"/>
      <c r="M145" s="40"/>
      <c r="N145" s="40"/>
      <c r="O145" s="40"/>
      <c r="P145" s="40"/>
      <c r="Q145" s="40"/>
      <c r="R145" s="40"/>
    </row>
    <row r="146" spans="12:18" x14ac:dyDescent="0.2">
      <c r="L146" s="40"/>
      <c r="M146" s="40"/>
      <c r="N146" s="40"/>
      <c r="O146" s="40"/>
      <c r="P146" s="40"/>
      <c r="Q146" s="40"/>
      <c r="R146" s="40"/>
    </row>
    <row r="147" spans="12:18" x14ac:dyDescent="0.2">
      <c r="L147" s="40"/>
      <c r="M147" s="40"/>
      <c r="N147" s="40"/>
      <c r="O147" s="40"/>
      <c r="P147" s="40"/>
      <c r="Q147" s="40"/>
      <c r="R147" s="40"/>
    </row>
    <row r="148" spans="12:18" x14ac:dyDescent="0.2">
      <c r="L148" s="40"/>
      <c r="M148" s="40"/>
      <c r="N148" s="40"/>
      <c r="O148" s="40"/>
      <c r="P148" s="40"/>
      <c r="Q148" s="40"/>
      <c r="R148" s="40"/>
    </row>
    <row r="149" spans="12:18" x14ac:dyDescent="0.2">
      <c r="L149" s="40"/>
      <c r="M149" s="40"/>
      <c r="N149" s="40"/>
      <c r="O149" s="40"/>
      <c r="P149" s="40"/>
      <c r="Q149" s="40"/>
      <c r="R149" s="40"/>
    </row>
    <row r="150" spans="12:18" x14ac:dyDescent="0.2">
      <c r="L150" s="40"/>
      <c r="M150" s="40"/>
      <c r="N150" s="40"/>
      <c r="O150" s="40"/>
      <c r="P150" s="40"/>
      <c r="Q150" s="40"/>
      <c r="R150" s="40"/>
    </row>
    <row r="151" spans="12:18" x14ac:dyDescent="0.2">
      <c r="L151" s="40"/>
      <c r="M151" s="40"/>
      <c r="N151" s="40"/>
      <c r="O151" s="40"/>
      <c r="P151" s="40"/>
      <c r="Q151" s="40"/>
      <c r="R151" s="40"/>
    </row>
    <row r="152" spans="12:18" x14ac:dyDescent="0.2">
      <c r="L152" s="40"/>
      <c r="M152" s="40"/>
      <c r="N152" s="40"/>
      <c r="O152" s="40"/>
      <c r="P152" s="40"/>
      <c r="Q152" s="40"/>
      <c r="R152" s="40"/>
    </row>
    <row r="153" spans="12:18" x14ac:dyDescent="0.2">
      <c r="L153" s="40"/>
      <c r="M153" s="40"/>
      <c r="N153" s="40"/>
      <c r="O153" s="40"/>
      <c r="P153" s="40"/>
      <c r="Q153" s="40"/>
      <c r="R153" s="40"/>
    </row>
    <row r="154" spans="12:18" x14ac:dyDescent="0.2">
      <c r="L154" s="40"/>
      <c r="M154" s="40"/>
      <c r="N154" s="40"/>
      <c r="O154" s="40"/>
      <c r="P154" s="40"/>
      <c r="Q154" s="40"/>
      <c r="R154" s="40"/>
    </row>
    <row r="155" spans="12:18" x14ac:dyDescent="0.2">
      <c r="L155" s="40"/>
      <c r="M155" s="40"/>
      <c r="N155" s="40"/>
      <c r="O155" s="40"/>
      <c r="P155" s="40"/>
      <c r="Q155" s="40"/>
      <c r="R155" s="40"/>
    </row>
    <row r="156" spans="12:18" x14ac:dyDescent="0.2">
      <c r="L156" s="40"/>
      <c r="M156" s="40"/>
      <c r="N156" s="40"/>
      <c r="O156" s="40"/>
      <c r="P156" s="40"/>
      <c r="Q156" s="40"/>
      <c r="R156" s="40"/>
    </row>
    <row r="157" spans="12:18" x14ac:dyDescent="0.2">
      <c r="L157" s="40"/>
      <c r="M157" s="40"/>
      <c r="N157" s="40"/>
      <c r="O157" s="40"/>
      <c r="P157" s="40"/>
      <c r="Q157" s="40"/>
      <c r="R157" s="40"/>
    </row>
    <row r="158" spans="12:18" x14ac:dyDescent="0.2">
      <c r="L158" s="40"/>
      <c r="M158" s="40"/>
      <c r="N158" s="40"/>
      <c r="O158" s="40"/>
      <c r="P158" s="40"/>
      <c r="Q158" s="40"/>
      <c r="R158" s="40"/>
    </row>
    <row r="159" spans="12:18" x14ac:dyDescent="0.2">
      <c r="L159" s="40"/>
      <c r="M159" s="40"/>
      <c r="N159" s="40"/>
      <c r="O159" s="40"/>
      <c r="P159" s="40"/>
      <c r="Q159" s="40"/>
      <c r="R159" s="40"/>
    </row>
    <row r="160" spans="12:18" x14ac:dyDescent="0.2">
      <c r="L160" s="40"/>
      <c r="M160" s="40"/>
      <c r="N160" s="40"/>
      <c r="O160" s="40"/>
      <c r="P160" s="40"/>
      <c r="Q160" s="40"/>
      <c r="R160" s="40"/>
    </row>
    <row r="161" spans="12:18" x14ac:dyDescent="0.2">
      <c r="L161" s="40"/>
      <c r="M161" s="40"/>
      <c r="N161" s="40"/>
      <c r="O161" s="40"/>
      <c r="P161" s="40"/>
      <c r="Q161" s="40"/>
      <c r="R161" s="40"/>
    </row>
    <row r="162" spans="12:18" x14ac:dyDescent="0.2">
      <c r="L162" s="40"/>
      <c r="M162" s="40"/>
      <c r="N162" s="40"/>
      <c r="O162" s="40"/>
      <c r="P162" s="40"/>
      <c r="Q162" s="40"/>
      <c r="R162" s="40"/>
    </row>
    <row r="163" spans="12:18" x14ac:dyDescent="0.2">
      <c r="L163" s="40"/>
      <c r="M163" s="40"/>
      <c r="N163" s="40"/>
      <c r="O163" s="40"/>
      <c r="P163" s="40"/>
      <c r="Q163" s="40"/>
      <c r="R163" s="40"/>
    </row>
    <row r="164" spans="12:18" x14ac:dyDescent="0.2">
      <c r="L164" s="40"/>
      <c r="M164" s="40"/>
      <c r="N164" s="40"/>
      <c r="O164" s="40"/>
      <c r="P164" s="40"/>
      <c r="Q164" s="40"/>
      <c r="R164" s="40"/>
    </row>
    <row r="165" spans="12:18" x14ac:dyDescent="0.2">
      <c r="L165" s="40"/>
      <c r="M165" s="40"/>
      <c r="N165" s="40"/>
      <c r="O165" s="40"/>
      <c r="P165" s="40"/>
      <c r="Q165" s="40"/>
      <c r="R165" s="40"/>
    </row>
    <row r="166" spans="12:18" x14ac:dyDescent="0.2">
      <c r="L166" s="40"/>
      <c r="M166" s="40"/>
      <c r="N166" s="40"/>
      <c r="O166" s="40"/>
      <c r="P166" s="40"/>
      <c r="Q166" s="40"/>
      <c r="R166" s="40"/>
    </row>
    <row r="167" spans="12:18" x14ac:dyDescent="0.2">
      <c r="L167" s="40"/>
      <c r="M167" s="40"/>
      <c r="N167" s="40"/>
      <c r="O167" s="40"/>
      <c r="P167" s="40"/>
      <c r="Q167" s="40"/>
      <c r="R167" s="40"/>
    </row>
    <row r="168" spans="12:18" x14ac:dyDescent="0.2">
      <c r="L168" s="40"/>
      <c r="M168" s="40"/>
      <c r="N168" s="40"/>
      <c r="O168" s="40"/>
      <c r="P168" s="40"/>
      <c r="Q168" s="40"/>
      <c r="R168" s="40"/>
    </row>
    <row r="169" spans="12:18" x14ac:dyDescent="0.2">
      <c r="L169" s="40"/>
      <c r="M169" s="40"/>
      <c r="N169" s="40"/>
      <c r="O169" s="40"/>
      <c r="P169" s="40"/>
      <c r="Q169" s="40"/>
      <c r="R169" s="40"/>
    </row>
    <row r="170" spans="12:18" x14ac:dyDescent="0.2">
      <c r="L170" s="40"/>
      <c r="M170" s="40"/>
      <c r="N170" s="40"/>
      <c r="O170" s="40"/>
      <c r="P170" s="40"/>
      <c r="Q170" s="40"/>
      <c r="R170" s="40"/>
    </row>
    <row r="171" spans="12:18" x14ac:dyDescent="0.2">
      <c r="L171" s="40"/>
      <c r="M171" s="40"/>
      <c r="N171" s="40"/>
      <c r="O171" s="40"/>
      <c r="P171" s="40"/>
      <c r="Q171" s="40"/>
      <c r="R171" s="40"/>
    </row>
    <row r="172" spans="12:18" x14ac:dyDescent="0.2">
      <c r="L172" s="40"/>
      <c r="M172" s="40"/>
      <c r="N172" s="40"/>
      <c r="O172" s="40"/>
      <c r="P172" s="40"/>
      <c r="Q172" s="40"/>
      <c r="R172" s="40"/>
    </row>
    <row r="173" spans="12:18" x14ac:dyDescent="0.2">
      <c r="L173" s="40"/>
      <c r="M173" s="40"/>
      <c r="N173" s="40"/>
      <c r="O173" s="40"/>
      <c r="P173" s="40"/>
      <c r="Q173" s="40"/>
      <c r="R173" s="40"/>
    </row>
    <row r="174" spans="12:18" x14ac:dyDescent="0.2">
      <c r="L174" s="40"/>
      <c r="M174" s="40"/>
      <c r="N174" s="40"/>
      <c r="O174" s="40"/>
      <c r="P174" s="40"/>
      <c r="Q174" s="40"/>
      <c r="R174" s="40"/>
    </row>
    <row r="175" spans="12:18" x14ac:dyDescent="0.2">
      <c r="L175" s="40"/>
      <c r="M175" s="40"/>
      <c r="N175" s="40"/>
      <c r="O175" s="40"/>
      <c r="P175" s="40"/>
      <c r="Q175" s="40"/>
      <c r="R175" s="40"/>
    </row>
    <row r="176" spans="12:18" x14ac:dyDescent="0.2">
      <c r="L176" s="40"/>
      <c r="M176" s="40"/>
      <c r="N176" s="40"/>
      <c r="O176" s="40"/>
      <c r="P176" s="40"/>
      <c r="Q176" s="40"/>
      <c r="R176" s="40"/>
    </row>
    <row r="177" spans="11:18" x14ac:dyDescent="0.2">
      <c r="L177" s="40"/>
      <c r="M177" s="40"/>
      <c r="N177" s="40"/>
      <c r="O177" s="40"/>
      <c r="P177" s="40"/>
      <c r="Q177" s="40"/>
      <c r="R177" s="40"/>
    </row>
    <row r="178" spans="11:18" x14ac:dyDescent="0.2">
      <c r="L178" s="40"/>
      <c r="M178" s="40"/>
      <c r="N178" s="40"/>
      <c r="O178" s="40"/>
      <c r="P178" s="40"/>
      <c r="Q178" s="40"/>
      <c r="R178" s="40"/>
    </row>
    <row r="179" spans="11:18" x14ac:dyDescent="0.2">
      <c r="L179" s="40"/>
      <c r="M179" s="40"/>
      <c r="N179" s="40"/>
      <c r="O179" s="40"/>
      <c r="P179" s="40"/>
      <c r="Q179" s="40"/>
      <c r="R179" s="40"/>
    </row>
    <row r="180" spans="11:18" x14ac:dyDescent="0.2">
      <c r="L180" s="40"/>
      <c r="M180" s="40"/>
      <c r="N180" s="40"/>
      <c r="O180" s="40"/>
      <c r="P180" s="40"/>
      <c r="Q180" s="40"/>
      <c r="R180" s="40"/>
    </row>
    <row r="181" spans="11:18" x14ac:dyDescent="0.2">
      <c r="L181" s="40"/>
      <c r="M181" s="40"/>
      <c r="N181" s="40"/>
      <c r="O181" s="40"/>
      <c r="P181" s="40"/>
      <c r="Q181" s="40"/>
      <c r="R181" s="40"/>
    </row>
    <row r="182" spans="11:18" ht="19" x14ac:dyDescent="0.25">
      <c r="K182" s="49"/>
      <c r="L182" s="49"/>
    </row>
    <row r="183" spans="11:18" ht="21" x14ac:dyDescent="0.25">
      <c r="K183" s="50"/>
      <c r="L183" s="51"/>
      <c r="M183" s="49"/>
      <c r="O183" s="52"/>
    </row>
    <row r="184" spans="11:18" x14ac:dyDescent="0.2">
      <c r="N184" s="50"/>
      <c r="O184" s="53"/>
    </row>
  </sheetData>
  <sortState xmlns:xlrd2="http://schemas.microsoft.com/office/spreadsheetml/2017/richdata2" ref="L3:L181">
    <sortCondition ref="L3:L1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D007-D7BC-4820-9726-F5678D7822D0}">
  <dimension ref="A1:X206"/>
  <sheetViews>
    <sheetView workbookViewId="0">
      <pane ySplit="2" topLeftCell="A135" activePane="bottomLeft" state="frozen"/>
      <selection pane="bottomLeft" activeCell="N137" sqref="N137"/>
    </sheetView>
  </sheetViews>
  <sheetFormatPr baseColWidth="10" defaultColWidth="8.83203125" defaultRowHeight="15" x14ac:dyDescent="0.2"/>
  <cols>
    <col min="1" max="1" width="11.33203125" style="2" customWidth="1"/>
    <col min="2" max="2" width="8.33203125" style="4" bestFit="1" customWidth="1"/>
    <col min="3" max="3" width="9" style="4" bestFit="1" customWidth="1"/>
    <col min="4" max="4" width="8.5" style="2" bestFit="1" customWidth="1"/>
    <col min="5" max="5" width="6" style="2" bestFit="1" customWidth="1"/>
    <col min="6" max="6" width="8.6640625" style="2"/>
    <col min="7" max="8" width="8.33203125" style="2" customWidth="1"/>
    <col min="9" max="9" width="10.83203125" style="2" bestFit="1" customWidth="1"/>
    <col min="10" max="10" width="8.33203125" style="2" customWidth="1"/>
    <col min="11" max="11" width="12" style="2" customWidth="1"/>
    <col min="12" max="12" width="8.5" customWidth="1"/>
    <col min="13" max="13" width="18.5" customWidth="1"/>
    <col min="14" max="14" width="13" customWidth="1"/>
    <col min="15" max="15" width="12.1640625" customWidth="1"/>
    <col min="16" max="16" width="12.83203125" customWidth="1"/>
    <col min="17" max="17" width="9.6640625" customWidth="1"/>
    <col min="18" max="18" width="13.1640625" customWidth="1"/>
    <col min="19" max="19" width="8.5" customWidth="1"/>
    <col min="21" max="21" width="0.6640625" customWidth="1"/>
    <col min="22" max="22" width="12.6640625" customWidth="1"/>
    <col min="23" max="23" width="9" customWidth="1"/>
  </cols>
  <sheetData>
    <row r="1" spans="1:13" ht="19" x14ac:dyDescent="0.25">
      <c r="A1" s="18" t="s">
        <v>10</v>
      </c>
    </row>
    <row r="2" spans="1:13" ht="49.5" customHeight="1" x14ac:dyDescent="0.2">
      <c r="A2" s="1" t="s">
        <v>4</v>
      </c>
      <c r="B2" s="9" t="s">
        <v>1</v>
      </c>
      <c r="C2" s="9" t="s">
        <v>2</v>
      </c>
      <c r="D2" s="1" t="s">
        <v>3</v>
      </c>
      <c r="E2" s="1" t="s">
        <v>5</v>
      </c>
      <c r="F2" s="1" t="s">
        <v>24</v>
      </c>
      <c r="G2" s="1" t="s">
        <v>25</v>
      </c>
      <c r="H2" s="1" t="s">
        <v>26</v>
      </c>
      <c r="I2" s="1" t="s">
        <v>0</v>
      </c>
      <c r="J2" s="1" t="s">
        <v>11</v>
      </c>
      <c r="K2" s="10" t="s">
        <v>7</v>
      </c>
      <c r="L2" s="1" t="s">
        <v>27</v>
      </c>
      <c r="M2" s="1"/>
    </row>
    <row r="3" spans="1:13" x14ac:dyDescent="0.2">
      <c r="A3" s="3">
        <v>44475</v>
      </c>
      <c r="B3" s="4">
        <v>43.069816666666668</v>
      </c>
      <c r="C3" s="5">
        <v>-70.865466666666663</v>
      </c>
      <c r="D3" s="2">
        <v>1278</v>
      </c>
      <c r="E3" s="2">
        <v>1</v>
      </c>
      <c r="F3" s="2">
        <v>0</v>
      </c>
      <c r="H3" s="2">
        <v>4</v>
      </c>
      <c r="I3" s="2">
        <v>140</v>
      </c>
      <c r="J3" s="2">
        <v>3</v>
      </c>
      <c r="K3" s="2">
        <v>129</v>
      </c>
      <c r="L3" s="2">
        <v>7</v>
      </c>
    </row>
    <row r="4" spans="1:13" x14ac:dyDescent="0.2">
      <c r="A4" s="3">
        <v>44475</v>
      </c>
      <c r="C4" s="5"/>
      <c r="I4" s="2">
        <v>129</v>
      </c>
      <c r="K4" s="2">
        <v>108</v>
      </c>
    </row>
    <row r="5" spans="1:13" x14ac:dyDescent="0.2">
      <c r="A5" s="3">
        <v>44475</v>
      </c>
      <c r="C5" s="5"/>
      <c r="I5" s="2">
        <v>165</v>
      </c>
      <c r="K5" s="2">
        <v>114</v>
      </c>
    </row>
    <row r="6" spans="1:13" x14ac:dyDescent="0.2">
      <c r="A6" s="3">
        <v>44475</v>
      </c>
      <c r="C6" s="5"/>
      <c r="I6" s="2">
        <v>86</v>
      </c>
    </row>
    <row r="7" spans="1:13" x14ac:dyDescent="0.2">
      <c r="A7" s="3">
        <v>44475</v>
      </c>
      <c r="B7" s="4">
        <v>43.069833333333335</v>
      </c>
      <c r="C7" s="5">
        <v>-70.86548333333333</v>
      </c>
      <c r="D7" s="2">
        <v>1279</v>
      </c>
      <c r="E7" s="2">
        <v>2</v>
      </c>
      <c r="F7" s="2">
        <v>0</v>
      </c>
      <c r="H7" s="2">
        <v>5</v>
      </c>
      <c r="I7" s="2">
        <v>133</v>
      </c>
      <c r="J7" s="2">
        <v>1</v>
      </c>
      <c r="K7" s="2">
        <v>141</v>
      </c>
      <c r="L7" s="2">
        <v>6</v>
      </c>
    </row>
    <row r="8" spans="1:13" x14ac:dyDescent="0.2">
      <c r="A8" s="3">
        <v>44475</v>
      </c>
      <c r="C8" s="5"/>
      <c r="I8" s="2">
        <v>172</v>
      </c>
    </row>
    <row r="9" spans="1:13" x14ac:dyDescent="0.2">
      <c r="A9" s="3">
        <v>44475</v>
      </c>
      <c r="C9" s="5"/>
      <c r="I9" s="2">
        <v>151</v>
      </c>
    </row>
    <row r="10" spans="1:13" x14ac:dyDescent="0.2">
      <c r="A10" s="3">
        <v>44475</v>
      </c>
      <c r="I10" s="2">
        <v>186</v>
      </c>
    </row>
    <row r="11" spans="1:13" x14ac:dyDescent="0.2">
      <c r="A11" s="3">
        <v>44475</v>
      </c>
      <c r="I11" s="2">
        <v>141</v>
      </c>
    </row>
    <row r="12" spans="1:13" x14ac:dyDescent="0.2">
      <c r="A12" s="3">
        <v>44475</v>
      </c>
      <c r="B12" s="4">
        <v>43.069850000000002</v>
      </c>
      <c r="C12" s="5">
        <v>-70.865499999999997</v>
      </c>
      <c r="D12" s="2">
        <v>1280</v>
      </c>
      <c r="E12" s="2">
        <v>3</v>
      </c>
      <c r="F12" s="2">
        <v>0</v>
      </c>
      <c r="H12" s="2">
        <v>8</v>
      </c>
      <c r="I12" s="2">
        <v>124</v>
      </c>
      <c r="J12" s="2">
        <v>6</v>
      </c>
      <c r="K12" s="2">
        <v>147</v>
      </c>
      <c r="L12" s="2">
        <v>14</v>
      </c>
    </row>
    <row r="13" spans="1:13" x14ac:dyDescent="0.2">
      <c r="A13" s="3">
        <v>44475</v>
      </c>
      <c r="I13" s="2">
        <v>174</v>
      </c>
      <c r="K13" s="2">
        <v>99</v>
      </c>
    </row>
    <row r="14" spans="1:13" x14ac:dyDescent="0.2">
      <c r="A14" s="3">
        <v>44475</v>
      </c>
      <c r="I14" s="2">
        <v>111</v>
      </c>
      <c r="K14" s="2">
        <v>134</v>
      </c>
    </row>
    <row r="15" spans="1:13" x14ac:dyDescent="0.2">
      <c r="A15" s="3">
        <v>44475</v>
      </c>
      <c r="I15" s="2">
        <v>97</v>
      </c>
      <c r="K15" s="2">
        <v>114</v>
      </c>
    </row>
    <row r="16" spans="1:13" x14ac:dyDescent="0.2">
      <c r="A16" s="3">
        <v>44475</v>
      </c>
      <c r="I16" s="2">
        <v>124</v>
      </c>
      <c r="K16" s="2">
        <v>127</v>
      </c>
    </row>
    <row r="17" spans="1:12" x14ac:dyDescent="0.2">
      <c r="A17" s="3">
        <v>44475</v>
      </c>
      <c r="I17" s="2">
        <v>114</v>
      </c>
      <c r="K17" s="2">
        <v>113</v>
      </c>
    </row>
    <row r="18" spans="1:12" x14ac:dyDescent="0.2">
      <c r="A18" s="3">
        <v>44475</v>
      </c>
      <c r="I18" s="2">
        <v>136</v>
      </c>
    </row>
    <row r="19" spans="1:12" x14ac:dyDescent="0.2">
      <c r="A19" s="3">
        <v>44475</v>
      </c>
      <c r="I19" s="2">
        <v>154</v>
      </c>
    </row>
    <row r="20" spans="1:12" x14ac:dyDescent="0.2">
      <c r="A20" s="3">
        <v>44475</v>
      </c>
      <c r="B20" s="4">
        <v>43.069733333333332</v>
      </c>
      <c r="C20" s="5">
        <v>-70.865399999999994</v>
      </c>
      <c r="D20" s="2">
        <v>1281</v>
      </c>
      <c r="E20" s="2">
        <v>4</v>
      </c>
      <c r="F20" s="2">
        <v>3</v>
      </c>
      <c r="G20" s="2">
        <v>6</v>
      </c>
      <c r="H20" s="2">
        <v>13</v>
      </c>
      <c r="J20" s="2">
        <v>8</v>
      </c>
      <c r="K20" s="2">
        <v>195</v>
      </c>
      <c r="L20" s="2">
        <v>21</v>
      </c>
    </row>
    <row r="21" spans="1:12" x14ac:dyDescent="0.2">
      <c r="A21" s="3">
        <v>44475</v>
      </c>
      <c r="C21" s="5"/>
      <c r="G21" s="2">
        <v>7</v>
      </c>
      <c r="K21" s="2">
        <v>116</v>
      </c>
    </row>
    <row r="22" spans="1:12" x14ac:dyDescent="0.2">
      <c r="A22" s="3">
        <v>44475</v>
      </c>
      <c r="C22" s="5"/>
      <c r="G22" s="2">
        <v>7</v>
      </c>
      <c r="K22" s="2">
        <v>179</v>
      </c>
    </row>
    <row r="23" spans="1:12" x14ac:dyDescent="0.2">
      <c r="A23" s="3">
        <v>44475</v>
      </c>
      <c r="C23" s="5"/>
      <c r="I23" s="2">
        <v>152</v>
      </c>
      <c r="K23" s="2">
        <v>87</v>
      </c>
    </row>
    <row r="24" spans="1:12" x14ac:dyDescent="0.2">
      <c r="A24" s="3">
        <v>44475</v>
      </c>
      <c r="I24" s="2">
        <v>145</v>
      </c>
      <c r="K24" s="2">
        <v>139</v>
      </c>
    </row>
    <row r="25" spans="1:12" x14ac:dyDescent="0.2">
      <c r="A25" s="3">
        <v>44475</v>
      </c>
      <c r="I25" s="2">
        <v>169</v>
      </c>
      <c r="K25" s="2">
        <v>126</v>
      </c>
    </row>
    <row r="26" spans="1:12" x14ac:dyDescent="0.2">
      <c r="A26" s="3">
        <v>44475</v>
      </c>
      <c r="I26" s="2">
        <v>141</v>
      </c>
      <c r="K26" s="2">
        <v>129</v>
      </c>
    </row>
    <row r="27" spans="1:12" x14ac:dyDescent="0.2">
      <c r="A27" s="3">
        <v>44475</v>
      </c>
      <c r="I27" s="2">
        <v>199</v>
      </c>
      <c r="K27" s="2">
        <v>119</v>
      </c>
    </row>
    <row r="28" spans="1:12" x14ac:dyDescent="0.2">
      <c r="A28" s="3">
        <v>44475</v>
      </c>
      <c r="I28" s="2">
        <v>94</v>
      </c>
    </row>
    <row r="29" spans="1:12" x14ac:dyDescent="0.2">
      <c r="A29" s="3">
        <v>44475</v>
      </c>
      <c r="I29" s="2">
        <v>130</v>
      </c>
    </row>
    <row r="30" spans="1:12" x14ac:dyDescent="0.2">
      <c r="A30" s="3">
        <v>44475</v>
      </c>
      <c r="I30" s="2">
        <v>145</v>
      </c>
    </row>
    <row r="31" spans="1:12" x14ac:dyDescent="0.2">
      <c r="A31" s="3">
        <v>44475</v>
      </c>
      <c r="I31" s="2">
        <v>131</v>
      </c>
    </row>
    <row r="32" spans="1:12" x14ac:dyDescent="0.2">
      <c r="A32" s="3">
        <v>44475</v>
      </c>
      <c r="I32" s="2">
        <v>177</v>
      </c>
    </row>
    <row r="33" spans="1:12" x14ac:dyDescent="0.2">
      <c r="A33" s="3">
        <v>44475</v>
      </c>
      <c r="I33" s="2">
        <v>138</v>
      </c>
    </row>
    <row r="34" spans="1:12" x14ac:dyDescent="0.2">
      <c r="A34" s="3">
        <v>44475</v>
      </c>
      <c r="I34" s="2">
        <v>170</v>
      </c>
    </row>
    <row r="35" spans="1:12" x14ac:dyDescent="0.2">
      <c r="A35" s="3">
        <v>44475</v>
      </c>
      <c r="I35" s="2">
        <v>162</v>
      </c>
    </row>
    <row r="36" spans="1:12" x14ac:dyDescent="0.2">
      <c r="A36" s="3">
        <v>44475</v>
      </c>
      <c r="B36" s="4">
        <v>43.069783333333298</v>
      </c>
      <c r="C36" s="5">
        <v>-70.865166666666667</v>
      </c>
      <c r="D36" s="2">
        <v>1283</v>
      </c>
      <c r="E36" s="2">
        <v>5</v>
      </c>
      <c r="F36" s="2">
        <v>14</v>
      </c>
      <c r="G36" s="2">
        <v>12</v>
      </c>
      <c r="H36" s="2">
        <v>29</v>
      </c>
      <c r="J36" s="2">
        <v>4</v>
      </c>
      <c r="K36" s="2">
        <v>127</v>
      </c>
      <c r="L36" s="2">
        <v>30</v>
      </c>
    </row>
    <row r="37" spans="1:12" x14ac:dyDescent="0.2">
      <c r="A37" s="3">
        <v>44475</v>
      </c>
      <c r="C37" s="5"/>
      <c r="G37" s="2">
        <v>16</v>
      </c>
      <c r="K37" s="2">
        <v>117</v>
      </c>
    </row>
    <row r="38" spans="1:12" x14ac:dyDescent="0.2">
      <c r="A38" s="3">
        <v>44475</v>
      </c>
      <c r="C38" s="5"/>
      <c r="G38" s="2">
        <v>6</v>
      </c>
      <c r="K38" s="2">
        <v>94</v>
      </c>
    </row>
    <row r="39" spans="1:12" x14ac:dyDescent="0.2">
      <c r="A39" s="3">
        <v>44475</v>
      </c>
      <c r="C39" s="5"/>
      <c r="G39" s="2">
        <v>7</v>
      </c>
      <c r="K39" s="2">
        <v>116</v>
      </c>
    </row>
    <row r="40" spans="1:12" x14ac:dyDescent="0.2">
      <c r="A40" s="3">
        <v>44475</v>
      </c>
      <c r="C40" s="5"/>
      <c r="G40" s="2">
        <v>6</v>
      </c>
    </row>
    <row r="41" spans="1:12" x14ac:dyDescent="0.2">
      <c r="A41" s="3">
        <v>44475</v>
      </c>
      <c r="C41" s="5"/>
      <c r="G41" s="2">
        <v>4</v>
      </c>
    </row>
    <row r="42" spans="1:12" x14ac:dyDescent="0.2">
      <c r="A42" s="3">
        <v>44475</v>
      </c>
      <c r="C42" s="5"/>
      <c r="G42" s="2">
        <v>4</v>
      </c>
    </row>
    <row r="43" spans="1:12" x14ac:dyDescent="0.2">
      <c r="A43" s="3">
        <v>44475</v>
      </c>
      <c r="C43" s="5"/>
      <c r="G43" s="2">
        <v>5</v>
      </c>
    </row>
    <row r="44" spans="1:12" x14ac:dyDescent="0.2">
      <c r="A44" s="3">
        <v>44475</v>
      </c>
      <c r="C44" s="5"/>
      <c r="G44" s="2">
        <v>4</v>
      </c>
    </row>
    <row r="45" spans="1:12" x14ac:dyDescent="0.2">
      <c r="A45" s="3">
        <v>44475</v>
      </c>
      <c r="C45" s="5"/>
      <c r="G45" s="2">
        <v>15</v>
      </c>
    </row>
    <row r="46" spans="1:12" x14ac:dyDescent="0.2">
      <c r="A46" s="3">
        <v>44475</v>
      </c>
      <c r="C46" s="5"/>
      <c r="G46" s="2">
        <v>9</v>
      </c>
    </row>
    <row r="47" spans="1:12" x14ac:dyDescent="0.2">
      <c r="A47" s="3">
        <v>44475</v>
      </c>
      <c r="C47" s="5"/>
      <c r="G47" s="2">
        <v>10</v>
      </c>
    </row>
    <row r="48" spans="1:12" x14ac:dyDescent="0.2">
      <c r="A48" s="3">
        <v>44475</v>
      </c>
      <c r="C48" s="5"/>
      <c r="G48" s="2">
        <v>9</v>
      </c>
    </row>
    <row r="49" spans="1:9" x14ac:dyDescent="0.2">
      <c r="A49" s="3">
        <v>44475</v>
      </c>
      <c r="C49" s="5"/>
      <c r="G49" s="2">
        <v>19</v>
      </c>
    </row>
    <row r="50" spans="1:9" x14ac:dyDescent="0.2">
      <c r="A50" s="3">
        <v>44475</v>
      </c>
      <c r="C50" s="5"/>
      <c r="I50" s="2">
        <v>49</v>
      </c>
    </row>
    <row r="51" spans="1:9" x14ac:dyDescent="0.2">
      <c r="A51" s="3">
        <v>44475</v>
      </c>
      <c r="C51" s="5"/>
      <c r="I51" s="2">
        <v>55</v>
      </c>
    </row>
    <row r="52" spans="1:9" x14ac:dyDescent="0.2">
      <c r="A52" s="3">
        <v>44475</v>
      </c>
      <c r="C52" s="5"/>
      <c r="I52" s="2">
        <v>73</v>
      </c>
    </row>
    <row r="53" spans="1:9" x14ac:dyDescent="0.2">
      <c r="A53" s="3">
        <v>44475</v>
      </c>
      <c r="C53" s="5"/>
      <c r="I53" s="2">
        <v>61</v>
      </c>
    </row>
    <row r="54" spans="1:9" x14ac:dyDescent="0.2">
      <c r="A54" s="3">
        <v>44475</v>
      </c>
      <c r="C54" s="5"/>
      <c r="I54" s="2">
        <v>101</v>
      </c>
    </row>
    <row r="55" spans="1:9" x14ac:dyDescent="0.2">
      <c r="A55" s="3">
        <v>44475</v>
      </c>
      <c r="C55" s="5"/>
      <c r="I55" s="2">
        <v>83</v>
      </c>
    </row>
    <row r="56" spans="1:9" x14ac:dyDescent="0.2">
      <c r="A56" s="3">
        <v>44475</v>
      </c>
      <c r="C56" s="5"/>
      <c r="I56" s="2">
        <v>73</v>
      </c>
    </row>
    <row r="57" spans="1:9" x14ac:dyDescent="0.2">
      <c r="A57" s="3">
        <v>44475</v>
      </c>
      <c r="C57" s="5"/>
      <c r="I57" s="2">
        <v>61</v>
      </c>
    </row>
    <row r="58" spans="1:9" x14ac:dyDescent="0.2">
      <c r="A58" s="3">
        <v>44475</v>
      </c>
      <c r="C58" s="5"/>
      <c r="I58" s="2">
        <v>78</v>
      </c>
    </row>
    <row r="59" spans="1:9" x14ac:dyDescent="0.2">
      <c r="A59" s="3">
        <v>44475</v>
      </c>
      <c r="I59" s="2">
        <v>121</v>
      </c>
    </row>
    <row r="60" spans="1:9" x14ac:dyDescent="0.2">
      <c r="A60" s="3">
        <v>44475</v>
      </c>
      <c r="I60" s="2">
        <v>160</v>
      </c>
    </row>
    <row r="61" spans="1:9" x14ac:dyDescent="0.2">
      <c r="A61" s="3">
        <v>44475</v>
      </c>
      <c r="I61" s="2">
        <v>165</v>
      </c>
    </row>
    <row r="62" spans="1:9" x14ac:dyDescent="0.2">
      <c r="A62" s="3">
        <v>44475</v>
      </c>
      <c r="I62" s="2">
        <v>144</v>
      </c>
    </row>
    <row r="63" spans="1:9" x14ac:dyDescent="0.2">
      <c r="A63" s="3">
        <v>44475</v>
      </c>
      <c r="I63" s="2">
        <v>113</v>
      </c>
    </row>
    <row r="64" spans="1:9" x14ac:dyDescent="0.2">
      <c r="A64" s="3">
        <v>44475</v>
      </c>
      <c r="I64" s="2">
        <v>110</v>
      </c>
    </row>
    <row r="65" spans="1:12" x14ac:dyDescent="0.2">
      <c r="A65" s="3">
        <v>44475</v>
      </c>
      <c r="I65" s="2">
        <v>150</v>
      </c>
    </row>
    <row r="66" spans="1:12" x14ac:dyDescent="0.2">
      <c r="A66" s="3">
        <v>44475</v>
      </c>
      <c r="I66" s="2">
        <v>101</v>
      </c>
    </row>
    <row r="67" spans="1:12" x14ac:dyDescent="0.2">
      <c r="A67" s="3">
        <v>44475</v>
      </c>
      <c r="I67" s="2">
        <v>83</v>
      </c>
    </row>
    <row r="68" spans="1:12" x14ac:dyDescent="0.2">
      <c r="A68" s="3">
        <v>44475</v>
      </c>
      <c r="I68" s="2">
        <v>137</v>
      </c>
    </row>
    <row r="69" spans="1:12" x14ac:dyDescent="0.2">
      <c r="A69" s="3">
        <v>44475</v>
      </c>
      <c r="I69" s="2">
        <v>112</v>
      </c>
    </row>
    <row r="70" spans="1:12" x14ac:dyDescent="0.2">
      <c r="A70" s="3">
        <v>44475</v>
      </c>
      <c r="I70" s="2">
        <v>92</v>
      </c>
    </row>
    <row r="71" spans="1:12" x14ac:dyDescent="0.2">
      <c r="A71" s="3">
        <v>44475</v>
      </c>
      <c r="I71" s="2">
        <v>115</v>
      </c>
    </row>
    <row r="72" spans="1:12" x14ac:dyDescent="0.2">
      <c r="A72" s="3">
        <v>44475</v>
      </c>
      <c r="I72" s="2">
        <v>104</v>
      </c>
    </row>
    <row r="73" spans="1:12" x14ac:dyDescent="0.2">
      <c r="A73" s="3">
        <v>44475</v>
      </c>
      <c r="I73" s="2">
        <v>112</v>
      </c>
    </row>
    <row r="74" spans="1:12" x14ac:dyDescent="0.2">
      <c r="A74" s="3">
        <v>44475</v>
      </c>
      <c r="I74" s="2">
        <v>127</v>
      </c>
    </row>
    <row r="75" spans="1:12" x14ac:dyDescent="0.2">
      <c r="A75" s="3">
        <v>44475</v>
      </c>
      <c r="I75" s="2">
        <v>113</v>
      </c>
    </row>
    <row r="76" spans="1:12" x14ac:dyDescent="0.2">
      <c r="A76" s="3">
        <v>44475</v>
      </c>
      <c r="I76" s="2">
        <v>149</v>
      </c>
    </row>
    <row r="77" spans="1:12" x14ac:dyDescent="0.2">
      <c r="A77" s="3">
        <v>44475</v>
      </c>
      <c r="I77" s="2">
        <v>128</v>
      </c>
    </row>
    <row r="78" spans="1:12" x14ac:dyDescent="0.2">
      <c r="A78" s="3">
        <v>44475</v>
      </c>
      <c r="I78" s="2">
        <v>129</v>
      </c>
    </row>
    <row r="79" spans="1:12" x14ac:dyDescent="0.2">
      <c r="A79" s="3">
        <v>44475</v>
      </c>
      <c r="B79" s="4">
        <v>43.069483333333331</v>
      </c>
      <c r="C79" s="4">
        <v>-70.865300000000005</v>
      </c>
      <c r="D79" s="2">
        <v>1285</v>
      </c>
      <c r="E79" s="2">
        <v>6</v>
      </c>
      <c r="F79" s="2">
        <v>4</v>
      </c>
      <c r="G79" s="2">
        <v>8</v>
      </c>
      <c r="H79" s="2">
        <v>9</v>
      </c>
      <c r="J79" s="2">
        <v>1</v>
      </c>
      <c r="K79" s="2">
        <v>98</v>
      </c>
      <c r="L79" s="2">
        <v>10</v>
      </c>
    </row>
    <row r="80" spans="1:12" x14ac:dyDescent="0.2">
      <c r="A80" s="3">
        <v>44475</v>
      </c>
      <c r="G80" s="2">
        <v>9</v>
      </c>
    </row>
    <row r="81" spans="1:23" x14ac:dyDescent="0.2">
      <c r="A81" s="3">
        <v>44475</v>
      </c>
      <c r="G81" s="2">
        <v>12</v>
      </c>
    </row>
    <row r="82" spans="1:23" x14ac:dyDescent="0.2">
      <c r="A82" s="3">
        <v>44475</v>
      </c>
      <c r="G82" s="2">
        <v>21</v>
      </c>
    </row>
    <row r="83" spans="1:23" x14ac:dyDescent="0.2">
      <c r="A83" s="3">
        <v>44475</v>
      </c>
      <c r="I83" s="2">
        <v>116</v>
      </c>
    </row>
    <row r="84" spans="1:23" x14ac:dyDescent="0.2">
      <c r="A84" s="3">
        <v>44475</v>
      </c>
      <c r="I84" s="2">
        <v>84</v>
      </c>
    </row>
    <row r="85" spans="1:23" x14ac:dyDescent="0.2">
      <c r="A85" s="3">
        <v>44475</v>
      </c>
      <c r="I85" s="2">
        <v>87</v>
      </c>
    </row>
    <row r="86" spans="1:23" x14ac:dyDescent="0.2">
      <c r="A86" s="3">
        <v>44475</v>
      </c>
      <c r="I86" s="2">
        <v>98</v>
      </c>
    </row>
    <row r="87" spans="1:23" x14ac:dyDescent="0.2">
      <c r="A87" s="3">
        <v>44475</v>
      </c>
      <c r="I87" s="2">
        <v>94</v>
      </c>
    </row>
    <row r="88" spans="1:23" x14ac:dyDescent="0.2">
      <c r="A88" s="3">
        <v>44475</v>
      </c>
      <c r="I88" s="2">
        <v>147</v>
      </c>
    </row>
    <row r="89" spans="1:23" x14ac:dyDescent="0.2">
      <c r="A89" s="3">
        <v>44475</v>
      </c>
      <c r="I89" s="2">
        <v>113</v>
      </c>
    </row>
    <row r="90" spans="1:23" x14ac:dyDescent="0.2">
      <c r="A90" s="3">
        <v>44475</v>
      </c>
      <c r="I90" s="2">
        <v>89</v>
      </c>
    </row>
    <row r="91" spans="1:23" x14ac:dyDescent="0.2">
      <c r="A91" s="3">
        <v>44475</v>
      </c>
      <c r="I91" s="2">
        <v>124</v>
      </c>
    </row>
    <row r="92" spans="1:23" x14ac:dyDescent="0.2">
      <c r="A92" s="3">
        <v>44475</v>
      </c>
      <c r="B92" s="4">
        <v>43.069899999999997</v>
      </c>
      <c r="C92" s="4">
        <v>-70.865750000000006</v>
      </c>
      <c r="D92" s="2">
        <v>1286</v>
      </c>
      <c r="E92" s="2">
        <v>7</v>
      </c>
      <c r="F92" s="2">
        <v>0</v>
      </c>
      <c r="H92" s="2">
        <v>4</v>
      </c>
      <c r="I92" s="2">
        <v>111</v>
      </c>
      <c r="J92" s="2">
        <v>0</v>
      </c>
      <c r="L92" s="2">
        <v>4</v>
      </c>
    </row>
    <row r="93" spans="1:23" ht="19" x14ac:dyDescent="0.25">
      <c r="A93" s="3">
        <v>44475</v>
      </c>
      <c r="I93" s="2">
        <v>123</v>
      </c>
      <c r="M93" s="2"/>
      <c r="N93" s="4"/>
      <c r="O93" s="4"/>
      <c r="P93" s="2"/>
      <c r="Q93" s="17"/>
      <c r="R93" s="16"/>
      <c r="S93" s="16"/>
      <c r="T93" s="16"/>
      <c r="U93" s="16"/>
      <c r="V93" s="16"/>
      <c r="W93" s="16"/>
    </row>
    <row r="94" spans="1:23" ht="19" x14ac:dyDescent="0.25">
      <c r="A94" s="3">
        <v>44475</v>
      </c>
      <c r="I94" s="2">
        <v>113</v>
      </c>
      <c r="M94" s="2"/>
      <c r="N94" s="4"/>
      <c r="O94" s="4"/>
      <c r="P94" s="2"/>
      <c r="Q94" s="17"/>
      <c r="R94" s="16"/>
      <c r="S94" s="16"/>
      <c r="T94" s="16"/>
      <c r="U94" s="16"/>
      <c r="V94" s="16"/>
      <c r="W94" s="16"/>
    </row>
    <row r="95" spans="1:23" x14ac:dyDescent="0.2">
      <c r="A95" s="3">
        <v>44475</v>
      </c>
      <c r="I95" s="2">
        <v>101</v>
      </c>
      <c r="M95" s="2"/>
      <c r="N95" s="2"/>
      <c r="O95" s="2"/>
      <c r="P95" s="2"/>
      <c r="Q95" s="2"/>
      <c r="R95" s="2"/>
      <c r="S95" s="2"/>
      <c r="T95" s="2"/>
      <c r="U95" s="2"/>
    </row>
    <row r="96" spans="1:23" x14ac:dyDescent="0.2">
      <c r="A96" s="3">
        <v>44477</v>
      </c>
      <c r="B96" s="4">
        <v>43.069850000000002</v>
      </c>
      <c r="C96" s="4">
        <v>-70.865799999999993</v>
      </c>
      <c r="D96" s="2">
        <v>1316</v>
      </c>
      <c r="E96" s="2">
        <v>8</v>
      </c>
      <c r="F96" s="2">
        <v>8</v>
      </c>
      <c r="G96" s="2">
        <v>18</v>
      </c>
      <c r="H96" s="2">
        <v>8</v>
      </c>
      <c r="J96" s="2">
        <v>6</v>
      </c>
      <c r="K96" s="2">
        <v>88</v>
      </c>
      <c r="L96" s="2">
        <v>14</v>
      </c>
      <c r="M96" s="2"/>
      <c r="N96" s="2"/>
      <c r="O96" s="2"/>
      <c r="P96" s="2"/>
      <c r="Q96" s="2"/>
      <c r="R96" s="2"/>
      <c r="S96" s="2"/>
    </row>
    <row r="97" spans="1:21" x14ac:dyDescent="0.2">
      <c r="A97" s="3">
        <v>44477</v>
      </c>
      <c r="G97" s="2">
        <v>16</v>
      </c>
      <c r="K97" s="2">
        <v>77</v>
      </c>
      <c r="M97" s="2"/>
      <c r="N97" s="2"/>
      <c r="O97" s="2"/>
      <c r="P97" s="2"/>
      <c r="Q97" s="2"/>
      <c r="R97" s="2"/>
      <c r="S97" s="2"/>
    </row>
    <row r="98" spans="1:21" x14ac:dyDescent="0.2">
      <c r="A98" s="3">
        <v>44477</v>
      </c>
      <c r="G98" s="2">
        <v>12</v>
      </c>
      <c r="K98" s="2">
        <v>83</v>
      </c>
      <c r="M98" s="2"/>
      <c r="N98" s="2"/>
      <c r="O98" s="2"/>
      <c r="P98" s="2"/>
      <c r="Q98" s="2"/>
      <c r="R98" s="2"/>
      <c r="S98" s="2"/>
    </row>
    <row r="99" spans="1:21" x14ac:dyDescent="0.2">
      <c r="A99" s="3">
        <v>44477</v>
      </c>
      <c r="G99" s="2">
        <v>8</v>
      </c>
      <c r="K99" s="2">
        <v>110</v>
      </c>
      <c r="M99" s="2"/>
      <c r="N99" s="2"/>
      <c r="O99" s="2"/>
      <c r="P99" s="2"/>
      <c r="Q99" s="2"/>
      <c r="R99" s="2"/>
      <c r="S99" s="2"/>
    </row>
    <row r="100" spans="1:21" x14ac:dyDescent="0.2">
      <c r="A100" s="3">
        <v>44477</v>
      </c>
      <c r="G100" s="2">
        <v>12</v>
      </c>
      <c r="K100" s="2">
        <v>98</v>
      </c>
      <c r="M100" s="2"/>
      <c r="N100" s="2"/>
      <c r="O100" s="2"/>
      <c r="P100" s="2"/>
      <c r="Q100" s="2"/>
      <c r="R100" s="2"/>
      <c r="S100" s="2"/>
    </row>
    <row r="101" spans="1:21" x14ac:dyDescent="0.2">
      <c r="A101" s="3">
        <v>44477</v>
      </c>
      <c r="G101" s="2">
        <v>9</v>
      </c>
      <c r="K101" s="2">
        <v>90</v>
      </c>
      <c r="M101" s="2"/>
      <c r="N101" s="2"/>
      <c r="O101" s="2"/>
      <c r="P101" s="2"/>
      <c r="Q101" s="2"/>
      <c r="R101" s="2"/>
      <c r="S101" s="2"/>
    </row>
    <row r="102" spans="1:21" x14ac:dyDescent="0.2">
      <c r="A102" s="3">
        <v>44477</v>
      </c>
      <c r="G102" s="2">
        <v>7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3">
        <v>44477</v>
      </c>
      <c r="G103" s="2">
        <v>20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s="3">
        <v>44477</v>
      </c>
      <c r="I104" s="2">
        <v>160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">
      <c r="A105" s="3">
        <v>44477</v>
      </c>
      <c r="I105" s="2">
        <v>150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">
      <c r="A106" s="3">
        <v>44477</v>
      </c>
      <c r="I106" s="2">
        <v>140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">
      <c r="A107" s="3">
        <v>44477</v>
      </c>
      <c r="I107" s="2">
        <v>130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3">
        <v>44477</v>
      </c>
      <c r="I108" s="2">
        <v>136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">
      <c r="A109" s="3">
        <v>44477</v>
      </c>
      <c r="I109" s="2">
        <v>130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">
      <c r="A110" s="3">
        <v>44477</v>
      </c>
      <c r="I110" s="2">
        <v>110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">
      <c r="A111" s="3">
        <v>44477</v>
      </c>
      <c r="I111" s="2">
        <v>125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3">
        <v>44477</v>
      </c>
      <c r="B112" s="4">
        <v>43.069800000000001</v>
      </c>
      <c r="C112" s="4">
        <v>-70.86581666666666</v>
      </c>
      <c r="D112" s="2">
        <v>1317</v>
      </c>
      <c r="E112" s="2">
        <v>9</v>
      </c>
      <c r="F112" s="2">
        <v>1</v>
      </c>
      <c r="G112" s="2">
        <v>10</v>
      </c>
      <c r="H112" s="2">
        <v>7</v>
      </c>
      <c r="J112" s="2">
        <v>4</v>
      </c>
      <c r="K112" s="2">
        <v>75</v>
      </c>
      <c r="L112" s="2">
        <v>11</v>
      </c>
      <c r="M112" s="2"/>
      <c r="N112" s="2"/>
      <c r="O112" s="2"/>
      <c r="P112" s="2"/>
      <c r="Q112" s="2"/>
      <c r="R112" s="2"/>
      <c r="S112" s="2"/>
    </row>
    <row r="113" spans="1:21" x14ac:dyDescent="0.2">
      <c r="A113" s="3">
        <v>44477</v>
      </c>
      <c r="I113" s="2">
        <v>110</v>
      </c>
      <c r="K113" s="2">
        <v>70</v>
      </c>
      <c r="M113" s="2"/>
      <c r="N113" s="2"/>
      <c r="O113" s="2"/>
      <c r="P113" s="2"/>
      <c r="Q113" s="2"/>
      <c r="R113" s="2"/>
      <c r="S113" s="2"/>
    </row>
    <row r="114" spans="1:21" x14ac:dyDescent="0.2">
      <c r="A114" s="3">
        <v>44477</v>
      </c>
      <c r="I114" s="2">
        <v>142</v>
      </c>
      <c r="K114" s="2">
        <v>93</v>
      </c>
      <c r="M114" s="2"/>
      <c r="N114" s="2"/>
      <c r="O114" s="2"/>
      <c r="P114" s="2"/>
      <c r="Q114" s="2"/>
      <c r="R114" s="2"/>
      <c r="S114" s="2"/>
    </row>
    <row r="115" spans="1:21" x14ac:dyDescent="0.2">
      <c r="A115" s="3">
        <v>44477</v>
      </c>
      <c r="I115" s="2">
        <v>150</v>
      </c>
      <c r="K115" s="2">
        <v>94</v>
      </c>
      <c r="M115" s="2"/>
      <c r="N115" s="2"/>
      <c r="O115" s="2"/>
      <c r="P115" s="2"/>
      <c r="Q115" s="2"/>
      <c r="R115" s="2"/>
      <c r="S115" s="2"/>
    </row>
    <row r="116" spans="1:21" x14ac:dyDescent="0.2">
      <c r="A116" s="3">
        <v>44477</v>
      </c>
      <c r="I116" s="2">
        <v>50</v>
      </c>
      <c r="M116" s="2"/>
      <c r="N116" s="2"/>
      <c r="O116" s="2"/>
      <c r="P116" s="2"/>
      <c r="Q116" s="2"/>
      <c r="R116" s="2"/>
      <c r="S116" s="2"/>
    </row>
    <row r="117" spans="1:21" x14ac:dyDescent="0.2">
      <c r="A117" s="3">
        <v>44477</v>
      </c>
      <c r="I117" s="2">
        <v>170</v>
      </c>
      <c r="M117" s="2"/>
      <c r="N117" s="2"/>
      <c r="O117" s="2"/>
      <c r="P117" s="2"/>
      <c r="Q117" s="2"/>
      <c r="R117" s="2"/>
      <c r="S117" s="2"/>
    </row>
    <row r="118" spans="1:21" x14ac:dyDescent="0.2">
      <c r="A118" s="3">
        <v>44477</v>
      </c>
      <c r="I118" s="2">
        <v>142</v>
      </c>
      <c r="M118" s="2"/>
      <c r="N118" s="2"/>
      <c r="O118" s="2"/>
      <c r="P118" s="2"/>
      <c r="Q118" s="2"/>
      <c r="R118" s="2"/>
      <c r="S118" s="2"/>
    </row>
    <row r="119" spans="1:21" x14ac:dyDescent="0.2">
      <c r="A119" s="3">
        <v>44477</v>
      </c>
      <c r="I119" s="2">
        <v>120</v>
      </c>
      <c r="M119" s="2"/>
      <c r="N119" s="2"/>
      <c r="O119" s="2"/>
      <c r="P119" s="2"/>
      <c r="Q119" s="2"/>
      <c r="R119" s="2"/>
      <c r="S119" s="2"/>
    </row>
    <row r="120" spans="1:21" x14ac:dyDescent="0.2">
      <c r="A120" s="3">
        <v>44477</v>
      </c>
      <c r="B120" s="4">
        <v>43.069800000000001</v>
      </c>
      <c r="C120" s="4">
        <v>-70.865766666666673</v>
      </c>
      <c r="D120" s="2">
        <v>1318</v>
      </c>
      <c r="E120" s="2">
        <v>10</v>
      </c>
      <c r="F120" s="2">
        <v>6</v>
      </c>
      <c r="G120" s="2">
        <v>11</v>
      </c>
      <c r="H120" s="2">
        <v>17</v>
      </c>
      <c r="J120" s="2">
        <v>7</v>
      </c>
      <c r="K120" s="2">
        <v>98</v>
      </c>
      <c r="L120" s="2">
        <v>24</v>
      </c>
      <c r="M120" s="2"/>
      <c r="N120" s="2"/>
      <c r="O120" s="2"/>
      <c r="P120" s="2"/>
      <c r="Q120" s="2"/>
      <c r="R120" s="2"/>
      <c r="S120" s="2"/>
    </row>
    <row r="121" spans="1:21" x14ac:dyDescent="0.2">
      <c r="A121" s="3">
        <v>44477</v>
      </c>
      <c r="G121" s="2">
        <v>24</v>
      </c>
      <c r="K121" s="2">
        <v>97</v>
      </c>
      <c r="M121" s="2"/>
      <c r="N121" s="2"/>
      <c r="O121" s="2"/>
      <c r="P121" s="2"/>
      <c r="Q121" s="2"/>
      <c r="R121" s="2"/>
      <c r="S121" s="2"/>
    </row>
    <row r="122" spans="1:21" x14ac:dyDescent="0.2">
      <c r="A122" s="3">
        <v>44477</v>
      </c>
      <c r="G122" s="2">
        <v>22</v>
      </c>
      <c r="K122" s="2">
        <v>101</v>
      </c>
      <c r="M122" s="2"/>
      <c r="N122" s="2"/>
      <c r="O122" s="2"/>
      <c r="P122" s="2"/>
      <c r="Q122" s="2"/>
      <c r="R122" s="2"/>
      <c r="S122" s="2"/>
    </row>
    <row r="123" spans="1:21" x14ac:dyDescent="0.2">
      <c r="A123" s="3">
        <v>44477</v>
      </c>
      <c r="G123" s="2">
        <v>20</v>
      </c>
      <c r="K123" s="2">
        <v>90</v>
      </c>
      <c r="M123" s="2"/>
      <c r="N123" s="2"/>
      <c r="O123" s="2"/>
      <c r="P123" s="2"/>
      <c r="Q123" s="2"/>
      <c r="R123" s="2"/>
      <c r="S123" s="2"/>
    </row>
    <row r="124" spans="1:21" x14ac:dyDescent="0.2">
      <c r="A124" s="3">
        <v>44477</v>
      </c>
      <c r="G124" s="2">
        <v>9</v>
      </c>
      <c r="K124" s="2">
        <v>90</v>
      </c>
      <c r="M124" s="2"/>
      <c r="N124" s="2"/>
      <c r="O124" s="2"/>
      <c r="P124" s="2"/>
      <c r="Q124" s="2"/>
      <c r="R124" s="2"/>
      <c r="S124" s="2"/>
    </row>
    <row r="125" spans="1:21" x14ac:dyDescent="0.2">
      <c r="A125" s="3">
        <v>44477</v>
      </c>
      <c r="G125" s="2">
        <v>15</v>
      </c>
      <c r="K125" s="2">
        <v>92</v>
      </c>
      <c r="M125" s="2"/>
      <c r="N125" s="2"/>
      <c r="O125" s="2"/>
      <c r="P125" s="2"/>
      <c r="Q125" s="2"/>
      <c r="R125" s="2"/>
      <c r="S125" s="2"/>
    </row>
    <row r="126" spans="1:21" x14ac:dyDescent="0.2">
      <c r="A126" s="3">
        <v>44477</v>
      </c>
      <c r="I126" s="2">
        <v>122</v>
      </c>
      <c r="K126" s="2">
        <v>98</v>
      </c>
      <c r="M126" s="2"/>
      <c r="N126" s="2"/>
      <c r="O126" s="2"/>
      <c r="P126" s="2"/>
      <c r="Q126" s="2"/>
      <c r="R126" s="2"/>
      <c r="S126" s="2"/>
    </row>
    <row r="127" spans="1:21" x14ac:dyDescent="0.2">
      <c r="A127" s="3">
        <v>44477</v>
      </c>
      <c r="I127" s="2">
        <v>140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">
      <c r="A128" s="3">
        <v>44477</v>
      </c>
      <c r="I128" s="2">
        <v>115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">
      <c r="A129" s="3">
        <v>44477</v>
      </c>
      <c r="I129" s="2">
        <v>140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">
      <c r="A130" s="3">
        <v>44477</v>
      </c>
      <c r="I130" s="2">
        <v>140</v>
      </c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">
      <c r="A131" s="3">
        <v>44477</v>
      </c>
      <c r="I131" s="2">
        <v>155</v>
      </c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">
      <c r="A132" s="3">
        <v>44477</v>
      </c>
      <c r="I132" s="2">
        <v>142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">
      <c r="A133" s="3">
        <v>44477</v>
      </c>
      <c r="I133" s="2">
        <v>170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">
      <c r="A134" s="3">
        <v>44477</v>
      </c>
      <c r="I134" s="2">
        <v>90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">
      <c r="A135" s="3">
        <v>44477</v>
      </c>
      <c r="I135" s="2">
        <v>142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">
      <c r="A136" s="3">
        <v>44477</v>
      </c>
      <c r="I136" s="2">
        <v>132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">
      <c r="A137" s="3">
        <v>44477</v>
      </c>
      <c r="I137" s="2">
        <v>100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">
      <c r="A138" s="3">
        <v>44477</v>
      </c>
      <c r="I138" s="2">
        <v>136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">
      <c r="A139" s="3">
        <v>44477</v>
      </c>
      <c r="I139" s="2">
        <v>116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">
      <c r="A140" s="3">
        <v>44477</v>
      </c>
      <c r="I140" s="2">
        <v>170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">
      <c r="A141" s="3">
        <v>44477</v>
      </c>
      <c r="I141" s="2">
        <v>142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3">
        <v>44477</v>
      </c>
      <c r="I142" s="2">
        <v>142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3">
        <v>44477</v>
      </c>
      <c r="B143" s="4">
        <v>43.069800000000001</v>
      </c>
      <c r="C143" s="4">
        <v>-70.865799999999993</v>
      </c>
      <c r="D143" s="2">
        <v>1319</v>
      </c>
      <c r="E143" s="2">
        <v>11</v>
      </c>
      <c r="F143" s="2">
        <v>9</v>
      </c>
      <c r="G143" s="2">
        <v>22</v>
      </c>
      <c r="H143" s="2">
        <v>22</v>
      </c>
      <c r="J143" s="2">
        <v>16</v>
      </c>
      <c r="K143" s="2">
        <v>93</v>
      </c>
      <c r="L143" s="2">
        <v>38</v>
      </c>
      <c r="M143" s="2"/>
      <c r="N143" s="2"/>
      <c r="O143" s="2"/>
      <c r="P143" s="2"/>
      <c r="Q143" s="2"/>
      <c r="R143" s="2"/>
      <c r="S143" s="2"/>
    </row>
    <row r="144" spans="1:21" x14ac:dyDescent="0.2">
      <c r="A144" s="3">
        <v>44477</v>
      </c>
      <c r="G144" s="2">
        <v>18</v>
      </c>
      <c r="K144" s="2">
        <v>110</v>
      </c>
      <c r="M144" s="2"/>
      <c r="N144" s="2"/>
      <c r="O144" s="2"/>
      <c r="P144" s="2"/>
      <c r="Q144" s="2"/>
      <c r="R144" s="2"/>
      <c r="S144" s="2"/>
    </row>
    <row r="145" spans="1:19" x14ac:dyDescent="0.2">
      <c r="A145" s="3">
        <v>44477</v>
      </c>
      <c r="G145" s="2">
        <v>17</v>
      </c>
      <c r="K145" s="2">
        <v>128</v>
      </c>
      <c r="M145" s="2"/>
      <c r="N145" s="2"/>
      <c r="O145" s="2"/>
      <c r="P145" s="2"/>
      <c r="Q145" s="2"/>
      <c r="R145" s="2"/>
      <c r="S145" s="2"/>
    </row>
    <row r="146" spans="1:19" x14ac:dyDescent="0.2">
      <c r="A146" s="3">
        <v>44477</v>
      </c>
      <c r="G146" s="2">
        <v>17</v>
      </c>
      <c r="K146" s="2">
        <v>98</v>
      </c>
      <c r="M146" s="2"/>
      <c r="N146" s="2"/>
      <c r="O146" s="2"/>
      <c r="P146" s="2"/>
      <c r="Q146" s="2"/>
      <c r="R146" s="2"/>
      <c r="S146" s="2"/>
    </row>
    <row r="147" spans="1:19" x14ac:dyDescent="0.2">
      <c r="A147" s="3">
        <v>44477</v>
      </c>
      <c r="G147" s="2">
        <v>23</v>
      </c>
      <c r="K147" s="2">
        <v>100</v>
      </c>
      <c r="M147" s="2"/>
      <c r="N147" s="2"/>
      <c r="O147" s="2"/>
      <c r="P147" s="2"/>
      <c r="Q147" s="2"/>
      <c r="R147" s="2"/>
      <c r="S147" s="2"/>
    </row>
    <row r="148" spans="1:19" x14ac:dyDescent="0.2">
      <c r="A148" s="3">
        <v>44477</v>
      </c>
      <c r="G148" s="2">
        <v>11</v>
      </c>
      <c r="K148" s="2">
        <v>70</v>
      </c>
      <c r="M148" s="2"/>
      <c r="N148" s="2"/>
      <c r="O148" s="2"/>
      <c r="P148" s="2"/>
      <c r="Q148" s="2"/>
      <c r="R148" s="2"/>
      <c r="S148" s="2"/>
    </row>
    <row r="149" spans="1:19" x14ac:dyDescent="0.2">
      <c r="A149" s="3">
        <v>44477</v>
      </c>
      <c r="G149" s="2">
        <v>4</v>
      </c>
      <c r="K149" s="2">
        <v>95</v>
      </c>
      <c r="M149" s="2"/>
      <c r="N149" s="2"/>
      <c r="O149" s="2"/>
      <c r="P149" s="2"/>
      <c r="Q149" s="2"/>
      <c r="R149" s="2"/>
      <c r="S149" s="2"/>
    </row>
    <row r="150" spans="1:19" x14ac:dyDescent="0.2">
      <c r="A150" s="3">
        <v>44477</v>
      </c>
      <c r="G150" s="2">
        <v>15</v>
      </c>
      <c r="K150" s="2">
        <v>98</v>
      </c>
      <c r="M150" s="2"/>
      <c r="N150" s="2"/>
      <c r="O150" s="2"/>
      <c r="P150" s="2"/>
      <c r="Q150" s="2"/>
      <c r="R150" s="2"/>
      <c r="S150" s="2"/>
    </row>
    <row r="151" spans="1:19" x14ac:dyDescent="0.2">
      <c r="A151" s="3">
        <v>44477</v>
      </c>
      <c r="G151" s="2">
        <v>12</v>
      </c>
      <c r="K151" s="2">
        <v>92</v>
      </c>
      <c r="M151" s="2"/>
      <c r="N151" s="2"/>
      <c r="O151" s="2"/>
      <c r="P151" s="2"/>
      <c r="Q151" s="2"/>
      <c r="R151" s="2"/>
      <c r="S151" s="2"/>
    </row>
    <row r="152" spans="1:19" x14ac:dyDescent="0.2">
      <c r="A152" s="3">
        <v>44477</v>
      </c>
      <c r="I152" s="2">
        <v>116</v>
      </c>
      <c r="K152" s="2">
        <v>98</v>
      </c>
      <c r="M152" s="2"/>
      <c r="N152" s="2"/>
      <c r="O152" s="2"/>
      <c r="P152" s="2"/>
      <c r="Q152" s="2"/>
      <c r="R152" s="2"/>
      <c r="S152" s="2"/>
    </row>
    <row r="153" spans="1:19" x14ac:dyDescent="0.2">
      <c r="A153" s="3">
        <v>44477</v>
      </c>
      <c r="I153" s="2">
        <v>130</v>
      </c>
      <c r="K153" s="2">
        <v>90</v>
      </c>
      <c r="M153" s="2"/>
      <c r="N153" s="2"/>
      <c r="O153" s="2"/>
      <c r="P153" s="2"/>
      <c r="Q153" s="2"/>
      <c r="R153" s="2"/>
      <c r="S153" s="2"/>
    </row>
    <row r="154" spans="1:19" x14ac:dyDescent="0.2">
      <c r="A154" s="3">
        <v>44477</v>
      </c>
      <c r="I154" s="2">
        <v>140</v>
      </c>
      <c r="K154" s="2">
        <v>95</v>
      </c>
      <c r="M154" s="2"/>
      <c r="N154" s="2"/>
      <c r="O154" s="2"/>
      <c r="P154" s="2"/>
      <c r="Q154" s="2"/>
      <c r="R154" s="2"/>
      <c r="S154" s="2"/>
    </row>
    <row r="155" spans="1:19" x14ac:dyDescent="0.2">
      <c r="A155" s="3">
        <v>44477</v>
      </c>
      <c r="I155" s="2">
        <v>115</v>
      </c>
      <c r="K155" s="2">
        <v>105</v>
      </c>
      <c r="M155" s="2"/>
      <c r="N155" s="2"/>
      <c r="O155" s="2"/>
      <c r="P155" s="2"/>
      <c r="Q155" s="2"/>
      <c r="R155" s="2"/>
      <c r="S155" s="2"/>
    </row>
    <row r="156" spans="1:19" x14ac:dyDescent="0.2">
      <c r="A156" s="3">
        <v>44477</v>
      </c>
      <c r="I156" s="2">
        <v>109</v>
      </c>
      <c r="K156" s="2">
        <v>95</v>
      </c>
      <c r="M156" s="2"/>
      <c r="N156" s="2"/>
      <c r="O156" s="2"/>
      <c r="P156" s="2"/>
      <c r="Q156" s="2"/>
      <c r="R156" s="2"/>
      <c r="S156" s="2"/>
    </row>
    <row r="157" spans="1:19" x14ac:dyDescent="0.2">
      <c r="A157" s="3">
        <v>44477</v>
      </c>
      <c r="I157" s="2">
        <v>102</v>
      </c>
      <c r="K157" s="2">
        <v>100</v>
      </c>
      <c r="M157" s="2"/>
      <c r="N157" s="2"/>
      <c r="O157" s="2"/>
      <c r="P157" s="2"/>
      <c r="Q157" s="2"/>
      <c r="R157" s="2"/>
      <c r="S157" s="2"/>
    </row>
    <row r="158" spans="1:19" x14ac:dyDescent="0.2">
      <c r="A158" s="3">
        <v>44477</v>
      </c>
      <c r="I158" s="2">
        <v>130</v>
      </c>
      <c r="K158" s="2">
        <v>100</v>
      </c>
      <c r="M158" s="2"/>
      <c r="N158" s="2"/>
      <c r="O158" s="2"/>
      <c r="P158" s="2"/>
      <c r="Q158" s="2"/>
      <c r="R158" s="2"/>
      <c r="S158" s="2"/>
    </row>
    <row r="159" spans="1:19" x14ac:dyDescent="0.2">
      <c r="A159" s="3">
        <v>44477</v>
      </c>
      <c r="I159" s="2">
        <v>145</v>
      </c>
      <c r="M159" s="2"/>
      <c r="N159" s="2"/>
      <c r="O159" s="2"/>
      <c r="P159" s="2"/>
      <c r="Q159" s="2"/>
      <c r="R159" s="2"/>
      <c r="S159" s="2"/>
    </row>
    <row r="160" spans="1:19" x14ac:dyDescent="0.2">
      <c r="A160" s="3">
        <v>44477</v>
      </c>
      <c r="I160" s="2">
        <v>122</v>
      </c>
      <c r="M160" s="2"/>
      <c r="N160" s="2"/>
      <c r="O160" s="2"/>
      <c r="P160" s="2"/>
      <c r="Q160" s="2"/>
      <c r="R160" s="2"/>
      <c r="S160" s="2"/>
    </row>
    <row r="161" spans="1:19" x14ac:dyDescent="0.2">
      <c r="A161" s="3">
        <v>44477</v>
      </c>
      <c r="I161" s="2">
        <v>142</v>
      </c>
      <c r="M161" s="2"/>
      <c r="N161" s="2"/>
      <c r="O161" s="2"/>
      <c r="P161" s="2"/>
      <c r="Q161" s="2"/>
      <c r="R161" s="2"/>
      <c r="S161" s="2"/>
    </row>
    <row r="162" spans="1:19" x14ac:dyDescent="0.2">
      <c r="A162" s="3">
        <v>44477</v>
      </c>
      <c r="I162" s="2">
        <v>132</v>
      </c>
      <c r="M162" s="2"/>
      <c r="N162" s="2"/>
      <c r="O162" s="2"/>
      <c r="P162" s="2"/>
      <c r="Q162" s="2"/>
      <c r="R162" s="2"/>
      <c r="S162" s="2"/>
    </row>
    <row r="163" spans="1:19" x14ac:dyDescent="0.2">
      <c r="A163" s="3">
        <v>44477</v>
      </c>
      <c r="I163" s="2">
        <v>96</v>
      </c>
      <c r="M163" s="2"/>
      <c r="N163" s="2"/>
      <c r="O163" s="2"/>
      <c r="P163" s="2"/>
      <c r="Q163" s="2"/>
      <c r="R163" s="2"/>
      <c r="S163" s="2"/>
    </row>
    <row r="164" spans="1:19" x14ac:dyDescent="0.2">
      <c r="A164" s="3">
        <v>44477</v>
      </c>
      <c r="I164" s="2">
        <v>148</v>
      </c>
      <c r="M164" s="2"/>
      <c r="N164" s="2"/>
      <c r="O164" s="2"/>
      <c r="P164" s="2"/>
      <c r="Q164" s="2"/>
      <c r="R164" s="2"/>
      <c r="S164" s="2"/>
    </row>
    <row r="165" spans="1:19" x14ac:dyDescent="0.2">
      <c r="A165" s="3">
        <v>44477</v>
      </c>
      <c r="I165" s="2">
        <v>90</v>
      </c>
      <c r="M165" s="2"/>
      <c r="N165" s="2"/>
      <c r="O165" s="2"/>
      <c r="P165" s="2"/>
      <c r="Q165" s="2"/>
      <c r="R165" s="2"/>
      <c r="S165" s="2"/>
    </row>
    <row r="166" spans="1:19" x14ac:dyDescent="0.2">
      <c r="A166" s="3">
        <v>44477</v>
      </c>
      <c r="I166" s="2">
        <v>160</v>
      </c>
      <c r="M166" s="2"/>
      <c r="N166" s="2"/>
      <c r="O166" s="2"/>
      <c r="P166" s="2"/>
      <c r="Q166" s="2"/>
      <c r="R166" s="2"/>
      <c r="S166" s="2"/>
    </row>
    <row r="167" spans="1:19" x14ac:dyDescent="0.2">
      <c r="A167" s="3">
        <v>44477</v>
      </c>
      <c r="I167" s="2">
        <v>119</v>
      </c>
      <c r="M167" s="2"/>
      <c r="N167" s="2"/>
      <c r="O167" s="2"/>
      <c r="P167" s="2"/>
      <c r="Q167" s="2"/>
      <c r="R167" s="2"/>
      <c r="S167" s="2"/>
    </row>
    <row r="168" spans="1:19" x14ac:dyDescent="0.2">
      <c r="A168" s="3">
        <v>44477</v>
      </c>
      <c r="I168" s="2">
        <v>108</v>
      </c>
      <c r="M168" s="2"/>
      <c r="N168" s="2"/>
      <c r="O168" s="2"/>
      <c r="P168" s="2"/>
      <c r="Q168" s="2"/>
      <c r="R168" s="2"/>
      <c r="S168" s="2"/>
    </row>
    <row r="169" spans="1:19" x14ac:dyDescent="0.2">
      <c r="A169" s="3">
        <v>44477</v>
      </c>
      <c r="I169" s="2">
        <v>155</v>
      </c>
      <c r="M169" s="2"/>
      <c r="N169" s="2"/>
      <c r="O169" s="2"/>
      <c r="P169" s="2"/>
      <c r="Q169" s="2"/>
      <c r="R169" s="2"/>
      <c r="S169" s="2"/>
    </row>
    <row r="170" spans="1:19" x14ac:dyDescent="0.2">
      <c r="A170" s="3">
        <v>44477</v>
      </c>
      <c r="I170" s="2">
        <v>144</v>
      </c>
      <c r="M170" s="2"/>
      <c r="N170" s="2"/>
      <c r="O170" s="2"/>
      <c r="P170" s="2"/>
      <c r="Q170" s="2"/>
      <c r="R170" s="2"/>
      <c r="S170" s="2"/>
    </row>
    <row r="171" spans="1:19" x14ac:dyDescent="0.2">
      <c r="A171" s="3">
        <v>44477</v>
      </c>
      <c r="I171" s="2">
        <v>137</v>
      </c>
      <c r="M171" s="2"/>
      <c r="N171" s="2"/>
      <c r="O171" s="2"/>
      <c r="P171" s="2"/>
      <c r="Q171" s="2"/>
      <c r="R171" s="2"/>
      <c r="S171" s="2"/>
    </row>
    <row r="172" spans="1:19" x14ac:dyDescent="0.2">
      <c r="A172" s="3">
        <v>44477</v>
      </c>
      <c r="I172" s="2">
        <v>120</v>
      </c>
      <c r="M172" s="2"/>
      <c r="N172" s="2"/>
      <c r="O172" s="2"/>
      <c r="P172" s="2"/>
      <c r="Q172" s="2"/>
      <c r="R172" s="2"/>
      <c r="S172" s="2"/>
    </row>
    <row r="173" spans="1:19" x14ac:dyDescent="0.2">
      <c r="A173" s="3">
        <v>44477</v>
      </c>
      <c r="I173" s="2">
        <v>90</v>
      </c>
      <c r="M173" s="2"/>
      <c r="N173" s="2"/>
      <c r="O173" s="2"/>
      <c r="P173" s="2"/>
      <c r="Q173" s="2"/>
      <c r="R173" s="2"/>
      <c r="S173" s="2"/>
    </row>
    <row r="174" spans="1:19" x14ac:dyDescent="0.2">
      <c r="A174" s="3">
        <v>44477</v>
      </c>
      <c r="B174" s="4">
        <v>43.069766666666666</v>
      </c>
      <c r="C174" s="4">
        <v>-70.865766666666673</v>
      </c>
      <c r="D174" s="2">
        <v>1320</v>
      </c>
      <c r="E174" s="2">
        <v>12</v>
      </c>
      <c r="F174" s="2">
        <v>4</v>
      </c>
      <c r="G174" s="2">
        <v>15</v>
      </c>
      <c r="H174" s="2">
        <v>4</v>
      </c>
      <c r="J174" s="2">
        <v>4</v>
      </c>
      <c r="K174" s="2">
        <v>85</v>
      </c>
      <c r="L174" s="2">
        <v>8</v>
      </c>
      <c r="M174" s="2"/>
      <c r="N174" s="2"/>
      <c r="O174" s="2"/>
      <c r="P174" s="2"/>
      <c r="Q174" s="2"/>
      <c r="R174" s="2"/>
      <c r="S174" s="2"/>
    </row>
    <row r="175" spans="1:19" x14ac:dyDescent="0.2">
      <c r="A175" s="3">
        <v>44477</v>
      </c>
      <c r="G175" s="2">
        <v>20</v>
      </c>
      <c r="K175" s="2">
        <v>80</v>
      </c>
      <c r="M175" s="2"/>
      <c r="N175" s="2"/>
      <c r="O175" s="2"/>
      <c r="P175" s="2"/>
      <c r="Q175" s="2"/>
      <c r="R175" s="2"/>
      <c r="S175" s="2"/>
    </row>
    <row r="176" spans="1:19" x14ac:dyDescent="0.2">
      <c r="A176" s="3">
        <v>44477</v>
      </c>
      <c r="G176" s="2">
        <v>14</v>
      </c>
      <c r="K176" s="2">
        <v>76</v>
      </c>
      <c r="M176" s="2"/>
      <c r="N176" s="2"/>
      <c r="O176" s="2"/>
      <c r="P176" s="2"/>
      <c r="Q176" s="2"/>
      <c r="R176" s="2"/>
      <c r="S176" s="2"/>
    </row>
    <row r="177" spans="1:24" x14ac:dyDescent="0.2">
      <c r="A177" s="3">
        <v>44477</v>
      </c>
      <c r="G177" s="2">
        <v>15</v>
      </c>
      <c r="K177" s="2">
        <v>125</v>
      </c>
      <c r="M177" s="2"/>
      <c r="N177" s="2"/>
      <c r="O177" s="2"/>
      <c r="P177" s="2"/>
      <c r="Q177" s="2"/>
      <c r="R177" s="2"/>
      <c r="S177" s="2"/>
    </row>
    <row r="178" spans="1:24" x14ac:dyDescent="0.2">
      <c r="A178" s="3">
        <v>44477</v>
      </c>
      <c r="I178" s="2">
        <v>125</v>
      </c>
      <c r="M178" s="2"/>
      <c r="N178" s="2"/>
      <c r="O178" s="2"/>
      <c r="P178" s="2"/>
      <c r="Q178" s="2"/>
      <c r="R178" s="2"/>
      <c r="S178" s="2"/>
    </row>
    <row r="179" spans="1:24" x14ac:dyDescent="0.2">
      <c r="A179" s="3">
        <v>44477</v>
      </c>
      <c r="I179" s="2">
        <v>90</v>
      </c>
      <c r="M179" s="2"/>
      <c r="N179" s="2"/>
      <c r="O179" s="2"/>
      <c r="P179" s="2"/>
      <c r="Q179" s="2"/>
      <c r="R179" s="2"/>
      <c r="S179" s="2"/>
    </row>
    <row r="180" spans="1:24" x14ac:dyDescent="0.2">
      <c r="A180" s="3">
        <v>44477</v>
      </c>
      <c r="I180" s="2">
        <v>100</v>
      </c>
      <c r="M180" s="2"/>
      <c r="N180" s="2"/>
      <c r="O180" s="2"/>
      <c r="P180" s="2"/>
      <c r="Q180" s="2"/>
      <c r="R180" s="2"/>
      <c r="S180" s="2"/>
    </row>
    <row r="181" spans="1:24" x14ac:dyDescent="0.2">
      <c r="A181" s="8">
        <v>44477</v>
      </c>
      <c r="B181" s="6"/>
      <c r="C181" s="6"/>
      <c r="D181" s="7"/>
      <c r="E181" s="7"/>
      <c r="F181" s="7"/>
      <c r="G181" s="7"/>
      <c r="H181" s="7"/>
      <c r="I181" s="7">
        <v>148</v>
      </c>
      <c r="J181" s="7"/>
      <c r="K181" s="7"/>
      <c r="M181" s="2"/>
      <c r="N181" s="2"/>
      <c r="O181" s="2"/>
      <c r="P181" s="2"/>
      <c r="Q181" s="2"/>
      <c r="R181" s="2"/>
      <c r="S181" s="2"/>
    </row>
    <row r="182" spans="1:24" ht="19" x14ac:dyDescent="0.25">
      <c r="D182" s="2" t="s">
        <v>28</v>
      </c>
      <c r="F182" s="2">
        <f>SUM(F3:F181)</f>
        <v>49</v>
      </c>
      <c r="H182" s="2">
        <f>SUM(H3:H181)</f>
        <v>130</v>
      </c>
      <c r="J182" s="2">
        <f>SUM(J3:J181)</f>
        <v>60</v>
      </c>
      <c r="L182" s="2">
        <f>SUM(L3:L181)</f>
        <v>187</v>
      </c>
      <c r="M182" s="12"/>
    </row>
    <row r="183" spans="1:24" ht="21" x14ac:dyDescent="0.25">
      <c r="D183" s="2" t="s">
        <v>13</v>
      </c>
      <c r="F183" s="19">
        <f t="shared" ref="F183:L183" si="0">AVERAGE(F3:F181)</f>
        <v>4.083333333333333</v>
      </c>
      <c r="G183" s="19">
        <f t="shared" si="0"/>
        <v>12.489795918367347</v>
      </c>
      <c r="H183" s="19">
        <f t="shared" si="0"/>
        <v>10.833333333333334</v>
      </c>
      <c r="I183" s="19">
        <f t="shared" si="0"/>
        <v>125.08461538461539</v>
      </c>
      <c r="J183" s="19">
        <f t="shared" si="0"/>
        <v>5</v>
      </c>
      <c r="K183" s="19">
        <f t="shared" si="0"/>
        <v>105.75</v>
      </c>
      <c r="L183" s="19">
        <f t="shared" si="0"/>
        <v>15.583333333333334</v>
      </c>
      <c r="M183" s="14"/>
      <c r="N183" s="12"/>
      <c r="P183" s="13"/>
    </row>
    <row r="184" spans="1:24" x14ac:dyDescent="0.2">
      <c r="D184" s="2" t="s">
        <v>29</v>
      </c>
      <c r="F184" s="19">
        <f t="shared" ref="F184:L184" si="1">STDEV(F3:F183)/SQRT(12)</f>
        <v>3.6622782353637984</v>
      </c>
      <c r="G184" s="19">
        <f t="shared" si="1"/>
        <v>1.638319249266033</v>
      </c>
      <c r="H184" s="19">
        <f t="shared" si="1"/>
        <v>9.4367074446120984</v>
      </c>
      <c r="I184" s="19">
        <f t="shared" si="1"/>
        <v>8.3564066175710732</v>
      </c>
      <c r="J184" s="19">
        <f t="shared" si="1"/>
        <v>4.3918109776040755</v>
      </c>
      <c r="K184" s="19">
        <f t="shared" si="1"/>
        <v>6.7345759991917014</v>
      </c>
      <c r="L184" s="19">
        <f t="shared" si="1"/>
        <v>13.518685181195936</v>
      </c>
      <c r="O184" s="11"/>
      <c r="P184" s="15"/>
    </row>
    <row r="186" spans="1:24" ht="58" customHeight="1" x14ac:dyDescent="0.2">
      <c r="N186" s="25"/>
      <c r="O186" s="25"/>
      <c r="P186" s="36" t="s">
        <v>18</v>
      </c>
      <c r="Q186" s="36"/>
      <c r="R186" s="36"/>
      <c r="S186" s="36"/>
      <c r="T186" s="36"/>
      <c r="U186" s="26"/>
      <c r="V186" s="35" t="s">
        <v>14</v>
      </c>
      <c r="W186" s="35"/>
    </row>
    <row r="187" spans="1:24" ht="76" customHeight="1" x14ac:dyDescent="0.2">
      <c r="N187" s="20" t="s">
        <v>17</v>
      </c>
      <c r="O187" s="20" t="s">
        <v>16</v>
      </c>
      <c r="P187" s="30" t="s">
        <v>33</v>
      </c>
      <c r="Q187" s="30" t="s">
        <v>31</v>
      </c>
      <c r="R187" s="30" t="s">
        <v>34</v>
      </c>
      <c r="S187" s="30" t="s">
        <v>15</v>
      </c>
      <c r="T187" s="30" t="s">
        <v>32</v>
      </c>
      <c r="U187" s="20"/>
      <c r="V187" s="30" t="s">
        <v>35</v>
      </c>
      <c r="W187" s="30" t="s">
        <v>30</v>
      </c>
    </row>
    <row r="188" spans="1:24" ht="29" customHeight="1" x14ac:dyDescent="0.2">
      <c r="N188" s="27" t="s">
        <v>19</v>
      </c>
      <c r="O188" s="27" t="s">
        <v>20</v>
      </c>
      <c r="P188" s="28">
        <v>10.833333333333334</v>
      </c>
      <c r="Q188" s="28">
        <v>125.08461538461539</v>
      </c>
      <c r="R188" s="28">
        <v>5</v>
      </c>
      <c r="S188" s="28">
        <v>105.75</v>
      </c>
      <c r="T188" s="28">
        <f>(1-(R188/(R188+P188)))*100</f>
        <v>68.421052631578945</v>
      </c>
      <c r="U188" s="23"/>
      <c r="V188" s="29">
        <v>4.083333333333333</v>
      </c>
      <c r="W188" s="29">
        <v>12.489795918367347</v>
      </c>
      <c r="X188" s="23"/>
    </row>
    <row r="189" spans="1:24" ht="16" x14ac:dyDescent="0.2">
      <c r="N189" s="20"/>
      <c r="O189" s="21" t="s">
        <v>21</v>
      </c>
      <c r="P189" s="23">
        <v>9.4367074446120984</v>
      </c>
      <c r="Q189" s="23">
        <v>8.3564066175710732</v>
      </c>
      <c r="R189" s="23">
        <v>4.3918109776040755</v>
      </c>
      <c r="S189" s="23">
        <v>6.7345759991917014</v>
      </c>
      <c r="T189" s="23"/>
      <c r="U189" s="23"/>
      <c r="V189" s="24">
        <v>3.6622782353637984</v>
      </c>
      <c r="W189" s="24">
        <v>1.638319249266033</v>
      </c>
    </row>
    <row r="190" spans="1:24" ht="29" customHeight="1" x14ac:dyDescent="0.2">
      <c r="N190" s="20" t="s">
        <v>22</v>
      </c>
      <c r="O190" s="21" t="s">
        <v>23</v>
      </c>
      <c r="P190">
        <v>12.6</v>
      </c>
      <c r="Q190">
        <v>12.3</v>
      </c>
      <c r="R190">
        <v>6.8</v>
      </c>
      <c r="S190">
        <v>109</v>
      </c>
      <c r="T190">
        <v>46</v>
      </c>
      <c r="V190" t="s">
        <v>37</v>
      </c>
      <c r="W190">
        <v>17</v>
      </c>
    </row>
    <row r="191" spans="1:24" ht="16" x14ac:dyDescent="0.2">
      <c r="N191" s="20"/>
      <c r="O191" s="21" t="s">
        <v>21</v>
      </c>
      <c r="P191">
        <v>2.6</v>
      </c>
      <c r="Q191">
        <v>5.6</v>
      </c>
      <c r="R191">
        <v>4</v>
      </c>
      <c r="S191">
        <v>10.8</v>
      </c>
      <c r="V191" t="s">
        <v>37</v>
      </c>
      <c r="W191">
        <v>3</v>
      </c>
    </row>
    <row r="192" spans="1:24" ht="14.5" customHeight="1" x14ac:dyDescent="0.2">
      <c r="N192" s="37" t="s">
        <v>36</v>
      </c>
      <c r="O192" s="37"/>
      <c r="P192" s="37"/>
      <c r="Q192" s="37"/>
      <c r="R192" s="37"/>
      <c r="S192" s="37"/>
      <c r="T192" s="37"/>
      <c r="U192" s="37"/>
      <c r="V192" s="37"/>
      <c r="W192" s="37"/>
    </row>
    <row r="194" spans="13:14" x14ac:dyDescent="0.2">
      <c r="M194" t="s">
        <v>38</v>
      </c>
      <c r="N194">
        <f>(1-(R188/(R188+P188)))*100</f>
        <v>68.421052631578945</v>
      </c>
    </row>
    <row r="195" spans="13:14" x14ac:dyDescent="0.2">
      <c r="M195" t="s">
        <v>39</v>
      </c>
      <c r="N195">
        <f>(1-(R190/(R190+P190)))*100</f>
        <v>64.948453608247419</v>
      </c>
    </row>
    <row r="196" spans="13:14" x14ac:dyDescent="0.2">
      <c r="N196" s="33"/>
    </row>
    <row r="198" spans="13:14" x14ac:dyDescent="0.2">
      <c r="N198" s="31"/>
    </row>
    <row r="199" spans="13:14" x14ac:dyDescent="0.2">
      <c r="N199" s="34"/>
    </row>
    <row r="200" spans="13:14" x14ac:dyDescent="0.2">
      <c r="N200" s="34"/>
    </row>
    <row r="201" spans="13:14" x14ac:dyDescent="0.2">
      <c r="N201" s="32"/>
    </row>
    <row r="203" spans="13:14" x14ac:dyDescent="0.2">
      <c r="N203" s="23"/>
    </row>
    <row r="204" spans="13:14" x14ac:dyDescent="0.2">
      <c r="N204" s="32"/>
    </row>
    <row r="206" spans="13:14" x14ac:dyDescent="0.2">
      <c r="N206" s="22"/>
    </row>
  </sheetData>
  <mergeCells count="3">
    <mergeCell ref="V186:W186"/>
    <mergeCell ref="P186:T186"/>
    <mergeCell ref="N192:W1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 SOAR site A_2020 Ray G Data</vt:lpstr>
      <vt:lpstr>Boze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Krystin Ward</dc:creator>
  <cp:lastModifiedBy>Microsoft Office User</cp:lastModifiedBy>
  <dcterms:created xsi:type="dcterms:W3CDTF">2021-10-14T17:11:51Z</dcterms:created>
  <dcterms:modified xsi:type="dcterms:W3CDTF">2022-12-29T17:29:42Z</dcterms:modified>
</cp:coreProperties>
</file>