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Partnership/"/>
    </mc:Choice>
  </mc:AlternateContent>
  <xr:revisionPtr revIDLastSave="14" documentId="13_ncr:1_{655EF0ED-4724-8C45-9FBF-8FC61204068C}" xr6:coauthVersionLast="47" xr6:coauthVersionMax="47" xr10:uidLastSave="{6E6847C9-1951-A146-A959-9D8CEF3A21C9}"/>
  <bookViews>
    <workbookView xWindow="8060" yWindow="500" windowWidth="37240" windowHeight="25340" xr2:uid="{AF2BB983-C897-A84A-8730-65169399F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1" l="1"/>
  <c r="C109" i="1"/>
  <c r="E100" i="1"/>
  <c r="D100" i="1"/>
  <c r="G89" i="1"/>
  <c r="G88" i="1"/>
  <c r="F89" i="1"/>
  <c r="K93" i="1"/>
  <c r="L93" i="1"/>
  <c r="J93" i="1"/>
  <c r="D87" i="1"/>
  <c r="D90" i="1" s="1"/>
  <c r="D53" i="1"/>
  <c r="D56" i="1" s="1"/>
  <c r="C87" i="1"/>
  <c r="C90" i="1" s="1"/>
  <c r="I93" i="1"/>
  <c r="F88" i="1"/>
  <c r="D72" i="1"/>
  <c r="C72" i="1"/>
  <c r="J58" i="1"/>
  <c r="K58" i="1"/>
  <c r="L58" i="1"/>
  <c r="I58" i="1"/>
  <c r="D64" i="1"/>
  <c r="C64" i="1"/>
  <c r="C53" i="1"/>
  <c r="C56" i="1" s="1"/>
  <c r="F55" i="1"/>
  <c r="F54" i="1"/>
  <c r="F56" i="1" s="1"/>
  <c r="G55" i="1"/>
  <c r="G54" i="1"/>
  <c r="D40" i="1"/>
  <c r="C40" i="1"/>
  <c r="G18" i="1"/>
  <c r="F18" i="1"/>
  <c r="D18" i="1"/>
  <c r="C18" i="1"/>
  <c r="F90" i="1" l="1"/>
  <c r="G90" i="1"/>
  <c r="G56" i="1"/>
</calcChain>
</file>

<file path=xl/sharedStrings.xml><?xml version="1.0" encoding="utf-8"?>
<sst xmlns="http://schemas.openxmlformats.org/spreadsheetml/2006/main" count="130" uniqueCount="71">
  <si>
    <t>Q# 5: NRD Deductions</t>
  </si>
  <si>
    <t>Initial Allocations</t>
  </si>
  <si>
    <t>Immediately after the contribution, the PSH's BS would look like this:</t>
  </si>
  <si>
    <t>Assets</t>
  </si>
  <si>
    <t>Cash</t>
  </si>
  <si>
    <t>Building</t>
  </si>
  <si>
    <t>Tax</t>
  </si>
  <si>
    <t>Book</t>
  </si>
  <si>
    <t>Liabilities &amp; CAs</t>
  </si>
  <si>
    <t>G</t>
  </si>
  <si>
    <t>L</t>
  </si>
  <si>
    <t>To determine each P's OB, we need to determine each P's share of the NRL.</t>
  </si>
  <si>
    <t>NRLs are allocated under the 3 prong test: (1) PSH MG; (2) 704(c) MG; and (3) Profits (with some choices)</t>
  </si>
  <si>
    <t>As the property is depreciated, there will be created PSH MG.</t>
  </si>
  <si>
    <t>If G were not allocated at least 440, G could recognize gain on the contribution of property.  See slide in class.</t>
  </si>
  <si>
    <t xml:space="preserve">The remainder of the liability (450) is allocated under the 3rd prong.  Since profits are shared 90-10, </t>
  </si>
  <si>
    <t>the liability is allocated 45 to G and 405 to L.</t>
  </si>
  <si>
    <t>Consequently, G's and L's OB are as follows:</t>
  </si>
  <si>
    <t>BB</t>
  </si>
  <si>
    <t>Total OB</t>
  </si>
  <si>
    <t>Property</t>
  </si>
  <si>
    <t>Share NRL 2nd Tier</t>
  </si>
  <si>
    <t>Less liab transf to PSH</t>
  </si>
  <si>
    <t>Y1 End</t>
  </si>
  <si>
    <t>Income equal expenses , except for 50 of tax depreciation (450/9); the book depreciation is 900/9 or 100.</t>
  </si>
  <si>
    <t>Since P/L allocated 90-10, book depreciation will be allocated 90-10 to L and G.</t>
  </si>
  <si>
    <t>Under the traditional method, the 50 of tax deprecation will be allocated to L (to match book) and there will be 0 for G.</t>
  </si>
  <si>
    <t>Thank goodness they are equal.</t>
  </si>
  <si>
    <t>1st Tier MG</t>
  </si>
  <si>
    <t>3rd Tier (90-10)</t>
  </si>
  <si>
    <t xml:space="preserve">There is now 90 of PSH MG: 800 (book basis) - 890 (liab).  </t>
  </si>
  <si>
    <t>2nd Tier: 704(c) MG</t>
  </si>
  <si>
    <t>BB (sec. 722)</t>
  </si>
  <si>
    <t>sec. 752(b)</t>
  </si>
  <si>
    <t>sec. 752(a)</t>
  </si>
  <si>
    <t>CA Details</t>
  </si>
  <si>
    <t>SEE</t>
  </si>
  <si>
    <t>NRD</t>
  </si>
  <si>
    <t xml:space="preserve">Since book basis of prop (800) is less than liab (890), 90 of the </t>
  </si>
  <si>
    <t>deductions are NRDs; the remainder are SEE</t>
  </si>
  <si>
    <t>Allocation of Liability</t>
  </si>
  <si>
    <t>Total (= 890, yeah!)</t>
  </si>
  <si>
    <t>Outside Basis</t>
  </si>
  <si>
    <t>BB (from above)</t>
  </si>
  <si>
    <t>Tax Depreciation (sec. 705)</t>
  </si>
  <si>
    <t>As a check, total OB went from 540 (45+ 495) to 490 (9+481)</t>
  </si>
  <si>
    <t>for a difference of 50, which is exactly the depreciation!</t>
  </si>
  <si>
    <t>Y2 End</t>
  </si>
  <si>
    <t>All 100 of the deductions are NRDs</t>
  </si>
  <si>
    <t>NRD Y1</t>
  </si>
  <si>
    <t>SEE YR 1</t>
  </si>
  <si>
    <t>NRD Y2</t>
  </si>
  <si>
    <t>Balance</t>
  </si>
  <si>
    <t>Since book basis of prop (700) is less than liab (890) by 190, PSH MG has increased by 100</t>
  </si>
  <si>
    <t xml:space="preserve">There is now 190 of PSH MG: 700 (book basis) - 890 (liab).  </t>
  </si>
  <si>
    <t>Remainder of 160 allocated 90-10</t>
  </si>
  <si>
    <t xml:space="preserve">Liab has now shifted: G's share reduced from 485 to 449 (-36) </t>
  </si>
  <si>
    <t>and L's increased from 405 to 441 (+36)</t>
  </si>
  <si>
    <r>
      <t xml:space="preserve">If prop sold for liab (890), there would be  600 of gain (900-350 AB), but only 350 (700 book minus 350 AB) would be allocated to G.  Under 1.704-3(a)(3)(ii), 704(c) BIG is </t>
    </r>
    <r>
      <rPr>
        <i/>
        <sz val="12"/>
        <color theme="1"/>
        <rFont val="ArialMT"/>
      </rPr>
      <t xml:space="preserve">reduced by </t>
    </r>
    <r>
      <rPr>
        <b/>
        <i/>
        <sz val="12"/>
        <color theme="1"/>
        <rFont val="ArialMT"/>
      </rPr>
      <t>decreases</t>
    </r>
    <r>
      <rPr>
        <i/>
        <sz val="12"/>
        <color theme="1"/>
        <rFont val="ArialMT"/>
      </rPr>
      <t xml:space="preserve"> in bk-tax differences. </t>
    </r>
    <r>
      <rPr>
        <sz val="12"/>
        <color theme="1"/>
        <rFont val="ArialMT"/>
      </rPr>
      <t>Bk-tax difference was 900-450 at contribution, but because of bk (200) &amp; tx (100) depreciation, it is now only 350.</t>
    </r>
    <r>
      <rPr>
        <i/>
        <sz val="12"/>
        <color theme="1"/>
        <rFont val="ArialMT"/>
      </rPr>
      <t xml:space="preserve"> </t>
    </r>
    <r>
      <rPr>
        <sz val="12"/>
        <color theme="1"/>
        <rFont val="ArialMT"/>
        <family val="2"/>
      </rPr>
      <t xml:space="preserve"> </t>
    </r>
  </si>
  <si>
    <r>
      <t xml:space="preserve">If prop sold for liab (890), there would be 450 of gain (900-400 AB), but only 400 (800 book minus 400 AB) would be allocated to G.  Under 1.704-3(a)(3)(ii), 704(c) BIG is </t>
    </r>
    <r>
      <rPr>
        <i/>
        <sz val="12"/>
        <color theme="1"/>
        <rFont val="ArialMT"/>
      </rPr>
      <t xml:space="preserve">reduced by </t>
    </r>
    <r>
      <rPr>
        <b/>
        <i/>
        <sz val="12"/>
        <color theme="1"/>
        <rFont val="ArialMT"/>
      </rPr>
      <t>decreases</t>
    </r>
    <r>
      <rPr>
        <i/>
        <sz val="12"/>
        <color theme="1"/>
        <rFont val="ArialMT"/>
      </rPr>
      <t xml:space="preserve"> in bk-tax differences. </t>
    </r>
    <r>
      <rPr>
        <sz val="12"/>
        <color theme="1"/>
        <rFont val="ArialMT"/>
      </rPr>
      <t>Bk-tax difference was 900-450 at contribution, but because of bk (100) &amp; tx (50) depreciation, it is now only 400.</t>
    </r>
    <r>
      <rPr>
        <i/>
        <sz val="12"/>
        <color theme="1"/>
        <rFont val="ArialMT"/>
      </rPr>
      <t xml:space="preserve"> </t>
    </r>
    <r>
      <rPr>
        <sz val="12"/>
        <color theme="1"/>
        <rFont val="ArialMT"/>
        <family val="2"/>
      </rPr>
      <t xml:space="preserve"> </t>
    </r>
  </si>
  <si>
    <t>Liab has now shifted: G's share increased from 449 to 404 (-45)</t>
  </si>
  <si>
    <t>and L's share increased from 441 to 486 (+45)</t>
  </si>
  <si>
    <t xml:space="preserve">Notice that the PSH's IB is now 440 but total OB is 476, which creates the dreaded IB/OB difference.  </t>
  </si>
  <si>
    <t>This is correct though because 440 + 36 (gain recognized) = 476</t>
  </si>
  <si>
    <t>*G's TCA:  basis of 450 of contributed property - 890 (liab)</t>
  </si>
  <si>
    <r>
      <t xml:space="preserve">As discussed in class, there is no PSH MG when the property is contributed b/c the </t>
    </r>
    <r>
      <rPr>
        <b/>
        <sz val="12"/>
        <color theme="1"/>
        <rFont val="ArialMT"/>
      </rPr>
      <t>book basis</t>
    </r>
    <r>
      <rPr>
        <sz val="12"/>
        <color theme="1"/>
        <rFont val="ArialMT"/>
      </rPr>
      <t xml:space="preserve"> is not less than the liab (900).</t>
    </r>
  </si>
  <si>
    <t>704(c) MG:  under this prong (memories of con law), G is allocated 440 (450-890), the difference btwn the tax basis and the liability.</t>
  </si>
  <si>
    <t>Share NRL 3rd Tier</t>
  </si>
  <si>
    <t xml:space="preserve">Income equal expenses, except for 50 of tax depreciation (450/9); the book depreciation is 900/9 or 100.  </t>
  </si>
  <si>
    <t>Review 704(c) depreciable property.</t>
  </si>
  <si>
    <t>Note: Can't have negative basis so G recognizes 36 of 0rd Inc and G's OB would be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</si>
</sst>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MT"/>
    </font>
    <font>
      <b/>
      <sz val="12"/>
      <color rgb="FF000000"/>
      <name val="ArialMT"/>
    </font>
    <font>
      <i/>
      <sz val="12"/>
      <color theme="1"/>
      <name val="ArialMT"/>
    </font>
    <font>
      <b/>
      <i/>
      <sz val="12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DB8E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D7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7" fontId="0" fillId="0" borderId="0" xfId="0" applyNumberFormat="1"/>
    <xf numFmtId="37" fontId="0" fillId="0" borderId="0" xfId="0" applyNumberFormat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37" fontId="0" fillId="2" borderId="3" xfId="0" applyNumberFormat="1" applyFill="1" applyBorder="1" applyAlignment="1">
      <alignment horizontal="center"/>
    </xf>
    <xf numFmtId="37" fontId="0" fillId="3" borderId="5" xfId="0" applyNumberFormat="1" applyFill="1" applyBorder="1"/>
    <xf numFmtId="37" fontId="0" fillId="2" borderId="5" xfId="0" applyNumberFormat="1" applyFill="1" applyBorder="1"/>
    <xf numFmtId="37" fontId="0" fillId="3" borderId="3" xfId="0" applyNumberFormat="1" applyFill="1" applyBorder="1" applyAlignment="1">
      <alignment horizontal="left"/>
    </xf>
    <xf numFmtId="37" fontId="0" fillId="0" borderId="6" xfId="0" applyNumberFormat="1" applyBorder="1" applyAlignment="1">
      <alignment horizontal="center"/>
    </xf>
    <xf numFmtId="37" fontId="0" fillId="0" borderId="0" xfId="0" applyNumberFormat="1" applyAlignment="1">
      <alignment horizontal="right"/>
    </xf>
    <xf numFmtId="37" fontId="1" fillId="0" borderId="0" xfId="0" applyNumberFormat="1" applyFont="1"/>
    <xf numFmtId="37" fontId="1" fillId="4" borderId="2" xfId="0" applyNumberFormat="1" applyFont="1" applyFill="1" applyBorder="1"/>
    <xf numFmtId="37" fontId="0" fillId="5" borderId="2" xfId="0" applyNumberFormat="1" applyFill="1" applyBorder="1"/>
    <xf numFmtId="37" fontId="1" fillId="0" borderId="6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0" fillId="6" borderId="0" xfId="0" applyNumberFormat="1" applyFill="1" applyAlignment="1">
      <alignment horizontal="center"/>
    </xf>
    <xf numFmtId="37" fontId="0" fillId="6" borderId="0" xfId="0" applyNumberFormat="1" applyFill="1"/>
    <xf numFmtId="37" fontId="0" fillId="6" borderId="6" xfId="0" applyNumberFormat="1" applyFill="1" applyBorder="1" applyAlignment="1">
      <alignment horizontal="center"/>
    </xf>
    <xf numFmtId="37" fontId="0" fillId="0" borderId="0" xfId="0" applyNumberFormat="1" applyAlignment="1">
      <alignment horizontal="left"/>
    </xf>
    <xf numFmtId="37" fontId="0" fillId="7" borderId="3" xfId="0" applyNumberFormat="1" applyFill="1" applyBorder="1"/>
    <xf numFmtId="37" fontId="1" fillId="7" borderId="4" xfId="0" applyNumberFormat="1" applyFont="1" applyFill="1" applyBorder="1"/>
    <xf numFmtId="37" fontId="0" fillId="7" borderId="5" xfId="0" applyNumberFormat="1" applyFill="1" applyBorder="1"/>
    <xf numFmtId="37" fontId="1" fillId="7" borderId="3" xfId="0" applyNumberFormat="1" applyFont="1" applyFill="1" applyBorder="1"/>
    <xf numFmtId="37" fontId="1" fillId="8" borderId="2" xfId="0" applyNumberFormat="1" applyFont="1" applyFill="1" applyBorder="1"/>
    <xf numFmtId="37" fontId="3" fillId="9" borderId="2" xfId="0" applyNumberFormat="1" applyFont="1" applyFill="1" applyBorder="1"/>
    <xf numFmtId="37" fontId="0" fillId="6" borderId="1" xfId="0" applyNumberFormat="1" applyFill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37" fontId="0" fillId="10" borderId="0" xfId="0" applyNumberFormat="1" applyFill="1" applyAlignment="1">
      <alignment horizontal="center"/>
    </xf>
    <xf numFmtId="37" fontId="0" fillId="0" borderId="8" xfId="0" applyNumberFormat="1" applyBorder="1" applyAlignment="1">
      <alignment wrapText="1"/>
    </xf>
    <xf numFmtId="37" fontId="0" fillId="0" borderId="9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D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2777-F7BD-C242-A492-5DAA671B792E}">
  <dimension ref="B4:M114"/>
  <sheetViews>
    <sheetView showGridLines="0" tabSelected="1" topLeftCell="A77" zoomScale="143" workbookViewId="0">
      <selection activeCell="C111" sqref="C111"/>
    </sheetView>
  </sheetViews>
  <sheetFormatPr baseColWidth="10" defaultRowHeight="16"/>
  <cols>
    <col min="1" max="1" width="10.7109375" style="1"/>
    <col min="2" max="2" width="19" style="1" customWidth="1"/>
    <col min="3" max="3" width="16.28515625" style="1" customWidth="1"/>
    <col min="4" max="16384" width="10.7109375" style="1"/>
  </cols>
  <sheetData>
    <row r="4" spans="2:8" ht="17" thickBot="1"/>
    <row r="5" spans="2:8" ht="17" thickBot="1">
      <c r="B5" s="13" t="s">
        <v>0</v>
      </c>
    </row>
    <row r="7" spans="2:8">
      <c r="B7" s="11" t="s">
        <v>1</v>
      </c>
    </row>
    <row r="9" spans="2:8">
      <c r="B9" s="1" t="s">
        <v>2</v>
      </c>
    </row>
    <row r="11" spans="2:8" ht="17" thickBot="1"/>
    <row r="12" spans="2:8" ht="17" thickBot="1">
      <c r="C12" s="5" t="s">
        <v>3</v>
      </c>
      <c r="D12" s="7"/>
      <c r="F12" s="8" t="s">
        <v>8</v>
      </c>
      <c r="G12" s="6"/>
    </row>
    <row r="13" spans="2:8">
      <c r="C13" s="2" t="s">
        <v>6</v>
      </c>
      <c r="D13" s="2" t="s">
        <v>7</v>
      </c>
      <c r="F13" s="2" t="s">
        <v>6</v>
      </c>
      <c r="G13" s="2" t="s">
        <v>7</v>
      </c>
    </row>
    <row r="14" spans="2:8">
      <c r="B14" s="10" t="s">
        <v>4</v>
      </c>
      <c r="C14" s="2">
        <v>90</v>
      </c>
      <c r="D14" s="2">
        <v>90</v>
      </c>
      <c r="E14" s="2"/>
      <c r="F14" s="2">
        <v>890</v>
      </c>
      <c r="G14" s="2">
        <v>890</v>
      </c>
    </row>
    <row r="15" spans="2:8">
      <c r="B15" s="10" t="s">
        <v>5</v>
      </c>
      <c r="C15" s="2">
        <v>450</v>
      </c>
      <c r="D15" s="2">
        <v>900</v>
      </c>
      <c r="E15" s="2"/>
      <c r="F15" s="2"/>
      <c r="G15" s="2"/>
    </row>
    <row r="16" spans="2:8">
      <c r="C16" s="2"/>
      <c r="D16" s="2"/>
      <c r="E16" s="2" t="s">
        <v>9</v>
      </c>
      <c r="F16" s="2">
        <v>-440</v>
      </c>
      <c r="G16" s="2">
        <v>10</v>
      </c>
      <c r="H16" s="1" t="s">
        <v>64</v>
      </c>
    </row>
    <row r="17" spans="2:7">
      <c r="C17" s="3"/>
      <c r="D17" s="3"/>
      <c r="E17" s="2" t="s">
        <v>10</v>
      </c>
      <c r="F17" s="3">
        <v>90</v>
      </c>
      <c r="G17" s="3">
        <v>90</v>
      </c>
    </row>
    <row r="18" spans="2:7">
      <c r="C18" s="2">
        <f>SUM(C13:C17)</f>
        <v>540</v>
      </c>
      <c r="D18" s="2">
        <f>SUM(D13:D17)</f>
        <v>990</v>
      </c>
      <c r="E18" s="2"/>
      <c r="F18" s="2">
        <f>SUM(F13:F17)</f>
        <v>540</v>
      </c>
      <c r="G18" s="2">
        <f>SUM(G13:G17)</f>
        <v>990</v>
      </c>
    </row>
    <row r="21" spans="2:7">
      <c r="B21" s="1" t="s">
        <v>11</v>
      </c>
    </row>
    <row r="22" spans="2:7">
      <c r="B22" s="1" t="s">
        <v>12</v>
      </c>
    </row>
    <row r="24" spans="2:7">
      <c r="B24" s="1" t="s">
        <v>65</v>
      </c>
    </row>
    <row r="25" spans="2:7">
      <c r="B25" s="1" t="s">
        <v>13</v>
      </c>
    </row>
    <row r="27" spans="2:7">
      <c r="B27" s="1" t="s">
        <v>66</v>
      </c>
    </row>
    <row r="28" spans="2:7">
      <c r="B28" s="1" t="s">
        <v>14</v>
      </c>
    </row>
    <row r="30" spans="2:7">
      <c r="B30" s="1" t="s">
        <v>15</v>
      </c>
    </row>
    <row r="31" spans="2:7">
      <c r="B31" s="1" t="s">
        <v>16</v>
      </c>
    </row>
    <row r="33" spans="2:5" ht="17" thickBot="1">
      <c r="B33" s="1" t="s">
        <v>17</v>
      </c>
    </row>
    <row r="34" spans="2:5" ht="17" thickBot="1">
      <c r="C34" s="25" t="s">
        <v>42</v>
      </c>
    </row>
    <row r="35" spans="2:5" ht="17" thickBot="1">
      <c r="C35" s="9" t="s">
        <v>9</v>
      </c>
      <c r="D35" s="9" t="s">
        <v>10</v>
      </c>
    </row>
    <row r="36" spans="2:5">
      <c r="B36" s="1" t="s">
        <v>20</v>
      </c>
      <c r="C36" s="2">
        <v>450</v>
      </c>
      <c r="D36" s="2">
        <v>90</v>
      </c>
      <c r="E36" s="1" t="s">
        <v>32</v>
      </c>
    </row>
    <row r="37" spans="2:5">
      <c r="B37" s="1" t="s">
        <v>22</v>
      </c>
      <c r="C37" s="2">
        <v>-890</v>
      </c>
      <c r="E37" s="1" t="s">
        <v>33</v>
      </c>
    </row>
    <row r="38" spans="2:5">
      <c r="B38" s="1" t="s">
        <v>21</v>
      </c>
      <c r="C38" s="16">
        <v>440</v>
      </c>
      <c r="D38" s="17"/>
      <c r="E38" s="1" t="s">
        <v>34</v>
      </c>
    </row>
    <row r="39" spans="2:5" ht="17" thickBot="1">
      <c r="B39" s="1" t="s">
        <v>67</v>
      </c>
      <c r="C39" s="18">
        <v>45</v>
      </c>
      <c r="D39" s="18">
        <v>405</v>
      </c>
      <c r="E39" s="1" t="s">
        <v>34</v>
      </c>
    </row>
    <row r="40" spans="2:5">
      <c r="C40" s="2">
        <f>SUM(C36:C39)</f>
        <v>45</v>
      </c>
      <c r="D40" s="2">
        <f>SUM(D36:D39)</f>
        <v>495</v>
      </c>
      <c r="E40" s="1" t="s">
        <v>19</v>
      </c>
    </row>
    <row r="43" spans="2:5" ht="17" thickBot="1"/>
    <row r="44" spans="2:5" ht="17" thickBot="1">
      <c r="B44" s="12" t="s">
        <v>23</v>
      </c>
    </row>
    <row r="45" spans="2:5">
      <c r="C45" s="11" t="s">
        <v>69</v>
      </c>
      <c r="D45" s="11"/>
      <c r="E45" s="11"/>
    </row>
    <row r="46" spans="2:5">
      <c r="C46" s="1" t="s">
        <v>68</v>
      </c>
    </row>
    <row r="47" spans="2:5">
      <c r="C47" s="1" t="s">
        <v>25</v>
      </c>
    </row>
    <row r="48" spans="2:5">
      <c r="C48" s="1" t="s">
        <v>26</v>
      </c>
    </row>
    <row r="49" spans="2:13" ht="17" thickBot="1"/>
    <row r="50" spans="2:13" ht="17" thickBot="1">
      <c r="C50" s="5" t="s">
        <v>3</v>
      </c>
      <c r="D50" s="7"/>
      <c r="F50" s="8" t="s">
        <v>8</v>
      </c>
      <c r="G50" s="6"/>
      <c r="I50" s="1" t="s">
        <v>38</v>
      </c>
    </row>
    <row r="51" spans="2:13" ht="17" thickBot="1">
      <c r="C51" s="4" t="s">
        <v>6</v>
      </c>
      <c r="D51" s="4" t="s">
        <v>7</v>
      </c>
      <c r="F51" s="4" t="s">
        <v>6</v>
      </c>
      <c r="G51" s="4" t="s">
        <v>7</v>
      </c>
      <c r="I51" s="1" t="s">
        <v>39</v>
      </c>
    </row>
    <row r="52" spans="2:13" ht="17" thickBot="1">
      <c r="B52" s="10" t="s">
        <v>4</v>
      </c>
      <c r="C52" s="2">
        <v>90</v>
      </c>
      <c r="D52" s="2">
        <v>90</v>
      </c>
      <c r="E52" s="2"/>
      <c r="F52" s="2">
        <v>890</v>
      </c>
      <c r="G52" s="2">
        <v>890</v>
      </c>
      <c r="I52" s="20"/>
      <c r="J52" s="21" t="s">
        <v>35</v>
      </c>
      <c r="K52" s="22"/>
    </row>
    <row r="53" spans="2:13">
      <c r="B53" s="10" t="s">
        <v>5</v>
      </c>
      <c r="C53" s="2">
        <f>450-50</f>
        <v>400</v>
      </c>
      <c r="D53" s="2">
        <f>900-100</f>
        <v>800</v>
      </c>
      <c r="E53" s="2"/>
      <c r="F53" s="2"/>
      <c r="G53" s="2"/>
      <c r="I53" s="15" t="s">
        <v>9</v>
      </c>
      <c r="J53" s="15"/>
      <c r="K53" s="15" t="s">
        <v>10</v>
      </c>
    </row>
    <row r="54" spans="2:13" ht="17" thickBot="1">
      <c r="C54" s="2"/>
      <c r="D54" s="2"/>
      <c r="E54" s="2" t="s">
        <v>9</v>
      </c>
      <c r="F54" s="2">
        <f>-440</f>
        <v>-440</v>
      </c>
      <c r="G54" s="2">
        <f>10-10</f>
        <v>0</v>
      </c>
      <c r="I54" s="14" t="s">
        <v>6</v>
      </c>
      <c r="J54" s="14" t="s">
        <v>7</v>
      </c>
      <c r="K54" s="14" t="s">
        <v>6</v>
      </c>
      <c r="L54" s="14" t="s">
        <v>7</v>
      </c>
    </row>
    <row r="55" spans="2:13">
      <c r="C55" s="3"/>
      <c r="D55" s="3"/>
      <c r="E55" s="2" t="s">
        <v>10</v>
      </c>
      <c r="F55" s="3">
        <f>90-50</f>
        <v>40</v>
      </c>
      <c r="G55" s="3">
        <f>90-90</f>
        <v>0</v>
      </c>
      <c r="I55" s="2">
        <v>-400</v>
      </c>
      <c r="J55" s="2">
        <v>10</v>
      </c>
      <c r="K55" s="2">
        <v>90</v>
      </c>
      <c r="L55" s="2">
        <v>90</v>
      </c>
      <c r="M55" s="1" t="s">
        <v>18</v>
      </c>
    </row>
    <row r="56" spans="2:13">
      <c r="C56" s="2">
        <f>SUM(C51:C55)</f>
        <v>490</v>
      </c>
      <c r="D56" s="2">
        <f>SUM(D51:D55)</f>
        <v>890</v>
      </c>
      <c r="E56" s="2"/>
      <c r="F56" s="2">
        <f>SUM(F51:F55)</f>
        <v>490</v>
      </c>
      <c r="G56" s="2">
        <f>SUM(G51:G55)</f>
        <v>890</v>
      </c>
      <c r="I56" s="2"/>
      <c r="J56" s="2">
        <v>-1</v>
      </c>
      <c r="K56" s="2"/>
      <c r="L56" s="2">
        <v>-9</v>
      </c>
      <c r="M56" s="1" t="s">
        <v>36</v>
      </c>
    </row>
    <row r="57" spans="2:13" ht="17" thickBot="1">
      <c r="E57" s="1" t="s">
        <v>27</v>
      </c>
      <c r="I57" s="9"/>
      <c r="J57" s="9">
        <v>-9</v>
      </c>
      <c r="K57" s="9">
        <v>-50</v>
      </c>
      <c r="L57" s="9">
        <v>-81</v>
      </c>
      <c r="M57" s="1" t="s">
        <v>37</v>
      </c>
    </row>
    <row r="58" spans="2:13">
      <c r="I58" s="2">
        <f>SUM(I55:I57)</f>
        <v>-400</v>
      </c>
      <c r="J58" s="2">
        <f t="shared" ref="J58:L58" si="0">SUM(J55:J57)</f>
        <v>0</v>
      </c>
      <c r="K58" s="2">
        <f t="shared" si="0"/>
        <v>40</v>
      </c>
      <c r="L58" s="2">
        <f t="shared" si="0"/>
        <v>0</v>
      </c>
    </row>
    <row r="59" spans="2:13">
      <c r="C59" s="11" t="s">
        <v>40</v>
      </c>
      <c r="I59" s="2"/>
      <c r="J59" s="2"/>
      <c r="K59" s="2"/>
      <c r="L59" s="2"/>
    </row>
    <row r="60" spans="2:13" ht="17" thickBot="1">
      <c r="C60" s="14" t="s">
        <v>9</v>
      </c>
      <c r="D60" s="14" t="s">
        <v>10</v>
      </c>
      <c r="I60" s="2"/>
      <c r="J60" s="2"/>
      <c r="K60" s="2"/>
      <c r="L60" s="2"/>
    </row>
    <row r="61" spans="2:13">
      <c r="B61" s="1" t="s">
        <v>28</v>
      </c>
      <c r="C61" s="2">
        <v>9</v>
      </c>
      <c r="D61" s="2">
        <v>81</v>
      </c>
      <c r="E61" s="1" t="s">
        <v>30</v>
      </c>
    </row>
    <row r="62" spans="2:13" ht="46" customHeight="1">
      <c r="B62" s="1" t="s">
        <v>31</v>
      </c>
      <c r="C62" s="27">
        <v>400</v>
      </c>
      <c r="D62" s="28">
        <v>0</v>
      </c>
      <c r="E62" s="30" t="s">
        <v>59</v>
      </c>
      <c r="F62" s="30"/>
      <c r="G62" s="30"/>
      <c r="H62" s="30"/>
      <c r="I62" s="30"/>
      <c r="J62" s="30"/>
      <c r="K62" s="30"/>
      <c r="L62" s="31"/>
    </row>
    <row r="63" spans="2:13" ht="17" thickBot="1">
      <c r="B63" s="1" t="s">
        <v>29</v>
      </c>
      <c r="C63" s="9">
        <v>40</v>
      </c>
      <c r="D63" s="9">
        <v>360</v>
      </c>
    </row>
    <row r="64" spans="2:13">
      <c r="C64" s="2">
        <f>SUM(C61:C63)</f>
        <v>449</v>
      </c>
      <c r="D64" s="2">
        <f>SUM(D61:D63)</f>
        <v>441</v>
      </c>
      <c r="E64" s="1" t="s">
        <v>41</v>
      </c>
    </row>
    <row r="65" spans="2:5" ht="17" thickBot="1"/>
    <row r="66" spans="2:5" ht="17" thickBot="1">
      <c r="C66" s="24" t="s">
        <v>42</v>
      </c>
    </row>
    <row r="67" spans="2:5" ht="17" thickBot="1">
      <c r="C67" s="14" t="s">
        <v>9</v>
      </c>
      <c r="D67" s="14" t="s">
        <v>10</v>
      </c>
    </row>
    <row r="68" spans="2:5">
      <c r="C68" s="2">
        <v>45</v>
      </c>
      <c r="D68" s="2">
        <v>495</v>
      </c>
      <c r="E68" s="1" t="s">
        <v>43</v>
      </c>
    </row>
    <row r="69" spans="2:5">
      <c r="C69" s="2"/>
      <c r="D69" s="2"/>
      <c r="E69" s="1" t="s">
        <v>56</v>
      </c>
    </row>
    <row r="70" spans="2:5">
      <c r="C70" s="16">
        <v>-36</v>
      </c>
      <c r="D70" s="16">
        <v>36</v>
      </c>
      <c r="E70" s="1" t="s">
        <v>57</v>
      </c>
    </row>
    <row r="71" spans="2:5">
      <c r="C71" s="26"/>
      <c r="D71" s="26">
        <v>-50</v>
      </c>
      <c r="E71" s="1" t="s">
        <v>44</v>
      </c>
    </row>
    <row r="72" spans="2:5">
      <c r="C72" s="2">
        <f>SUM(C68:C71)</f>
        <v>9</v>
      </c>
      <c r="D72" s="2">
        <f>SUM(D68:D71)</f>
        <v>481</v>
      </c>
    </row>
    <row r="73" spans="2:5">
      <c r="C73" s="2"/>
      <c r="D73" s="2"/>
    </row>
    <row r="74" spans="2:5">
      <c r="C74" s="19" t="s">
        <v>45</v>
      </c>
      <c r="D74" s="2"/>
    </row>
    <row r="75" spans="2:5">
      <c r="C75" s="19" t="s">
        <v>46</v>
      </c>
      <c r="D75" s="2"/>
    </row>
    <row r="76" spans="2:5">
      <c r="C76" s="2"/>
      <c r="D76" s="2"/>
    </row>
    <row r="77" spans="2:5" ht="17" thickBot="1">
      <c r="C77" s="2"/>
      <c r="D77" s="2"/>
    </row>
    <row r="78" spans="2:5" ht="17" thickBot="1">
      <c r="B78" s="12" t="s">
        <v>47</v>
      </c>
      <c r="C78" s="2"/>
      <c r="D78" s="2"/>
    </row>
    <row r="79" spans="2:5">
      <c r="C79" s="2"/>
      <c r="D79" s="2"/>
    </row>
    <row r="80" spans="2:5">
      <c r="C80" s="1" t="s">
        <v>24</v>
      </c>
    </row>
    <row r="81" spans="2:13">
      <c r="C81" s="1" t="s">
        <v>25</v>
      </c>
    </row>
    <row r="82" spans="2:13">
      <c r="C82" s="1" t="s">
        <v>26</v>
      </c>
    </row>
    <row r="83" spans="2:13" ht="17" thickBot="1">
      <c r="C83" s="2"/>
      <c r="D83" s="2"/>
    </row>
    <row r="84" spans="2:13" ht="17" thickBot="1">
      <c r="C84" s="5" t="s">
        <v>3</v>
      </c>
      <c r="D84" s="7"/>
      <c r="F84" s="8" t="s">
        <v>8</v>
      </c>
      <c r="G84" s="6"/>
      <c r="I84" s="1" t="s">
        <v>53</v>
      </c>
    </row>
    <row r="85" spans="2:13" ht="17" thickBot="1">
      <c r="C85" s="4" t="s">
        <v>6</v>
      </c>
      <c r="D85" s="4" t="s">
        <v>7</v>
      </c>
      <c r="F85" s="4" t="s">
        <v>6</v>
      </c>
      <c r="G85" s="4" t="s">
        <v>7</v>
      </c>
      <c r="I85" s="1" t="s">
        <v>48</v>
      </c>
    </row>
    <row r="86" spans="2:13" ht="17" thickBot="1">
      <c r="B86" s="10" t="s">
        <v>4</v>
      </c>
      <c r="C86" s="2">
        <v>90</v>
      </c>
      <c r="D86" s="2">
        <v>90</v>
      </c>
      <c r="E86" s="2"/>
      <c r="F86" s="2">
        <v>890</v>
      </c>
      <c r="G86" s="2">
        <v>890</v>
      </c>
      <c r="I86" s="20"/>
      <c r="J86" s="21" t="s">
        <v>35</v>
      </c>
      <c r="K86" s="22"/>
    </row>
    <row r="87" spans="2:13">
      <c r="B87" s="10" t="s">
        <v>5</v>
      </c>
      <c r="C87" s="2">
        <f>450-50-50</f>
        <v>350</v>
      </c>
      <c r="D87" s="2">
        <f>900-100-100</f>
        <v>700</v>
      </c>
      <c r="E87" s="2"/>
      <c r="F87" s="2"/>
      <c r="G87" s="2"/>
      <c r="I87" s="15" t="s">
        <v>9</v>
      </c>
      <c r="J87" s="15"/>
      <c r="K87" s="15" t="s">
        <v>10</v>
      </c>
    </row>
    <row r="88" spans="2:13" ht="17" thickBot="1">
      <c r="C88" s="2"/>
      <c r="D88" s="2"/>
      <c r="E88" s="2" t="s">
        <v>9</v>
      </c>
      <c r="F88" s="2">
        <f>-440</f>
        <v>-440</v>
      </c>
      <c r="G88" s="2">
        <f>10-10-10</f>
        <v>-10</v>
      </c>
      <c r="I88" s="14" t="s">
        <v>6</v>
      </c>
      <c r="J88" s="14" t="s">
        <v>7</v>
      </c>
      <c r="K88" s="14" t="s">
        <v>6</v>
      </c>
      <c r="L88" s="14" t="s">
        <v>7</v>
      </c>
    </row>
    <row r="89" spans="2:13">
      <c r="C89" s="3"/>
      <c r="D89" s="3"/>
      <c r="E89" s="2" t="s">
        <v>10</v>
      </c>
      <c r="F89" s="3">
        <f>90-50-50</f>
        <v>-10</v>
      </c>
      <c r="G89" s="3">
        <f>90-90-90</f>
        <v>-90</v>
      </c>
      <c r="I89" s="2">
        <v>-400</v>
      </c>
      <c r="J89" s="2">
        <v>10</v>
      </c>
      <c r="K89" s="2">
        <v>90</v>
      </c>
      <c r="L89" s="2">
        <v>90</v>
      </c>
      <c r="M89" s="1" t="s">
        <v>18</v>
      </c>
    </row>
    <row r="90" spans="2:13">
      <c r="C90" s="2">
        <f>SUM(C85:C89)</f>
        <v>440</v>
      </c>
      <c r="D90" s="2">
        <f>SUM(D85:D89)</f>
        <v>790</v>
      </c>
      <c r="E90" s="2"/>
      <c r="F90" s="2">
        <f>SUM(F85:F89)</f>
        <v>440</v>
      </c>
      <c r="G90" s="2">
        <f>SUM(G85:G89)</f>
        <v>790</v>
      </c>
      <c r="I90" s="2"/>
      <c r="J90" s="2">
        <v>-1</v>
      </c>
      <c r="K90" s="2"/>
      <c r="L90" s="2">
        <v>-9</v>
      </c>
      <c r="M90" s="1" t="s">
        <v>50</v>
      </c>
    </row>
    <row r="91" spans="2:13">
      <c r="E91" s="1" t="s">
        <v>27</v>
      </c>
      <c r="I91" s="2"/>
      <c r="J91" s="2">
        <v>-9</v>
      </c>
      <c r="K91" s="2">
        <v>-50</v>
      </c>
      <c r="L91" s="2">
        <v>-81</v>
      </c>
      <c r="M91" s="1" t="s">
        <v>49</v>
      </c>
    </row>
    <row r="92" spans="2:13" ht="17" thickBot="1">
      <c r="I92" s="9"/>
      <c r="J92" s="9">
        <v>-10</v>
      </c>
      <c r="K92" s="9">
        <v>-50</v>
      </c>
      <c r="L92" s="9">
        <v>-90</v>
      </c>
      <c r="M92" s="1" t="s">
        <v>51</v>
      </c>
    </row>
    <row r="93" spans="2:13">
      <c r="I93" s="2">
        <f>SUM(I89:I91)</f>
        <v>-400</v>
      </c>
      <c r="J93" s="2">
        <f>SUM(J89:J92)</f>
        <v>-10</v>
      </c>
      <c r="K93" s="2">
        <f t="shared" ref="K93:L93" si="1">SUM(K89:K92)</f>
        <v>-10</v>
      </c>
      <c r="L93" s="2">
        <f t="shared" si="1"/>
        <v>-90</v>
      </c>
      <c r="M93" s="1" t="s">
        <v>52</v>
      </c>
    </row>
    <row r="94" spans="2:13" ht="17" thickBot="1"/>
    <row r="95" spans="2:13" ht="17" thickBot="1">
      <c r="D95" s="23" t="s">
        <v>40</v>
      </c>
      <c r="E95" s="22"/>
    </row>
    <row r="96" spans="2:13" ht="17" thickBot="1">
      <c r="D96" s="14" t="s">
        <v>9</v>
      </c>
      <c r="E96" s="14" t="s">
        <v>10</v>
      </c>
    </row>
    <row r="97" spans="3:13">
      <c r="C97" s="1" t="s">
        <v>28</v>
      </c>
      <c r="D97" s="2">
        <v>19</v>
      </c>
      <c r="E97" s="2">
        <v>171</v>
      </c>
      <c r="F97" s="1" t="s">
        <v>54</v>
      </c>
    </row>
    <row r="98" spans="3:13" ht="46" customHeight="1">
      <c r="C98" s="1" t="s">
        <v>31</v>
      </c>
      <c r="D98" s="27">
        <v>350</v>
      </c>
      <c r="E98" s="28"/>
      <c r="F98" s="30" t="s">
        <v>58</v>
      </c>
      <c r="G98" s="30"/>
      <c r="H98" s="30"/>
      <c r="I98" s="30"/>
      <c r="J98" s="30"/>
      <c r="K98" s="30"/>
      <c r="L98" s="30"/>
      <c r="M98" s="31"/>
    </row>
    <row r="99" spans="3:13" ht="17" thickBot="1">
      <c r="C99" s="1" t="s">
        <v>29</v>
      </c>
      <c r="D99" s="9">
        <v>35</v>
      </c>
      <c r="E99" s="9">
        <v>315</v>
      </c>
      <c r="F99" s="1" t="s">
        <v>55</v>
      </c>
    </row>
    <row r="100" spans="3:13">
      <c r="D100" s="2">
        <f>SUM(D97:D99)</f>
        <v>404</v>
      </c>
      <c r="E100" s="2">
        <f>SUM(E97:E99)</f>
        <v>486</v>
      </c>
      <c r="F100" s="1" t="s">
        <v>41</v>
      </c>
    </row>
    <row r="102" spans="3:13" ht="17" thickBot="1"/>
    <row r="103" spans="3:13" ht="17" thickBot="1">
      <c r="C103" s="24" t="s">
        <v>42</v>
      </c>
    </row>
    <row r="104" spans="3:13" ht="17" thickBot="1">
      <c r="C104" s="14" t="s">
        <v>9</v>
      </c>
      <c r="D104" s="14" t="s">
        <v>10</v>
      </c>
    </row>
    <row r="105" spans="3:13">
      <c r="C105" s="2">
        <v>9</v>
      </c>
      <c r="D105" s="2">
        <v>481</v>
      </c>
      <c r="E105" s="1" t="s">
        <v>43</v>
      </c>
    </row>
    <row r="106" spans="3:13">
      <c r="C106" s="2"/>
      <c r="D106" s="2"/>
      <c r="E106" s="1" t="s">
        <v>60</v>
      </c>
    </row>
    <row r="107" spans="3:13">
      <c r="C107" s="2">
        <v>-45</v>
      </c>
      <c r="D107" s="2">
        <v>45</v>
      </c>
      <c r="E107" s="1" t="s">
        <v>61</v>
      </c>
    </row>
    <row r="108" spans="3:13" ht="17" thickBot="1">
      <c r="C108" s="9"/>
      <c r="D108" s="9">
        <v>-50</v>
      </c>
      <c r="E108" s="1" t="s">
        <v>44</v>
      </c>
    </row>
    <row r="109" spans="3:13">
      <c r="C109" s="29">
        <f>SUM(C105:C108)</f>
        <v>-36</v>
      </c>
      <c r="D109" s="2">
        <f>SUM(D105:D108)</f>
        <v>476</v>
      </c>
    </row>
    <row r="111" spans="3:13">
      <c r="C111" s="1" t="s">
        <v>70</v>
      </c>
    </row>
    <row r="113" spans="3:4">
      <c r="C113" s="19" t="s">
        <v>62</v>
      </c>
      <c r="D113" s="2"/>
    </row>
    <row r="114" spans="3:4">
      <c r="C114" s="19" t="s">
        <v>63</v>
      </c>
      <c r="D114" s="2"/>
    </row>
  </sheetData>
  <mergeCells count="2">
    <mergeCell ref="E62:L62"/>
    <mergeCell ref="F98:M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Jeffrey M. Colon</cp:lastModifiedBy>
  <dcterms:created xsi:type="dcterms:W3CDTF">2022-11-03T23:38:57Z</dcterms:created>
  <dcterms:modified xsi:type="dcterms:W3CDTF">2023-10-27T13:51:21Z</dcterms:modified>
</cp:coreProperties>
</file>