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eager/Documents/pst/research/state-transparency/data/"/>
    </mc:Choice>
  </mc:AlternateContent>
  <xr:revisionPtr revIDLastSave="0" documentId="13_ncr:1_{F99009A2-463B-E24D-8253-CC2E2B098A27}" xr6:coauthVersionLast="47" xr6:coauthVersionMax="47" xr10:uidLastSave="{00000000-0000-0000-0000-000000000000}"/>
  <bookViews>
    <workbookView xWindow="420" yWindow="500" windowWidth="27240" windowHeight="16440" activeTab="8" xr2:uid="{86C22762-BF70-5E4D-907E-C0A1150D2A2C}"/>
  </bookViews>
  <sheets>
    <sheet name="2022" sheetId="2" r:id="rId1"/>
    <sheet name="2020" sheetId="6" r:id="rId2"/>
    <sheet name="2018" sheetId="5" r:id="rId3"/>
    <sheet name="2017" sheetId="3" r:id="rId4"/>
    <sheet name="2016" sheetId="4" r:id="rId5"/>
    <sheet name="2015" sheetId="9" r:id="rId6"/>
    <sheet name="2014" sheetId="8" r:id="rId7"/>
    <sheet name="2013" sheetId="7" r:id="rId8"/>
    <sheet name="2012" sheetId="1" r:id="rId9"/>
  </sheets>
  <definedNames>
    <definedName name="_xlnm.Print_Area" localSheetId="7">'2013'!$B$1:$L$54</definedName>
    <definedName name="_xlnm.Print_Area" localSheetId="6">'2014'!$B$1:$M$54</definedName>
    <definedName name="_xlnm.Print_Area" localSheetId="5">'2015'!$B$1:$M$54</definedName>
    <definedName name="_xlnm.Print_Area" localSheetId="1">'2020'!$A$1:$M$54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2" i="2"/>
  <c r="M3" i="6"/>
  <c r="M4" i="6"/>
  <c r="M6" i="6"/>
  <c r="M7" i="6"/>
  <c r="M8" i="6"/>
  <c r="M9" i="6"/>
  <c r="M10" i="6"/>
  <c r="M11" i="6"/>
  <c r="M12" i="6"/>
  <c r="M13" i="6"/>
  <c r="M14" i="6"/>
  <c r="M15" i="6"/>
  <c r="M16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2" i="6"/>
  <c r="M10" i="5"/>
  <c r="M17" i="5"/>
  <c r="M18" i="5"/>
  <c r="M26" i="5"/>
  <c r="M32" i="5"/>
  <c r="M34" i="5"/>
  <c r="M41" i="5"/>
  <c r="M42" i="5"/>
  <c r="M48" i="5"/>
  <c r="M50" i="5"/>
  <c r="M3" i="3"/>
  <c r="M5" i="3"/>
  <c r="M12" i="3"/>
  <c r="M19" i="3"/>
  <c r="M21" i="3"/>
  <c r="M27" i="3"/>
  <c r="M29" i="3"/>
  <c r="M37" i="3"/>
  <c r="M51" i="3"/>
  <c r="M53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2" i="4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M14" i="9"/>
  <c r="M11" i="9"/>
  <c r="M33" i="9"/>
  <c r="M10" i="9"/>
  <c r="M50" i="9"/>
  <c r="M19" i="9"/>
  <c r="M35" i="9"/>
  <c r="M54" i="9"/>
  <c r="M23" i="9"/>
  <c r="M34" i="9"/>
  <c r="M49" i="9"/>
  <c r="M2" i="9"/>
  <c r="M41" i="9"/>
  <c r="M29" i="9"/>
  <c r="M24" i="9"/>
  <c r="M6" i="9"/>
  <c r="M46" i="9"/>
  <c r="M12" i="9"/>
  <c r="M15" i="9"/>
  <c r="M37" i="9"/>
  <c r="M39" i="9"/>
  <c r="M3" i="9"/>
  <c r="M36" i="9"/>
  <c r="M25" i="9"/>
  <c r="M44" i="9"/>
  <c r="M4" i="9"/>
  <c r="M43" i="9"/>
  <c r="M17" i="9"/>
  <c r="M53" i="9"/>
  <c r="M7" i="9"/>
  <c r="M16" i="9"/>
  <c r="M48" i="9"/>
  <c r="M28" i="9"/>
  <c r="M18" i="9"/>
  <c r="M30" i="9"/>
  <c r="M13" i="9"/>
  <c r="M38" i="9"/>
  <c r="M32" i="9"/>
  <c r="M40" i="9"/>
  <c r="M21" i="9"/>
  <c r="M47" i="9"/>
  <c r="M20" i="9"/>
  <c r="M27" i="9"/>
  <c r="M52" i="9"/>
  <c r="M31" i="9"/>
  <c r="M26" i="9"/>
  <c r="M8" i="9"/>
  <c r="M9" i="9"/>
  <c r="M45" i="9"/>
  <c r="M22" i="9"/>
  <c r="M42" i="9"/>
  <c r="M51" i="9"/>
  <c r="M5" i="9"/>
  <c r="L17" i="6"/>
  <c r="E17" i="6"/>
  <c r="M17" i="6" s="1"/>
  <c r="B17" i="6"/>
  <c r="L6" i="6"/>
  <c r="E6" i="6"/>
  <c r="D6" i="6"/>
  <c r="L5" i="6"/>
  <c r="E5" i="6"/>
  <c r="D5" i="6"/>
  <c r="M5" i="6" s="1"/>
  <c r="B2" i="5"/>
  <c r="M2" i="5" s="1"/>
  <c r="D2" i="5"/>
  <c r="E2" i="5"/>
  <c r="L2" i="5"/>
  <c r="B3" i="5"/>
  <c r="M3" i="5" s="1"/>
  <c r="D3" i="5"/>
  <c r="E3" i="5"/>
  <c r="L3" i="5"/>
  <c r="E4" i="5"/>
  <c r="M4" i="5" s="1"/>
  <c r="L4" i="5"/>
  <c r="B5" i="5"/>
  <c r="M5" i="5" s="1"/>
  <c r="D5" i="5"/>
  <c r="E5" i="5"/>
  <c r="L5" i="5"/>
  <c r="D6" i="5"/>
  <c r="M6" i="5" s="1"/>
  <c r="E6" i="5"/>
  <c r="L6" i="5"/>
  <c r="B7" i="5"/>
  <c r="D7" i="5"/>
  <c r="M7" i="5" s="1"/>
  <c r="E7" i="5"/>
  <c r="L7" i="5"/>
  <c r="B8" i="5"/>
  <c r="D8" i="5"/>
  <c r="M8" i="5" s="1"/>
  <c r="L8" i="5"/>
  <c r="B9" i="5"/>
  <c r="M9" i="5" s="1"/>
  <c r="D9" i="5"/>
  <c r="E9" i="5"/>
  <c r="L9" i="5"/>
  <c r="B10" i="5"/>
  <c r="D10" i="5"/>
  <c r="E10" i="5"/>
  <c r="L10" i="5"/>
  <c r="B11" i="5"/>
  <c r="M11" i="5" s="1"/>
  <c r="B12" i="5"/>
  <c r="L12" i="5"/>
  <c r="M12" i="5" s="1"/>
  <c r="B13" i="5"/>
  <c r="M13" i="5" s="1"/>
  <c r="E13" i="5"/>
  <c r="L13" i="5"/>
  <c r="B14" i="5"/>
  <c r="M14" i="5" s="1"/>
  <c r="D14" i="5"/>
  <c r="L14" i="5"/>
  <c r="B15" i="5"/>
  <c r="D15" i="5"/>
  <c r="M15" i="5" s="1"/>
  <c r="E15" i="5"/>
  <c r="L15" i="5"/>
  <c r="B16" i="5"/>
  <c r="D16" i="5"/>
  <c r="M16" i="5" s="1"/>
  <c r="E16" i="5"/>
  <c r="L16" i="5"/>
  <c r="B17" i="5"/>
  <c r="D17" i="5"/>
  <c r="E17" i="5"/>
  <c r="L17" i="5"/>
  <c r="B18" i="5"/>
  <c r="D18" i="5"/>
  <c r="L18" i="5"/>
  <c r="B19" i="5"/>
  <c r="M19" i="5" s="1"/>
  <c r="D19" i="5"/>
  <c r="E19" i="5"/>
  <c r="L19" i="5"/>
  <c r="B20" i="5"/>
  <c r="D20" i="5"/>
  <c r="M20" i="5" s="1"/>
  <c r="E20" i="5"/>
  <c r="L20" i="5"/>
  <c r="B21" i="5"/>
  <c r="M21" i="5" s="1"/>
  <c r="D21" i="5"/>
  <c r="E21" i="5"/>
  <c r="L21" i="5"/>
  <c r="B22" i="5"/>
  <c r="M22" i="5" s="1"/>
  <c r="D22" i="5"/>
  <c r="E22" i="5"/>
  <c r="L22" i="5"/>
  <c r="B23" i="5"/>
  <c r="M23" i="5" s="1"/>
  <c r="D23" i="5"/>
  <c r="E23" i="5"/>
  <c r="L23" i="5"/>
  <c r="B24" i="5"/>
  <c r="D24" i="5"/>
  <c r="E24" i="5"/>
  <c r="M24" i="5" s="1"/>
  <c r="L24" i="5"/>
  <c r="B25" i="5"/>
  <c r="M25" i="5" s="1"/>
  <c r="D25" i="5"/>
  <c r="E25" i="5"/>
  <c r="L25" i="5"/>
  <c r="B26" i="5"/>
  <c r="D26" i="5"/>
  <c r="E26" i="5"/>
  <c r="L26" i="5"/>
  <c r="B27" i="5"/>
  <c r="M27" i="5" s="1"/>
  <c r="D27" i="5"/>
  <c r="E27" i="5"/>
  <c r="L27" i="5"/>
  <c r="B28" i="5"/>
  <c r="E28" i="5"/>
  <c r="M28" i="5" s="1"/>
  <c r="B29" i="5"/>
  <c r="M29" i="5" s="1"/>
  <c r="D29" i="5"/>
  <c r="E29" i="5"/>
  <c r="L29" i="5"/>
  <c r="B30" i="5"/>
  <c r="M30" i="5" s="1"/>
  <c r="D30" i="5"/>
  <c r="E30" i="5"/>
  <c r="L30" i="5"/>
  <c r="B31" i="5"/>
  <c r="M31" i="5" s="1"/>
  <c r="D31" i="5"/>
  <c r="E31" i="5"/>
  <c r="L31" i="5"/>
  <c r="B32" i="5"/>
  <c r="E32" i="5"/>
  <c r="L32" i="5"/>
  <c r="B33" i="5"/>
  <c r="D33" i="5"/>
  <c r="E33" i="5"/>
  <c r="M33" i="5" s="1"/>
  <c r="L33" i="5"/>
  <c r="B34" i="5"/>
  <c r="D34" i="5"/>
  <c r="E34" i="5"/>
  <c r="L34" i="5"/>
  <c r="B35" i="5"/>
  <c r="M35" i="5" s="1"/>
  <c r="D35" i="5"/>
  <c r="E35" i="5"/>
  <c r="L35" i="5"/>
  <c r="B36" i="5"/>
  <c r="D36" i="5"/>
  <c r="M36" i="5" s="1"/>
  <c r="E36" i="5"/>
  <c r="L36" i="5"/>
  <c r="B37" i="5"/>
  <c r="M37" i="5" s="1"/>
  <c r="D37" i="5"/>
  <c r="E37" i="5"/>
  <c r="B38" i="5"/>
  <c r="M38" i="5" s="1"/>
  <c r="D38" i="5"/>
  <c r="E38" i="5"/>
  <c r="L38" i="5"/>
  <c r="B39" i="5"/>
  <c r="D39" i="5"/>
  <c r="M39" i="5" s="1"/>
  <c r="E39" i="5"/>
  <c r="L39" i="5"/>
  <c r="B40" i="5"/>
  <c r="M40" i="5" s="1"/>
  <c r="D40" i="5"/>
  <c r="E40" i="5"/>
  <c r="L40" i="5"/>
  <c r="B41" i="5"/>
  <c r="D41" i="5"/>
  <c r="L41" i="5"/>
  <c r="B43" i="5"/>
  <c r="M43" i="5" s="1"/>
  <c r="D43" i="5"/>
  <c r="L43" i="5"/>
  <c r="B44" i="5"/>
  <c r="M44" i="5" s="1"/>
  <c r="D44" i="5"/>
  <c r="E44" i="5"/>
  <c r="L44" i="5"/>
  <c r="B45" i="5"/>
  <c r="M45" i="5" s="1"/>
  <c r="D45" i="5"/>
  <c r="E45" i="5"/>
  <c r="L45" i="5"/>
  <c r="B46" i="5"/>
  <c r="M46" i="5" s="1"/>
  <c r="D46" i="5"/>
  <c r="E46" i="5"/>
  <c r="L46" i="5"/>
  <c r="B47" i="5"/>
  <c r="M47" i="5" s="1"/>
  <c r="D47" i="5"/>
  <c r="E47" i="5"/>
  <c r="L47" i="5"/>
  <c r="B48" i="5"/>
  <c r="D48" i="5"/>
  <c r="E48" i="5"/>
  <c r="L48" i="5"/>
  <c r="B49" i="5"/>
  <c r="D49" i="5"/>
  <c r="M49" i="5" s="1"/>
  <c r="E49" i="5"/>
  <c r="L49" i="5"/>
  <c r="B50" i="5"/>
  <c r="E50" i="5"/>
  <c r="L50" i="5"/>
  <c r="B51" i="5"/>
  <c r="M51" i="5" s="1"/>
  <c r="D51" i="5"/>
  <c r="E51" i="5"/>
  <c r="L51" i="5"/>
  <c r="B52" i="5"/>
  <c r="D52" i="5"/>
  <c r="M52" i="5" s="1"/>
  <c r="E52" i="5"/>
  <c r="L52" i="5"/>
  <c r="B53" i="5"/>
  <c r="M53" i="5" s="1"/>
  <c r="D53" i="5"/>
  <c r="E53" i="5"/>
  <c r="B54" i="5"/>
  <c r="M54" i="5" s="1"/>
  <c r="D54" i="5"/>
  <c r="E54" i="5"/>
  <c r="L53" i="3"/>
  <c r="E53" i="3"/>
  <c r="D53" i="3"/>
  <c r="B53" i="3"/>
  <c r="L52" i="3"/>
  <c r="E52" i="3"/>
  <c r="M52" i="3" s="1"/>
  <c r="D52" i="3"/>
  <c r="B52" i="3"/>
  <c r="L51" i="3"/>
  <c r="D51" i="3"/>
  <c r="B51" i="3"/>
  <c r="L50" i="3"/>
  <c r="E50" i="3"/>
  <c r="B50" i="3"/>
  <c r="M50" i="3" s="1"/>
  <c r="L49" i="3"/>
  <c r="E49" i="3"/>
  <c r="D49" i="3"/>
  <c r="B49" i="3"/>
  <c r="M49" i="3" s="1"/>
  <c r="L48" i="3"/>
  <c r="D48" i="3"/>
  <c r="B48" i="3"/>
  <c r="M48" i="3" s="1"/>
  <c r="L47" i="3"/>
  <c r="E47" i="3"/>
  <c r="D47" i="3"/>
  <c r="M47" i="3" s="1"/>
  <c r="B47" i="3"/>
  <c r="L46" i="3"/>
  <c r="E46" i="3"/>
  <c r="D46" i="3"/>
  <c r="B46" i="3"/>
  <c r="M46" i="3" s="1"/>
  <c r="L45" i="3"/>
  <c r="M45" i="3" s="1"/>
  <c r="E45" i="3"/>
  <c r="D45" i="3"/>
  <c r="B45" i="3"/>
  <c r="L44" i="3"/>
  <c r="E44" i="3"/>
  <c r="D44" i="3"/>
  <c r="B44" i="3"/>
  <c r="M44" i="3" s="1"/>
  <c r="L43" i="3"/>
  <c r="M43" i="3" s="1"/>
  <c r="D43" i="3"/>
  <c r="B43" i="3"/>
  <c r="L42" i="3"/>
  <c r="D42" i="3"/>
  <c r="B42" i="3"/>
  <c r="M42" i="3" s="1"/>
  <c r="E41" i="3"/>
  <c r="D41" i="3"/>
  <c r="M41" i="3" s="1"/>
  <c r="L40" i="3"/>
  <c r="E40" i="3"/>
  <c r="D40" i="3"/>
  <c r="B40" i="3"/>
  <c r="M40" i="3" s="1"/>
  <c r="L39" i="3"/>
  <c r="E39" i="3"/>
  <c r="D39" i="3"/>
  <c r="B39" i="3"/>
  <c r="M39" i="3" s="1"/>
  <c r="L38" i="3"/>
  <c r="E38" i="3"/>
  <c r="D38" i="3"/>
  <c r="B38" i="3"/>
  <c r="M38" i="3" s="1"/>
  <c r="L37" i="3"/>
  <c r="E37" i="3"/>
  <c r="D37" i="3"/>
  <c r="B37" i="3"/>
  <c r="L36" i="3"/>
  <c r="M36" i="3" s="1"/>
  <c r="E36" i="3"/>
  <c r="D36" i="3"/>
  <c r="B36" i="3"/>
  <c r="L35" i="3"/>
  <c r="E35" i="3"/>
  <c r="D35" i="3"/>
  <c r="B35" i="3"/>
  <c r="M35" i="3" s="1"/>
  <c r="L34" i="3"/>
  <c r="E34" i="3"/>
  <c r="D34" i="3"/>
  <c r="M34" i="3" s="1"/>
  <c r="B34" i="3"/>
  <c r="L33" i="3"/>
  <c r="E33" i="3"/>
  <c r="D33" i="3"/>
  <c r="B33" i="3"/>
  <c r="M33" i="3" s="1"/>
  <c r="L32" i="3"/>
  <c r="E32" i="3"/>
  <c r="D32" i="3"/>
  <c r="B32" i="3"/>
  <c r="M32" i="3" s="1"/>
  <c r="L31" i="3"/>
  <c r="E31" i="3"/>
  <c r="D31" i="3"/>
  <c r="B31" i="3"/>
  <c r="M31" i="3" s="1"/>
  <c r="L30" i="3"/>
  <c r="E30" i="3"/>
  <c r="D30" i="3"/>
  <c r="B30" i="3"/>
  <c r="M30" i="3" s="1"/>
  <c r="L29" i="3"/>
  <c r="E29" i="3"/>
  <c r="D29" i="3"/>
  <c r="B29" i="3"/>
  <c r="L28" i="3"/>
  <c r="M28" i="3" s="1"/>
  <c r="E28" i="3"/>
  <c r="D28" i="3"/>
  <c r="B28" i="3"/>
  <c r="D27" i="3"/>
  <c r="B27" i="3"/>
  <c r="L26" i="3"/>
  <c r="E26" i="3"/>
  <c r="D26" i="3"/>
  <c r="M26" i="3" s="1"/>
  <c r="B26" i="3"/>
  <c r="L25" i="3"/>
  <c r="E25" i="3"/>
  <c r="D25" i="3"/>
  <c r="B25" i="3"/>
  <c r="M25" i="3" s="1"/>
  <c r="L24" i="3"/>
  <c r="E24" i="3"/>
  <c r="D24" i="3"/>
  <c r="B24" i="3"/>
  <c r="M24" i="3" s="1"/>
  <c r="L23" i="3"/>
  <c r="E23" i="3"/>
  <c r="D23" i="3"/>
  <c r="B23" i="3"/>
  <c r="M23" i="3" s="1"/>
  <c r="L22" i="3"/>
  <c r="E22" i="3"/>
  <c r="D22" i="3"/>
  <c r="B22" i="3"/>
  <c r="M22" i="3" s="1"/>
  <c r="L21" i="3"/>
  <c r="E21" i="3"/>
  <c r="D21" i="3"/>
  <c r="B21" i="3"/>
  <c r="L20" i="3"/>
  <c r="E20" i="3"/>
  <c r="D20" i="3"/>
  <c r="M20" i="3" s="1"/>
  <c r="B20" i="3"/>
  <c r="L19" i="3"/>
  <c r="E19" i="3"/>
  <c r="D19" i="3"/>
  <c r="B19" i="3"/>
  <c r="L18" i="3"/>
  <c r="D18" i="3"/>
  <c r="B18" i="3"/>
  <c r="M18" i="3" s="1"/>
  <c r="L17" i="3"/>
  <c r="E17" i="3"/>
  <c r="D17" i="3"/>
  <c r="B17" i="3"/>
  <c r="M17" i="3" s="1"/>
  <c r="L16" i="3"/>
  <c r="E16" i="3"/>
  <c r="D16" i="3"/>
  <c r="B16" i="3"/>
  <c r="M16" i="3" s="1"/>
  <c r="L15" i="3"/>
  <c r="E15" i="3"/>
  <c r="M15" i="3" s="1"/>
  <c r="D15" i="3"/>
  <c r="B15" i="3"/>
  <c r="L14" i="3"/>
  <c r="D14" i="3"/>
  <c r="B14" i="3"/>
  <c r="M14" i="3" s="1"/>
  <c r="L13" i="3"/>
  <c r="M13" i="3" s="1"/>
  <c r="E13" i="3"/>
  <c r="D13" i="3"/>
  <c r="B13" i="3"/>
  <c r="L12" i="3"/>
  <c r="D12" i="3"/>
  <c r="B12" i="3"/>
  <c r="L11" i="3"/>
  <c r="D11" i="3"/>
  <c r="M11" i="3" s="1"/>
  <c r="B11" i="3"/>
  <c r="L10" i="3"/>
  <c r="M10" i="3" s="1"/>
  <c r="D10" i="3"/>
  <c r="B10" i="3"/>
  <c r="E9" i="3"/>
  <c r="D9" i="3"/>
  <c r="B9" i="3"/>
  <c r="M9" i="3" s="1"/>
  <c r="E8" i="3"/>
  <c r="D8" i="3"/>
  <c r="B8" i="3"/>
  <c r="M8" i="3" s="1"/>
  <c r="L7" i="3"/>
  <c r="E7" i="3"/>
  <c r="D7" i="3"/>
  <c r="B7" i="3"/>
  <c r="M7" i="3" s="1"/>
  <c r="L6" i="3"/>
  <c r="E6" i="3"/>
  <c r="D6" i="3"/>
  <c r="B6" i="3"/>
  <c r="M6" i="3" s="1"/>
  <c r="L5" i="3"/>
  <c r="E5" i="3"/>
  <c r="D5" i="3"/>
  <c r="B5" i="3"/>
  <c r="L4" i="3"/>
  <c r="D4" i="3"/>
  <c r="M4" i="3" s="1"/>
  <c r="B4" i="3"/>
  <c r="L3" i="3"/>
  <c r="E3" i="3"/>
  <c r="B3" i="3"/>
  <c r="L2" i="3"/>
  <c r="E2" i="3"/>
  <c r="D2" i="3"/>
  <c r="B2" i="3"/>
  <c r="M2" i="3" s="1"/>
  <c r="A51" i="2"/>
  <c r="A47" i="2"/>
  <c r="A44" i="2"/>
  <c r="A29" i="2"/>
  <c r="J33" i="1"/>
  <c r="J14" i="1"/>
  <c r="J3" i="1"/>
  <c r="J54" i="1"/>
  <c r="J38" i="1"/>
  <c r="J28" i="1"/>
  <c r="J20" i="1"/>
  <c r="J18" i="1"/>
  <c r="J12" i="1"/>
  <c r="J37" i="1"/>
  <c r="J31" i="1"/>
  <c r="J23" i="1"/>
  <c r="J21" i="1"/>
  <c r="J11" i="1"/>
  <c r="J9" i="1"/>
  <c r="J53" i="1"/>
  <c r="J52" i="1"/>
  <c r="J46" i="1"/>
  <c r="J41" i="1"/>
  <c r="J40" i="1"/>
  <c r="J39" i="1"/>
  <c r="J34" i="1"/>
  <c r="J30" i="1"/>
  <c r="J29" i="1"/>
  <c r="J27" i="1"/>
  <c r="J22" i="1"/>
  <c r="J19" i="1"/>
  <c r="J16" i="1"/>
  <c r="J6" i="1"/>
  <c r="J10" i="1"/>
  <c r="J50" i="1"/>
  <c r="J32" i="1"/>
  <c r="J17" i="1"/>
  <c r="J13" i="1"/>
  <c r="J2" i="1"/>
  <c r="J44" i="1"/>
  <c r="J43" i="1"/>
  <c r="J36" i="1"/>
  <c r="J8" i="1"/>
  <c r="J7" i="1"/>
  <c r="J4" i="1"/>
  <c r="J49" i="1"/>
  <c r="J24" i="1"/>
  <c r="J15" i="1"/>
  <c r="J48" i="1"/>
  <c r="J35" i="1"/>
  <c r="J5" i="1"/>
  <c r="J25" i="1"/>
  <c r="J47" i="1"/>
  <c r="J45" i="1"/>
  <c r="J51" i="1"/>
  <c r="J26" i="1"/>
  <c r="J42" i="1"/>
</calcChain>
</file>

<file path=xl/sharedStrings.xml><?xml version="1.0" encoding="utf-8"?>
<sst xmlns="http://schemas.openxmlformats.org/spreadsheetml/2006/main" count="584" uniqueCount="69">
  <si>
    <t>PHMSA</t>
  </si>
  <si>
    <t>Minnesota</t>
  </si>
  <si>
    <t>Washington</t>
  </si>
  <si>
    <t>South Dakota</t>
  </si>
  <si>
    <t>Texas</t>
  </si>
  <si>
    <t>Michigan</t>
  </si>
  <si>
    <t>Arkansas</t>
  </si>
  <si>
    <t>New York</t>
  </si>
  <si>
    <t>Utah</t>
  </si>
  <si>
    <t>Idaho</t>
  </si>
  <si>
    <t>Massachusetts</t>
  </si>
  <si>
    <t>Vermont</t>
  </si>
  <si>
    <t>Arizona</t>
  </si>
  <si>
    <t>Colorado</t>
  </si>
  <si>
    <t>North Carolina</t>
  </si>
  <si>
    <t>Rhode Island</t>
  </si>
  <si>
    <t>South Carolina</t>
  </si>
  <si>
    <t>Alabama</t>
  </si>
  <si>
    <t>Georgia</t>
  </si>
  <si>
    <t>Indiana</t>
  </si>
  <si>
    <t>New Hampshire</t>
  </si>
  <si>
    <t>Virginia</t>
  </si>
  <si>
    <t>DC</t>
  </si>
  <si>
    <t>Illinois</t>
  </si>
  <si>
    <t>Kansas</t>
  </si>
  <si>
    <t>Maine</t>
  </si>
  <si>
    <t>Mississippi</t>
  </si>
  <si>
    <t>Montana</t>
  </si>
  <si>
    <t>Nebraska</t>
  </si>
  <si>
    <t>New Mexico</t>
  </si>
  <si>
    <t>Oklahoma</t>
  </si>
  <si>
    <t>Oregon</t>
  </si>
  <si>
    <t>Pennsylvania</t>
  </si>
  <si>
    <t>Tennessee</t>
  </si>
  <si>
    <t>West Virginia</t>
  </si>
  <si>
    <t>Wisconsin</t>
  </si>
  <si>
    <t>Connecticut</t>
  </si>
  <si>
    <t>Delaware</t>
  </si>
  <si>
    <t>Louisiana</t>
  </si>
  <si>
    <t>Maryland</t>
  </si>
  <si>
    <t>Nevada</t>
  </si>
  <si>
    <t>North Dakota</t>
  </si>
  <si>
    <t>Florida</t>
  </si>
  <si>
    <t>Iowa</t>
  </si>
  <si>
    <t>Kentucky</t>
  </si>
  <si>
    <t>Missouri</t>
  </si>
  <si>
    <t>Ohio</t>
  </si>
  <si>
    <t>Wyoming</t>
  </si>
  <si>
    <t>Alaska</t>
  </si>
  <si>
    <t>Hawaii</t>
  </si>
  <si>
    <t>New Jersey</t>
  </si>
  <si>
    <t>Arkansas OGC</t>
  </si>
  <si>
    <t>California Gas</t>
  </si>
  <si>
    <t>Puerto Rico</t>
  </si>
  <si>
    <t>findSite</t>
  </si>
  <si>
    <t>agencyCon</t>
  </si>
  <si>
    <t>regAccess</t>
  </si>
  <si>
    <t>incData</t>
  </si>
  <si>
    <t>regDescription</t>
  </si>
  <si>
    <t>mapGT</t>
  </si>
  <si>
    <t>companyCon</t>
  </si>
  <si>
    <t>inpectRecs</t>
  </si>
  <si>
    <t>enforceRecs</t>
  </si>
  <si>
    <t>excavationData</t>
  </si>
  <si>
    <t>sitingRouting</t>
  </si>
  <si>
    <t>State</t>
  </si>
  <si>
    <t>average</t>
  </si>
  <si>
    <t>total</t>
  </si>
  <si>
    <t>California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</si>
</sst>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2"/>
      <name val="Calibri"/>
      <family val="2"/>
    </font>
    <font>
      <sz val="12"/>
      <color indexed="8"/>
      <name val="Verdana"/>
    </font>
    <font>
      <sz val="12"/>
      <color indexed="8"/>
      <name val="Helv"/>
    </font>
    <font>
      <sz val="11"/>
      <color indexed="8"/>
      <name val="Helv"/>
    </font>
    <font>
      <b/>
      <sz val="11"/>
      <color indexed="8"/>
      <name val="Helv"/>
    </font>
    <font>
      <b/>
      <sz val="11"/>
      <color indexed="10"/>
      <name val="Helvetica Neue"/>
    </font>
    <font>
      <sz val="11"/>
      <color indexed="8"/>
      <name val="Helvetica Neue"/>
    </font>
    <font>
      <sz val="11"/>
      <color indexed="10"/>
      <name val="Helvetica Neue"/>
    </font>
    <font>
      <u/>
      <sz val="12"/>
      <color theme="10"/>
      <name val="Verdana"/>
    </font>
    <font>
      <sz val="11"/>
      <color indexed="10"/>
      <name val="Helv"/>
    </font>
    <font>
      <sz val="12"/>
      <color indexed="8"/>
      <name val="Helvetica"/>
    </font>
    <font>
      <sz val="11"/>
      <color indexed="8"/>
      <name val="Verdana"/>
    </font>
    <font>
      <b/>
      <sz val="11"/>
      <color indexed="8"/>
      <name val="Verdana"/>
    </font>
    <font>
      <b/>
      <sz val="11"/>
      <color indexed="10"/>
      <name val="Verdana"/>
    </font>
    <font>
      <sz val="11"/>
      <color indexed="10"/>
      <name val="Verdana"/>
    </font>
    <font>
      <u/>
      <sz val="11"/>
      <color theme="10"/>
      <name val="Verdana"/>
    </font>
    <font>
      <sz val="11"/>
      <name val="Verdana"/>
    </font>
    <font>
      <sz val="12"/>
      <name val="Calibri"/>
      <family val="2"/>
      <scheme val="minor"/>
    </font>
    <font>
      <b/>
      <sz val="11"/>
      <color indexed="8"/>
      <name val="Verdana"/>
      <family val="2"/>
    </font>
    <font>
      <sz val="11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008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7" fillId="0" borderId="0" applyNumberFormat="0" applyFill="0" applyBorder="0" applyAlignment="0" applyProtection="0"/>
    <xf numFmtId="0" fontId="13" fillId="0" borderId="0" applyNumberFormat="0" applyFill="0" applyBorder="0" applyProtection="0">
      <alignment vertical="top"/>
    </xf>
    <xf numFmtId="0" fontId="20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</cellStyleXfs>
  <cellXfs count="121">
    <xf numFmtId="0" fontId="0" fillId="0" borderId="0" xfId="0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10" borderId="6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8" xfId="0" applyFont="1" applyBorder="1"/>
    <xf numFmtId="0" fontId="6" fillId="0" borderId="3" xfId="0" applyFont="1" applyBorder="1"/>
    <xf numFmtId="0" fontId="6" fillId="3" borderId="3" xfId="0" applyFont="1" applyFill="1" applyBorder="1"/>
    <xf numFmtId="0" fontId="8" fillId="11" borderId="10" xfId="0" applyFont="1" applyFill="1" applyBorder="1"/>
    <xf numFmtId="0" fontId="8" fillId="12" borderId="10" xfId="0" applyFont="1" applyFill="1" applyBorder="1"/>
    <xf numFmtId="0" fontId="6" fillId="13" borderId="3" xfId="0" applyFont="1" applyFill="1" applyBorder="1"/>
    <xf numFmtId="0" fontId="6" fillId="14" borderId="3" xfId="0" applyFont="1" applyFill="1" applyBorder="1"/>
    <xf numFmtId="0" fontId="6" fillId="0" borderId="11" xfId="0" applyFont="1" applyBorder="1"/>
    <xf numFmtId="0" fontId="6" fillId="0" borderId="1" xfId="0" applyFont="1" applyBorder="1"/>
    <xf numFmtId="0" fontId="8" fillId="0" borderId="10" xfId="0" applyFont="1" applyBorder="1"/>
    <xf numFmtId="0" fontId="8" fillId="10" borderId="10" xfId="0" applyFont="1" applyFill="1" applyBorder="1"/>
    <xf numFmtId="0" fontId="8" fillId="0" borderId="10" xfId="0" applyFont="1" applyBorder="1" applyAlignment="1">
      <alignment wrapText="1"/>
    </xf>
    <xf numFmtId="0" fontId="8" fillId="15" borderId="10" xfId="0" applyFont="1" applyFill="1" applyBorder="1"/>
    <xf numFmtId="0" fontId="8" fillId="16" borderId="10" xfId="0" applyFont="1" applyFill="1" applyBorder="1"/>
    <xf numFmtId="0" fontId="10" fillId="0" borderId="0" xfId="0" applyFont="1"/>
    <xf numFmtId="0" fontId="8" fillId="17" borderId="10" xfId="0" applyFont="1" applyFill="1" applyBorder="1"/>
    <xf numFmtId="0" fontId="8" fillId="18" borderId="10" xfId="0" applyFont="1" applyFill="1" applyBorder="1"/>
    <xf numFmtId="0" fontId="8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8" fillId="0" borderId="0" xfId="0" applyFont="1"/>
    <xf numFmtId="0" fontId="8" fillId="10" borderId="0" xfId="0" applyFont="1" applyFill="1"/>
    <xf numFmtId="0" fontId="8" fillId="0" borderId="12" xfId="0" applyFont="1" applyBorder="1"/>
    <xf numFmtId="0" fontId="8" fillId="0" borderId="13" xfId="0" applyFont="1" applyBorder="1"/>
    <xf numFmtId="0" fontId="11" fillId="0" borderId="0" xfId="1"/>
    <xf numFmtId="0" fontId="10" fillId="0" borderId="10" xfId="1" applyFont="1" applyBorder="1"/>
    <xf numFmtId="0" fontId="9" fillId="0" borderId="10" xfId="1" applyFont="1" applyBorder="1"/>
    <xf numFmtId="0" fontId="8" fillId="19" borderId="10" xfId="1" applyFont="1" applyFill="1" applyBorder="1"/>
    <xf numFmtId="0" fontId="8" fillId="10" borderId="10" xfId="1" applyFont="1" applyFill="1" applyBorder="1"/>
    <xf numFmtId="0" fontId="12" fillId="10" borderId="10" xfId="1" applyFont="1" applyFill="1" applyBorder="1"/>
    <xf numFmtId="0" fontId="8" fillId="0" borderId="10" xfId="1" applyFont="1" applyBorder="1"/>
    <xf numFmtId="0" fontId="12" fillId="0" borderId="0" xfId="1" applyFont="1"/>
    <xf numFmtId="0" fontId="8" fillId="0" borderId="10" xfId="1" applyFont="1" applyBorder="1" applyAlignment="1">
      <alignment wrapText="1"/>
    </xf>
    <xf numFmtId="0" fontId="6" fillId="0" borderId="15" xfId="1" applyFont="1" applyBorder="1" applyAlignment="1">
      <alignment wrapText="1"/>
    </xf>
    <xf numFmtId="0" fontId="6" fillId="0" borderId="0" xfId="1" applyFont="1"/>
    <xf numFmtId="0" fontId="6" fillId="0" borderId="8" xfId="1" applyFont="1" applyBorder="1"/>
    <xf numFmtId="0" fontId="6" fillId="0" borderId="3" xfId="1" applyFont="1" applyBorder="1"/>
    <xf numFmtId="0" fontId="6" fillId="3" borderId="3" xfId="1" applyFont="1" applyFill="1" applyBorder="1"/>
    <xf numFmtId="0" fontId="8" fillId="11" borderId="10" xfId="1" applyFont="1" applyFill="1" applyBorder="1"/>
    <xf numFmtId="0" fontId="6" fillId="0" borderId="11" xfId="1" applyFont="1" applyBorder="1"/>
    <xf numFmtId="0" fontId="6" fillId="0" borderId="1" xfId="1" applyFont="1" applyBorder="1"/>
    <xf numFmtId="0" fontId="5" fillId="10" borderId="10" xfId="1" applyFont="1" applyFill="1" applyBorder="1"/>
    <xf numFmtId="1" fontId="14" fillId="0" borderId="0" xfId="3" applyNumberFormat="1" applyFont="1" applyBorder="1" applyAlignment="1"/>
    <xf numFmtId="0" fontId="14" fillId="0" borderId="0" xfId="3" applyFont="1" applyBorder="1" applyAlignment="1"/>
    <xf numFmtId="0" fontId="14" fillId="0" borderId="0" xfId="3" applyNumberFormat="1" applyFont="1" applyBorder="1" applyAlignment="1"/>
    <xf numFmtId="0" fontId="16" fillId="0" borderId="6" xfId="3" applyNumberFormat="1" applyFont="1" applyBorder="1" applyAlignment="1">
      <alignment horizontal="center" wrapText="1"/>
    </xf>
    <xf numFmtId="0" fontId="17" fillId="0" borderId="0" xfId="3" applyFont="1" applyBorder="1" applyAlignment="1">
      <alignment horizontal="center"/>
    </xf>
    <xf numFmtId="1" fontId="15" fillId="2" borderId="3" xfId="3" applyNumberFormat="1" applyFont="1" applyFill="1" applyBorder="1" applyAlignment="1">
      <alignment horizontal="center"/>
    </xf>
    <xf numFmtId="1" fontId="15" fillId="20" borderId="3" xfId="3" applyNumberFormat="1" applyFont="1" applyFill="1" applyBorder="1" applyAlignment="1">
      <alignment horizontal="center"/>
    </xf>
    <xf numFmtId="0" fontId="19" fillId="0" borderId="0" xfId="3" applyFont="1" applyBorder="1" applyAlignment="1"/>
    <xf numFmtId="1" fontId="15" fillId="3" borderId="3" xfId="3" applyNumberFormat="1" applyFont="1" applyFill="1" applyBorder="1" applyAlignment="1">
      <alignment horizontal="center"/>
    </xf>
    <xf numFmtId="1" fontId="15" fillId="4" borderId="3" xfId="3" applyNumberFormat="1" applyFont="1" applyFill="1" applyBorder="1" applyAlignment="1">
      <alignment horizontal="center"/>
    </xf>
    <xf numFmtId="1" fontId="18" fillId="2" borderId="3" xfId="3" applyNumberFormat="1" applyFont="1" applyFill="1" applyBorder="1" applyAlignment="1">
      <alignment horizontal="center"/>
    </xf>
    <xf numFmtId="1" fontId="15" fillId="5" borderId="3" xfId="3" applyNumberFormat="1" applyFont="1" applyFill="1" applyBorder="1" applyAlignment="1">
      <alignment horizontal="center"/>
    </xf>
    <xf numFmtId="1" fontId="15" fillId="5" borderId="6" xfId="3" applyNumberFormat="1" applyFont="1" applyFill="1" applyBorder="1" applyAlignment="1">
      <alignment horizontal="center"/>
    </xf>
    <xf numFmtId="1" fontId="21" fillId="0" borderId="0" xfId="3" applyNumberFormat="1" applyFont="1" applyBorder="1" applyAlignment="1"/>
    <xf numFmtId="0" fontId="22" fillId="0" borderId="0" xfId="3" applyNumberFormat="1" applyFont="1" applyBorder="1" applyAlignment="1"/>
    <xf numFmtId="0" fontId="24" fillId="0" borderId="6" xfId="3" applyNumberFormat="1" applyFont="1" applyBorder="1" applyAlignment="1">
      <alignment horizontal="center" wrapText="1"/>
    </xf>
    <xf numFmtId="0" fontId="25" fillId="0" borderId="0" xfId="3" applyFont="1" applyBorder="1" applyAlignment="1">
      <alignment horizontal="center"/>
    </xf>
    <xf numFmtId="1" fontId="23" fillId="2" borderId="3" xfId="3" applyNumberFormat="1" applyFont="1" applyFill="1" applyBorder="1" applyAlignment="1">
      <alignment horizontal="center"/>
    </xf>
    <xf numFmtId="0" fontId="26" fillId="0" borderId="0" xfId="3" applyFont="1" applyBorder="1" applyAlignment="1"/>
    <xf numFmtId="1" fontId="23" fillId="3" borderId="3" xfId="3" applyNumberFormat="1" applyFont="1" applyFill="1" applyBorder="1" applyAlignment="1">
      <alignment horizontal="center"/>
    </xf>
    <xf numFmtId="1" fontId="23" fillId="4" borderId="3" xfId="3" applyNumberFormat="1" applyFont="1" applyFill="1" applyBorder="1" applyAlignment="1">
      <alignment horizontal="center"/>
    </xf>
    <xf numFmtId="1" fontId="23" fillId="5" borderId="3" xfId="3" applyNumberFormat="1" applyFont="1" applyFill="1" applyBorder="1" applyAlignment="1">
      <alignment horizontal="center"/>
    </xf>
    <xf numFmtId="0" fontId="26" fillId="0" borderId="0" xfId="3" applyFont="1" applyFill="1" applyBorder="1" applyAlignment="1"/>
    <xf numFmtId="14" fontId="22" fillId="0" borderId="0" xfId="3" applyNumberFormat="1" applyFont="1" applyBorder="1" applyAlignment="1"/>
    <xf numFmtId="1" fontId="23" fillId="3" borderId="6" xfId="3" applyNumberFormat="1" applyFont="1" applyFill="1" applyBorder="1" applyAlignment="1">
      <alignment horizontal="center"/>
    </xf>
    <xf numFmtId="1" fontId="23" fillId="4" borderId="6" xfId="3" applyNumberFormat="1" applyFont="1" applyFill="1" applyBorder="1" applyAlignment="1">
      <alignment horizontal="center"/>
    </xf>
    <xf numFmtId="1" fontId="23" fillId="5" borderId="6" xfId="3" applyNumberFormat="1" applyFont="1" applyFill="1" applyBorder="1" applyAlignment="1">
      <alignment horizontal="center"/>
    </xf>
    <xf numFmtId="0" fontId="23" fillId="0" borderId="0" xfId="3" applyFont="1" applyBorder="1" applyAlignment="1"/>
    <xf numFmtId="1" fontId="28" fillId="3" borderId="3" xfId="3" applyNumberFormat="1" applyFont="1" applyFill="1" applyBorder="1" applyAlignment="1">
      <alignment horizontal="center"/>
    </xf>
    <xf numFmtId="2" fontId="23" fillId="0" borderId="3" xfId="3" applyNumberFormat="1" applyFont="1" applyBorder="1" applyAlignment="1"/>
    <xf numFmtId="1" fontId="28" fillId="4" borderId="3" xfId="3" applyNumberFormat="1" applyFont="1" applyFill="1" applyBorder="1" applyAlignment="1">
      <alignment horizontal="center"/>
    </xf>
    <xf numFmtId="1" fontId="28" fillId="5" borderId="3" xfId="3" applyNumberFormat="1" applyFont="1" applyFill="1" applyBorder="1" applyAlignment="1">
      <alignment horizontal="center"/>
    </xf>
    <xf numFmtId="1" fontId="28" fillId="3" borderId="6" xfId="3" applyNumberFormat="1" applyFont="1" applyFill="1" applyBorder="1" applyAlignment="1">
      <alignment horizontal="center"/>
    </xf>
    <xf numFmtId="1" fontId="28" fillId="5" borderId="6" xfId="3" applyNumberFormat="1" applyFont="1" applyFill="1" applyBorder="1" applyAlignment="1">
      <alignment horizontal="center"/>
    </xf>
    <xf numFmtId="1" fontId="28" fillId="4" borderId="6" xfId="3" applyNumberFormat="1" applyFont="1" applyFill="1" applyBorder="1" applyAlignment="1">
      <alignment horizontal="center"/>
    </xf>
    <xf numFmtId="0" fontId="29" fillId="0" borderId="1" xfId="0" applyFont="1" applyBorder="1" applyAlignment="1">
      <alignment horizontal="center" wrapText="1"/>
    </xf>
    <xf numFmtId="0" fontId="30" fillId="0" borderId="6" xfId="3" applyNumberFormat="1" applyFont="1" applyBorder="1" applyAlignment="1">
      <alignment horizontal="center" wrapText="1"/>
    </xf>
    <xf numFmtId="0" fontId="0" fillId="10" borderId="6" xfId="0" applyFont="1" applyFill="1" applyBorder="1" applyAlignment="1">
      <alignment wrapText="1"/>
    </xf>
    <xf numFmtId="0" fontId="0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0" borderId="0" xfId="0" applyFill="1"/>
    <xf numFmtId="0" fontId="1" fillId="0" borderId="0" xfId="0" applyFont="1" applyFill="1"/>
    <xf numFmtId="0" fontId="1" fillId="10" borderId="3" xfId="1" applyFont="1" applyFill="1" applyBorder="1"/>
    <xf numFmtId="0" fontId="1" fillId="10" borderId="7" xfId="1" applyFont="1" applyFill="1" applyBorder="1"/>
    <xf numFmtId="0" fontId="1" fillId="10" borderId="9" xfId="1" applyFont="1" applyFill="1" applyBorder="1"/>
    <xf numFmtId="0" fontId="1" fillId="11" borderId="9" xfId="1" applyFont="1" applyFill="1" applyBorder="1"/>
    <xf numFmtId="0" fontId="1" fillId="10" borderId="16" xfId="1" applyFont="1" applyFill="1" applyBorder="1"/>
    <xf numFmtId="0" fontId="8" fillId="0" borderId="14" xfId="0" applyFont="1" applyBorder="1"/>
    <xf numFmtId="0" fontId="8" fillId="0" borderId="0" xfId="0" applyFont="1" applyBorder="1"/>
    <xf numFmtId="0" fontId="0" fillId="0" borderId="0" xfId="0" applyFont="1" applyFill="1" applyBorder="1"/>
    <xf numFmtId="1" fontId="23" fillId="2" borderId="6" xfId="3" applyNumberFormat="1" applyFont="1" applyFill="1" applyBorder="1" applyAlignment="1">
      <alignment horizontal="center"/>
    </xf>
    <xf numFmtId="1" fontId="23" fillId="3" borderId="0" xfId="3" applyNumberFormat="1" applyFont="1" applyFill="1" applyBorder="1" applyAlignment="1">
      <alignment horizontal="center"/>
    </xf>
    <xf numFmtId="1" fontId="23" fillId="4" borderId="0" xfId="3" applyNumberFormat="1" applyFont="1" applyFill="1" applyBorder="1" applyAlignment="1">
      <alignment horizontal="center"/>
    </xf>
    <xf numFmtId="1" fontId="23" fillId="5" borderId="0" xfId="3" applyNumberFormat="1" applyFont="1" applyFill="1" applyBorder="1" applyAlignment="1">
      <alignment horizontal="center"/>
    </xf>
    <xf numFmtId="1" fontId="15" fillId="2" borderId="6" xfId="3" applyNumberFormat="1" applyFont="1" applyFill="1" applyBorder="1" applyAlignment="1">
      <alignment horizontal="center"/>
    </xf>
    <xf numFmtId="1" fontId="15" fillId="3" borderId="0" xfId="3" applyNumberFormat="1" applyFont="1" applyFill="1" applyBorder="1" applyAlignment="1">
      <alignment horizontal="center"/>
    </xf>
    <xf numFmtId="1" fontId="15" fillId="3" borderId="6" xfId="3" applyNumberFormat="1" applyFont="1" applyFill="1" applyBorder="1" applyAlignment="1">
      <alignment horizontal="center"/>
    </xf>
    <xf numFmtId="1" fontId="15" fillId="4" borderId="0" xfId="3" applyNumberFormat="1" applyFont="1" applyFill="1" applyBorder="1" applyAlignment="1">
      <alignment horizontal="center"/>
    </xf>
    <xf numFmtId="1" fontId="15" fillId="5" borderId="0" xfId="3" applyNumberFormat="1" applyFont="1" applyFill="1" applyBorder="1" applyAlignment="1">
      <alignment horizontal="center"/>
    </xf>
    <xf numFmtId="1" fontId="15" fillId="4" borderId="6" xfId="3" applyNumberFormat="1" applyFont="1" applyFill="1" applyBorder="1" applyAlignment="1">
      <alignment horizontal="center"/>
    </xf>
    <xf numFmtId="2" fontId="18" fillId="0" borderId="3" xfId="3" applyNumberFormat="1" applyFont="1" applyBorder="1" applyAlignment="1"/>
    <xf numFmtId="2" fontId="31" fillId="0" borderId="3" xfId="0" applyNumberFormat="1" applyFont="1" applyBorder="1"/>
    <xf numFmtId="0" fontId="15" fillId="5" borderId="3" xfId="3" applyNumberFormat="1" applyFont="1" applyFill="1" applyBorder="1" applyAlignment="1">
      <alignment horizontal="center"/>
    </xf>
    <xf numFmtId="0" fontId="0" fillId="0" borderId="0" xfId="0"/>
  </cellXfs>
  <cellStyles count="6">
    <cellStyle name="Hyperlink 2" xfId="2" xr:uid="{14F7469A-9C2A-F843-AD5D-36CDF169F2DA}"/>
    <cellStyle name="Hyperlink 3" xfId="4" xr:uid="{16D4B8FF-0489-1742-86D2-34A17802ED36}"/>
    <cellStyle name="Hyperlink 4" xfId="5" xr:uid="{AE8B38A2-94C3-6C42-9F14-E84AD7AC5D0E}"/>
    <cellStyle name="Normal" xfId="0" builtinId="0"/>
    <cellStyle name="Normal 2" xfId="1" xr:uid="{6739E0EE-6ECB-5445-A670-0C755C690EE3}"/>
    <cellStyle name="Normal 3" xfId="3" xr:uid="{4AE90A2D-A69F-A94A-A62C-927776CE10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DFB4-7036-D648-A5FF-B314EA5AF085}">
  <dimension ref="A1:M52"/>
  <sheetViews>
    <sheetView workbookViewId="0">
      <selection activeCell="B22" sqref="B22:L22"/>
    </sheetView>
  </sheetViews>
  <sheetFormatPr baseColWidth="10" defaultRowHeight="16"/>
  <cols>
    <col min="1" max="1" width="22.6640625" style="94" customWidth="1"/>
  </cols>
  <sheetData>
    <row r="1" spans="1:13" ht="35" thickBot="1">
      <c r="A1" s="93" t="s">
        <v>65</v>
      </c>
      <c r="B1" s="14" t="s">
        <v>54</v>
      </c>
      <c r="C1" s="14" t="s">
        <v>55</v>
      </c>
      <c r="D1" s="14" t="s">
        <v>56</v>
      </c>
      <c r="E1" s="14" t="s">
        <v>58</v>
      </c>
      <c r="F1" s="91" t="s">
        <v>59</v>
      </c>
      <c r="G1" s="91" t="s">
        <v>60</v>
      </c>
      <c r="H1" s="14" t="s">
        <v>61</v>
      </c>
      <c r="I1" s="91" t="s">
        <v>57</v>
      </c>
      <c r="J1" s="91" t="s">
        <v>62</v>
      </c>
      <c r="K1" s="14" t="s">
        <v>63</v>
      </c>
      <c r="L1" s="14" t="s">
        <v>64</v>
      </c>
      <c r="M1" s="14" t="s">
        <v>67</v>
      </c>
    </row>
    <row r="2" spans="1:13" ht="17" thickBot="1">
      <c r="A2" s="97" t="s">
        <v>17</v>
      </c>
      <c r="B2" s="15">
        <v>3</v>
      </c>
      <c r="C2" s="15">
        <v>3</v>
      </c>
      <c r="D2" s="15">
        <v>0</v>
      </c>
      <c r="E2" s="15">
        <v>3</v>
      </c>
      <c r="F2" s="15">
        <v>0</v>
      </c>
      <c r="G2" s="15">
        <v>0</v>
      </c>
      <c r="H2" s="15">
        <v>1</v>
      </c>
      <c r="I2" s="15">
        <v>0</v>
      </c>
      <c r="J2" s="15">
        <v>0</v>
      </c>
      <c r="K2" s="15">
        <v>0</v>
      </c>
      <c r="L2" s="15">
        <v>0</v>
      </c>
      <c r="M2" s="15">
        <f>SUM(B2:L2)/11</f>
        <v>0.90909090909090906</v>
      </c>
    </row>
    <row r="3" spans="1:13" ht="17" thickBot="1">
      <c r="A3" s="97" t="s">
        <v>12</v>
      </c>
      <c r="B3" s="16">
        <v>2</v>
      </c>
      <c r="C3" s="16">
        <v>1</v>
      </c>
      <c r="D3" s="16">
        <v>2</v>
      </c>
      <c r="E3" s="16">
        <v>3</v>
      </c>
      <c r="F3" s="16">
        <v>3</v>
      </c>
      <c r="G3" s="16">
        <v>2</v>
      </c>
      <c r="H3" s="16">
        <v>0</v>
      </c>
      <c r="I3" s="16">
        <v>2</v>
      </c>
      <c r="J3" s="16">
        <v>2</v>
      </c>
      <c r="K3" s="16">
        <v>3</v>
      </c>
      <c r="L3" s="16">
        <v>0</v>
      </c>
      <c r="M3" s="15">
        <f t="shared" ref="M3:M52" si="0">SUM(B3:L3)/11</f>
        <v>1.8181818181818181</v>
      </c>
    </row>
    <row r="4" spans="1:13" ht="17" thickBot="1">
      <c r="A4" s="97" t="s">
        <v>6</v>
      </c>
      <c r="B4" s="16">
        <v>2</v>
      </c>
      <c r="C4" s="16">
        <v>3</v>
      </c>
      <c r="D4" s="16">
        <v>3</v>
      </c>
      <c r="E4" s="16">
        <v>3</v>
      </c>
      <c r="F4" s="16">
        <v>3</v>
      </c>
      <c r="G4" s="16">
        <v>3</v>
      </c>
      <c r="H4" s="16">
        <v>3</v>
      </c>
      <c r="I4" s="16">
        <v>3</v>
      </c>
      <c r="J4" s="16">
        <v>3</v>
      </c>
      <c r="K4" s="16">
        <v>3</v>
      </c>
      <c r="L4" s="16">
        <v>3</v>
      </c>
      <c r="M4" s="15">
        <f t="shared" si="0"/>
        <v>2.9090909090909092</v>
      </c>
    </row>
    <row r="5" spans="1:13" ht="17" thickBot="1">
      <c r="A5" s="97" t="s">
        <v>51</v>
      </c>
      <c r="B5" s="17">
        <v>2</v>
      </c>
      <c r="C5" s="18">
        <v>0</v>
      </c>
      <c r="D5" s="18">
        <v>2</v>
      </c>
      <c r="E5" s="18">
        <v>2</v>
      </c>
      <c r="F5" s="18">
        <v>2</v>
      </c>
      <c r="G5" s="18">
        <v>1</v>
      </c>
      <c r="H5" s="18">
        <v>3</v>
      </c>
      <c r="I5" s="18">
        <v>0</v>
      </c>
      <c r="J5" s="18">
        <v>0</v>
      </c>
      <c r="K5" s="18">
        <v>0</v>
      </c>
      <c r="L5" s="18">
        <v>0</v>
      </c>
      <c r="M5" s="15">
        <f t="shared" si="0"/>
        <v>1.0909090909090908</v>
      </c>
    </row>
    <row r="6" spans="1:13" ht="17" thickBot="1">
      <c r="A6" s="97" t="s">
        <v>52</v>
      </c>
      <c r="B6" s="19">
        <v>3</v>
      </c>
      <c r="C6" s="19">
        <v>3</v>
      </c>
      <c r="D6" s="19">
        <v>3</v>
      </c>
      <c r="E6" s="19">
        <v>3</v>
      </c>
      <c r="F6" s="19">
        <v>3</v>
      </c>
      <c r="G6" s="19">
        <v>3</v>
      </c>
      <c r="H6" s="19">
        <v>3</v>
      </c>
      <c r="I6" s="19">
        <v>2</v>
      </c>
      <c r="J6" s="19">
        <v>3</v>
      </c>
      <c r="K6" s="19">
        <v>3</v>
      </c>
      <c r="L6" s="19">
        <v>3</v>
      </c>
      <c r="M6" s="15">
        <f t="shared" si="0"/>
        <v>2.9090909090909092</v>
      </c>
    </row>
    <row r="7" spans="1:13" ht="17" thickBot="1">
      <c r="A7" s="97" t="s">
        <v>68</v>
      </c>
      <c r="B7" s="17">
        <v>3</v>
      </c>
      <c r="C7" s="17">
        <v>3</v>
      </c>
      <c r="D7" s="17">
        <v>3</v>
      </c>
      <c r="E7" s="17">
        <v>3</v>
      </c>
      <c r="F7" s="17">
        <v>3</v>
      </c>
      <c r="G7" s="17">
        <v>0</v>
      </c>
      <c r="H7" s="17">
        <v>2</v>
      </c>
      <c r="I7" s="17">
        <v>0</v>
      </c>
      <c r="J7" s="17">
        <v>0</v>
      </c>
      <c r="K7" s="17">
        <v>0</v>
      </c>
      <c r="L7" s="17">
        <v>0</v>
      </c>
      <c r="M7" s="15">
        <f t="shared" si="0"/>
        <v>1.5454545454545454</v>
      </c>
    </row>
    <row r="8" spans="1:13" ht="17" thickBot="1">
      <c r="A8" s="97" t="s">
        <v>13</v>
      </c>
      <c r="B8" s="20">
        <v>2</v>
      </c>
      <c r="C8" s="20">
        <v>1</v>
      </c>
      <c r="D8" s="20">
        <v>3</v>
      </c>
      <c r="E8" s="20">
        <v>3</v>
      </c>
      <c r="F8" s="20">
        <v>3</v>
      </c>
      <c r="G8" s="20">
        <v>1</v>
      </c>
      <c r="H8" s="20">
        <v>1</v>
      </c>
      <c r="I8" s="20">
        <v>2</v>
      </c>
      <c r="J8" s="20">
        <v>2</v>
      </c>
      <c r="K8" s="20">
        <v>3</v>
      </c>
      <c r="L8" s="20">
        <v>0</v>
      </c>
      <c r="M8" s="15">
        <f t="shared" si="0"/>
        <v>1.9090909090909092</v>
      </c>
    </row>
    <row r="9" spans="1:13" ht="17" thickBot="1">
      <c r="A9" s="97" t="s">
        <v>36</v>
      </c>
      <c r="B9" s="16">
        <v>3</v>
      </c>
      <c r="C9" s="16">
        <v>3</v>
      </c>
      <c r="D9" s="16">
        <v>3</v>
      </c>
      <c r="E9" s="16">
        <v>3</v>
      </c>
      <c r="F9" s="16">
        <v>3</v>
      </c>
      <c r="G9" s="16">
        <v>1</v>
      </c>
      <c r="H9" s="16">
        <v>2</v>
      </c>
      <c r="I9" s="16">
        <v>2</v>
      </c>
      <c r="J9" s="16">
        <v>2</v>
      </c>
      <c r="K9" s="16">
        <v>3</v>
      </c>
      <c r="L9" s="16">
        <v>3</v>
      </c>
      <c r="M9" s="15">
        <f t="shared" si="0"/>
        <v>2.5454545454545454</v>
      </c>
    </row>
    <row r="10" spans="1:13" ht="17" thickBot="1">
      <c r="A10" s="97" t="s">
        <v>22</v>
      </c>
      <c r="B10" s="16">
        <v>2</v>
      </c>
      <c r="C10" s="16">
        <v>0</v>
      </c>
      <c r="D10" s="16">
        <v>2</v>
      </c>
      <c r="E10" s="16">
        <v>2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5">
        <f t="shared" si="0"/>
        <v>0.54545454545454541</v>
      </c>
    </row>
    <row r="11" spans="1:13" ht="17" thickBot="1">
      <c r="A11" s="97" t="s">
        <v>37</v>
      </c>
      <c r="B11" s="16">
        <v>3</v>
      </c>
      <c r="C11" s="16">
        <v>2</v>
      </c>
      <c r="D11" s="16">
        <v>0</v>
      </c>
      <c r="E11" s="16">
        <v>1</v>
      </c>
      <c r="F11" s="16">
        <v>0</v>
      </c>
      <c r="G11" s="16">
        <v>0</v>
      </c>
      <c r="H11" s="16">
        <v>0</v>
      </c>
      <c r="I11" s="16">
        <v>2</v>
      </c>
      <c r="J11" s="16">
        <v>2</v>
      </c>
      <c r="K11" s="16">
        <v>3</v>
      </c>
      <c r="L11" s="16">
        <v>0</v>
      </c>
      <c r="M11" s="15">
        <f t="shared" si="0"/>
        <v>1.1818181818181819</v>
      </c>
    </row>
    <row r="12" spans="1:13" ht="17" thickBot="1">
      <c r="A12" s="97" t="s">
        <v>42</v>
      </c>
      <c r="B12" s="16">
        <v>0</v>
      </c>
      <c r="C12" s="16">
        <v>0</v>
      </c>
      <c r="D12" s="16">
        <v>1</v>
      </c>
      <c r="E12" s="16">
        <v>0</v>
      </c>
      <c r="F12" s="16">
        <v>1</v>
      </c>
      <c r="G12" s="16">
        <v>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5">
        <f t="shared" si="0"/>
        <v>0.27272727272727271</v>
      </c>
    </row>
    <row r="13" spans="1:13" ht="17" thickBot="1">
      <c r="A13" s="97" t="s">
        <v>18</v>
      </c>
      <c r="B13" s="16">
        <v>2</v>
      </c>
      <c r="C13" s="16">
        <v>3</v>
      </c>
      <c r="D13" s="16">
        <v>3</v>
      </c>
      <c r="E13" s="16">
        <v>2</v>
      </c>
      <c r="F13" s="16">
        <v>3</v>
      </c>
      <c r="G13" s="16">
        <v>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5">
        <f t="shared" si="0"/>
        <v>1.2727272727272727</v>
      </c>
    </row>
    <row r="14" spans="1:13" ht="17" thickBot="1">
      <c r="A14" s="97" t="s">
        <v>9</v>
      </c>
      <c r="B14" s="16">
        <v>2</v>
      </c>
      <c r="C14" s="16">
        <v>1</v>
      </c>
      <c r="D14" s="16">
        <v>2</v>
      </c>
      <c r="E14" s="16">
        <v>2</v>
      </c>
      <c r="F14" s="16">
        <v>1</v>
      </c>
      <c r="G14" s="16">
        <v>3</v>
      </c>
      <c r="H14" s="16">
        <v>2</v>
      </c>
      <c r="I14" s="16">
        <v>2</v>
      </c>
      <c r="J14" s="16">
        <v>2</v>
      </c>
      <c r="K14" s="16">
        <v>3</v>
      </c>
      <c r="L14" s="16">
        <v>0</v>
      </c>
      <c r="M14" s="15">
        <f t="shared" si="0"/>
        <v>1.8181818181818181</v>
      </c>
    </row>
    <row r="15" spans="1:13" ht="17" thickBot="1">
      <c r="A15" s="97" t="s">
        <v>23</v>
      </c>
      <c r="B15" s="21">
        <v>3</v>
      </c>
      <c r="C15" s="21">
        <v>3</v>
      </c>
      <c r="D15" s="21">
        <v>3</v>
      </c>
      <c r="E15" s="21">
        <v>3</v>
      </c>
      <c r="F15" s="21">
        <v>3</v>
      </c>
      <c r="G15" s="21">
        <v>3</v>
      </c>
      <c r="H15" s="21">
        <v>3</v>
      </c>
      <c r="I15" s="21">
        <v>3</v>
      </c>
      <c r="J15" s="21">
        <v>3</v>
      </c>
      <c r="K15" s="21">
        <v>3</v>
      </c>
      <c r="L15" s="21">
        <v>3</v>
      </c>
      <c r="M15" s="15">
        <f t="shared" si="0"/>
        <v>3</v>
      </c>
    </row>
    <row r="16" spans="1:13" ht="17" thickBot="1">
      <c r="A16" s="97" t="s">
        <v>19</v>
      </c>
      <c r="B16" s="22">
        <v>3</v>
      </c>
      <c r="C16" s="22">
        <v>3</v>
      </c>
      <c r="D16" s="22">
        <v>3</v>
      </c>
      <c r="E16" s="22">
        <v>2</v>
      </c>
      <c r="F16" s="22">
        <v>3</v>
      </c>
      <c r="G16" s="22">
        <v>0</v>
      </c>
      <c r="H16" s="22">
        <v>0</v>
      </c>
      <c r="I16" s="22">
        <v>2</v>
      </c>
      <c r="J16" s="22">
        <v>2</v>
      </c>
      <c r="K16" s="22">
        <v>3</v>
      </c>
      <c r="L16" s="22">
        <v>0</v>
      </c>
      <c r="M16" s="15">
        <f t="shared" si="0"/>
        <v>1.9090909090909092</v>
      </c>
    </row>
    <row r="17" spans="1:13" ht="17" thickBot="1">
      <c r="A17" s="97" t="s">
        <v>43</v>
      </c>
      <c r="B17" s="23">
        <v>3</v>
      </c>
      <c r="C17" s="23">
        <v>1</v>
      </c>
      <c r="D17" s="23">
        <v>1</v>
      </c>
      <c r="E17" s="23">
        <v>2</v>
      </c>
      <c r="F17" s="23">
        <v>2</v>
      </c>
      <c r="G17" s="23">
        <v>0</v>
      </c>
      <c r="H17" s="23">
        <v>2</v>
      </c>
      <c r="I17" s="23">
        <v>3</v>
      </c>
      <c r="J17" s="23">
        <v>0</v>
      </c>
      <c r="K17" s="23">
        <v>0</v>
      </c>
      <c r="L17" s="23">
        <v>3</v>
      </c>
      <c r="M17" s="15">
        <f t="shared" si="0"/>
        <v>1.5454545454545454</v>
      </c>
    </row>
    <row r="18" spans="1:13" ht="17" thickBot="1">
      <c r="A18" s="97" t="s">
        <v>24</v>
      </c>
      <c r="B18" s="16">
        <v>3</v>
      </c>
      <c r="C18" s="16">
        <v>2</v>
      </c>
      <c r="D18" s="16">
        <v>1</v>
      </c>
      <c r="E18" s="16">
        <v>0</v>
      </c>
      <c r="F18" s="16">
        <v>2</v>
      </c>
      <c r="G18" s="16">
        <v>3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5">
        <f t="shared" si="0"/>
        <v>1</v>
      </c>
    </row>
    <row r="19" spans="1:13" ht="17" thickBot="1">
      <c r="A19" s="97" t="s">
        <v>44</v>
      </c>
      <c r="B19" s="16">
        <v>3</v>
      </c>
      <c r="C19" s="16">
        <v>0</v>
      </c>
      <c r="D19" s="16">
        <v>2</v>
      </c>
      <c r="E19" s="16">
        <v>2</v>
      </c>
      <c r="F19" s="16">
        <v>3</v>
      </c>
      <c r="G19" s="16">
        <v>0</v>
      </c>
      <c r="H19" s="16">
        <v>0</v>
      </c>
      <c r="I19" s="16">
        <v>2</v>
      </c>
      <c r="J19" s="16">
        <v>2</v>
      </c>
      <c r="K19" s="16">
        <v>3</v>
      </c>
      <c r="L19" s="16">
        <v>0</v>
      </c>
      <c r="M19" s="15">
        <f t="shared" si="0"/>
        <v>1.5454545454545454</v>
      </c>
    </row>
    <row r="20" spans="1:13" ht="17" thickBot="1">
      <c r="A20" s="97" t="s">
        <v>38</v>
      </c>
      <c r="B20" s="16">
        <v>3</v>
      </c>
      <c r="C20" s="16">
        <v>3</v>
      </c>
      <c r="D20" s="16">
        <v>2</v>
      </c>
      <c r="E20" s="16">
        <v>3</v>
      </c>
      <c r="F20" s="16">
        <v>3</v>
      </c>
      <c r="G20" s="16">
        <v>2</v>
      </c>
      <c r="H20" s="16">
        <v>3</v>
      </c>
      <c r="I20" s="16">
        <v>2</v>
      </c>
      <c r="J20" s="16">
        <v>2</v>
      </c>
      <c r="K20" s="16">
        <v>3</v>
      </c>
      <c r="L20" s="16">
        <v>3</v>
      </c>
      <c r="M20" s="15">
        <f t="shared" si="0"/>
        <v>2.6363636363636362</v>
      </c>
    </row>
    <row r="21" spans="1:13" ht="17" thickBot="1">
      <c r="A21" s="97" t="s">
        <v>25</v>
      </c>
      <c r="B21" s="16">
        <v>3</v>
      </c>
      <c r="C21" s="16">
        <v>3</v>
      </c>
      <c r="D21" s="16">
        <v>2</v>
      </c>
      <c r="E21" s="16">
        <v>3</v>
      </c>
      <c r="F21" s="16">
        <v>3</v>
      </c>
      <c r="G21" s="16">
        <v>2</v>
      </c>
      <c r="H21" s="16">
        <v>2</v>
      </c>
      <c r="I21" s="16">
        <v>3</v>
      </c>
      <c r="J21" s="16">
        <v>2</v>
      </c>
      <c r="K21" s="16">
        <v>3</v>
      </c>
      <c r="L21" s="16">
        <v>3</v>
      </c>
      <c r="M21" s="15">
        <f t="shared" si="0"/>
        <v>2.6363636363636362</v>
      </c>
    </row>
    <row r="22" spans="1:13" ht="17" thickBot="1">
      <c r="A22" s="97" t="s">
        <v>39</v>
      </c>
      <c r="B22" s="16">
        <v>2</v>
      </c>
      <c r="C22" s="16">
        <v>0</v>
      </c>
      <c r="D22" s="16">
        <v>0</v>
      </c>
      <c r="E22" s="16">
        <v>2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5">
        <f t="shared" si="0"/>
        <v>0.45454545454545453</v>
      </c>
    </row>
    <row r="23" spans="1:13" ht="17" thickBot="1">
      <c r="A23" s="97" t="s">
        <v>10</v>
      </c>
      <c r="B23" s="16">
        <v>3</v>
      </c>
      <c r="C23" s="16">
        <v>2</v>
      </c>
      <c r="D23" s="16">
        <v>3</v>
      </c>
      <c r="E23" s="16">
        <v>2</v>
      </c>
      <c r="F23" s="16">
        <v>3</v>
      </c>
      <c r="G23" s="16">
        <v>0</v>
      </c>
      <c r="H23" s="16">
        <v>1</v>
      </c>
      <c r="I23" s="16">
        <v>3</v>
      </c>
      <c r="J23" s="16">
        <v>2</v>
      </c>
      <c r="K23" s="16">
        <v>3</v>
      </c>
      <c r="L23" s="16">
        <v>0</v>
      </c>
      <c r="M23" s="15">
        <f t="shared" si="0"/>
        <v>2</v>
      </c>
    </row>
    <row r="24" spans="1:13" ht="17" thickBot="1">
      <c r="A24" s="97" t="s">
        <v>5</v>
      </c>
      <c r="B24" s="16">
        <v>3</v>
      </c>
      <c r="C24" s="16">
        <v>1</v>
      </c>
      <c r="D24" s="16">
        <v>1</v>
      </c>
      <c r="E24" s="16">
        <v>3</v>
      </c>
      <c r="F24" s="16">
        <v>3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5">
        <f t="shared" si="0"/>
        <v>1</v>
      </c>
    </row>
    <row r="25" spans="1:13" ht="17" thickBot="1">
      <c r="A25" s="97" t="s">
        <v>1</v>
      </c>
      <c r="B25" s="16">
        <v>3</v>
      </c>
      <c r="C25" s="16">
        <v>3</v>
      </c>
      <c r="D25" s="16">
        <v>3</v>
      </c>
      <c r="E25" s="16">
        <v>3</v>
      </c>
      <c r="F25" s="16">
        <v>3</v>
      </c>
      <c r="G25" s="16">
        <v>3</v>
      </c>
      <c r="H25" s="16">
        <v>1</v>
      </c>
      <c r="I25" s="16">
        <v>2</v>
      </c>
      <c r="J25" s="16">
        <v>2</v>
      </c>
      <c r="K25" s="16">
        <v>3</v>
      </c>
      <c r="L25" s="16">
        <v>3</v>
      </c>
      <c r="M25" s="15">
        <f t="shared" si="0"/>
        <v>2.6363636363636362</v>
      </c>
    </row>
    <row r="26" spans="1:13" ht="17" thickBot="1">
      <c r="A26" s="97" t="s">
        <v>26</v>
      </c>
      <c r="B26" s="16">
        <v>2</v>
      </c>
      <c r="C26" s="16">
        <v>3</v>
      </c>
      <c r="D26" s="16">
        <v>2</v>
      </c>
      <c r="E26" s="16">
        <v>2</v>
      </c>
      <c r="F26" s="16">
        <v>3</v>
      </c>
      <c r="G26" s="16">
        <v>2</v>
      </c>
      <c r="H26" s="16">
        <v>1</v>
      </c>
      <c r="I26" s="16">
        <v>2</v>
      </c>
      <c r="J26" s="16">
        <v>2</v>
      </c>
      <c r="K26" s="16">
        <v>3</v>
      </c>
      <c r="L26" s="16">
        <v>0</v>
      </c>
      <c r="M26" s="15">
        <f t="shared" si="0"/>
        <v>2</v>
      </c>
    </row>
    <row r="27" spans="1:13" ht="17" thickBot="1">
      <c r="A27" s="97" t="s">
        <v>45</v>
      </c>
      <c r="B27" s="16">
        <v>2</v>
      </c>
      <c r="C27" s="16">
        <v>1</v>
      </c>
      <c r="D27" s="16">
        <v>3</v>
      </c>
      <c r="E27" s="16">
        <v>3</v>
      </c>
      <c r="F27" s="16">
        <v>3</v>
      </c>
      <c r="G27" s="16">
        <v>1</v>
      </c>
      <c r="H27" s="16">
        <v>1</v>
      </c>
      <c r="I27" s="16">
        <v>2</v>
      </c>
      <c r="J27" s="16">
        <v>2</v>
      </c>
      <c r="K27" s="16">
        <v>3</v>
      </c>
      <c r="L27" s="16">
        <v>0</v>
      </c>
      <c r="M27" s="15">
        <f t="shared" si="0"/>
        <v>1.9090909090909092</v>
      </c>
    </row>
    <row r="28" spans="1:13" ht="17" thickBot="1">
      <c r="A28" s="97" t="s">
        <v>27</v>
      </c>
      <c r="B28" s="16">
        <v>3</v>
      </c>
      <c r="C28" s="16">
        <v>1</v>
      </c>
      <c r="D28" s="16">
        <v>3</v>
      </c>
      <c r="E28" s="16">
        <v>3</v>
      </c>
      <c r="F28" s="16">
        <v>3</v>
      </c>
      <c r="G28" s="16">
        <v>2</v>
      </c>
      <c r="H28" s="16">
        <v>1</v>
      </c>
      <c r="I28" s="16">
        <v>2</v>
      </c>
      <c r="J28" s="16">
        <v>2</v>
      </c>
      <c r="K28" s="16">
        <v>3</v>
      </c>
      <c r="L28" s="16">
        <v>1</v>
      </c>
      <c r="M28" s="15">
        <f t="shared" si="0"/>
        <v>2.1818181818181817</v>
      </c>
    </row>
    <row r="29" spans="1:13" ht="17" thickBot="1">
      <c r="A29" s="95" t="str">
        <f>HYPERLINK("https://sfm.nebraska.gov/fuels-safety/pipeline-safety/general-information","Nebraska")</f>
        <v>Nebraska</v>
      </c>
      <c r="B29" s="20">
        <v>3</v>
      </c>
      <c r="C29" s="20">
        <v>3</v>
      </c>
      <c r="D29" s="20">
        <v>3</v>
      </c>
      <c r="E29" s="20">
        <v>3</v>
      </c>
      <c r="F29" s="20">
        <v>3</v>
      </c>
      <c r="G29" s="20">
        <v>3</v>
      </c>
      <c r="H29" s="20">
        <v>1</v>
      </c>
      <c r="I29" s="20">
        <v>2</v>
      </c>
      <c r="J29" s="20">
        <v>2</v>
      </c>
      <c r="K29" s="20">
        <v>3</v>
      </c>
      <c r="L29" s="20">
        <v>3</v>
      </c>
      <c r="M29" s="15">
        <f t="shared" si="0"/>
        <v>2.6363636363636362</v>
      </c>
    </row>
    <row r="30" spans="1:13" ht="17" thickBot="1">
      <c r="A30" s="97" t="s">
        <v>40</v>
      </c>
      <c r="B30" s="21">
        <v>3</v>
      </c>
      <c r="C30" s="21">
        <v>3</v>
      </c>
      <c r="D30" s="21">
        <v>3</v>
      </c>
      <c r="E30" s="21">
        <v>3</v>
      </c>
      <c r="F30" s="21">
        <v>3</v>
      </c>
      <c r="G30" s="21">
        <v>3</v>
      </c>
      <c r="H30" s="21">
        <v>3</v>
      </c>
      <c r="I30" s="21">
        <v>3</v>
      </c>
      <c r="J30" s="21">
        <v>3</v>
      </c>
      <c r="K30" s="21">
        <v>3</v>
      </c>
      <c r="L30" s="21">
        <v>3</v>
      </c>
      <c r="M30" s="15">
        <f t="shared" si="0"/>
        <v>3</v>
      </c>
    </row>
    <row r="31" spans="1:13" ht="17" thickBot="1">
      <c r="A31" s="97" t="s">
        <v>20</v>
      </c>
      <c r="B31" s="16">
        <v>3</v>
      </c>
      <c r="C31" s="16">
        <v>3</v>
      </c>
      <c r="D31" s="16">
        <v>3</v>
      </c>
      <c r="E31" s="16">
        <v>3</v>
      </c>
      <c r="F31" s="16">
        <v>3</v>
      </c>
      <c r="G31" s="16">
        <v>3</v>
      </c>
      <c r="H31" s="16">
        <v>1</v>
      </c>
      <c r="I31" s="16">
        <v>3</v>
      </c>
      <c r="J31" s="16">
        <v>3</v>
      </c>
      <c r="K31" s="16">
        <v>3</v>
      </c>
      <c r="L31" s="16">
        <v>3</v>
      </c>
      <c r="M31" s="15">
        <f t="shared" si="0"/>
        <v>2.8181818181818183</v>
      </c>
    </row>
    <row r="32" spans="1:13" ht="17" thickBot="1">
      <c r="A32" s="97" t="s">
        <v>50</v>
      </c>
      <c r="B32" s="16">
        <v>2</v>
      </c>
      <c r="C32" s="16">
        <v>3</v>
      </c>
      <c r="D32" s="16">
        <v>1</v>
      </c>
      <c r="E32" s="16">
        <v>3</v>
      </c>
      <c r="F32" s="16">
        <v>3</v>
      </c>
      <c r="G32" s="16">
        <v>1</v>
      </c>
      <c r="H32" s="16">
        <v>0</v>
      </c>
      <c r="I32" s="16">
        <v>2</v>
      </c>
      <c r="J32" s="16">
        <v>2</v>
      </c>
      <c r="K32" s="16">
        <v>3</v>
      </c>
      <c r="L32" s="16">
        <v>0</v>
      </c>
      <c r="M32" s="15">
        <f t="shared" si="0"/>
        <v>1.8181818181818181</v>
      </c>
    </row>
    <row r="33" spans="1:13" ht="17" thickBot="1">
      <c r="A33" s="97" t="s">
        <v>29</v>
      </c>
      <c r="B33" s="16">
        <v>2</v>
      </c>
      <c r="C33" s="16">
        <v>3</v>
      </c>
      <c r="D33" s="16">
        <v>1</v>
      </c>
      <c r="E33" s="16">
        <v>2</v>
      </c>
      <c r="F33" s="16">
        <v>3</v>
      </c>
      <c r="G33" s="16">
        <v>0</v>
      </c>
      <c r="H33" s="16">
        <v>0</v>
      </c>
      <c r="I33" s="16">
        <v>2</v>
      </c>
      <c r="J33" s="16">
        <v>2</v>
      </c>
      <c r="K33" s="16">
        <v>3</v>
      </c>
      <c r="L33" s="16">
        <v>0</v>
      </c>
      <c r="M33" s="15">
        <f t="shared" si="0"/>
        <v>1.6363636363636365</v>
      </c>
    </row>
    <row r="34" spans="1:13" ht="17" thickBot="1">
      <c r="A34" s="97" t="s">
        <v>7</v>
      </c>
      <c r="B34" s="16">
        <v>2</v>
      </c>
      <c r="C34" s="16">
        <v>2</v>
      </c>
      <c r="D34" s="16">
        <v>3</v>
      </c>
      <c r="E34" s="16">
        <v>3</v>
      </c>
      <c r="F34" s="16">
        <v>3</v>
      </c>
      <c r="G34" s="16">
        <v>2</v>
      </c>
      <c r="H34" s="16">
        <v>1</v>
      </c>
      <c r="I34" s="16">
        <v>3</v>
      </c>
      <c r="J34" s="16">
        <v>2</v>
      </c>
      <c r="K34" s="16">
        <v>3</v>
      </c>
      <c r="L34" s="16">
        <v>3</v>
      </c>
      <c r="M34" s="15">
        <f t="shared" si="0"/>
        <v>2.4545454545454546</v>
      </c>
    </row>
    <row r="35" spans="1:13" ht="17" thickBot="1">
      <c r="A35" t="s">
        <v>14</v>
      </c>
      <c r="B35" s="16">
        <v>2</v>
      </c>
      <c r="C35" s="16">
        <v>2</v>
      </c>
      <c r="D35" s="16">
        <v>1</v>
      </c>
      <c r="E35" s="16">
        <v>1</v>
      </c>
      <c r="F35" s="16">
        <v>3</v>
      </c>
      <c r="G35" s="16">
        <v>1</v>
      </c>
      <c r="H35" s="16">
        <v>0</v>
      </c>
      <c r="I35" s="16">
        <v>2</v>
      </c>
      <c r="J35" s="16">
        <v>2</v>
      </c>
      <c r="K35" s="16">
        <v>3</v>
      </c>
      <c r="L35" s="16">
        <v>0</v>
      </c>
      <c r="M35" s="15">
        <f t="shared" si="0"/>
        <v>1.5454545454545454</v>
      </c>
    </row>
    <row r="36" spans="1:13" ht="17" thickBot="1">
      <c r="A36" s="97" t="s">
        <v>41</v>
      </c>
      <c r="B36" s="16">
        <v>3</v>
      </c>
      <c r="C36" s="16">
        <v>0</v>
      </c>
      <c r="D36" s="16">
        <v>1</v>
      </c>
      <c r="E36" s="16">
        <v>3</v>
      </c>
      <c r="F36" s="16">
        <v>3</v>
      </c>
      <c r="G36" s="16">
        <v>0</v>
      </c>
      <c r="H36" s="16">
        <v>1</v>
      </c>
      <c r="I36" s="16">
        <v>2</v>
      </c>
      <c r="J36" s="16">
        <v>2</v>
      </c>
      <c r="K36" s="16">
        <v>3</v>
      </c>
      <c r="L36" s="16">
        <v>1</v>
      </c>
      <c r="M36" s="15">
        <f t="shared" si="0"/>
        <v>1.7272727272727273</v>
      </c>
    </row>
    <row r="37" spans="1:13" ht="17" thickBot="1">
      <c r="A37" t="s">
        <v>46</v>
      </c>
      <c r="B37" s="16">
        <v>2</v>
      </c>
      <c r="C37" s="16">
        <v>0</v>
      </c>
      <c r="D37" s="16">
        <v>0</v>
      </c>
      <c r="E37" s="16">
        <v>1</v>
      </c>
      <c r="F37" s="16">
        <v>3</v>
      </c>
      <c r="G37" s="16">
        <v>1</v>
      </c>
      <c r="H37" s="16">
        <v>0</v>
      </c>
      <c r="I37" s="16">
        <v>2</v>
      </c>
      <c r="J37" s="16">
        <v>2</v>
      </c>
      <c r="K37" s="16">
        <v>3</v>
      </c>
      <c r="L37" s="16">
        <v>0</v>
      </c>
      <c r="M37" s="15">
        <f t="shared" si="0"/>
        <v>1.2727272727272727</v>
      </c>
    </row>
    <row r="38" spans="1:13" ht="17" thickBot="1">
      <c r="A38" s="97" t="s">
        <v>30</v>
      </c>
      <c r="B38" s="16">
        <v>3</v>
      </c>
      <c r="C38" s="16">
        <v>0</v>
      </c>
      <c r="D38" s="16">
        <v>3</v>
      </c>
      <c r="E38" s="16">
        <v>2</v>
      </c>
      <c r="F38" s="16">
        <v>3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5">
        <f t="shared" si="0"/>
        <v>1</v>
      </c>
    </row>
    <row r="39" spans="1:13" ht="17" thickBot="1">
      <c r="A39" s="97" t="s">
        <v>31</v>
      </c>
      <c r="B39" s="16">
        <v>3</v>
      </c>
      <c r="C39" s="16">
        <v>2</v>
      </c>
      <c r="D39" s="16">
        <v>1</v>
      </c>
      <c r="E39" s="16">
        <v>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5">
        <f t="shared" si="0"/>
        <v>0.81818181818181823</v>
      </c>
    </row>
    <row r="40" spans="1:13" ht="17" thickBot="1">
      <c r="A40" s="97" t="s">
        <v>32</v>
      </c>
      <c r="B40" s="16">
        <v>3</v>
      </c>
      <c r="C40" s="16">
        <v>2</v>
      </c>
      <c r="D40" s="16">
        <v>3</v>
      </c>
      <c r="E40" s="16">
        <v>2</v>
      </c>
      <c r="F40" s="16">
        <v>3</v>
      </c>
      <c r="G40" s="16">
        <v>1</v>
      </c>
      <c r="H40" s="16">
        <v>1</v>
      </c>
      <c r="I40" s="16">
        <v>2</v>
      </c>
      <c r="J40" s="16">
        <v>2</v>
      </c>
      <c r="K40" s="16">
        <v>3</v>
      </c>
      <c r="L40" s="16">
        <v>0</v>
      </c>
      <c r="M40" s="15">
        <f t="shared" si="0"/>
        <v>2</v>
      </c>
    </row>
    <row r="41" spans="1:13" ht="17" thickBot="1">
      <c r="A41" s="97" t="s">
        <v>15</v>
      </c>
      <c r="B41" s="16">
        <v>3</v>
      </c>
      <c r="C41" s="16">
        <v>3</v>
      </c>
      <c r="D41" s="16">
        <v>1</v>
      </c>
      <c r="E41" s="16">
        <v>0</v>
      </c>
      <c r="F41" s="16">
        <v>3</v>
      </c>
      <c r="G41" s="16">
        <v>1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5">
        <f t="shared" si="0"/>
        <v>1</v>
      </c>
    </row>
    <row r="42" spans="1:13" ht="17" thickBot="1">
      <c r="A42" s="97" t="s">
        <v>16</v>
      </c>
      <c r="B42" s="16">
        <v>3</v>
      </c>
      <c r="C42" s="16">
        <v>2</v>
      </c>
      <c r="D42" s="16">
        <v>0</v>
      </c>
      <c r="E42" s="16">
        <v>2</v>
      </c>
      <c r="F42" s="16">
        <v>3</v>
      </c>
      <c r="G42" s="16">
        <v>0</v>
      </c>
      <c r="H42" s="16">
        <v>0</v>
      </c>
      <c r="I42" s="16">
        <v>2</v>
      </c>
      <c r="J42" s="16">
        <v>2</v>
      </c>
      <c r="K42" s="16">
        <v>3</v>
      </c>
      <c r="L42" s="16">
        <v>0</v>
      </c>
      <c r="M42" s="15">
        <f t="shared" si="0"/>
        <v>1.5454545454545454</v>
      </c>
    </row>
    <row r="43" spans="1:13" ht="17" thickBot="1">
      <c r="A43" s="97" t="s">
        <v>3</v>
      </c>
      <c r="B43" s="16">
        <v>2</v>
      </c>
      <c r="C43" s="16">
        <v>2</v>
      </c>
      <c r="D43" s="16">
        <v>3</v>
      </c>
      <c r="E43" s="16">
        <v>2</v>
      </c>
      <c r="F43" s="16">
        <v>3</v>
      </c>
      <c r="G43" s="16">
        <v>3</v>
      </c>
      <c r="H43" s="16">
        <v>1</v>
      </c>
      <c r="I43" s="16">
        <v>2</v>
      </c>
      <c r="J43" s="16">
        <v>3</v>
      </c>
      <c r="K43" s="16">
        <v>0</v>
      </c>
      <c r="L43" s="16">
        <v>0</v>
      </c>
      <c r="M43" s="15">
        <f t="shared" si="0"/>
        <v>1.9090909090909092</v>
      </c>
    </row>
    <row r="44" spans="1:13" ht="17" thickBot="1">
      <c r="A44" s="96" t="str">
        <f>HYPERLINK("https://www.tn.gov/tpuc/divisions/gas-pipeline-safety-division.html","Tennessee")</f>
        <v>Tennessee</v>
      </c>
      <c r="B44" s="16">
        <v>3</v>
      </c>
      <c r="C44" s="16">
        <v>3</v>
      </c>
      <c r="D44" s="16">
        <v>1</v>
      </c>
      <c r="E44" s="16">
        <v>2</v>
      </c>
      <c r="F44" s="16">
        <v>0</v>
      </c>
      <c r="G44" s="16">
        <v>1</v>
      </c>
      <c r="H44" s="16">
        <v>1</v>
      </c>
      <c r="I44" s="16">
        <v>0</v>
      </c>
      <c r="J44" s="16">
        <v>0</v>
      </c>
      <c r="K44" s="16">
        <v>0</v>
      </c>
      <c r="L44" s="16">
        <v>0</v>
      </c>
      <c r="M44" s="15">
        <f t="shared" si="0"/>
        <v>1</v>
      </c>
    </row>
    <row r="45" spans="1:13" ht="17" thickBot="1">
      <c r="A45" s="97" t="s">
        <v>4</v>
      </c>
      <c r="B45" s="20">
        <v>2</v>
      </c>
      <c r="C45" s="20">
        <v>2</v>
      </c>
      <c r="D45" s="20">
        <v>3</v>
      </c>
      <c r="E45" s="20">
        <v>2</v>
      </c>
      <c r="F45" s="20">
        <v>3</v>
      </c>
      <c r="G45" s="20">
        <v>2</v>
      </c>
      <c r="H45" s="20">
        <v>3</v>
      </c>
      <c r="I45" s="20">
        <v>0</v>
      </c>
      <c r="J45" s="20">
        <v>0</v>
      </c>
      <c r="K45" s="20">
        <v>1</v>
      </c>
      <c r="L45" s="20">
        <v>0</v>
      </c>
      <c r="M45" s="15">
        <f t="shared" si="0"/>
        <v>1.6363636363636365</v>
      </c>
    </row>
    <row r="46" spans="1:13" ht="17" thickBot="1">
      <c r="A46" s="94" t="s">
        <v>8</v>
      </c>
      <c r="B46" s="16">
        <v>3</v>
      </c>
      <c r="C46" s="16">
        <v>3</v>
      </c>
      <c r="D46" s="16">
        <v>3</v>
      </c>
      <c r="E46" s="16">
        <v>2</v>
      </c>
      <c r="F46" s="16">
        <v>0</v>
      </c>
      <c r="G46" s="16">
        <v>0</v>
      </c>
      <c r="H46" s="16">
        <v>0</v>
      </c>
      <c r="I46" s="16">
        <v>2</v>
      </c>
      <c r="J46" s="16">
        <v>2</v>
      </c>
      <c r="K46" s="16">
        <v>3</v>
      </c>
      <c r="L46" s="16">
        <v>0</v>
      </c>
      <c r="M46" s="15">
        <f t="shared" si="0"/>
        <v>1.6363636363636365</v>
      </c>
    </row>
    <row r="47" spans="1:13" ht="17" thickBot="1">
      <c r="A47" s="96" t="str">
        <f>HYPERLINK("http://publicservice.vermont.gov/naturalgas_propane","Vermont")</f>
        <v>Vermont</v>
      </c>
      <c r="B47" s="16">
        <v>3</v>
      </c>
      <c r="C47" s="16">
        <v>0</v>
      </c>
      <c r="D47" s="16">
        <v>2</v>
      </c>
      <c r="E47" s="16">
        <v>0</v>
      </c>
      <c r="F47" s="16">
        <v>0</v>
      </c>
      <c r="G47" s="16">
        <v>0</v>
      </c>
      <c r="H47" s="16">
        <v>1</v>
      </c>
      <c r="I47" s="16">
        <v>0</v>
      </c>
      <c r="J47" s="16">
        <v>0</v>
      </c>
      <c r="K47" s="16">
        <v>0</v>
      </c>
      <c r="L47" s="16">
        <v>0</v>
      </c>
      <c r="M47" s="15">
        <f t="shared" si="0"/>
        <v>0.54545454545454541</v>
      </c>
    </row>
    <row r="48" spans="1:13" ht="17" thickBot="1">
      <c r="A48" s="97" t="s">
        <v>21</v>
      </c>
      <c r="B48" s="20">
        <v>2</v>
      </c>
      <c r="C48" s="20">
        <v>0</v>
      </c>
      <c r="D48" s="20">
        <v>3</v>
      </c>
      <c r="E48" s="20">
        <v>3</v>
      </c>
      <c r="F48" s="20">
        <v>3</v>
      </c>
      <c r="G48" s="20">
        <v>2</v>
      </c>
      <c r="H48" s="20">
        <v>0</v>
      </c>
      <c r="I48" s="20">
        <v>2</v>
      </c>
      <c r="J48" s="20">
        <v>2</v>
      </c>
      <c r="K48" s="20">
        <v>3</v>
      </c>
      <c r="L48" s="20">
        <v>2</v>
      </c>
      <c r="M48" s="15">
        <f t="shared" si="0"/>
        <v>2</v>
      </c>
    </row>
    <row r="49" spans="1:13" ht="17" thickBot="1">
      <c r="A49" s="97" t="s">
        <v>2</v>
      </c>
      <c r="B49" s="21">
        <v>3</v>
      </c>
      <c r="C49" s="21">
        <v>3</v>
      </c>
      <c r="D49" s="21">
        <v>3</v>
      </c>
      <c r="E49" s="21">
        <v>3</v>
      </c>
      <c r="F49" s="21">
        <v>3</v>
      </c>
      <c r="G49" s="21">
        <v>3</v>
      </c>
      <c r="H49" s="21">
        <v>3</v>
      </c>
      <c r="I49" s="21">
        <v>3</v>
      </c>
      <c r="J49" s="21">
        <v>3</v>
      </c>
      <c r="K49" s="21">
        <v>3</v>
      </c>
      <c r="L49" s="21">
        <v>3</v>
      </c>
      <c r="M49" s="15">
        <f t="shared" si="0"/>
        <v>3</v>
      </c>
    </row>
    <row r="50" spans="1:13" ht="17" thickBot="1">
      <c r="A50" s="97" t="s">
        <v>34</v>
      </c>
      <c r="B50" s="16">
        <v>3</v>
      </c>
      <c r="C50" s="16">
        <v>3</v>
      </c>
      <c r="D50" s="16">
        <v>3</v>
      </c>
      <c r="E50" s="16">
        <v>3</v>
      </c>
      <c r="F50" s="16">
        <v>3</v>
      </c>
      <c r="G50" s="16">
        <v>3</v>
      </c>
      <c r="H50" s="16">
        <v>0</v>
      </c>
      <c r="I50" s="16">
        <v>2</v>
      </c>
      <c r="J50" s="16">
        <v>2</v>
      </c>
      <c r="K50" s="16">
        <v>3</v>
      </c>
      <c r="L50" s="16">
        <v>2</v>
      </c>
      <c r="M50" s="15">
        <f t="shared" si="0"/>
        <v>2.4545454545454546</v>
      </c>
    </row>
    <row r="51" spans="1:13" ht="17" thickBot="1">
      <c r="A51" s="96" t="str">
        <f>HYPERLINK("https://psc.wi.gov/Pages/ForUtilities/Energy/PipelineSafetyProgram.aspx","Wisconsin")</f>
        <v>Wisconsin</v>
      </c>
      <c r="B51" s="16">
        <v>0</v>
      </c>
      <c r="C51" s="16">
        <v>3</v>
      </c>
      <c r="D51" s="16">
        <v>3</v>
      </c>
      <c r="E51" s="16">
        <v>3</v>
      </c>
      <c r="F51" s="16">
        <v>3</v>
      </c>
      <c r="G51" s="16">
        <v>3</v>
      </c>
      <c r="H51" s="16">
        <v>2</v>
      </c>
      <c r="I51" s="16">
        <v>2</v>
      </c>
      <c r="J51" s="16">
        <v>2</v>
      </c>
      <c r="K51" s="16">
        <v>3</v>
      </c>
      <c r="L51" s="16">
        <v>3</v>
      </c>
      <c r="M51" s="15">
        <f t="shared" si="0"/>
        <v>2.4545454545454546</v>
      </c>
    </row>
    <row r="52" spans="1:13">
      <c r="A52" s="97" t="s">
        <v>47</v>
      </c>
      <c r="B52" s="16">
        <v>2</v>
      </c>
      <c r="C52" s="16">
        <v>0</v>
      </c>
      <c r="D52" s="16">
        <v>1</v>
      </c>
      <c r="E52" s="16">
        <v>3</v>
      </c>
      <c r="F52" s="16">
        <v>3</v>
      </c>
      <c r="G52" s="16">
        <v>0</v>
      </c>
      <c r="H52" s="16">
        <v>1</v>
      </c>
      <c r="I52" s="16">
        <v>0</v>
      </c>
      <c r="J52" s="16">
        <v>0</v>
      </c>
      <c r="K52" s="16">
        <v>0</v>
      </c>
      <c r="L52" s="16">
        <v>1</v>
      </c>
      <c r="M52" s="15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D14D-4AED-754E-B3BD-1D1EE9583522}">
  <sheetPr>
    <outlinePr summaryBelow="0" summaryRight="0"/>
    <pageSetUpPr fitToPage="1"/>
  </sheetPr>
  <dimension ref="A1:M200"/>
  <sheetViews>
    <sheetView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M54"/>
    </sheetView>
  </sheetViews>
  <sheetFormatPr baseColWidth="10" defaultColWidth="14.5" defaultRowHeight="15.75" customHeight="1"/>
  <cols>
    <col min="1" max="1" width="19" style="48" customWidth="1"/>
    <col min="2" max="13" width="10.33203125" style="48" customWidth="1"/>
    <col min="14" max="16384" width="14.5" style="48"/>
  </cols>
  <sheetData>
    <row r="1" spans="1:13" ht="62" customHeight="1" thickBot="1">
      <c r="A1" s="13" t="s">
        <v>65</v>
      </c>
      <c r="B1" s="14" t="s">
        <v>54</v>
      </c>
      <c r="C1" s="14" t="s">
        <v>55</v>
      </c>
      <c r="D1" s="14" t="s">
        <v>56</v>
      </c>
      <c r="E1" s="14" t="s">
        <v>58</v>
      </c>
      <c r="F1" s="91" t="s">
        <v>59</v>
      </c>
      <c r="G1" s="91" t="s">
        <v>60</v>
      </c>
      <c r="H1" s="14" t="s">
        <v>61</v>
      </c>
      <c r="I1" s="91" t="s">
        <v>57</v>
      </c>
      <c r="J1" s="91" t="s">
        <v>62</v>
      </c>
      <c r="K1" s="14" t="s">
        <v>63</v>
      </c>
      <c r="L1" s="14" t="s">
        <v>64</v>
      </c>
      <c r="M1" s="47" t="s">
        <v>67</v>
      </c>
    </row>
    <row r="2" spans="1:13" ht="17" thickBot="1">
      <c r="A2" s="100" t="s">
        <v>17</v>
      </c>
      <c r="B2" s="49">
        <v>2</v>
      </c>
      <c r="C2" s="49">
        <v>3</v>
      </c>
      <c r="D2" s="49">
        <v>1</v>
      </c>
      <c r="E2" s="49">
        <v>0</v>
      </c>
      <c r="F2" s="49">
        <v>0</v>
      </c>
      <c r="G2" s="49">
        <v>0</v>
      </c>
      <c r="H2" s="49">
        <v>1</v>
      </c>
      <c r="I2" s="49">
        <v>0</v>
      </c>
      <c r="J2" s="49">
        <v>0</v>
      </c>
      <c r="K2" s="49">
        <v>0</v>
      </c>
      <c r="L2" s="49">
        <v>0</v>
      </c>
      <c r="M2" s="49">
        <f>SUM(B2:L2)/11</f>
        <v>0.63636363636363635</v>
      </c>
    </row>
    <row r="3" spans="1:13" ht="17" thickBot="1">
      <c r="A3" s="101" t="s">
        <v>12</v>
      </c>
      <c r="B3" s="50">
        <v>2</v>
      </c>
      <c r="C3" s="50">
        <v>1</v>
      </c>
      <c r="D3" s="50">
        <v>2</v>
      </c>
      <c r="E3" s="50">
        <v>3</v>
      </c>
      <c r="F3" s="50">
        <v>3</v>
      </c>
      <c r="G3" s="50">
        <v>2</v>
      </c>
      <c r="H3" s="50">
        <v>1</v>
      </c>
      <c r="I3" s="50">
        <v>2</v>
      </c>
      <c r="J3" s="50">
        <v>2</v>
      </c>
      <c r="K3" s="50">
        <v>2</v>
      </c>
      <c r="L3" s="50">
        <v>0</v>
      </c>
      <c r="M3" s="49">
        <f t="shared" ref="M3:M54" si="0">SUM(B3:L3)/11</f>
        <v>1.8181818181818181</v>
      </c>
    </row>
    <row r="4" spans="1:13" ht="17" thickBot="1">
      <c r="A4" s="98" t="s">
        <v>6</v>
      </c>
      <c r="B4" s="50">
        <v>3</v>
      </c>
      <c r="C4" s="50">
        <v>3</v>
      </c>
      <c r="D4" s="50">
        <v>3</v>
      </c>
      <c r="E4" s="50">
        <v>3</v>
      </c>
      <c r="F4" s="50">
        <v>3</v>
      </c>
      <c r="G4" s="50">
        <v>3</v>
      </c>
      <c r="H4" s="50">
        <v>3</v>
      </c>
      <c r="I4" s="50">
        <v>3</v>
      </c>
      <c r="J4" s="50">
        <v>3</v>
      </c>
      <c r="K4" s="50">
        <v>3</v>
      </c>
      <c r="L4" s="50">
        <v>3</v>
      </c>
      <c r="M4" s="49">
        <f t="shared" si="0"/>
        <v>3</v>
      </c>
    </row>
    <row r="5" spans="1:13" ht="17" thickBot="1">
      <c r="A5" s="102" t="s">
        <v>51</v>
      </c>
      <c r="B5" s="51">
        <v>2</v>
      </c>
      <c r="C5" s="52">
        <v>0</v>
      </c>
      <c r="D5" s="52">
        <f>SUM(1+0+1)</f>
        <v>2</v>
      </c>
      <c r="E5" s="52">
        <f>SUM(2+0)</f>
        <v>2</v>
      </c>
      <c r="F5" s="52">
        <v>0</v>
      </c>
      <c r="G5" s="52">
        <v>0</v>
      </c>
      <c r="H5" s="52">
        <v>3</v>
      </c>
      <c r="I5" s="52">
        <v>0</v>
      </c>
      <c r="J5" s="52">
        <v>0</v>
      </c>
      <c r="K5" s="52">
        <v>0</v>
      </c>
      <c r="L5" s="52">
        <f>SUM(0+0+0)</f>
        <v>0</v>
      </c>
      <c r="M5" s="49">
        <f t="shared" si="0"/>
        <v>0.81818181818181823</v>
      </c>
    </row>
    <row r="6" spans="1:13" ht="17" thickBot="1">
      <c r="A6" s="102" t="s">
        <v>52</v>
      </c>
      <c r="B6" s="52">
        <v>3</v>
      </c>
      <c r="C6" s="52">
        <v>2</v>
      </c>
      <c r="D6" s="52">
        <f>SUM(1+1+1)</f>
        <v>3</v>
      </c>
      <c r="E6" s="52">
        <f>SUM(2+1)</f>
        <v>3</v>
      </c>
      <c r="F6" s="52">
        <v>3</v>
      </c>
      <c r="G6" s="52">
        <v>3</v>
      </c>
      <c r="H6" s="52">
        <v>3</v>
      </c>
      <c r="I6" s="52">
        <v>2</v>
      </c>
      <c r="J6" s="52">
        <v>2</v>
      </c>
      <c r="K6" s="52">
        <v>3</v>
      </c>
      <c r="L6" s="52">
        <f>SUM(0+0+1)</f>
        <v>1</v>
      </c>
      <c r="M6" s="49">
        <f t="shared" si="0"/>
        <v>2.5454545454545454</v>
      </c>
    </row>
    <row r="7" spans="1:13" ht="17" thickBot="1">
      <c r="A7" s="98" t="s">
        <v>68</v>
      </c>
      <c r="B7" s="51">
        <v>0</v>
      </c>
      <c r="C7" s="51">
        <v>3</v>
      </c>
      <c r="D7" s="51">
        <v>3</v>
      </c>
      <c r="E7" s="51">
        <v>2</v>
      </c>
      <c r="F7" s="51">
        <v>3</v>
      </c>
      <c r="G7" s="51">
        <v>1</v>
      </c>
      <c r="H7" s="51">
        <v>1</v>
      </c>
      <c r="I7" s="51">
        <v>0</v>
      </c>
      <c r="J7" s="51">
        <v>0</v>
      </c>
      <c r="K7" s="51">
        <v>0</v>
      </c>
      <c r="L7" s="51">
        <v>0</v>
      </c>
      <c r="M7" s="49">
        <f t="shared" si="0"/>
        <v>1.1818181818181819</v>
      </c>
    </row>
    <row r="8" spans="1:13" ht="17" thickBot="1">
      <c r="A8" s="98" t="s">
        <v>13</v>
      </c>
      <c r="B8" s="50">
        <v>3</v>
      </c>
      <c r="C8" s="50">
        <v>2</v>
      </c>
      <c r="D8" s="50">
        <v>3</v>
      </c>
      <c r="E8" s="50">
        <v>3</v>
      </c>
      <c r="F8" s="50">
        <v>3</v>
      </c>
      <c r="G8" s="50">
        <v>1</v>
      </c>
      <c r="H8" s="50">
        <v>1</v>
      </c>
      <c r="I8" s="50">
        <v>2</v>
      </c>
      <c r="J8" s="50">
        <v>2</v>
      </c>
      <c r="K8" s="50">
        <v>2</v>
      </c>
      <c r="L8" s="50">
        <v>0</v>
      </c>
      <c r="M8" s="49">
        <f t="shared" si="0"/>
        <v>2</v>
      </c>
    </row>
    <row r="9" spans="1:13" ht="17" thickBot="1">
      <c r="A9" s="98" t="s">
        <v>36</v>
      </c>
      <c r="B9" s="50">
        <v>3</v>
      </c>
      <c r="C9" s="50">
        <v>3</v>
      </c>
      <c r="D9" s="50">
        <v>3</v>
      </c>
      <c r="E9" s="50">
        <v>3</v>
      </c>
      <c r="F9" s="50">
        <v>3</v>
      </c>
      <c r="G9" s="50">
        <v>2</v>
      </c>
      <c r="H9" s="50">
        <v>2</v>
      </c>
      <c r="I9" s="50">
        <v>2</v>
      </c>
      <c r="J9" s="50">
        <v>2</v>
      </c>
      <c r="K9" s="50">
        <v>2</v>
      </c>
      <c r="L9" s="50">
        <v>1</v>
      </c>
      <c r="M9" s="49">
        <f t="shared" si="0"/>
        <v>2.3636363636363638</v>
      </c>
    </row>
    <row r="10" spans="1:13" ht="17" thickBot="1">
      <c r="A10" s="101" t="s">
        <v>22</v>
      </c>
      <c r="B10" s="50">
        <v>3</v>
      </c>
      <c r="C10" s="50">
        <v>0</v>
      </c>
      <c r="D10" s="50">
        <v>2</v>
      </c>
      <c r="E10" s="50">
        <v>2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49">
        <f t="shared" si="0"/>
        <v>0.63636363636363635</v>
      </c>
    </row>
    <row r="11" spans="1:13" ht="17" thickBot="1">
      <c r="A11" s="98" t="s">
        <v>37</v>
      </c>
      <c r="B11" s="50">
        <v>2</v>
      </c>
      <c r="C11" s="50">
        <v>0</v>
      </c>
      <c r="D11" s="50">
        <v>0</v>
      </c>
      <c r="E11" s="50">
        <v>0</v>
      </c>
      <c r="F11" s="50">
        <v>0</v>
      </c>
      <c r="G11" s="50">
        <v>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49">
        <f t="shared" si="0"/>
        <v>0.27272727272727271</v>
      </c>
    </row>
    <row r="12" spans="1:13" ht="17" thickBot="1">
      <c r="A12" s="98" t="s">
        <v>42</v>
      </c>
      <c r="B12" s="50">
        <v>0</v>
      </c>
      <c r="C12" s="50">
        <v>2</v>
      </c>
      <c r="D12" s="50">
        <v>0</v>
      </c>
      <c r="E12" s="50">
        <v>0</v>
      </c>
      <c r="F12" s="50">
        <v>0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49">
        <f t="shared" si="0"/>
        <v>0.27272727272727271</v>
      </c>
    </row>
    <row r="13" spans="1:13" ht="17" thickBot="1">
      <c r="A13" s="98" t="s">
        <v>18</v>
      </c>
      <c r="B13" s="50">
        <v>2</v>
      </c>
      <c r="C13" s="50">
        <v>3</v>
      </c>
      <c r="D13" s="50">
        <v>0</v>
      </c>
      <c r="E13" s="50">
        <v>3</v>
      </c>
      <c r="F13" s="50">
        <v>0</v>
      </c>
      <c r="G13" s="50">
        <v>1</v>
      </c>
      <c r="H13" s="50">
        <v>2</v>
      </c>
      <c r="I13" s="50">
        <v>2</v>
      </c>
      <c r="J13" s="50">
        <v>2</v>
      </c>
      <c r="K13" s="50">
        <v>2</v>
      </c>
      <c r="L13" s="50">
        <v>0</v>
      </c>
      <c r="M13" s="49">
        <f t="shared" si="0"/>
        <v>1.5454545454545454</v>
      </c>
    </row>
    <row r="14" spans="1:13" ht="17" thickBot="1">
      <c r="A14" s="98" t="s">
        <v>9</v>
      </c>
      <c r="B14" s="50">
        <v>0</v>
      </c>
      <c r="C14" s="50">
        <v>0</v>
      </c>
      <c r="D14" s="50">
        <v>1</v>
      </c>
      <c r="E14" s="50">
        <v>0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49">
        <f t="shared" si="0"/>
        <v>0.27272727272727271</v>
      </c>
    </row>
    <row r="15" spans="1:13" ht="17" thickBot="1">
      <c r="A15" s="98" t="s">
        <v>23</v>
      </c>
      <c r="B15" s="50">
        <v>2</v>
      </c>
      <c r="C15" s="50">
        <v>3</v>
      </c>
      <c r="D15" s="50">
        <v>1</v>
      </c>
      <c r="E15" s="50">
        <v>3</v>
      </c>
      <c r="F15" s="50">
        <v>3</v>
      </c>
      <c r="G15" s="50">
        <v>1</v>
      </c>
      <c r="H15" s="50">
        <v>3</v>
      </c>
      <c r="I15" s="50">
        <v>0</v>
      </c>
      <c r="J15" s="50">
        <v>0</v>
      </c>
      <c r="K15" s="50">
        <v>0</v>
      </c>
      <c r="L15" s="50">
        <v>0</v>
      </c>
      <c r="M15" s="49">
        <f t="shared" si="0"/>
        <v>1.4545454545454546</v>
      </c>
    </row>
    <row r="16" spans="1:13" ht="17" thickBot="1">
      <c r="A16" s="98" t="s">
        <v>19</v>
      </c>
      <c r="B16" s="53">
        <v>3</v>
      </c>
      <c r="C16" s="53">
        <v>3</v>
      </c>
      <c r="D16" s="53">
        <v>3</v>
      </c>
      <c r="E16" s="53">
        <v>3</v>
      </c>
      <c r="F16" s="53">
        <v>3</v>
      </c>
      <c r="G16" s="53">
        <v>0</v>
      </c>
      <c r="H16" s="53">
        <v>0</v>
      </c>
      <c r="I16" s="53">
        <v>2</v>
      </c>
      <c r="J16" s="53">
        <v>2</v>
      </c>
      <c r="K16" s="53">
        <v>2</v>
      </c>
      <c r="L16" s="53">
        <v>0</v>
      </c>
      <c r="M16" s="49">
        <f t="shared" si="0"/>
        <v>1.9090909090909092</v>
      </c>
    </row>
    <row r="17" spans="1:13" ht="17" thickBot="1">
      <c r="A17" s="98" t="s">
        <v>43</v>
      </c>
      <c r="B17" s="54">
        <f>SUM(2+1)</f>
        <v>3</v>
      </c>
      <c r="C17" s="54">
        <v>2</v>
      </c>
      <c r="D17" s="54">
        <v>1</v>
      </c>
      <c r="E17" s="54">
        <f>SUM(2+0)</f>
        <v>2</v>
      </c>
      <c r="F17" s="54">
        <v>3</v>
      </c>
      <c r="G17" s="54">
        <v>1</v>
      </c>
      <c r="H17" s="54">
        <v>3</v>
      </c>
      <c r="I17" s="54">
        <v>3</v>
      </c>
      <c r="J17" s="54">
        <v>2</v>
      </c>
      <c r="K17" s="54">
        <v>3</v>
      </c>
      <c r="L17" s="54">
        <f>SUM(0+0+0)</f>
        <v>0</v>
      </c>
      <c r="M17" s="49">
        <f t="shared" si="0"/>
        <v>2.0909090909090908</v>
      </c>
    </row>
    <row r="18" spans="1:13" ht="17" thickBot="1">
      <c r="A18" s="98" t="s">
        <v>24</v>
      </c>
      <c r="B18" s="50">
        <v>3</v>
      </c>
      <c r="C18" s="50">
        <v>2</v>
      </c>
      <c r="D18" s="50">
        <v>1</v>
      </c>
      <c r="E18" s="50">
        <v>0</v>
      </c>
      <c r="F18" s="50">
        <v>3</v>
      </c>
      <c r="G18" s="50">
        <v>2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49">
        <f t="shared" si="0"/>
        <v>1</v>
      </c>
    </row>
    <row r="19" spans="1:13" ht="17" thickBot="1">
      <c r="A19" s="98" t="s">
        <v>44</v>
      </c>
      <c r="B19" s="50">
        <v>3</v>
      </c>
      <c r="C19" s="50">
        <v>0</v>
      </c>
      <c r="D19" s="50">
        <v>2</v>
      </c>
      <c r="E19" s="50">
        <v>2</v>
      </c>
      <c r="F19" s="50">
        <v>3</v>
      </c>
      <c r="G19" s="50">
        <v>1</v>
      </c>
      <c r="H19" s="50">
        <v>0</v>
      </c>
      <c r="I19" s="50">
        <v>2</v>
      </c>
      <c r="J19" s="50">
        <v>2</v>
      </c>
      <c r="K19" s="50">
        <v>3</v>
      </c>
      <c r="L19" s="50">
        <v>0</v>
      </c>
      <c r="M19" s="49">
        <f t="shared" si="0"/>
        <v>1.6363636363636365</v>
      </c>
    </row>
    <row r="20" spans="1:13" ht="17" thickBot="1">
      <c r="A20" s="98" t="s">
        <v>38</v>
      </c>
      <c r="B20" s="50">
        <v>3</v>
      </c>
      <c r="C20" s="50">
        <v>3</v>
      </c>
      <c r="D20" s="50">
        <v>3</v>
      </c>
      <c r="E20" s="50">
        <v>2</v>
      </c>
      <c r="F20" s="50">
        <v>3</v>
      </c>
      <c r="G20" s="50">
        <v>2</v>
      </c>
      <c r="H20" s="50">
        <v>1</v>
      </c>
      <c r="I20" s="50">
        <v>2</v>
      </c>
      <c r="J20" s="50">
        <v>2</v>
      </c>
      <c r="K20" s="50">
        <v>3</v>
      </c>
      <c r="L20" s="50">
        <v>2</v>
      </c>
      <c r="M20" s="49">
        <f t="shared" si="0"/>
        <v>2.3636363636363638</v>
      </c>
    </row>
    <row r="21" spans="1:13" ht="17" thickBot="1">
      <c r="A21" s="98" t="s">
        <v>25</v>
      </c>
      <c r="B21" s="50">
        <v>3</v>
      </c>
      <c r="C21" s="50">
        <v>3</v>
      </c>
      <c r="D21" s="50">
        <v>3</v>
      </c>
      <c r="E21" s="50">
        <v>3</v>
      </c>
      <c r="F21" s="50">
        <v>3</v>
      </c>
      <c r="G21" s="50">
        <v>2</v>
      </c>
      <c r="H21" s="50">
        <v>1</v>
      </c>
      <c r="I21" s="50">
        <v>2</v>
      </c>
      <c r="J21" s="50">
        <v>2</v>
      </c>
      <c r="K21" s="50">
        <v>3</v>
      </c>
      <c r="L21" s="50">
        <v>1</v>
      </c>
      <c r="M21" s="49">
        <f t="shared" si="0"/>
        <v>2.3636363636363638</v>
      </c>
    </row>
    <row r="22" spans="1:13" ht="17" thickBot="1">
      <c r="A22" s="98" t="s">
        <v>39</v>
      </c>
      <c r="B22" s="50">
        <v>2</v>
      </c>
      <c r="C22" s="50">
        <v>0</v>
      </c>
      <c r="D22" s="50">
        <v>0</v>
      </c>
      <c r="E22" s="50">
        <v>2</v>
      </c>
      <c r="F22" s="50">
        <v>0</v>
      </c>
      <c r="G22" s="50">
        <v>2</v>
      </c>
      <c r="H22" s="50">
        <v>1</v>
      </c>
      <c r="I22" s="50">
        <v>0</v>
      </c>
      <c r="J22" s="50">
        <v>0</v>
      </c>
      <c r="K22" s="50">
        <v>0</v>
      </c>
      <c r="L22" s="50">
        <v>0</v>
      </c>
      <c r="M22" s="49">
        <f t="shared" si="0"/>
        <v>0.63636363636363635</v>
      </c>
    </row>
    <row r="23" spans="1:13" ht="17" thickBot="1">
      <c r="A23" s="99" t="s">
        <v>10</v>
      </c>
      <c r="B23" s="50">
        <v>3</v>
      </c>
      <c r="C23" s="50">
        <v>2</v>
      </c>
      <c r="D23" s="50">
        <v>3</v>
      </c>
      <c r="E23" s="50">
        <v>2</v>
      </c>
      <c r="F23" s="50">
        <v>3</v>
      </c>
      <c r="G23" s="50">
        <v>0</v>
      </c>
      <c r="H23" s="50">
        <v>2</v>
      </c>
      <c r="I23" s="50">
        <v>2</v>
      </c>
      <c r="J23" s="50">
        <v>2</v>
      </c>
      <c r="K23" s="50">
        <v>3</v>
      </c>
      <c r="L23" s="50">
        <v>0</v>
      </c>
      <c r="M23" s="49">
        <f t="shared" si="0"/>
        <v>2</v>
      </c>
    </row>
    <row r="24" spans="1:13" ht="17" thickBot="1">
      <c r="A24" s="98" t="s">
        <v>5</v>
      </c>
      <c r="B24" s="50">
        <v>3</v>
      </c>
      <c r="C24" s="50">
        <v>1</v>
      </c>
      <c r="D24" s="50">
        <v>1</v>
      </c>
      <c r="E24" s="50">
        <v>2</v>
      </c>
      <c r="F24" s="50">
        <v>3</v>
      </c>
      <c r="G24" s="50">
        <v>1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49">
        <f t="shared" si="0"/>
        <v>1</v>
      </c>
    </row>
    <row r="25" spans="1:13" ht="17" thickBot="1">
      <c r="A25" s="98" t="s">
        <v>1</v>
      </c>
      <c r="B25" s="50">
        <v>3</v>
      </c>
      <c r="C25" s="50">
        <v>3</v>
      </c>
      <c r="D25" s="50">
        <v>3</v>
      </c>
      <c r="E25" s="50">
        <v>3</v>
      </c>
      <c r="F25" s="50">
        <v>3</v>
      </c>
      <c r="G25" s="50">
        <v>3</v>
      </c>
      <c r="H25" s="50">
        <v>2</v>
      </c>
      <c r="I25" s="50">
        <v>2</v>
      </c>
      <c r="J25" s="50">
        <v>2</v>
      </c>
      <c r="K25" s="50">
        <v>3</v>
      </c>
      <c r="L25" s="50">
        <v>3</v>
      </c>
      <c r="M25" s="49">
        <f t="shared" si="0"/>
        <v>2.7272727272727271</v>
      </c>
    </row>
    <row r="26" spans="1:13" ht="17" thickBot="1">
      <c r="A26" s="98" t="s">
        <v>26</v>
      </c>
      <c r="B26" s="50">
        <v>2</v>
      </c>
      <c r="C26" s="50">
        <v>3</v>
      </c>
      <c r="D26" s="50">
        <v>2</v>
      </c>
      <c r="E26" s="50">
        <v>2</v>
      </c>
      <c r="F26" s="50">
        <v>3</v>
      </c>
      <c r="G26" s="50">
        <v>2</v>
      </c>
      <c r="H26" s="50">
        <v>2</v>
      </c>
      <c r="I26" s="50">
        <v>0</v>
      </c>
      <c r="J26" s="50">
        <v>0</v>
      </c>
      <c r="K26" s="50">
        <v>0</v>
      </c>
      <c r="L26" s="50">
        <v>0</v>
      </c>
      <c r="M26" s="49">
        <f t="shared" si="0"/>
        <v>1.4545454545454546</v>
      </c>
    </row>
    <row r="27" spans="1:13" ht="17" thickBot="1">
      <c r="A27" s="98" t="s">
        <v>45</v>
      </c>
      <c r="B27" s="50">
        <v>2</v>
      </c>
      <c r="C27" s="50">
        <v>1</v>
      </c>
      <c r="D27" s="50">
        <v>3</v>
      </c>
      <c r="E27" s="50">
        <v>3</v>
      </c>
      <c r="F27" s="50">
        <v>3</v>
      </c>
      <c r="G27" s="50">
        <v>1</v>
      </c>
      <c r="H27" s="50">
        <v>1</v>
      </c>
      <c r="I27" s="50">
        <v>2</v>
      </c>
      <c r="J27" s="50">
        <v>2</v>
      </c>
      <c r="K27" s="50">
        <v>3</v>
      </c>
      <c r="L27" s="50">
        <v>0</v>
      </c>
      <c r="M27" s="49">
        <f t="shared" si="0"/>
        <v>1.9090909090909092</v>
      </c>
    </row>
    <row r="28" spans="1:13" ht="17" thickBot="1">
      <c r="A28" s="99" t="s">
        <v>27</v>
      </c>
      <c r="B28" s="50">
        <v>3</v>
      </c>
      <c r="C28" s="50">
        <v>1</v>
      </c>
      <c r="D28" s="50">
        <v>1</v>
      </c>
      <c r="E28" s="50">
        <v>3</v>
      </c>
      <c r="F28" s="50">
        <v>3</v>
      </c>
      <c r="G28" s="50">
        <v>2</v>
      </c>
      <c r="H28" s="50">
        <v>2</v>
      </c>
      <c r="I28" s="50">
        <v>2</v>
      </c>
      <c r="J28" s="50">
        <v>2</v>
      </c>
      <c r="K28" s="50">
        <v>3</v>
      </c>
      <c r="L28" s="50">
        <v>2</v>
      </c>
      <c r="M28" s="49">
        <f t="shared" si="0"/>
        <v>2.1818181818181817</v>
      </c>
    </row>
    <row r="29" spans="1:13" ht="17" thickBot="1">
      <c r="A29" s="99" t="s">
        <v>28</v>
      </c>
      <c r="B29" s="50">
        <v>3</v>
      </c>
      <c r="C29" s="50">
        <v>0</v>
      </c>
      <c r="D29" s="50">
        <v>2</v>
      </c>
      <c r="E29" s="50">
        <v>3</v>
      </c>
      <c r="F29" s="50">
        <v>3</v>
      </c>
      <c r="G29" s="50">
        <v>3</v>
      </c>
      <c r="H29" s="50">
        <v>1</v>
      </c>
      <c r="I29" s="50">
        <v>2</v>
      </c>
      <c r="J29" s="50">
        <v>2</v>
      </c>
      <c r="K29" s="50">
        <v>3</v>
      </c>
      <c r="L29" s="50">
        <v>1</v>
      </c>
      <c r="M29" s="49">
        <f t="shared" si="0"/>
        <v>2.0909090909090908</v>
      </c>
    </row>
    <row r="30" spans="1:13" ht="17" thickBot="1">
      <c r="A30" s="98" t="s">
        <v>40</v>
      </c>
      <c r="B30" s="50">
        <v>3</v>
      </c>
      <c r="C30" s="50">
        <v>3</v>
      </c>
      <c r="D30" s="50">
        <v>3</v>
      </c>
      <c r="E30" s="50">
        <v>3</v>
      </c>
      <c r="F30" s="50">
        <v>3</v>
      </c>
      <c r="G30" s="50">
        <v>3</v>
      </c>
      <c r="H30" s="50">
        <v>3</v>
      </c>
      <c r="I30" s="50">
        <v>3</v>
      </c>
      <c r="J30" s="50">
        <v>3</v>
      </c>
      <c r="K30" s="50">
        <v>3</v>
      </c>
      <c r="L30" s="50">
        <v>3</v>
      </c>
      <c r="M30" s="49">
        <f t="shared" si="0"/>
        <v>3</v>
      </c>
    </row>
    <row r="31" spans="1:13" ht="17" thickBot="1">
      <c r="A31" s="98" t="s">
        <v>20</v>
      </c>
      <c r="B31" s="50">
        <v>3</v>
      </c>
      <c r="C31" s="50">
        <v>3</v>
      </c>
      <c r="D31" s="50">
        <v>3</v>
      </c>
      <c r="E31" s="50">
        <v>3</v>
      </c>
      <c r="F31" s="50">
        <v>3</v>
      </c>
      <c r="G31" s="50">
        <v>2</v>
      </c>
      <c r="H31" s="50">
        <v>1</v>
      </c>
      <c r="I31" s="50">
        <v>3</v>
      </c>
      <c r="J31" s="50">
        <v>3</v>
      </c>
      <c r="K31" s="50">
        <v>3</v>
      </c>
      <c r="L31" s="50">
        <v>3</v>
      </c>
      <c r="M31" s="49">
        <f t="shared" si="0"/>
        <v>2.7272727272727271</v>
      </c>
    </row>
    <row r="32" spans="1:13" ht="17" thickBot="1">
      <c r="A32" s="98" t="s">
        <v>50</v>
      </c>
      <c r="B32" s="50">
        <v>2</v>
      </c>
      <c r="C32" s="50">
        <v>3</v>
      </c>
      <c r="D32" s="50">
        <v>1</v>
      </c>
      <c r="E32" s="50">
        <v>3</v>
      </c>
      <c r="F32" s="50">
        <v>3</v>
      </c>
      <c r="G32" s="50">
        <v>1</v>
      </c>
      <c r="H32" s="50">
        <v>1</v>
      </c>
      <c r="I32" s="50">
        <v>2</v>
      </c>
      <c r="J32" s="50">
        <v>2</v>
      </c>
      <c r="K32" s="50">
        <v>3</v>
      </c>
      <c r="L32" s="50">
        <v>0</v>
      </c>
      <c r="M32" s="49">
        <f t="shared" si="0"/>
        <v>1.9090909090909092</v>
      </c>
    </row>
    <row r="33" spans="1:13" ht="17" thickBot="1">
      <c r="A33" s="98" t="s">
        <v>29</v>
      </c>
      <c r="B33" s="50">
        <v>2</v>
      </c>
      <c r="C33" s="50">
        <v>3</v>
      </c>
      <c r="D33" s="50">
        <v>2</v>
      </c>
      <c r="E33" s="50">
        <v>2</v>
      </c>
      <c r="F33" s="50">
        <v>3</v>
      </c>
      <c r="G33" s="50">
        <v>0</v>
      </c>
      <c r="H33" s="50">
        <v>0</v>
      </c>
      <c r="I33" s="50">
        <v>2</v>
      </c>
      <c r="J33" s="50">
        <v>2</v>
      </c>
      <c r="K33" s="50">
        <v>3</v>
      </c>
      <c r="L33" s="50">
        <v>0</v>
      </c>
      <c r="M33" s="49">
        <f t="shared" si="0"/>
        <v>1.7272727272727273</v>
      </c>
    </row>
    <row r="34" spans="1:13" ht="17" thickBot="1">
      <c r="A34" s="99" t="s">
        <v>7</v>
      </c>
      <c r="B34" s="50">
        <v>2</v>
      </c>
      <c r="C34" s="50">
        <v>2</v>
      </c>
      <c r="D34" s="50">
        <v>3</v>
      </c>
      <c r="E34" s="50">
        <v>3</v>
      </c>
      <c r="F34" s="50">
        <v>3</v>
      </c>
      <c r="G34" s="50">
        <v>2</v>
      </c>
      <c r="H34" s="50">
        <v>1</v>
      </c>
      <c r="I34" s="50">
        <v>3</v>
      </c>
      <c r="J34" s="50">
        <v>2</v>
      </c>
      <c r="K34" s="50">
        <v>3</v>
      </c>
      <c r="L34" s="50">
        <v>3</v>
      </c>
      <c r="M34" s="49">
        <f t="shared" si="0"/>
        <v>2.4545454545454546</v>
      </c>
    </row>
    <row r="35" spans="1:13" ht="17" thickBot="1">
      <c r="A35" s="99" t="s">
        <v>14</v>
      </c>
      <c r="B35" s="50">
        <v>2</v>
      </c>
      <c r="C35" s="50">
        <v>3</v>
      </c>
      <c r="D35" s="50">
        <v>1</v>
      </c>
      <c r="E35" s="50">
        <v>1</v>
      </c>
      <c r="F35" s="50">
        <v>3</v>
      </c>
      <c r="G35" s="50">
        <v>1</v>
      </c>
      <c r="H35" s="50">
        <v>0</v>
      </c>
      <c r="I35" s="50">
        <v>2</v>
      </c>
      <c r="J35" s="50">
        <v>2</v>
      </c>
      <c r="K35" s="50">
        <v>3</v>
      </c>
      <c r="L35" s="50">
        <v>0</v>
      </c>
      <c r="M35" s="49">
        <f t="shared" si="0"/>
        <v>1.6363636363636365</v>
      </c>
    </row>
    <row r="36" spans="1:13" ht="17" thickBot="1">
      <c r="A36" s="98" t="s">
        <v>41</v>
      </c>
      <c r="B36" s="50">
        <v>3</v>
      </c>
      <c r="C36" s="50">
        <v>0</v>
      </c>
      <c r="D36" s="50">
        <v>1</v>
      </c>
      <c r="E36" s="50">
        <v>2</v>
      </c>
      <c r="F36" s="50">
        <v>3</v>
      </c>
      <c r="G36" s="50">
        <v>0</v>
      </c>
      <c r="H36" s="50">
        <v>1</v>
      </c>
      <c r="I36" s="50">
        <v>2</v>
      </c>
      <c r="J36" s="50">
        <v>2</v>
      </c>
      <c r="K36" s="50">
        <v>3</v>
      </c>
      <c r="L36" s="50">
        <v>1</v>
      </c>
      <c r="M36" s="49">
        <f t="shared" si="0"/>
        <v>1.6363636363636365</v>
      </c>
    </row>
    <row r="37" spans="1:13" ht="17" thickBot="1">
      <c r="A37" s="99" t="s">
        <v>46</v>
      </c>
      <c r="B37" s="50">
        <v>2</v>
      </c>
      <c r="C37" s="50">
        <v>0</v>
      </c>
      <c r="D37" s="50">
        <v>0</v>
      </c>
      <c r="E37" s="50">
        <v>1</v>
      </c>
      <c r="F37" s="50">
        <v>3</v>
      </c>
      <c r="G37" s="50">
        <v>1</v>
      </c>
      <c r="H37" s="50">
        <v>0</v>
      </c>
      <c r="I37" s="50">
        <v>2</v>
      </c>
      <c r="J37" s="50">
        <v>2</v>
      </c>
      <c r="K37" s="50">
        <v>3</v>
      </c>
      <c r="L37" s="50">
        <v>2</v>
      </c>
      <c r="M37" s="49">
        <f t="shared" si="0"/>
        <v>1.4545454545454546</v>
      </c>
    </row>
    <row r="38" spans="1:13" ht="17" thickBot="1">
      <c r="A38" s="98" t="s">
        <v>30</v>
      </c>
      <c r="B38" s="50">
        <v>2</v>
      </c>
      <c r="C38" s="50">
        <v>1</v>
      </c>
      <c r="D38" s="50">
        <v>3</v>
      </c>
      <c r="E38" s="50">
        <v>2</v>
      </c>
      <c r="F38" s="50">
        <v>3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49">
        <f t="shared" si="0"/>
        <v>1</v>
      </c>
    </row>
    <row r="39" spans="1:13" ht="17" thickBot="1">
      <c r="A39" s="98" t="s">
        <v>31</v>
      </c>
      <c r="B39" s="50">
        <v>3</v>
      </c>
      <c r="C39" s="50">
        <v>0</v>
      </c>
      <c r="D39" s="50">
        <v>1</v>
      </c>
      <c r="E39" s="50">
        <v>3</v>
      </c>
      <c r="F39" s="50">
        <v>0</v>
      </c>
      <c r="G39" s="50">
        <v>1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49">
        <f t="shared" si="0"/>
        <v>0.72727272727272729</v>
      </c>
    </row>
    <row r="40" spans="1:13" ht="17" thickBot="1">
      <c r="A40" s="98" t="s">
        <v>32</v>
      </c>
      <c r="B40" s="50">
        <v>3</v>
      </c>
      <c r="C40" s="50">
        <v>2</v>
      </c>
      <c r="D40" s="50">
        <v>2</v>
      </c>
      <c r="E40" s="50">
        <v>2</v>
      </c>
      <c r="F40" s="50">
        <v>0</v>
      </c>
      <c r="G40" s="50">
        <v>1</v>
      </c>
      <c r="H40" s="50">
        <v>1</v>
      </c>
      <c r="I40" s="50">
        <v>0</v>
      </c>
      <c r="J40" s="50">
        <v>0</v>
      </c>
      <c r="K40" s="50">
        <v>0</v>
      </c>
      <c r="L40" s="50">
        <v>0</v>
      </c>
      <c r="M40" s="49">
        <f t="shared" si="0"/>
        <v>1</v>
      </c>
    </row>
    <row r="41" spans="1:13" ht="17" thickBot="1">
      <c r="A41" s="99" t="s">
        <v>0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49">
        <f t="shared" si="0"/>
        <v>0</v>
      </c>
    </row>
    <row r="42" spans="1:13" ht="17" thickBot="1">
      <c r="A42" s="98" t="s">
        <v>53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49">
        <f t="shared" si="0"/>
        <v>0</v>
      </c>
    </row>
    <row r="43" spans="1:13" ht="17" thickBot="1">
      <c r="A43" s="98" t="s">
        <v>15</v>
      </c>
      <c r="B43" s="50">
        <v>3</v>
      </c>
      <c r="C43" s="50">
        <v>3</v>
      </c>
      <c r="D43" s="50">
        <v>1</v>
      </c>
      <c r="E43" s="50">
        <v>0</v>
      </c>
      <c r="F43" s="50">
        <v>3</v>
      </c>
      <c r="G43" s="50">
        <v>1</v>
      </c>
      <c r="H43" s="50">
        <v>0</v>
      </c>
      <c r="I43" s="50">
        <v>0</v>
      </c>
      <c r="J43" s="50">
        <v>2</v>
      </c>
      <c r="K43" s="50">
        <v>0</v>
      </c>
      <c r="L43" s="50">
        <v>0</v>
      </c>
      <c r="M43" s="49">
        <f t="shared" si="0"/>
        <v>1.1818181818181819</v>
      </c>
    </row>
    <row r="44" spans="1:13" ht="17" thickBot="1">
      <c r="A44" s="98" t="s">
        <v>16</v>
      </c>
      <c r="B44" s="50">
        <v>3</v>
      </c>
      <c r="C44" s="50">
        <v>0</v>
      </c>
      <c r="D44" s="50">
        <v>1</v>
      </c>
      <c r="E44" s="50">
        <v>1</v>
      </c>
      <c r="F44" s="50">
        <v>0</v>
      </c>
      <c r="G44" s="50">
        <v>1</v>
      </c>
      <c r="H44" s="50">
        <v>1</v>
      </c>
      <c r="I44" s="50">
        <v>0</v>
      </c>
      <c r="J44" s="50">
        <v>0</v>
      </c>
      <c r="K44" s="50">
        <v>0</v>
      </c>
      <c r="L44" s="50">
        <v>0</v>
      </c>
      <c r="M44" s="49">
        <f t="shared" si="0"/>
        <v>0.63636363636363635</v>
      </c>
    </row>
    <row r="45" spans="1:13" ht="17" thickBot="1">
      <c r="A45" s="98" t="s">
        <v>3</v>
      </c>
      <c r="B45" s="50">
        <v>3</v>
      </c>
      <c r="C45" s="50">
        <v>3</v>
      </c>
      <c r="D45" s="50">
        <v>3</v>
      </c>
      <c r="E45" s="50">
        <v>2</v>
      </c>
      <c r="F45" s="50">
        <v>3</v>
      </c>
      <c r="G45" s="50">
        <v>3</v>
      </c>
      <c r="H45" s="50">
        <v>1</v>
      </c>
      <c r="I45" s="50">
        <v>2</v>
      </c>
      <c r="J45" s="50">
        <v>3</v>
      </c>
      <c r="K45" s="50">
        <v>0</v>
      </c>
      <c r="L45" s="50">
        <v>0</v>
      </c>
      <c r="M45" s="49">
        <f t="shared" si="0"/>
        <v>2.0909090909090908</v>
      </c>
    </row>
    <row r="46" spans="1:13" ht="17" thickBot="1">
      <c r="A46" s="99" t="s">
        <v>33</v>
      </c>
      <c r="B46" s="50">
        <v>3</v>
      </c>
      <c r="C46" s="50">
        <v>3</v>
      </c>
      <c r="D46" s="50">
        <v>1</v>
      </c>
      <c r="E46" s="50">
        <v>2</v>
      </c>
      <c r="F46" s="50">
        <v>0</v>
      </c>
      <c r="G46" s="50">
        <v>1</v>
      </c>
      <c r="H46" s="50">
        <v>1</v>
      </c>
      <c r="I46" s="50">
        <v>0</v>
      </c>
      <c r="J46" s="50">
        <v>0</v>
      </c>
      <c r="K46" s="50">
        <v>0</v>
      </c>
      <c r="L46" s="50">
        <v>0</v>
      </c>
      <c r="M46" s="49">
        <f t="shared" si="0"/>
        <v>1</v>
      </c>
    </row>
    <row r="47" spans="1:13" ht="17" thickBot="1">
      <c r="A47" s="98" t="s">
        <v>4</v>
      </c>
      <c r="B47" s="50">
        <v>2</v>
      </c>
      <c r="C47" s="50">
        <v>0</v>
      </c>
      <c r="D47" s="50">
        <v>3</v>
      </c>
      <c r="E47" s="50">
        <v>3</v>
      </c>
      <c r="F47" s="50">
        <v>3</v>
      </c>
      <c r="G47" s="50">
        <v>2</v>
      </c>
      <c r="H47" s="50">
        <v>0</v>
      </c>
      <c r="I47" s="50">
        <v>2</v>
      </c>
      <c r="J47" s="50">
        <v>2</v>
      </c>
      <c r="K47" s="50">
        <v>2</v>
      </c>
      <c r="L47" s="50">
        <v>1</v>
      </c>
      <c r="M47" s="49">
        <f t="shared" si="0"/>
        <v>1.8181818181818181</v>
      </c>
    </row>
    <row r="48" spans="1:13" ht="17" thickBot="1">
      <c r="A48" s="99" t="s">
        <v>8</v>
      </c>
      <c r="B48" s="50">
        <v>3</v>
      </c>
      <c r="C48" s="50">
        <v>3</v>
      </c>
      <c r="D48" s="50">
        <v>3</v>
      </c>
      <c r="E48" s="50">
        <v>2</v>
      </c>
      <c r="F48" s="50">
        <v>0</v>
      </c>
      <c r="G48" s="50">
        <v>0</v>
      </c>
      <c r="H48" s="50">
        <v>0</v>
      </c>
      <c r="I48" s="50">
        <v>2</v>
      </c>
      <c r="J48" s="50">
        <v>2</v>
      </c>
      <c r="K48" s="50">
        <v>3</v>
      </c>
      <c r="L48" s="50">
        <v>0</v>
      </c>
      <c r="M48" s="49">
        <f t="shared" si="0"/>
        <v>1.6363636363636365</v>
      </c>
    </row>
    <row r="49" spans="1:13" ht="17" thickBot="1">
      <c r="A49" s="99" t="s">
        <v>11</v>
      </c>
      <c r="B49" s="50">
        <v>3</v>
      </c>
      <c r="C49" s="50">
        <v>0</v>
      </c>
      <c r="D49" s="50">
        <v>3</v>
      </c>
      <c r="E49" s="50">
        <v>0</v>
      </c>
      <c r="F49" s="50">
        <v>1</v>
      </c>
      <c r="G49" s="50">
        <v>0</v>
      </c>
      <c r="H49" s="50">
        <v>1</v>
      </c>
      <c r="I49" s="50">
        <v>0</v>
      </c>
      <c r="J49" s="50">
        <v>0</v>
      </c>
      <c r="K49" s="50">
        <v>0</v>
      </c>
      <c r="L49" s="50">
        <v>0</v>
      </c>
      <c r="M49" s="49">
        <f t="shared" si="0"/>
        <v>0.72727272727272729</v>
      </c>
    </row>
    <row r="50" spans="1:13" ht="17" thickBot="1">
      <c r="A50" s="98" t="s">
        <v>21</v>
      </c>
      <c r="B50" s="50">
        <v>2</v>
      </c>
      <c r="C50" s="50">
        <v>0</v>
      </c>
      <c r="D50" s="50">
        <v>2</v>
      </c>
      <c r="E50" s="50">
        <v>1</v>
      </c>
      <c r="F50" s="50">
        <v>3</v>
      </c>
      <c r="G50" s="50">
        <v>0</v>
      </c>
      <c r="H50" s="50">
        <v>0</v>
      </c>
      <c r="I50" s="50">
        <v>2</v>
      </c>
      <c r="J50" s="50">
        <v>2</v>
      </c>
      <c r="K50" s="50">
        <v>3</v>
      </c>
      <c r="L50" s="50">
        <v>0</v>
      </c>
      <c r="M50" s="49">
        <f t="shared" si="0"/>
        <v>1.3636363636363635</v>
      </c>
    </row>
    <row r="51" spans="1:13" ht="17" thickBot="1">
      <c r="A51" s="98" t="s">
        <v>2</v>
      </c>
      <c r="B51" s="50">
        <v>3</v>
      </c>
      <c r="C51" s="50">
        <v>0</v>
      </c>
      <c r="D51" s="50">
        <v>3</v>
      </c>
      <c r="E51" s="50">
        <v>3</v>
      </c>
      <c r="F51" s="50">
        <v>3</v>
      </c>
      <c r="G51" s="50">
        <v>3</v>
      </c>
      <c r="H51" s="50">
        <v>3</v>
      </c>
      <c r="I51" s="50">
        <v>3</v>
      </c>
      <c r="J51" s="50">
        <v>3</v>
      </c>
      <c r="K51" s="50">
        <v>3</v>
      </c>
      <c r="L51" s="50">
        <v>3</v>
      </c>
      <c r="M51" s="49">
        <f t="shared" si="0"/>
        <v>2.7272727272727271</v>
      </c>
    </row>
    <row r="52" spans="1:13" ht="17" thickBot="1">
      <c r="A52" s="98" t="s">
        <v>34</v>
      </c>
      <c r="B52" s="50">
        <v>3</v>
      </c>
      <c r="C52" s="50">
        <v>3</v>
      </c>
      <c r="D52" s="50">
        <v>3</v>
      </c>
      <c r="E52" s="50">
        <v>3</v>
      </c>
      <c r="F52" s="50">
        <v>3</v>
      </c>
      <c r="G52" s="50">
        <v>3</v>
      </c>
      <c r="H52" s="50">
        <v>0</v>
      </c>
      <c r="I52" s="50">
        <v>2</v>
      </c>
      <c r="J52" s="50">
        <v>2</v>
      </c>
      <c r="K52" s="50">
        <v>3</v>
      </c>
      <c r="L52" s="50">
        <v>2</v>
      </c>
      <c r="M52" s="49">
        <f t="shared" si="0"/>
        <v>2.4545454545454546</v>
      </c>
    </row>
    <row r="53" spans="1:13" ht="17" thickBot="1">
      <c r="A53" s="99" t="s">
        <v>35</v>
      </c>
      <c r="B53" s="50">
        <v>3</v>
      </c>
      <c r="C53" s="50">
        <v>1</v>
      </c>
      <c r="D53" s="50">
        <v>2</v>
      </c>
      <c r="E53" s="50">
        <v>1</v>
      </c>
      <c r="F53" s="50">
        <v>0</v>
      </c>
      <c r="G53" s="50">
        <v>0</v>
      </c>
      <c r="H53" s="50">
        <v>1</v>
      </c>
      <c r="I53" s="50">
        <v>0</v>
      </c>
      <c r="J53" s="50">
        <v>0</v>
      </c>
      <c r="K53" s="50">
        <v>0</v>
      </c>
      <c r="L53" s="50">
        <v>0</v>
      </c>
      <c r="M53" s="49">
        <f t="shared" si="0"/>
        <v>0.72727272727272729</v>
      </c>
    </row>
    <row r="54" spans="1:13" ht="16">
      <c r="A54" s="98" t="s">
        <v>47</v>
      </c>
      <c r="B54" s="50">
        <v>2</v>
      </c>
      <c r="C54" s="50">
        <v>0</v>
      </c>
      <c r="D54" s="50">
        <v>1</v>
      </c>
      <c r="E54" s="50">
        <v>2</v>
      </c>
      <c r="F54" s="50">
        <v>3</v>
      </c>
      <c r="G54" s="50">
        <v>0</v>
      </c>
      <c r="H54" s="50">
        <v>1</v>
      </c>
      <c r="I54" s="50">
        <v>0</v>
      </c>
      <c r="J54" s="50">
        <v>0</v>
      </c>
      <c r="K54" s="50">
        <v>0</v>
      </c>
      <c r="L54" s="50">
        <v>1</v>
      </c>
      <c r="M54" s="49">
        <f t="shared" si="0"/>
        <v>0.90909090909090906</v>
      </c>
    </row>
    <row r="55" spans="1:13" ht="16">
      <c r="A55" s="55"/>
    </row>
    <row r="56" spans="1:13" ht="16">
      <c r="A56" s="55"/>
    </row>
    <row r="57" spans="1:13" ht="16">
      <c r="A57" s="55"/>
    </row>
    <row r="58" spans="1:13" ht="16">
      <c r="A58" s="55"/>
    </row>
    <row r="59" spans="1:13" ht="16">
      <c r="A59" s="55"/>
    </row>
    <row r="60" spans="1:13" ht="16">
      <c r="A60" s="55"/>
    </row>
    <row r="61" spans="1:13" ht="16">
      <c r="A61" s="55"/>
    </row>
    <row r="62" spans="1:13" ht="16">
      <c r="A62" s="55"/>
    </row>
    <row r="63" spans="1:13" ht="16">
      <c r="A63" s="55"/>
    </row>
    <row r="64" spans="1:13" ht="16">
      <c r="A64" s="55"/>
    </row>
    <row r="65" spans="1:1" ht="16">
      <c r="A65" s="55"/>
    </row>
    <row r="66" spans="1:1" ht="16">
      <c r="A66" s="55"/>
    </row>
    <row r="67" spans="1:1" ht="16">
      <c r="A67" s="55"/>
    </row>
    <row r="68" spans="1:1" ht="16">
      <c r="A68" s="55"/>
    </row>
    <row r="69" spans="1:1" ht="16">
      <c r="A69" s="55"/>
    </row>
    <row r="70" spans="1:1" ht="16">
      <c r="A70" s="55"/>
    </row>
    <row r="71" spans="1:1" ht="16">
      <c r="A71" s="55"/>
    </row>
    <row r="72" spans="1:1" ht="16">
      <c r="A72" s="55"/>
    </row>
    <row r="73" spans="1:1" ht="16">
      <c r="A73" s="55"/>
    </row>
    <row r="74" spans="1:1" ht="16">
      <c r="A74" s="55"/>
    </row>
    <row r="75" spans="1:1" ht="16">
      <c r="A75" s="55"/>
    </row>
    <row r="76" spans="1:1" ht="16">
      <c r="A76" s="55"/>
    </row>
    <row r="77" spans="1:1" ht="16">
      <c r="A77" s="55"/>
    </row>
    <row r="78" spans="1:1" ht="16">
      <c r="A78" s="55"/>
    </row>
    <row r="79" spans="1:1" ht="16">
      <c r="A79" s="55"/>
    </row>
    <row r="80" spans="1:1" ht="16">
      <c r="A80" s="55"/>
    </row>
    <row r="81" spans="1:1" ht="16">
      <c r="A81" s="55"/>
    </row>
    <row r="82" spans="1:1" ht="16">
      <c r="A82" s="55"/>
    </row>
    <row r="83" spans="1:1" ht="16">
      <c r="A83" s="55"/>
    </row>
    <row r="84" spans="1:1" ht="16">
      <c r="A84" s="55"/>
    </row>
    <row r="85" spans="1:1" ht="16">
      <c r="A85" s="55"/>
    </row>
    <row r="86" spans="1:1" ht="16">
      <c r="A86" s="55"/>
    </row>
    <row r="87" spans="1:1" ht="16">
      <c r="A87" s="55"/>
    </row>
    <row r="88" spans="1:1" ht="16">
      <c r="A88" s="55"/>
    </row>
    <row r="89" spans="1:1" ht="16">
      <c r="A89" s="55"/>
    </row>
    <row r="90" spans="1:1" ht="16">
      <c r="A90" s="55"/>
    </row>
    <row r="91" spans="1:1" ht="16">
      <c r="A91" s="55"/>
    </row>
    <row r="92" spans="1:1" ht="16">
      <c r="A92" s="55"/>
    </row>
    <row r="93" spans="1:1" ht="16">
      <c r="A93" s="55"/>
    </row>
    <row r="94" spans="1:1" ht="16">
      <c r="A94" s="55"/>
    </row>
    <row r="95" spans="1:1" ht="16">
      <c r="A95" s="55"/>
    </row>
    <row r="96" spans="1:1" ht="16">
      <c r="A96" s="55"/>
    </row>
    <row r="97" spans="1:1" ht="16">
      <c r="A97" s="55"/>
    </row>
    <row r="98" spans="1:1" ht="16">
      <c r="A98" s="55"/>
    </row>
    <row r="99" spans="1:1" ht="16">
      <c r="A99" s="55"/>
    </row>
    <row r="100" spans="1:1" ht="16">
      <c r="A100" s="55"/>
    </row>
    <row r="101" spans="1:1" ht="16">
      <c r="A101" s="55"/>
    </row>
    <row r="102" spans="1:1" ht="16">
      <c r="A102" s="55"/>
    </row>
    <row r="103" spans="1:1" ht="16">
      <c r="A103" s="55"/>
    </row>
    <row r="104" spans="1:1" ht="16">
      <c r="A104" s="55"/>
    </row>
    <row r="105" spans="1:1" ht="16">
      <c r="A105" s="55"/>
    </row>
    <row r="106" spans="1:1" ht="16">
      <c r="A106" s="55"/>
    </row>
    <row r="107" spans="1:1" ht="16">
      <c r="A107" s="55"/>
    </row>
    <row r="108" spans="1:1" ht="16">
      <c r="A108" s="55"/>
    </row>
    <row r="109" spans="1:1" ht="16">
      <c r="A109" s="55"/>
    </row>
    <row r="110" spans="1:1" ht="16">
      <c r="A110" s="55"/>
    </row>
    <row r="111" spans="1:1" ht="16">
      <c r="A111" s="55"/>
    </row>
    <row r="112" spans="1:1" ht="16">
      <c r="A112" s="55"/>
    </row>
    <row r="113" spans="1:1" ht="16">
      <c r="A113" s="55"/>
    </row>
    <row r="114" spans="1:1" ht="16">
      <c r="A114" s="55"/>
    </row>
    <row r="115" spans="1:1" ht="16">
      <c r="A115" s="55"/>
    </row>
    <row r="116" spans="1:1" ht="16">
      <c r="A116" s="55"/>
    </row>
    <row r="117" spans="1:1" ht="16">
      <c r="A117" s="55"/>
    </row>
    <row r="118" spans="1:1" ht="16">
      <c r="A118" s="55"/>
    </row>
    <row r="119" spans="1:1" ht="16">
      <c r="A119" s="55"/>
    </row>
    <row r="120" spans="1:1" ht="16">
      <c r="A120" s="55"/>
    </row>
    <row r="121" spans="1:1" ht="16">
      <c r="A121" s="55"/>
    </row>
    <row r="122" spans="1:1" ht="16">
      <c r="A122" s="55"/>
    </row>
    <row r="123" spans="1:1" ht="16">
      <c r="A123" s="55"/>
    </row>
    <row r="124" spans="1:1" ht="16">
      <c r="A124" s="55"/>
    </row>
    <row r="125" spans="1:1" ht="16">
      <c r="A125" s="55"/>
    </row>
    <row r="126" spans="1:1" ht="16">
      <c r="A126" s="55"/>
    </row>
    <row r="127" spans="1:1" ht="16">
      <c r="A127" s="55"/>
    </row>
    <row r="128" spans="1:1" ht="16">
      <c r="A128" s="55"/>
    </row>
    <row r="129" spans="1:1" ht="16">
      <c r="A129" s="55"/>
    </row>
    <row r="130" spans="1:1" ht="16">
      <c r="A130" s="55"/>
    </row>
    <row r="131" spans="1:1" ht="16">
      <c r="A131" s="55"/>
    </row>
    <row r="132" spans="1:1" ht="16">
      <c r="A132" s="55"/>
    </row>
    <row r="133" spans="1:1" ht="16">
      <c r="A133" s="55"/>
    </row>
    <row r="134" spans="1:1" ht="16">
      <c r="A134" s="55"/>
    </row>
    <row r="135" spans="1:1" ht="16">
      <c r="A135" s="55"/>
    </row>
    <row r="136" spans="1:1" ht="16">
      <c r="A136" s="55"/>
    </row>
    <row r="137" spans="1:1" ht="16">
      <c r="A137" s="55"/>
    </row>
    <row r="138" spans="1:1" ht="16">
      <c r="A138" s="55"/>
    </row>
    <row r="139" spans="1:1" ht="16">
      <c r="A139" s="55"/>
    </row>
    <row r="140" spans="1:1" ht="16">
      <c r="A140" s="55"/>
    </row>
    <row r="141" spans="1:1" ht="16">
      <c r="A141" s="55"/>
    </row>
    <row r="142" spans="1:1" ht="16">
      <c r="A142" s="55"/>
    </row>
    <row r="143" spans="1:1" ht="16">
      <c r="A143" s="55"/>
    </row>
    <row r="144" spans="1:1" ht="16">
      <c r="A144" s="55"/>
    </row>
    <row r="145" spans="1:1" ht="16">
      <c r="A145" s="55"/>
    </row>
    <row r="146" spans="1:1" ht="16">
      <c r="A146" s="55"/>
    </row>
    <row r="147" spans="1:1" ht="16">
      <c r="A147" s="55"/>
    </row>
    <row r="148" spans="1:1" ht="16">
      <c r="A148" s="55"/>
    </row>
    <row r="149" spans="1:1" ht="16">
      <c r="A149" s="55"/>
    </row>
    <row r="150" spans="1:1" ht="16">
      <c r="A150" s="55"/>
    </row>
    <row r="151" spans="1:1" ht="16">
      <c r="A151" s="55"/>
    </row>
    <row r="152" spans="1:1" ht="16">
      <c r="A152" s="55"/>
    </row>
    <row r="153" spans="1:1" ht="16">
      <c r="A153" s="55"/>
    </row>
    <row r="154" spans="1:1" ht="16">
      <c r="A154" s="55"/>
    </row>
    <row r="155" spans="1:1" ht="16">
      <c r="A155" s="55"/>
    </row>
    <row r="156" spans="1:1" ht="16">
      <c r="A156" s="55"/>
    </row>
    <row r="157" spans="1:1" ht="16">
      <c r="A157" s="55"/>
    </row>
    <row r="158" spans="1:1" ht="16">
      <c r="A158" s="55"/>
    </row>
    <row r="159" spans="1:1" ht="16">
      <c r="A159" s="55"/>
    </row>
    <row r="160" spans="1:1" ht="16">
      <c r="A160" s="55"/>
    </row>
    <row r="161" spans="1:1" ht="16">
      <c r="A161" s="55"/>
    </row>
    <row r="162" spans="1:1" ht="16">
      <c r="A162" s="55"/>
    </row>
    <row r="163" spans="1:1" ht="16">
      <c r="A163" s="55"/>
    </row>
    <row r="164" spans="1:1" ht="16">
      <c r="A164" s="55"/>
    </row>
    <row r="165" spans="1:1" ht="16">
      <c r="A165" s="55"/>
    </row>
    <row r="166" spans="1:1" ht="16">
      <c r="A166" s="55"/>
    </row>
    <row r="167" spans="1:1" ht="16">
      <c r="A167" s="55"/>
    </row>
    <row r="168" spans="1:1" ht="16">
      <c r="A168" s="55"/>
    </row>
    <row r="169" spans="1:1" ht="16">
      <c r="A169" s="55"/>
    </row>
    <row r="170" spans="1:1" ht="16">
      <c r="A170" s="55"/>
    </row>
    <row r="171" spans="1:1" ht="16">
      <c r="A171" s="55"/>
    </row>
    <row r="172" spans="1:1" ht="16">
      <c r="A172" s="55"/>
    </row>
    <row r="173" spans="1:1" ht="16">
      <c r="A173" s="55"/>
    </row>
    <row r="174" spans="1:1" ht="16">
      <c r="A174" s="55"/>
    </row>
    <row r="175" spans="1:1" ht="16">
      <c r="A175" s="55"/>
    </row>
    <row r="176" spans="1:1" ht="16">
      <c r="A176" s="55"/>
    </row>
    <row r="177" spans="1:1" ht="16">
      <c r="A177" s="55"/>
    </row>
    <row r="178" spans="1:1" ht="16">
      <c r="A178" s="55"/>
    </row>
    <row r="179" spans="1:1" ht="16">
      <c r="A179" s="55"/>
    </row>
    <row r="180" spans="1:1" ht="16">
      <c r="A180" s="55"/>
    </row>
    <row r="181" spans="1:1" ht="16">
      <c r="A181" s="55"/>
    </row>
    <row r="182" spans="1:1" ht="16">
      <c r="A182" s="55"/>
    </row>
    <row r="183" spans="1:1" ht="16">
      <c r="A183" s="55"/>
    </row>
    <row r="184" spans="1:1" ht="16">
      <c r="A184" s="55"/>
    </row>
    <row r="185" spans="1:1" ht="16">
      <c r="A185" s="55"/>
    </row>
    <row r="186" spans="1:1" ht="16">
      <c r="A186" s="55"/>
    </row>
    <row r="187" spans="1:1" ht="16">
      <c r="A187" s="55"/>
    </row>
    <row r="188" spans="1:1" ht="16">
      <c r="A188" s="55"/>
    </row>
    <row r="189" spans="1:1" ht="16">
      <c r="A189" s="55"/>
    </row>
    <row r="190" spans="1:1" ht="16">
      <c r="A190" s="55"/>
    </row>
    <row r="191" spans="1:1" ht="16">
      <c r="A191" s="55"/>
    </row>
    <row r="192" spans="1:1" ht="16">
      <c r="A192" s="55"/>
    </row>
    <row r="193" spans="1:1" ht="16">
      <c r="A193" s="55"/>
    </row>
    <row r="194" spans="1:1" ht="16">
      <c r="A194" s="55"/>
    </row>
    <row r="195" spans="1:1" ht="16">
      <c r="A195" s="55"/>
    </row>
    <row r="196" spans="1:1" ht="16">
      <c r="A196" s="55"/>
    </row>
    <row r="197" spans="1:1" ht="16">
      <c r="A197" s="55"/>
    </row>
    <row r="198" spans="1:1" ht="16">
      <c r="A198" s="55"/>
    </row>
    <row r="199" spans="1:1" ht="16">
      <c r="A199" s="55"/>
    </row>
    <row r="200" spans="1:1" ht="16">
      <c r="A200" s="55"/>
    </row>
  </sheetData>
  <pageMargins left="0.7" right="0.7" top="0.75" bottom="0.75" header="0.3" footer="0.3"/>
  <pageSetup paperSize="5" scale="35" fitToHeight="1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7B69-C424-FE45-9B5C-0E4FA8F998B7}">
  <sheetPr>
    <outlinePr summaryBelow="0" summaryRight="0"/>
  </sheetPr>
  <dimension ref="A1:S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9" sqref="B29:K29"/>
    </sheetView>
  </sheetViews>
  <sheetFormatPr baseColWidth="10" defaultColWidth="14.5" defaultRowHeight="15.75" customHeight="1"/>
  <cols>
    <col min="1" max="1" width="19" style="48" customWidth="1"/>
    <col min="2" max="16384" width="14.5" style="38"/>
  </cols>
  <sheetData>
    <row r="1" spans="1:19" ht="18" thickBot="1">
      <c r="A1" s="13" t="s">
        <v>65</v>
      </c>
      <c r="B1" s="14" t="s">
        <v>54</v>
      </c>
      <c r="C1" s="14" t="s">
        <v>55</v>
      </c>
      <c r="D1" s="14" t="s">
        <v>56</v>
      </c>
      <c r="E1" s="14" t="s">
        <v>58</v>
      </c>
      <c r="F1" s="91" t="s">
        <v>59</v>
      </c>
      <c r="G1" s="91" t="s">
        <v>60</v>
      </c>
      <c r="H1" s="14" t="s">
        <v>61</v>
      </c>
      <c r="I1" s="91" t="s">
        <v>57</v>
      </c>
      <c r="J1" s="91" t="s">
        <v>62</v>
      </c>
      <c r="K1" s="14" t="s">
        <v>63</v>
      </c>
      <c r="L1" s="46" t="s">
        <v>64</v>
      </c>
      <c r="M1" s="46" t="s">
        <v>67</v>
      </c>
      <c r="N1" s="46"/>
      <c r="O1" s="46"/>
      <c r="P1" s="46"/>
      <c r="Q1" s="46"/>
      <c r="R1" s="46"/>
      <c r="S1" s="46"/>
    </row>
    <row r="2" spans="1:19" ht="16">
      <c r="A2" s="100" t="s">
        <v>17</v>
      </c>
      <c r="B2" s="42">
        <f>SUM(2+0)</f>
        <v>2</v>
      </c>
      <c r="C2" s="42">
        <v>3</v>
      </c>
      <c r="D2" s="42">
        <f>SUM(1+0+0)</f>
        <v>1</v>
      </c>
      <c r="E2" s="42">
        <f>SUM(0+0)</f>
        <v>0</v>
      </c>
      <c r="F2" s="42">
        <v>0</v>
      </c>
      <c r="G2" s="42">
        <v>0</v>
      </c>
      <c r="H2" s="42">
        <v>1</v>
      </c>
      <c r="I2" s="42">
        <v>0</v>
      </c>
      <c r="J2" s="42">
        <v>0</v>
      </c>
      <c r="K2" s="42">
        <v>0</v>
      </c>
      <c r="L2" s="42">
        <f>SUM(0+0+0)</f>
        <v>0</v>
      </c>
      <c r="M2" s="42">
        <f>SUM(B2:L2)/11</f>
        <v>0.63636363636363635</v>
      </c>
      <c r="N2" s="42"/>
      <c r="O2" s="42"/>
      <c r="P2" s="42"/>
      <c r="Q2" s="42"/>
      <c r="R2" s="42"/>
      <c r="S2" s="42"/>
    </row>
    <row r="3" spans="1:19" ht="16">
      <c r="A3" s="101" t="s">
        <v>12</v>
      </c>
      <c r="B3" s="42">
        <f>SUM(2+0)</f>
        <v>2</v>
      </c>
      <c r="C3" s="42">
        <v>3</v>
      </c>
      <c r="D3" s="42">
        <f>SUM(1+0+0)</f>
        <v>1</v>
      </c>
      <c r="E3" s="42">
        <f>SUM(2+1)</f>
        <v>3</v>
      </c>
      <c r="F3" s="42">
        <v>3</v>
      </c>
      <c r="G3" s="42">
        <v>2</v>
      </c>
      <c r="H3" s="42">
        <v>1</v>
      </c>
      <c r="I3" s="42">
        <v>0</v>
      </c>
      <c r="J3" s="42">
        <v>0</v>
      </c>
      <c r="K3" s="42">
        <v>0</v>
      </c>
      <c r="L3" s="42">
        <f>SUM(0+0+0)</f>
        <v>0</v>
      </c>
      <c r="M3" s="42">
        <f t="shared" ref="M3:M54" si="0">SUM(B3:L3)/11</f>
        <v>1.3636363636363635</v>
      </c>
      <c r="N3" s="42"/>
      <c r="O3" s="42"/>
      <c r="P3" s="42"/>
      <c r="Q3" s="42"/>
      <c r="R3" s="42"/>
      <c r="S3" s="42"/>
    </row>
    <row r="4" spans="1:19" ht="16">
      <c r="A4" s="98" t="s">
        <v>6</v>
      </c>
      <c r="B4" s="42">
        <v>3</v>
      </c>
      <c r="C4" s="42">
        <v>3</v>
      </c>
      <c r="D4" s="42">
        <v>3</v>
      </c>
      <c r="E4" s="42">
        <f>SUM(2+1)</f>
        <v>3</v>
      </c>
      <c r="F4" s="42">
        <v>3</v>
      </c>
      <c r="G4" s="42">
        <v>3</v>
      </c>
      <c r="H4" s="42">
        <v>3</v>
      </c>
      <c r="I4" s="42">
        <v>3</v>
      </c>
      <c r="J4" s="42">
        <v>3</v>
      </c>
      <c r="K4" s="42">
        <v>3</v>
      </c>
      <c r="L4" s="42">
        <f>SUM(1+1+1)</f>
        <v>3</v>
      </c>
      <c r="M4" s="42">
        <f t="shared" si="0"/>
        <v>3</v>
      </c>
      <c r="N4" s="42"/>
      <c r="O4" s="42"/>
      <c r="P4" s="42"/>
      <c r="Q4" s="42"/>
      <c r="R4" s="42"/>
      <c r="S4" s="42"/>
    </row>
    <row r="5" spans="1:19" ht="16">
      <c r="A5" s="102" t="s">
        <v>51</v>
      </c>
      <c r="B5" s="42">
        <f>SUM(0+0)</f>
        <v>0</v>
      </c>
      <c r="C5" s="42">
        <v>0</v>
      </c>
      <c r="D5" s="42">
        <f>SUM(1+0+1)</f>
        <v>2</v>
      </c>
      <c r="E5" s="42">
        <f>SUM(2+0)</f>
        <v>2</v>
      </c>
      <c r="F5" s="42">
        <v>0</v>
      </c>
      <c r="G5" s="42">
        <v>0</v>
      </c>
      <c r="H5" s="42">
        <v>3</v>
      </c>
      <c r="I5" s="42">
        <v>0</v>
      </c>
      <c r="J5" s="42">
        <v>0</v>
      </c>
      <c r="K5" s="42">
        <v>0</v>
      </c>
      <c r="L5" s="42">
        <f>SUM(0+0+0)</f>
        <v>0</v>
      </c>
      <c r="M5" s="42">
        <f t="shared" si="0"/>
        <v>0.63636363636363635</v>
      </c>
      <c r="N5" s="42"/>
      <c r="O5" s="42"/>
      <c r="P5" s="42"/>
      <c r="Q5" s="42"/>
      <c r="R5" s="42"/>
      <c r="S5" s="42"/>
    </row>
    <row r="6" spans="1:19" ht="16">
      <c r="A6" s="102" t="s">
        <v>52</v>
      </c>
      <c r="B6" s="42">
        <v>3</v>
      </c>
      <c r="C6" s="42">
        <v>2</v>
      </c>
      <c r="D6" s="42">
        <f>SUM(1+1+1)</f>
        <v>3</v>
      </c>
      <c r="E6" s="42">
        <f>SUM(2+1)</f>
        <v>3</v>
      </c>
      <c r="F6" s="42">
        <v>3</v>
      </c>
      <c r="G6" s="42">
        <v>3</v>
      </c>
      <c r="H6" s="42">
        <v>3</v>
      </c>
      <c r="I6" s="42">
        <v>2</v>
      </c>
      <c r="J6" s="42">
        <v>2</v>
      </c>
      <c r="K6" s="42">
        <v>2</v>
      </c>
      <c r="L6" s="42">
        <f>SUM(0+0+1)</f>
        <v>1</v>
      </c>
      <c r="M6" s="42">
        <f t="shared" si="0"/>
        <v>2.4545454545454546</v>
      </c>
      <c r="N6" s="42"/>
      <c r="O6" s="42"/>
      <c r="P6" s="42"/>
      <c r="Q6" s="42"/>
      <c r="R6" s="42"/>
      <c r="S6" s="42"/>
    </row>
    <row r="7" spans="1:19" ht="16">
      <c r="A7" s="98" t="s">
        <v>68</v>
      </c>
      <c r="B7" s="42">
        <f>SUM(2+1)</f>
        <v>3</v>
      </c>
      <c r="C7" s="42">
        <v>3</v>
      </c>
      <c r="D7" s="42">
        <f>SUM(2+1)</f>
        <v>3</v>
      </c>
      <c r="E7" s="42">
        <f>SUM(2+0)</f>
        <v>2</v>
      </c>
      <c r="F7" s="42">
        <v>3</v>
      </c>
      <c r="G7" s="42">
        <v>1</v>
      </c>
      <c r="H7" s="42">
        <v>1</v>
      </c>
      <c r="I7" s="42">
        <v>0</v>
      </c>
      <c r="J7" s="42">
        <v>0</v>
      </c>
      <c r="K7" s="42">
        <v>0</v>
      </c>
      <c r="L7" s="42">
        <f>SUM(0+0+0)</f>
        <v>0</v>
      </c>
      <c r="M7" s="42">
        <f t="shared" si="0"/>
        <v>1.4545454545454546</v>
      </c>
      <c r="N7" s="42"/>
      <c r="O7" s="42"/>
      <c r="P7" s="42"/>
      <c r="Q7" s="42"/>
      <c r="R7" s="42"/>
      <c r="S7" s="42"/>
    </row>
    <row r="8" spans="1:19" ht="16">
      <c r="A8" s="98" t="s">
        <v>13</v>
      </c>
      <c r="B8" s="42">
        <f>SUM(2+1)</f>
        <v>3</v>
      </c>
      <c r="C8" s="42">
        <v>3</v>
      </c>
      <c r="D8" s="42">
        <f>SUM(1+1+1)</f>
        <v>3</v>
      </c>
      <c r="E8" s="42">
        <v>3</v>
      </c>
      <c r="F8" s="42">
        <v>3</v>
      </c>
      <c r="G8" s="42">
        <v>2</v>
      </c>
      <c r="H8" s="42">
        <v>3</v>
      </c>
      <c r="I8" s="42">
        <v>2</v>
      </c>
      <c r="J8" s="42">
        <v>2</v>
      </c>
      <c r="K8" s="42">
        <v>2</v>
      </c>
      <c r="L8" s="42">
        <f>SUM(0+0+0)</f>
        <v>0</v>
      </c>
      <c r="M8" s="42">
        <f t="shared" si="0"/>
        <v>2.3636363636363638</v>
      </c>
      <c r="N8" s="42"/>
      <c r="O8" s="42"/>
      <c r="P8" s="42"/>
      <c r="Q8" s="42"/>
      <c r="R8" s="42"/>
      <c r="S8" s="42"/>
    </row>
    <row r="9" spans="1:19" ht="16">
      <c r="A9" s="98" t="s">
        <v>36</v>
      </c>
      <c r="B9" s="42">
        <f>SUM(2+1)</f>
        <v>3</v>
      </c>
      <c r="C9" s="42">
        <v>3</v>
      </c>
      <c r="D9" s="42">
        <f>SUM(1+1+1)</f>
        <v>3</v>
      </c>
      <c r="E9" s="42">
        <f>SUM(2+1)</f>
        <v>3</v>
      </c>
      <c r="F9" s="42">
        <v>3</v>
      </c>
      <c r="G9" s="42">
        <v>2</v>
      </c>
      <c r="H9" s="42">
        <v>1</v>
      </c>
      <c r="I9" s="42">
        <v>1</v>
      </c>
      <c r="J9" s="42">
        <v>2</v>
      </c>
      <c r="K9" s="42">
        <v>2</v>
      </c>
      <c r="L9" s="42">
        <f>SUM(0+0+1)</f>
        <v>1</v>
      </c>
      <c r="M9" s="42">
        <f t="shared" si="0"/>
        <v>2.1818181818181817</v>
      </c>
      <c r="N9" s="42"/>
      <c r="O9" s="42"/>
      <c r="P9" s="42"/>
      <c r="Q9" s="42"/>
      <c r="R9" s="42"/>
      <c r="S9" s="42"/>
    </row>
    <row r="10" spans="1:19" ht="16">
      <c r="A10" s="101" t="s">
        <v>22</v>
      </c>
      <c r="B10" s="42">
        <f>SUM(2+0)</f>
        <v>2</v>
      </c>
      <c r="C10" s="42">
        <v>0</v>
      </c>
      <c r="D10" s="42">
        <f>SUM(1+1+0)</f>
        <v>2</v>
      </c>
      <c r="E10" s="42">
        <f>SUM(0+0)</f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f>SUM(0+0+0)</f>
        <v>0</v>
      </c>
      <c r="M10" s="42">
        <f t="shared" si="0"/>
        <v>0.36363636363636365</v>
      </c>
      <c r="N10" s="42"/>
      <c r="O10" s="42"/>
      <c r="P10" s="42"/>
      <c r="Q10" s="42"/>
      <c r="R10" s="42"/>
      <c r="S10" s="42"/>
    </row>
    <row r="11" spans="1:19" ht="16">
      <c r="A11" s="98" t="s">
        <v>37</v>
      </c>
      <c r="B11" s="42">
        <f>SUM(2+0)</f>
        <v>2</v>
      </c>
      <c r="C11" s="42">
        <v>0</v>
      </c>
      <c r="D11" s="42">
        <v>0</v>
      </c>
      <c r="E11" s="42">
        <v>0</v>
      </c>
      <c r="F11" s="42">
        <v>0</v>
      </c>
      <c r="G11" s="42">
        <v>1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f t="shared" si="0"/>
        <v>0.27272727272727271</v>
      </c>
      <c r="N11" s="42"/>
      <c r="O11" s="42"/>
      <c r="P11" s="42"/>
      <c r="Q11" s="42"/>
      <c r="R11" s="42"/>
      <c r="S11" s="42"/>
    </row>
    <row r="12" spans="1:19" ht="16">
      <c r="A12" s="98" t="s">
        <v>42</v>
      </c>
      <c r="B12" s="42">
        <f>SUM(0+0)</f>
        <v>0</v>
      </c>
      <c r="C12" s="42">
        <v>0</v>
      </c>
      <c r="D12" s="42">
        <v>0</v>
      </c>
      <c r="E12" s="42">
        <v>0</v>
      </c>
      <c r="F12" s="42">
        <v>0</v>
      </c>
      <c r="G12" s="42">
        <v>1</v>
      </c>
      <c r="H12" s="42">
        <v>0</v>
      </c>
      <c r="I12" s="42">
        <v>0</v>
      </c>
      <c r="J12" s="42">
        <v>0</v>
      </c>
      <c r="K12" s="42">
        <v>0</v>
      </c>
      <c r="L12" s="42">
        <f>SUM(0+0+0)</f>
        <v>0</v>
      </c>
      <c r="M12" s="42">
        <f t="shared" si="0"/>
        <v>9.0909090909090912E-2</v>
      </c>
      <c r="N12" s="42"/>
      <c r="O12" s="42"/>
      <c r="P12" s="42"/>
      <c r="Q12" s="42"/>
      <c r="R12" s="42"/>
      <c r="S12" s="42"/>
    </row>
    <row r="13" spans="1:19" ht="16">
      <c r="A13" s="98" t="s">
        <v>18</v>
      </c>
      <c r="B13" s="42">
        <f>SUM(2+1)</f>
        <v>3</v>
      </c>
      <c r="C13" s="42">
        <v>3</v>
      </c>
      <c r="D13" s="42">
        <v>0</v>
      </c>
      <c r="E13" s="42">
        <f>SUM(2+1)</f>
        <v>3</v>
      </c>
      <c r="F13" s="42">
        <v>3</v>
      </c>
      <c r="G13" s="42">
        <v>1</v>
      </c>
      <c r="H13" s="42">
        <v>0</v>
      </c>
      <c r="I13" s="42">
        <v>2</v>
      </c>
      <c r="J13" s="42">
        <v>2</v>
      </c>
      <c r="K13" s="42">
        <v>2</v>
      </c>
      <c r="L13" s="42">
        <f>SUM(0+0+0)</f>
        <v>0</v>
      </c>
      <c r="M13" s="42">
        <f t="shared" si="0"/>
        <v>1.7272727272727273</v>
      </c>
      <c r="N13" s="42"/>
      <c r="O13" s="42"/>
      <c r="P13" s="42"/>
      <c r="Q13" s="42"/>
      <c r="R13" s="42"/>
      <c r="S13" s="42"/>
    </row>
    <row r="14" spans="1:19" ht="16">
      <c r="A14" s="98" t="s">
        <v>9</v>
      </c>
      <c r="B14" s="44">
        <f>SUM(2+1)</f>
        <v>3</v>
      </c>
      <c r="C14" s="44">
        <v>2</v>
      </c>
      <c r="D14" s="44">
        <f>SUM(1+0+0)</f>
        <v>1</v>
      </c>
      <c r="E14" s="44">
        <v>0</v>
      </c>
      <c r="F14" s="44">
        <v>1</v>
      </c>
      <c r="G14" s="44">
        <v>1</v>
      </c>
      <c r="H14" s="44">
        <v>0</v>
      </c>
      <c r="I14" s="44">
        <v>0</v>
      </c>
      <c r="J14" s="44">
        <v>0</v>
      </c>
      <c r="K14" s="44">
        <v>0</v>
      </c>
      <c r="L14" s="44">
        <f>SUM(0+0+0)</f>
        <v>0</v>
      </c>
      <c r="M14" s="42">
        <f t="shared" si="0"/>
        <v>0.72727272727272729</v>
      </c>
      <c r="N14" s="44"/>
      <c r="O14" s="44"/>
      <c r="P14" s="44"/>
      <c r="Q14" s="44"/>
      <c r="R14" s="44"/>
      <c r="S14" s="44"/>
    </row>
    <row r="15" spans="1:19" ht="16">
      <c r="A15" s="98" t="s">
        <v>23</v>
      </c>
      <c r="B15" s="44">
        <f>SUM(2+0)</f>
        <v>2</v>
      </c>
      <c r="C15" s="44">
        <v>3</v>
      </c>
      <c r="D15" s="44">
        <f>SUM(1+1+1)</f>
        <v>3</v>
      </c>
      <c r="E15" s="44">
        <f>SUM(2+1)</f>
        <v>3</v>
      </c>
      <c r="F15" s="44">
        <v>3</v>
      </c>
      <c r="G15" s="44">
        <v>1</v>
      </c>
      <c r="H15" s="44">
        <v>3</v>
      </c>
      <c r="I15" s="44">
        <v>0</v>
      </c>
      <c r="J15" s="44">
        <v>0</v>
      </c>
      <c r="K15" s="44">
        <v>2</v>
      </c>
      <c r="L15" s="44">
        <f>SUM(0+0+0)</f>
        <v>0</v>
      </c>
      <c r="M15" s="42">
        <f t="shared" si="0"/>
        <v>1.8181818181818181</v>
      </c>
      <c r="N15" s="44"/>
      <c r="O15" s="44"/>
      <c r="P15" s="44"/>
      <c r="Q15" s="44"/>
      <c r="R15" s="44"/>
      <c r="S15" s="44"/>
    </row>
    <row r="16" spans="1:19" ht="16">
      <c r="A16" s="98" t="s">
        <v>19</v>
      </c>
      <c r="B16" s="44">
        <f>SUM(2+1)</f>
        <v>3</v>
      </c>
      <c r="C16" s="44">
        <v>3</v>
      </c>
      <c r="D16" s="44">
        <f>SUM(1+1+1)</f>
        <v>3</v>
      </c>
      <c r="E16" s="44">
        <f>SUM(1+0)</f>
        <v>1</v>
      </c>
      <c r="F16" s="44">
        <v>0</v>
      </c>
      <c r="G16" s="44">
        <v>1</v>
      </c>
      <c r="H16" s="44">
        <v>0</v>
      </c>
      <c r="I16" s="44">
        <v>0</v>
      </c>
      <c r="J16" s="44">
        <v>0</v>
      </c>
      <c r="K16" s="44">
        <v>0</v>
      </c>
      <c r="L16" s="44">
        <f>SUM(1+1+0)</f>
        <v>2</v>
      </c>
      <c r="M16" s="42">
        <f t="shared" si="0"/>
        <v>1.1818181818181819</v>
      </c>
      <c r="N16" s="44"/>
      <c r="O16" s="44"/>
      <c r="P16" s="44"/>
      <c r="Q16" s="44"/>
      <c r="R16" s="44"/>
      <c r="S16" s="44"/>
    </row>
    <row r="17" spans="1:19" ht="16">
      <c r="A17" s="98" t="s">
        <v>43</v>
      </c>
      <c r="B17" s="44">
        <f>SUM(2+1)</f>
        <v>3</v>
      </c>
      <c r="C17" s="44">
        <v>1</v>
      </c>
      <c r="D17" s="44">
        <f>SUM(1+0+0)</f>
        <v>1</v>
      </c>
      <c r="E17" s="44">
        <f>SUM(2+0)</f>
        <v>2</v>
      </c>
      <c r="F17" s="44">
        <v>3</v>
      </c>
      <c r="G17" s="44">
        <v>1</v>
      </c>
      <c r="H17" s="44">
        <v>3</v>
      </c>
      <c r="I17" s="44">
        <v>3</v>
      </c>
      <c r="J17" s="44">
        <v>0</v>
      </c>
      <c r="K17" s="44">
        <v>0</v>
      </c>
      <c r="L17" s="44">
        <f>SUM(0+0+0)</f>
        <v>0</v>
      </c>
      <c r="M17" s="42">
        <f t="shared" si="0"/>
        <v>1.5454545454545454</v>
      </c>
      <c r="N17" s="44"/>
      <c r="O17" s="44"/>
      <c r="P17" s="44"/>
      <c r="Q17" s="44"/>
      <c r="R17" s="44"/>
      <c r="S17" s="44"/>
    </row>
    <row r="18" spans="1:19" ht="16">
      <c r="A18" s="98" t="s">
        <v>24</v>
      </c>
      <c r="B18" s="44">
        <f>SUM(2+1)</f>
        <v>3</v>
      </c>
      <c r="C18" s="44">
        <v>2</v>
      </c>
      <c r="D18" s="44">
        <f>SUM(1+0+0)</f>
        <v>1</v>
      </c>
      <c r="E18" s="44">
        <v>0</v>
      </c>
      <c r="F18" s="44">
        <v>3</v>
      </c>
      <c r="G18" s="44">
        <v>2</v>
      </c>
      <c r="H18" s="44">
        <v>0</v>
      </c>
      <c r="I18" s="44">
        <v>0</v>
      </c>
      <c r="J18" s="44">
        <v>0</v>
      </c>
      <c r="K18" s="44">
        <v>0</v>
      </c>
      <c r="L18" s="44">
        <f>SUM(0+0+0)</f>
        <v>0</v>
      </c>
      <c r="M18" s="42">
        <f t="shared" si="0"/>
        <v>1</v>
      </c>
      <c r="N18" s="44"/>
      <c r="O18" s="44"/>
      <c r="P18" s="44"/>
      <c r="Q18" s="44"/>
      <c r="R18" s="44"/>
      <c r="S18" s="44"/>
    </row>
    <row r="19" spans="1:19" ht="16">
      <c r="A19" s="98" t="s">
        <v>44</v>
      </c>
      <c r="B19" s="44">
        <f>SUM(2+1)</f>
        <v>3</v>
      </c>
      <c r="C19" s="44">
        <v>0</v>
      </c>
      <c r="D19" s="44">
        <f>SUM(1+0+0)</f>
        <v>1</v>
      </c>
      <c r="E19" s="44">
        <f>SUM(2+0)</f>
        <v>2</v>
      </c>
      <c r="F19" s="44">
        <v>3</v>
      </c>
      <c r="G19" s="44">
        <v>1</v>
      </c>
      <c r="H19" s="44">
        <v>0</v>
      </c>
      <c r="I19" s="44">
        <v>2</v>
      </c>
      <c r="J19" s="44">
        <v>2</v>
      </c>
      <c r="K19" s="44">
        <v>2</v>
      </c>
      <c r="L19" s="44">
        <f>SUM(0+0+0)</f>
        <v>0</v>
      </c>
      <c r="M19" s="42">
        <f t="shared" si="0"/>
        <v>1.4545454545454546</v>
      </c>
      <c r="N19" s="44"/>
      <c r="O19" s="44"/>
      <c r="P19" s="44"/>
      <c r="Q19" s="44"/>
      <c r="R19" s="44"/>
      <c r="S19" s="44"/>
    </row>
    <row r="20" spans="1:19" ht="16">
      <c r="A20" s="98" t="s">
        <v>38</v>
      </c>
      <c r="B20" s="44">
        <f>SUM(2+0)</f>
        <v>2</v>
      </c>
      <c r="C20" s="44">
        <v>1</v>
      </c>
      <c r="D20" s="44">
        <f>SUM(1+1+0)</f>
        <v>2</v>
      </c>
      <c r="E20" s="44">
        <f>SUM(2+0)</f>
        <v>2</v>
      </c>
      <c r="F20" s="44">
        <v>3</v>
      </c>
      <c r="G20" s="44">
        <v>1</v>
      </c>
      <c r="H20" s="44">
        <v>1</v>
      </c>
      <c r="I20" s="44">
        <v>2</v>
      </c>
      <c r="J20" s="44">
        <v>2</v>
      </c>
      <c r="K20" s="44">
        <v>2</v>
      </c>
      <c r="L20" s="44">
        <f>SUM(0+0+0)</f>
        <v>0</v>
      </c>
      <c r="M20" s="42">
        <f t="shared" si="0"/>
        <v>1.6363636363636365</v>
      </c>
      <c r="N20" s="44"/>
      <c r="O20" s="44"/>
      <c r="P20" s="44"/>
      <c r="Q20" s="44"/>
      <c r="R20" s="44"/>
      <c r="S20" s="44"/>
    </row>
    <row r="21" spans="1:19" ht="16">
      <c r="A21" s="98" t="s">
        <v>25</v>
      </c>
      <c r="B21" s="44">
        <f>SUM(2+1)</f>
        <v>3</v>
      </c>
      <c r="C21" s="44">
        <v>3</v>
      </c>
      <c r="D21" s="44">
        <f>SUM(1+1+1)</f>
        <v>3</v>
      </c>
      <c r="E21" s="44">
        <f>SUM(2+1)</f>
        <v>3</v>
      </c>
      <c r="F21" s="44">
        <v>3</v>
      </c>
      <c r="G21" s="44">
        <v>2</v>
      </c>
      <c r="H21" s="44">
        <v>1</v>
      </c>
      <c r="I21" s="44">
        <v>2</v>
      </c>
      <c r="J21" s="44">
        <v>2</v>
      </c>
      <c r="K21" s="44">
        <v>2</v>
      </c>
      <c r="L21" s="44">
        <f>SUM(1+0+0)</f>
        <v>1</v>
      </c>
      <c r="M21" s="42">
        <f t="shared" si="0"/>
        <v>2.2727272727272729</v>
      </c>
      <c r="N21" s="44"/>
      <c r="O21" s="44"/>
      <c r="P21" s="44"/>
      <c r="Q21" s="44"/>
      <c r="R21" s="44"/>
      <c r="S21" s="44"/>
    </row>
    <row r="22" spans="1:19" ht="16">
      <c r="A22" s="98" t="s">
        <v>39</v>
      </c>
      <c r="B22" s="44">
        <f>SUM(2+0)</f>
        <v>2</v>
      </c>
      <c r="C22" s="44">
        <v>0</v>
      </c>
      <c r="D22" s="44">
        <f>SUM(0+0)</f>
        <v>0</v>
      </c>
      <c r="E22" s="44">
        <f>SUM(2+0)</f>
        <v>2</v>
      </c>
      <c r="F22" s="44">
        <v>0</v>
      </c>
      <c r="G22" s="44">
        <v>2</v>
      </c>
      <c r="H22" s="44">
        <v>1</v>
      </c>
      <c r="I22" s="44">
        <v>0</v>
      </c>
      <c r="J22" s="44">
        <v>0</v>
      </c>
      <c r="K22" s="44">
        <v>0</v>
      </c>
      <c r="L22" s="44">
        <f>SUM(0+0+0)</f>
        <v>0</v>
      </c>
      <c r="M22" s="42">
        <f t="shared" si="0"/>
        <v>0.63636363636363635</v>
      </c>
      <c r="N22" s="44"/>
      <c r="O22" s="44"/>
      <c r="P22" s="44"/>
      <c r="Q22" s="44"/>
      <c r="R22" s="44"/>
      <c r="S22" s="44"/>
    </row>
    <row r="23" spans="1:19" ht="16">
      <c r="A23" s="99" t="s">
        <v>10</v>
      </c>
      <c r="B23" s="44">
        <f>SUM(2+1)</f>
        <v>3</v>
      </c>
      <c r="C23" s="45">
        <v>2</v>
      </c>
      <c r="D23" s="44">
        <f>SUM(1+1+1)</f>
        <v>3</v>
      </c>
      <c r="E23" s="44">
        <f>SUM(1+1)</f>
        <v>2</v>
      </c>
      <c r="F23" s="44">
        <v>3</v>
      </c>
      <c r="G23" s="44">
        <v>3</v>
      </c>
      <c r="H23" s="44">
        <v>1</v>
      </c>
      <c r="I23" s="44">
        <v>3</v>
      </c>
      <c r="J23" s="44">
        <v>2</v>
      </c>
      <c r="K23" s="44">
        <v>2</v>
      </c>
      <c r="L23" s="44">
        <f>SUM(0+0+0)</f>
        <v>0</v>
      </c>
      <c r="M23" s="42">
        <f t="shared" si="0"/>
        <v>2.1818181818181817</v>
      </c>
      <c r="N23" s="44"/>
      <c r="O23" s="44"/>
      <c r="P23" s="44"/>
      <c r="Q23" s="44"/>
      <c r="R23" s="44"/>
      <c r="S23" s="44"/>
    </row>
    <row r="24" spans="1:19" ht="16">
      <c r="A24" s="98" t="s">
        <v>5</v>
      </c>
      <c r="B24" s="42">
        <f>SUM(0+0)</f>
        <v>0</v>
      </c>
      <c r="C24" s="42">
        <v>1</v>
      </c>
      <c r="D24" s="42">
        <f>SUM(1+0+0)</f>
        <v>1</v>
      </c>
      <c r="E24" s="42">
        <f>SUM(0+0)</f>
        <v>0</v>
      </c>
      <c r="F24" s="42">
        <v>3</v>
      </c>
      <c r="G24" s="42">
        <v>2</v>
      </c>
      <c r="H24" s="42">
        <v>1</v>
      </c>
      <c r="I24" s="42">
        <v>0</v>
      </c>
      <c r="J24" s="42">
        <v>0</v>
      </c>
      <c r="K24" s="42">
        <v>0</v>
      </c>
      <c r="L24" s="42">
        <f>SUM(1+0+0)</f>
        <v>1</v>
      </c>
      <c r="M24" s="42">
        <f t="shared" si="0"/>
        <v>0.81818181818181823</v>
      </c>
      <c r="N24" s="42"/>
      <c r="O24" s="42"/>
      <c r="P24" s="42"/>
      <c r="Q24" s="42"/>
      <c r="R24" s="42"/>
      <c r="S24" s="42"/>
    </row>
    <row r="25" spans="1:19" ht="16">
      <c r="A25" s="98" t="s">
        <v>1</v>
      </c>
      <c r="B25" s="44">
        <f>SUM(2+1)</f>
        <v>3</v>
      </c>
      <c r="C25" s="44">
        <v>3</v>
      </c>
      <c r="D25" s="44">
        <f>SUM(1+1+1)</f>
        <v>3</v>
      </c>
      <c r="E25" s="44">
        <f>SUM(2+1)</f>
        <v>3</v>
      </c>
      <c r="F25" s="44">
        <v>3</v>
      </c>
      <c r="G25" s="44">
        <v>3</v>
      </c>
      <c r="H25" s="44">
        <v>2</v>
      </c>
      <c r="I25" s="44">
        <v>2</v>
      </c>
      <c r="J25" s="44">
        <v>2</v>
      </c>
      <c r="K25" s="44">
        <v>2</v>
      </c>
      <c r="L25" s="44">
        <f>SUM(1+1+1)</f>
        <v>3</v>
      </c>
      <c r="M25" s="42">
        <f t="shared" si="0"/>
        <v>2.6363636363636362</v>
      </c>
      <c r="N25" s="44"/>
      <c r="O25" s="44"/>
      <c r="P25" s="44"/>
      <c r="Q25" s="44"/>
      <c r="R25" s="44"/>
      <c r="S25" s="44"/>
    </row>
    <row r="26" spans="1:19" ht="16">
      <c r="A26" s="98" t="s">
        <v>26</v>
      </c>
      <c r="B26" s="44">
        <f>SUM(2+0)</f>
        <v>2</v>
      </c>
      <c r="C26" s="44">
        <v>3</v>
      </c>
      <c r="D26" s="44">
        <f>SUM(1+1+1)</f>
        <v>3</v>
      </c>
      <c r="E26" s="44">
        <f>SUM(2+0)</f>
        <v>2</v>
      </c>
      <c r="F26" s="44">
        <v>3</v>
      </c>
      <c r="G26" s="44">
        <v>2</v>
      </c>
      <c r="H26" s="44">
        <v>1</v>
      </c>
      <c r="I26" s="44">
        <v>2</v>
      </c>
      <c r="J26" s="44">
        <v>2</v>
      </c>
      <c r="K26" s="44">
        <v>2</v>
      </c>
      <c r="L26" s="44">
        <f>SUM(0+0+0)</f>
        <v>0</v>
      </c>
      <c r="M26" s="42">
        <f t="shared" si="0"/>
        <v>2</v>
      </c>
      <c r="N26" s="44"/>
      <c r="O26" s="44"/>
      <c r="P26" s="44"/>
      <c r="Q26" s="44"/>
      <c r="R26" s="44"/>
      <c r="S26" s="44"/>
    </row>
    <row r="27" spans="1:19" ht="16">
      <c r="A27" s="98" t="s">
        <v>45</v>
      </c>
      <c r="B27" s="44">
        <f>SUM(2+1)</f>
        <v>3</v>
      </c>
      <c r="C27" s="44">
        <v>0</v>
      </c>
      <c r="D27" s="44">
        <f>SUM(1+1+1)</f>
        <v>3</v>
      </c>
      <c r="E27" s="44">
        <f t="shared" ref="E27:E32" si="1">SUM(2+1)</f>
        <v>3</v>
      </c>
      <c r="F27" s="44">
        <v>3</v>
      </c>
      <c r="G27" s="44">
        <v>1</v>
      </c>
      <c r="H27" s="44">
        <v>1</v>
      </c>
      <c r="I27" s="44">
        <v>2</v>
      </c>
      <c r="J27" s="44">
        <v>2</v>
      </c>
      <c r="K27" s="44">
        <v>2</v>
      </c>
      <c r="L27" s="44">
        <f>SUM(0+0+0)</f>
        <v>0</v>
      </c>
      <c r="M27" s="42">
        <f t="shared" si="0"/>
        <v>1.8181818181818181</v>
      </c>
      <c r="N27" s="44"/>
      <c r="O27" s="44"/>
      <c r="P27" s="44"/>
      <c r="Q27" s="44"/>
      <c r="R27" s="44"/>
      <c r="S27" s="44"/>
    </row>
    <row r="28" spans="1:19" ht="16">
      <c r="A28" s="99" t="s">
        <v>27</v>
      </c>
      <c r="B28" s="42">
        <f>SUM(2+1)</f>
        <v>3</v>
      </c>
      <c r="C28" s="42">
        <v>2</v>
      </c>
      <c r="D28" s="42">
        <v>3</v>
      </c>
      <c r="E28" s="42">
        <f t="shared" si="1"/>
        <v>3</v>
      </c>
      <c r="F28" s="42">
        <v>3</v>
      </c>
      <c r="G28" s="42">
        <v>2</v>
      </c>
      <c r="H28" s="42">
        <v>1</v>
      </c>
      <c r="I28" s="42">
        <v>2</v>
      </c>
      <c r="J28" s="42">
        <v>2</v>
      </c>
      <c r="K28" s="42">
        <v>2</v>
      </c>
      <c r="L28" s="42">
        <v>2</v>
      </c>
      <c r="M28" s="42">
        <f t="shared" si="0"/>
        <v>2.2727272727272729</v>
      </c>
      <c r="N28" s="42"/>
      <c r="O28" s="42"/>
      <c r="P28" s="42"/>
      <c r="Q28" s="42"/>
      <c r="R28" s="42"/>
      <c r="S28" s="42"/>
    </row>
    <row r="29" spans="1:19" ht="16">
      <c r="A29" s="99" t="s">
        <v>28</v>
      </c>
      <c r="B29" s="44">
        <f>SUM(2+1)</f>
        <v>3</v>
      </c>
      <c r="C29" s="44">
        <v>2</v>
      </c>
      <c r="D29" s="44">
        <f>SUM(1+1+0)</f>
        <v>2</v>
      </c>
      <c r="E29" s="44">
        <f t="shared" si="1"/>
        <v>3</v>
      </c>
      <c r="F29" s="44">
        <v>3</v>
      </c>
      <c r="G29" s="44">
        <v>3</v>
      </c>
      <c r="H29" s="44">
        <v>1</v>
      </c>
      <c r="I29" s="44">
        <v>2</v>
      </c>
      <c r="J29" s="44">
        <v>2</v>
      </c>
      <c r="K29" s="44">
        <v>2</v>
      </c>
      <c r="L29" s="44">
        <f>SUM(0+0+0)</f>
        <v>0</v>
      </c>
      <c r="M29" s="42">
        <f t="shared" si="0"/>
        <v>2.0909090909090908</v>
      </c>
      <c r="N29" s="44"/>
      <c r="O29" s="44"/>
      <c r="P29" s="44"/>
      <c r="Q29" s="44"/>
      <c r="R29" s="44"/>
      <c r="S29" s="44"/>
    </row>
    <row r="30" spans="1:19" ht="16">
      <c r="A30" s="98" t="s">
        <v>40</v>
      </c>
      <c r="B30" s="44">
        <f>SUM(2+1)</f>
        <v>3</v>
      </c>
      <c r="C30" s="44">
        <v>3</v>
      </c>
      <c r="D30" s="44">
        <f>SUM(1+1+1)</f>
        <v>3</v>
      </c>
      <c r="E30" s="44">
        <f t="shared" si="1"/>
        <v>3</v>
      </c>
      <c r="F30" s="44">
        <v>3</v>
      </c>
      <c r="G30" s="44">
        <v>3</v>
      </c>
      <c r="H30" s="44">
        <v>3</v>
      </c>
      <c r="I30" s="44">
        <v>3</v>
      </c>
      <c r="J30" s="44">
        <v>3</v>
      </c>
      <c r="K30" s="44">
        <v>3</v>
      </c>
      <c r="L30" s="44">
        <f>SUM(1+1+1)</f>
        <v>3</v>
      </c>
      <c r="M30" s="42">
        <f t="shared" si="0"/>
        <v>3</v>
      </c>
      <c r="N30" s="44"/>
      <c r="O30" s="44"/>
      <c r="P30" s="44"/>
      <c r="Q30" s="44"/>
      <c r="R30" s="44"/>
      <c r="S30" s="44"/>
    </row>
    <row r="31" spans="1:19" ht="16">
      <c r="A31" s="98" t="s">
        <v>20</v>
      </c>
      <c r="B31" s="44">
        <f>SUM(2+1)</f>
        <v>3</v>
      </c>
      <c r="C31" s="44">
        <v>3</v>
      </c>
      <c r="D31" s="44">
        <f>SUM(1+1+1)</f>
        <v>3</v>
      </c>
      <c r="E31" s="44">
        <f t="shared" si="1"/>
        <v>3</v>
      </c>
      <c r="F31" s="44">
        <v>3</v>
      </c>
      <c r="G31" s="44">
        <v>3</v>
      </c>
      <c r="H31" s="44">
        <v>1</v>
      </c>
      <c r="I31" s="44">
        <v>3</v>
      </c>
      <c r="J31" s="44">
        <v>3</v>
      </c>
      <c r="K31" s="44">
        <v>3</v>
      </c>
      <c r="L31" s="44">
        <f>SUM(1+1+1)</f>
        <v>3</v>
      </c>
      <c r="M31" s="42">
        <f t="shared" si="0"/>
        <v>2.8181818181818183</v>
      </c>
      <c r="N31" s="44"/>
      <c r="O31" s="44"/>
      <c r="P31" s="44"/>
      <c r="Q31" s="44"/>
      <c r="R31" s="44"/>
      <c r="S31" s="44"/>
    </row>
    <row r="32" spans="1:19" ht="16">
      <c r="A32" s="98" t="s">
        <v>50</v>
      </c>
      <c r="B32" s="44">
        <f>SUM(2+0)</f>
        <v>2</v>
      </c>
      <c r="C32" s="44">
        <v>3</v>
      </c>
      <c r="D32" s="44">
        <v>2</v>
      </c>
      <c r="E32" s="44">
        <f t="shared" si="1"/>
        <v>3</v>
      </c>
      <c r="F32" s="44">
        <v>3</v>
      </c>
      <c r="G32" s="44">
        <v>1</v>
      </c>
      <c r="H32" s="44">
        <v>1</v>
      </c>
      <c r="I32" s="44">
        <v>2</v>
      </c>
      <c r="J32" s="44">
        <v>2</v>
      </c>
      <c r="K32" s="44">
        <v>2</v>
      </c>
      <c r="L32" s="44">
        <f>SUM(0+0+0)</f>
        <v>0</v>
      </c>
      <c r="M32" s="42">
        <f t="shared" si="0"/>
        <v>1.9090909090909092</v>
      </c>
      <c r="N32" s="44"/>
      <c r="O32" s="44"/>
      <c r="P32" s="44"/>
      <c r="Q32" s="44"/>
      <c r="R32" s="44"/>
      <c r="S32" s="44"/>
    </row>
    <row r="33" spans="1:19" ht="16">
      <c r="A33" s="98" t="s">
        <v>29</v>
      </c>
      <c r="B33" s="44">
        <f>SUM(2+0)</f>
        <v>2</v>
      </c>
      <c r="C33" s="44">
        <v>3</v>
      </c>
      <c r="D33" s="44">
        <f>SUM(1+1+0)</f>
        <v>2</v>
      </c>
      <c r="E33" s="44">
        <f>SUM(2+0)</f>
        <v>2</v>
      </c>
      <c r="F33" s="44">
        <v>3</v>
      </c>
      <c r="G33" s="44">
        <v>0</v>
      </c>
      <c r="H33" s="44">
        <v>0</v>
      </c>
      <c r="I33" s="44">
        <v>2</v>
      </c>
      <c r="J33" s="44">
        <v>2</v>
      </c>
      <c r="K33" s="44">
        <v>2</v>
      </c>
      <c r="L33" s="44">
        <f>SUM(0+0+0)</f>
        <v>0</v>
      </c>
      <c r="M33" s="42">
        <f t="shared" si="0"/>
        <v>1.6363636363636365</v>
      </c>
      <c r="N33" s="44"/>
      <c r="O33" s="44"/>
      <c r="P33" s="44"/>
      <c r="Q33" s="44"/>
      <c r="R33" s="44"/>
      <c r="S33" s="44"/>
    </row>
    <row r="34" spans="1:19" ht="16">
      <c r="A34" s="99" t="s">
        <v>7</v>
      </c>
      <c r="B34" s="44">
        <f>SUM(2+0)</f>
        <v>2</v>
      </c>
      <c r="C34" s="44">
        <v>3</v>
      </c>
      <c r="D34" s="44">
        <f>SUM(1+1+1)</f>
        <v>3</v>
      </c>
      <c r="E34" s="44">
        <f>SUM(2+1)</f>
        <v>3</v>
      </c>
      <c r="F34" s="44">
        <v>3</v>
      </c>
      <c r="G34" s="44">
        <v>2</v>
      </c>
      <c r="H34" s="44">
        <v>1</v>
      </c>
      <c r="I34" s="44">
        <v>3</v>
      </c>
      <c r="J34" s="44">
        <v>2</v>
      </c>
      <c r="K34" s="44">
        <v>2</v>
      </c>
      <c r="L34" s="44">
        <f>SUM(1+1+1)</f>
        <v>3</v>
      </c>
      <c r="M34" s="42">
        <f t="shared" si="0"/>
        <v>2.4545454545454546</v>
      </c>
      <c r="N34" s="44"/>
      <c r="O34" s="44"/>
      <c r="P34" s="44"/>
      <c r="Q34" s="44"/>
      <c r="R34" s="44"/>
      <c r="S34" s="44"/>
    </row>
    <row r="35" spans="1:19" ht="16">
      <c r="A35" s="99" t="s">
        <v>14</v>
      </c>
      <c r="B35" s="44">
        <f>SUM(2+0)</f>
        <v>2</v>
      </c>
      <c r="C35" s="44">
        <v>3</v>
      </c>
      <c r="D35" s="44">
        <f>SUM(1+1+0)</f>
        <v>2</v>
      </c>
      <c r="E35" s="44">
        <f>SUM(1+0)</f>
        <v>1</v>
      </c>
      <c r="F35" s="44">
        <v>3</v>
      </c>
      <c r="G35" s="44">
        <v>0</v>
      </c>
      <c r="H35" s="44">
        <v>0</v>
      </c>
      <c r="I35" s="44">
        <v>2</v>
      </c>
      <c r="J35" s="44">
        <v>2</v>
      </c>
      <c r="K35" s="44">
        <v>2</v>
      </c>
      <c r="L35" s="44">
        <f>SUM(0+0+0)</f>
        <v>0</v>
      </c>
      <c r="M35" s="42">
        <f t="shared" si="0"/>
        <v>1.5454545454545454</v>
      </c>
      <c r="N35" s="44"/>
      <c r="O35" s="44"/>
      <c r="P35" s="44"/>
      <c r="Q35" s="44"/>
      <c r="R35" s="44"/>
      <c r="S35" s="44"/>
    </row>
    <row r="36" spans="1:19" ht="16">
      <c r="A36" s="98" t="s">
        <v>41</v>
      </c>
      <c r="B36" s="44">
        <f>SUM(2+1)</f>
        <v>3</v>
      </c>
      <c r="C36" s="44">
        <v>0</v>
      </c>
      <c r="D36" s="44">
        <f>SUM(1+0+0)</f>
        <v>1</v>
      </c>
      <c r="E36" s="44">
        <f>SUM(2+0)</f>
        <v>2</v>
      </c>
      <c r="F36" s="44">
        <v>3</v>
      </c>
      <c r="G36" s="44">
        <v>0</v>
      </c>
      <c r="H36" s="44">
        <v>1</v>
      </c>
      <c r="I36" s="44">
        <v>2</v>
      </c>
      <c r="J36" s="44">
        <v>2</v>
      </c>
      <c r="K36" s="44">
        <v>2</v>
      </c>
      <c r="L36" s="44">
        <f>SUM(1+0+0)</f>
        <v>1</v>
      </c>
      <c r="M36" s="42">
        <f t="shared" si="0"/>
        <v>1.5454545454545454</v>
      </c>
      <c r="N36" s="44"/>
      <c r="O36" s="44"/>
      <c r="P36" s="44"/>
      <c r="Q36" s="44"/>
      <c r="R36" s="44"/>
      <c r="S36" s="44"/>
    </row>
    <row r="37" spans="1:19" ht="16">
      <c r="A37" s="99" t="s">
        <v>46</v>
      </c>
      <c r="B37" s="44">
        <f>SUM(2+0)</f>
        <v>2</v>
      </c>
      <c r="C37" s="44">
        <v>0</v>
      </c>
      <c r="D37" s="44">
        <f>SUM(0+0)</f>
        <v>0</v>
      </c>
      <c r="E37" s="44">
        <f>SUM(1+0)</f>
        <v>1</v>
      </c>
      <c r="F37" s="44">
        <v>3</v>
      </c>
      <c r="G37" s="44">
        <v>1</v>
      </c>
      <c r="H37" s="44">
        <v>0</v>
      </c>
      <c r="I37" s="44">
        <v>2</v>
      </c>
      <c r="J37" s="44">
        <v>2</v>
      </c>
      <c r="K37" s="44">
        <v>2</v>
      </c>
      <c r="L37" s="44">
        <v>2</v>
      </c>
      <c r="M37" s="42">
        <f t="shared" si="0"/>
        <v>1.3636363636363635</v>
      </c>
      <c r="N37" s="44"/>
      <c r="O37" s="44"/>
      <c r="P37" s="44"/>
      <c r="Q37" s="44"/>
      <c r="R37" s="44"/>
      <c r="S37" s="44"/>
    </row>
    <row r="38" spans="1:19" ht="16">
      <c r="A38" s="98" t="s">
        <v>30</v>
      </c>
      <c r="B38" s="42">
        <f>SUM(2+0)</f>
        <v>2</v>
      </c>
      <c r="C38" s="42">
        <v>1</v>
      </c>
      <c r="D38" s="42">
        <f>SUM(1+1+1)</f>
        <v>3</v>
      </c>
      <c r="E38" s="42">
        <f>SUM(2+0)</f>
        <v>2</v>
      </c>
      <c r="F38" s="42">
        <v>3</v>
      </c>
      <c r="G38" s="42">
        <v>1</v>
      </c>
      <c r="H38" s="42">
        <v>0</v>
      </c>
      <c r="I38" s="42">
        <v>0</v>
      </c>
      <c r="J38" s="42">
        <v>0</v>
      </c>
      <c r="K38" s="42">
        <v>0</v>
      </c>
      <c r="L38" s="42">
        <f>SUM(0+0+0)</f>
        <v>0</v>
      </c>
      <c r="M38" s="42">
        <f t="shared" si="0"/>
        <v>1.0909090909090908</v>
      </c>
      <c r="N38" s="42"/>
      <c r="O38" s="42"/>
      <c r="P38" s="42"/>
      <c r="Q38" s="42"/>
      <c r="R38" s="42"/>
      <c r="S38" s="42"/>
    </row>
    <row r="39" spans="1:19" ht="16">
      <c r="A39" s="98" t="s">
        <v>31</v>
      </c>
      <c r="B39" s="42">
        <f>SUM(2+1)</f>
        <v>3</v>
      </c>
      <c r="C39" s="42">
        <v>2</v>
      </c>
      <c r="D39" s="42">
        <f>SUM(1+0+0)</f>
        <v>1</v>
      </c>
      <c r="E39" s="42">
        <f>SUM(2+0)</f>
        <v>2</v>
      </c>
      <c r="F39" s="42">
        <v>0</v>
      </c>
      <c r="G39" s="42">
        <v>1</v>
      </c>
      <c r="H39" s="42">
        <v>1</v>
      </c>
      <c r="I39" s="42">
        <v>2</v>
      </c>
      <c r="J39" s="42">
        <v>2</v>
      </c>
      <c r="K39" s="42">
        <v>2</v>
      </c>
      <c r="L39" s="42">
        <f>SUM(0+0+0)</f>
        <v>0</v>
      </c>
      <c r="M39" s="42">
        <f t="shared" si="0"/>
        <v>1.4545454545454546</v>
      </c>
      <c r="N39" s="42"/>
      <c r="O39" s="42"/>
      <c r="P39" s="42"/>
      <c r="Q39" s="42"/>
      <c r="R39" s="42"/>
      <c r="S39" s="42"/>
    </row>
    <row r="40" spans="1:19" ht="16">
      <c r="A40" s="98" t="s">
        <v>32</v>
      </c>
      <c r="B40" s="42">
        <f>SUM(2+1)</f>
        <v>3</v>
      </c>
      <c r="C40" s="42">
        <v>3</v>
      </c>
      <c r="D40" s="42">
        <f>SUM(1+0+1)</f>
        <v>2</v>
      </c>
      <c r="E40" s="42">
        <f>SUM(1+0)</f>
        <v>1</v>
      </c>
      <c r="F40" s="42">
        <v>0</v>
      </c>
      <c r="G40" s="42">
        <v>1</v>
      </c>
      <c r="H40" s="42">
        <v>1</v>
      </c>
      <c r="I40" s="42">
        <v>0</v>
      </c>
      <c r="J40" s="42">
        <v>0</v>
      </c>
      <c r="K40" s="42">
        <v>0</v>
      </c>
      <c r="L40" s="42">
        <f>SUM(0+0+0)</f>
        <v>0</v>
      </c>
      <c r="M40" s="42">
        <f t="shared" si="0"/>
        <v>1</v>
      </c>
      <c r="N40" s="42"/>
      <c r="O40" s="42"/>
      <c r="P40" s="42"/>
      <c r="Q40" s="42"/>
      <c r="R40" s="42"/>
      <c r="S40" s="42"/>
    </row>
    <row r="41" spans="1:19" ht="16">
      <c r="A41" s="99" t="s">
        <v>0</v>
      </c>
      <c r="B41" s="43">
        <f>SUM(2+1)</f>
        <v>3</v>
      </c>
      <c r="C41" s="43">
        <v>3</v>
      </c>
      <c r="D41" s="43">
        <f>SUM(1+1+1)</f>
        <v>3</v>
      </c>
      <c r="E41" s="43">
        <v>3</v>
      </c>
      <c r="F41" s="43">
        <v>3</v>
      </c>
      <c r="G41" s="43">
        <v>2</v>
      </c>
      <c r="H41" s="43">
        <v>1</v>
      </c>
      <c r="I41" s="43">
        <v>3</v>
      </c>
      <c r="J41" s="43">
        <v>3</v>
      </c>
      <c r="K41" s="43">
        <v>3</v>
      </c>
      <c r="L41" s="43">
        <f>SUM(0+0+0)</f>
        <v>0</v>
      </c>
      <c r="M41" s="42">
        <f t="shared" si="0"/>
        <v>2.4545454545454546</v>
      </c>
      <c r="N41" s="42"/>
      <c r="O41" s="42"/>
      <c r="P41" s="42"/>
      <c r="Q41" s="43"/>
      <c r="R41" s="43"/>
      <c r="S41" s="43"/>
    </row>
    <row r="42" spans="1:19" ht="16">
      <c r="A42" s="98" t="s">
        <v>53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2">
        <f t="shared" si="0"/>
        <v>0</v>
      </c>
      <c r="N42" s="41"/>
      <c r="O42" s="41"/>
      <c r="P42" s="41"/>
      <c r="Q42" s="41"/>
      <c r="R42" s="41"/>
      <c r="S42" s="41"/>
    </row>
    <row r="43" spans="1:19" ht="16">
      <c r="A43" s="98" t="s">
        <v>15</v>
      </c>
      <c r="B43" s="42">
        <f>SUM(2+1)</f>
        <v>3</v>
      </c>
      <c r="C43" s="42">
        <v>2</v>
      </c>
      <c r="D43" s="42">
        <f>SUM(1+0+0)</f>
        <v>1</v>
      </c>
      <c r="E43" s="42">
        <v>0</v>
      </c>
      <c r="F43" s="42">
        <v>3</v>
      </c>
      <c r="G43" s="42">
        <v>1</v>
      </c>
      <c r="H43" s="42">
        <v>0</v>
      </c>
      <c r="I43" s="42">
        <v>0</v>
      </c>
      <c r="J43" s="42">
        <v>2</v>
      </c>
      <c r="K43" s="42">
        <v>0</v>
      </c>
      <c r="L43" s="42">
        <f>SUM(0+0+0)</f>
        <v>0</v>
      </c>
      <c r="M43" s="42">
        <f t="shared" si="0"/>
        <v>1.0909090909090908</v>
      </c>
      <c r="N43" s="42"/>
      <c r="O43" s="42"/>
      <c r="P43" s="42"/>
      <c r="Q43" s="42"/>
      <c r="R43" s="42"/>
      <c r="S43" s="42"/>
    </row>
    <row r="44" spans="1:19" ht="16">
      <c r="A44" s="98" t="s">
        <v>16</v>
      </c>
      <c r="B44" s="42">
        <f>SUM(2+1)</f>
        <v>3</v>
      </c>
      <c r="C44" s="42">
        <v>3</v>
      </c>
      <c r="D44" s="42">
        <f>SUM(1+0+0)</f>
        <v>1</v>
      </c>
      <c r="E44" s="42">
        <f>SUM(1+0)</f>
        <v>1</v>
      </c>
      <c r="F44" s="42">
        <v>3</v>
      </c>
      <c r="G44" s="42">
        <v>1</v>
      </c>
      <c r="H44" s="42">
        <v>0</v>
      </c>
      <c r="I44" s="42">
        <v>2</v>
      </c>
      <c r="J44" s="42">
        <v>2</v>
      </c>
      <c r="K44" s="42">
        <v>2</v>
      </c>
      <c r="L44" s="42">
        <f>SUM(0+0+0)</f>
        <v>0</v>
      </c>
      <c r="M44" s="42">
        <f t="shared" si="0"/>
        <v>1.6363636363636365</v>
      </c>
      <c r="N44" s="42"/>
      <c r="O44" s="42"/>
      <c r="P44" s="42"/>
      <c r="Q44" s="42"/>
      <c r="R44" s="42"/>
      <c r="S44" s="42"/>
    </row>
    <row r="45" spans="1:19" ht="16">
      <c r="A45" s="98" t="s">
        <v>3</v>
      </c>
      <c r="B45" s="42">
        <f>SUM(2+1)</f>
        <v>3</v>
      </c>
      <c r="C45" s="42">
        <v>3</v>
      </c>
      <c r="D45" s="42">
        <f>SUM(1+1+0)</f>
        <v>2</v>
      </c>
      <c r="E45" s="42">
        <f>SUM(2+0)</f>
        <v>2</v>
      </c>
      <c r="F45" s="42">
        <v>3</v>
      </c>
      <c r="G45" s="42">
        <v>3</v>
      </c>
      <c r="H45" s="42">
        <v>1</v>
      </c>
      <c r="I45" s="42">
        <v>2</v>
      </c>
      <c r="J45" s="42">
        <v>3</v>
      </c>
      <c r="K45" s="42">
        <v>0</v>
      </c>
      <c r="L45" s="42">
        <f>SUM(0+0+0)</f>
        <v>0</v>
      </c>
      <c r="M45" s="42">
        <f t="shared" si="0"/>
        <v>2</v>
      </c>
      <c r="N45" s="42"/>
      <c r="O45" s="42"/>
      <c r="P45" s="42"/>
      <c r="Q45" s="42"/>
      <c r="R45" s="42"/>
      <c r="S45" s="42"/>
    </row>
    <row r="46" spans="1:19" ht="16">
      <c r="A46" s="99" t="s">
        <v>33</v>
      </c>
      <c r="B46" s="42">
        <f>SUM(2+1)</f>
        <v>3</v>
      </c>
      <c r="C46" s="42">
        <v>3</v>
      </c>
      <c r="D46" s="42">
        <f>SUM(1+0+0)</f>
        <v>1</v>
      </c>
      <c r="E46" s="42">
        <f>SUM(2+0)</f>
        <v>2</v>
      </c>
      <c r="F46" s="42">
        <v>0</v>
      </c>
      <c r="G46" s="42">
        <v>1</v>
      </c>
      <c r="H46" s="42">
        <v>0</v>
      </c>
      <c r="I46" s="42">
        <v>0</v>
      </c>
      <c r="J46" s="42">
        <v>0</v>
      </c>
      <c r="K46" s="42">
        <v>0</v>
      </c>
      <c r="L46" s="42">
        <f>SUM(0+0+0)</f>
        <v>0</v>
      </c>
      <c r="M46" s="42">
        <f t="shared" si="0"/>
        <v>0.90909090909090906</v>
      </c>
      <c r="N46" s="42"/>
      <c r="O46" s="42"/>
      <c r="P46" s="42"/>
      <c r="Q46" s="42"/>
      <c r="R46" s="42"/>
      <c r="S46" s="42"/>
    </row>
    <row r="47" spans="1:19" ht="16">
      <c r="A47" s="98" t="s">
        <v>4</v>
      </c>
      <c r="B47" s="42">
        <f>SUM(2+0)</f>
        <v>2</v>
      </c>
      <c r="C47" s="42">
        <v>0</v>
      </c>
      <c r="D47" s="42">
        <f>SUM(1+1+1)</f>
        <v>3</v>
      </c>
      <c r="E47" s="42">
        <f>SUM(2+1)</f>
        <v>3</v>
      </c>
      <c r="F47" s="42">
        <v>3</v>
      </c>
      <c r="G47" s="42">
        <v>2</v>
      </c>
      <c r="H47" s="42">
        <v>0</v>
      </c>
      <c r="I47" s="42">
        <v>2</v>
      </c>
      <c r="J47" s="42">
        <v>2</v>
      </c>
      <c r="K47" s="42">
        <v>2</v>
      </c>
      <c r="L47" s="42">
        <f>SUM(0+0+1)</f>
        <v>1</v>
      </c>
      <c r="M47" s="42">
        <f t="shared" si="0"/>
        <v>1.8181818181818181</v>
      </c>
      <c r="N47" s="42"/>
      <c r="O47" s="42"/>
      <c r="P47" s="42"/>
      <c r="Q47" s="42"/>
      <c r="R47" s="42"/>
      <c r="S47" s="42"/>
    </row>
    <row r="48" spans="1:19" ht="16">
      <c r="A48" s="99" t="s">
        <v>8</v>
      </c>
      <c r="B48" s="42">
        <f>SUM(2+1)</f>
        <v>3</v>
      </c>
      <c r="C48" s="42">
        <v>3</v>
      </c>
      <c r="D48" s="42">
        <f>SUM(0+1+0)</f>
        <v>1</v>
      </c>
      <c r="E48" s="42">
        <f>SUM(2+0)</f>
        <v>2</v>
      </c>
      <c r="F48" s="42">
        <v>0</v>
      </c>
      <c r="G48" s="42">
        <v>0</v>
      </c>
      <c r="H48" s="42">
        <v>0</v>
      </c>
      <c r="I48" s="42">
        <v>2</v>
      </c>
      <c r="J48" s="42">
        <v>2</v>
      </c>
      <c r="K48" s="42">
        <v>2</v>
      </c>
      <c r="L48" s="42">
        <f>SUM(0+0+0)</f>
        <v>0</v>
      </c>
      <c r="M48" s="42">
        <f t="shared" si="0"/>
        <v>1.3636363636363635</v>
      </c>
      <c r="N48" s="42"/>
      <c r="O48" s="42"/>
      <c r="P48" s="42"/>
      <c r="Q48" s="42"/>
      <c r="R48" s="42"/>
      <c r="S48" s="42"/>
    </row>
    <row r="49" spans="1:19" ht="16">
      <c r="A49" s="99" t="s">
        <v>11</v>
      </c>
      <c r="B49" s="42">
        <f>SUM(2+0)</f>
        <v>2</v>
      </c>
      <c r="C49" s="42">
        <v>1</v>
      </c>
      <c r="D49" s="42">
        <f>SUM(1+0+0)</f>
        <v>1</v>
      </c>
      <c r="E49" s="42">
        <f>SUM(0+0)</f>
        <v>0</v>
      </c>
      <c r="F49" s="42">
        <v>0</v>
      </c>
      <c r="G49" s="42">
        <v>1</v>
      </c>
      <c r="H49" s="42">
        <v>0</v>
      </c>
      <c r="I49" s="42">
        <v>0</v>
      </c>
      <c r="J49" s="42">
        <v>0</v>
      </c>
      <c r="K49" s="42">
        <v>0</v>
      </c>
      <c r="L49" s="42">
        <f>SUM(0+0+0)</f>
        <v>0</v>
      </c>
      <c r="M49" s="42">
        <f t="shared" si="0"/>
        <v>0.45454545454545453</v>
      </c>
      <c r="N49" s="42"/>
      <c r="O49" s="42"/>
      <c r="P49" s="42"/>
      <c r="Q49" s="42"/>
      <c r="R49" s="42"/>
      <c r="S49" s="42"/>
    </row>
    <row r="50" spans="1:19" ht="16">
      <c r="A50" s="98" t="s">
        <v>21</v>
      </c>
      <c r="B50" s="42">
        <f>SUM(2+0)</f>
        <v>2</v>
      </c>
      <c r="C50" s="42">
        <v>1</v>
      </c>
      <c r="D50" s="42">
        <v>2</v>
      </c>
      <c r="E50" s="42">
        <f>SUM(1+0)</f>
        <v>1</v>
      </c>
      <c r="F50" s="42">
        <v>3</v>
      </c>
      <c r="G50" s="42">
        <v>0</v>
      </c>
      <c r="H50" s="42">
        <v>0</v>
      </c>
      <c r="I50" s="42">
        <v>2</v>
      </c>
      <c r="J50" s="42">
        <v>2</v>
      </c>
      <c r="K50" s="42">
        <v>2</v>
      </c>
      <c r="L50" s="42">
        <f>SUM(0+0+0)</f>
        <v>0</v>
      </c>
      <c r="M50" s="42">
        <f t="shared" si="0"/>
        <v>1.3636363636363635</v>
      </c>
      <c r="N50" s="42"/>
      <c r="O50" s="42"/>
      <c r="P50" s="42"/>
      <c r="Q50" s="42"/>
      <c r="R50" s="42"/>
      <c r="S50" s="42"/>
    </row>
    <row r="51" spans="1:19" ht="16">
      <c r="A51" s="98" t="s">
        <v>2</v>
      </c>
      <c r="B51" s="42">
        <f>SUM(2+1)</f>
        <v>3</v>
      </c>
      <c r="C51" s="42">
        <v>3</v>
      </c>
      <c r="D51" s="42">
        <f>SUM(1+1+1)</f>
        <v>3</v>
      </c>
      <c r="E51" s="42">
        <f>SUM(2+1)</f>
        <v>3</v>
      </c>
      <c r="F51" s="42">
        <v>3</v>
      </c>
      <c r="G51" s="42">
        <v>3</v>
      </c>
      <c r="H51" s="42">
        <v>3</v>
      </c>
      <c r="I51" s="42">
        <v>3</v>
      </c>
      <c r="J51" s="42">
        <v>3</v>
      </c>
      <c r="K51" s="42">
        <v>3</v>
      </c>
      <c r="L51" s="42">
        <f>SUM(1+1+1)</f>
        <v>3</v>
      </c>
      <c r="M51" s="42">
        <f t="shared" si="0"/>
        <v>3</v>
      </c>
      <c r="N51" s="42"/>
      <c r="O51" s="42"/>
      <c r="P51" s="42"/>
      <c r="Q51" s="42"/>
      <c r="R51" s="42"/>
      <c r="S51" s="42"/>
    </row>
    <row r="52" spans="1:19" ht="16">
      <c r="A52" s="98" t="s">
        <v>34</v>
      </c>
      <c r="B52" s="42">
        <f>SUM(2+1)</f>
        <v>3</v>
      </c>
      <c r="C52" s="42">
        <v>3</v>
      </c>
      <c r="D52" s="42">
        <f>SUM(1+1+1)</f>
        <v>3</v>
      </c>
      <c r="E52" s="42">
        <f>SUM(2+1)</f>
        <v>3</v>
      </c>
      <c r="F52" s="42">
        <v>3</v>
      </c>
      <c r="G52" s="42">
        <v>3</v>
      </c>
      <c r="H52" s="42">
        <v>0</v>
      </c>
      <c r="I52" s="42">
        <v>2</v>
      </c>
      <c r="J52" s="42">
        <v>2</v>
      </c>
      <c r="K52" s="42">
        <v>2</v>
      </c>
      <c r="L52" s="42">
        <f>SUM(1+0+1)</f>
        <v>2</v>
      </c>
      <c r="M52" s="42">
        <f t="shared" si="0"/>
        <v>2.3636363636363638</v>
      </c>
      <c r="N52" s="42"/>
      <c r="O52" s="42"/>
      <c r="P52" s="42"/>
      <c r="Q52" s="42"/>
      <c r="R52" s="42"/>
      <c r="S52" s="42"/>
    </row>
    <row r="53" spans="1:19" ht="16">
      <c r="A53" s="99" t="s">
        <v>35</v>
      </c>
      <c r="B53" s="42">
        <f>SUM(2+1)</f>
        <v>3</v>
      </c>
      <c r="C53" s="42">
        <v>1</v>
      </c>
      <c r="D53" s="42">
        <f>SUM(0+1+1)</f>
        <v>2</v>
      </c>
      <c r="E53" s="42">
        <f>SUM(1+0)</f>
        <v>1</v>
      </c>
      <c r="F53" s="42">
        <v>0</v>
      </c>
      <c r="G53" s="42">
        <v>0</v>
      </c>
      <c r="H53" s="42">
        <v>1</v>
      </c>
      <c r="I53" s="42">
        <v>0</v>
      </c>
      <c r="J53" s="42">
        <v>0</v>
      </c>
      <c r="K53" s="42">
        <v>0</v>
      </c>
      <c r="L53" s="42">
        <v>0</v>
      </c>
      <c r="M53" s="42">
        <f t="shared" si="0"/>
        <v>0.72727272727272729</v>
      </c>
      <c r="N53" s="42"/>
      <c r="O53" s="42"/>
      <c r="P53" s="42"/>
      <c r="Q53" s="42"/>
      <c r="R53" s="42"/>
      <c r="S53" s="42"/>
    </row>
    <row r="54" spans="1:19" ht="16">
      <c r="A54" s="98" t="s">
        <v>47</v>
      </c>
      <c r="B54" s="42">
        <f>SUM(2+0)</f>
        <v>2</v>
      </c>
      <c r="C54" s="42">
        <v>0</v>
      </c>
      <c r="D54" s="42">
        <f>SUM(0+1+0)</f>
        <v>1</v>
      </c>
      <c r="E54" s="42">
        <f>SUM(2+0)</f>
        <v>2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f t="shared" si="0"/>
        <v>0.45454545454545453</v>
      </c>
      <c r="N54" s="42"/>
      <c r="O54" s="42"/>
      <c r="P54" s="42"/>
      <c r="Q54" s="42"/>
      <c r="R54" s="42"/>
      <c r="S54" s="42"/>
    </row>
    <row r="55" spans="1:19" ht="16">
      <c r="A55" s="55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40"/>
      <c r="O55" s="40"/>
      <c r="P55" s="40"/>
      <c r="Q55" s="39"/>
      <c r="R55" s="39"/>
      <c r="S55" s="39"/>
    </row>
    <row r="56" spans="1:19" ht="16">
      <c r="A56" s="55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40"/>
      <c r="P56" s="40"/>
      <c r="Q56" s="39"/>
      <c r="R56" s="39"/>
      <c r="S56" s="39"/>
    </row>
    <row r="57" spans="1:19" ht="16">
      <c r="A57" s="55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/>
      <c r="O57" s="40"/>
      <c r="P57" s="40"/>
      <c r="Q57" s="39"/>
      <c r="R57" s="39"/>
      <c r="S57" s="39"/>
    </row>
    <row r="58" spans="1:19" ht="16">
      <c r="A58" s="55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40"/>
      <c r="O58" s="40"/>
      <c r="P58" s="40"/>
      <c r="Q58" s="39"/>
      <c r="R58" s="39"/>
      <c r="S58" s="39"/>
    </row>
    <row r="59" spans="1:19" ht="16">
      <c r="A59" s="55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40"/>
      <c r="P59" s="40"/>
      <c r="Q59" s="39"/>
      <c r="R59" s="39"/>
      <c r="S59" s="39"/>
    </row>
    <row r="60" spans="1:19" ht="16">
      <c r="A60" s="55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  <c r="O60" s="40"/>
      <c r="P60" s="40"/>
      <c r="Q60" s="39"/>
      <c r="R60" s="39"/>
      <c r="S60" s="39"/>
    </row>
    <row r="61" spans="1:19" ht="16">
      <c r="A61" s="55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0"/>
      <c r="O61" s="40"/>
      <c r="P61" s="40"/>
      <c r="Q61" s="39"/>
      <c r="R61" s="39"/>
      <c r="S61" s="39"/>
    </row>
    <row r="62" spans="1:19" ht="16">
      <c r="A62" s="55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0"/>
      <c r="O62" s="40"/>
      <c r="P62" s="40"/>
      <c r="Q62" s="39"/>
      <c r="R62" s="39"/>
      <c r="S62" s="39"/>
    </row>
    <row r="63" spans="1:19" ht="16">
      <c r="A63" s="55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  <c r="O63" s="40"/>
      <c r="P63" s="40"/>
      <c r="Q63" s="39"/>
      <c r="R63" s="39"/>
      <c r="S63" s="39"/>
    </row>
    <row r="64" spans="1:19" ht="16">
      <c r="A64" s="55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40"/>
      <c r="O64" s="40"/>
      <c r="P64" s="40"/>
      <c r="Q64" s="39"/>
      <c r="R64" s="39"/>
      <c r="S64" s="39"/>
    </row>
    <row r="65" spans="1:19" ht="16">
      <c r="A65" s="55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40"/>
      <c r="O65" s="40"/>
      <c r="P65" s="40"/>
      <c r="Q65" s="39"/>
      <c r="R65" s="39"/>
      <c r="S65" s="39"/>
    </row>
    <row r="66" spans="1:19" ht="16">
      <c r="A66" s="55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40"/>
      <c r="O66" s="40"/>
      <c r="P66" s="40"/>
      <c r="Q66" s="39"/>
      <c r="R66" s="39"/>
      <c r="S66" s="39"/>
    </row>
    <row r="67" spans="1:19" ht="16">
      <c r="A67" s="55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40"/>
      <c r="O67" s="40"/>
      <c r="P67" s="40"/>
      <c r="Q67" s="39"/>
      <c r="R67" s="39"/>
      <c r="S67" s="39"/>
    </row>
    <row r="68" spans="1:19" ht="16">
      <c r="A68" s="55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40"/>
      <c r="O68" s="40"/>
      <c r="P68" s="40"/>
      <c r="Q68" s="39"/>
      <c r="R68" s="39"/>
      <c r="S68" s="39"/>
    </row>
    <row r="69" spans="1:19" ht="16">
      <c r="A69" s="55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40"/>
      <c r="O69" s="40"/>
      <c r="P69" s="40"/>
      <c r="Q69" s="39"/>
      <c r="R69" s="39"/>
      <c r="S69" s="39"/>
    </row>
    <row r="70" spans="1:19" ht="16">
      <c r="A70" s="55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40"/>
      <c r="O70" s="40"/>
      <c r="P70" s="40"/>
      <c r="Q70" s="39"/>
      <c r="R70" s="39"/>
      <c r="S70" s="39"/>
    </row>
    <row r="71" spans="1:19" ht="16">
      <c r="A71" s="55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40"/>
      <c r="O71" s="40"/>
      <c r="P71" s="40"/>
      <c r="Q71" s="39"/>
      <c r="R71" s="39"/>
      <c r="S71" s="39"/>
    </row>
    <row r="72" spans="1:19" ht="16">
      <c r="A72" s="55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0"/>
      <c r="O72" s="40"/>
      <c r="P72" s="40"/>
      <c r="Q72" s="39"/>
      <c r="R72" s="39"/>
      <c r="S72" s="39"/>
    </row>
    <row r="73" spans="1:19" ht="16">
      <c r="A73" s="55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40"/>
      <c r="O73" s="40"/>
      <c r="P73" s="40"/>
      <c r="Q73" s="39"/>
      <c r="R73" s="39"/>
      <c r="S73" s="39"/>
    </row>
    <row r="74" spans="1:19" ht="16">
      <c r="A74" s="55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40"/>
      <c r="O74" s="40"/>
      <c r="P74" s="40"/>
      <c r="Q74" s="39"/>
      <c r="R74" s="39"/>
      <c r="S74" s="39"/>
    </row>
    <row r="75" spans="1:19" ht="16">
      <c r="A75" s="55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40"/>
      <c r="O75" s="40"/>
      <c r="P75" s="40"/>
      <c r="Q75" s="39"/>
      <c r="R75" s="39"/>
      <c r="S75" s="39"/>
    </row>
    <row r="76" spans="1:19" ht="16">
      <c r="A76" s="55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40"/>
      <c r="O76" s="40"/>
      <c r="P76" s="40"/>
      <c r="Q76" s="39"/>
      <c r="R76" s="39"/>
      <c r="S76" s="39"/>
    </row>
    <row r="77" spans="1:19" ht="16">
      <c r="A77" s="55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40"/>
      <c r="O77" s="40"/>
      <c r="P77" s="40"/>
      <c r="Q77" s="39"/>
      <c r="R77" s="39"/>
      <c r="S77" s="39"/>
    </row>
    <row r="78" spans="1:19" ht="16">
      <c r="A78" s="55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40"/>
      <c r="O78" s="40"/>
      <c r="P78" s="40"/>
      <c r="Q78" s="39"/>
      <c r="R78" s="39"/>
      <c r="S78" s="39"/>
    </row>
    <row r="79" spans="1:19" ht="16">
      <c r="A79" s="55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40"/>
      <c r="O79" s="40"/>
      <c r="P79" s="40"/>
      <c r="Q79" s="39"/>
      <c r="R79" s="39"/>
      <c r="S79" s="39"/>
    </row>
    <row r="80" spans="1:19" ht="16">
      <c r="A80" s="55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40"/>
      <c r="O80" s="40"/>
      <c r="P80" s="40"/>
      <c r="Q80" s="39"/>
      <c r="R80" s="39"/>
      <c r="S80" s="39"/>
    </row>
    <row r="81" spans="1:19" ht="16">
      <c r="A81" s="55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40"/>
      <c r="O81" s="40"/>
      <c r="P81" s="40"/>
      <c r="Q81" s="39"/>
      <c r="R81" s="39"/>
      <c r="S81" s="39"/>
    </row>
    <row r="82" spans="1:19" ht="16">
      <c r="A82" s="55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40"/>
      <c r="O82" s="40"/>
      <c r="P82" s="40"/>
      <c r="Q82" s="39"/>
      <c r="R82" s="39"/>
      <c r="S82" s="39"/>
    </row>
    <row r="83" spans="1:19" ht="16">
      <c r="A83" s="55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40"/>
      <c r="O83" s="40"/>
      <c r="P83" s="40"/>
      <c r="Q83" s="39"/>
      <c r="R83" s="39"/>
      <c r="S83" s="39"/>
    </row>
    <row r="84" spans="1:19" ht="16">
      <c r="A84" s="55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40"/>
      <c r="O84" s="40"/>
      <c r="P84" s="40"/>
      <c r="Q84" s="39"/>
      <c r="R84" s="39"/>
      <c r="S84" s="39"/>
    </row>
    <row r="85" spans="1:19" ht="16">
      <c r="A85" s="55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40"/>
      <c r="O85" s="40"/>
      <c r="P85" s="40"/>
      <c r="Q85" s="39"/>
      <c r="R85" s="39"/>
      <c r="S85" s="39"/>
    </row>
    <row r="86" spans="1:19" ht="16">
      <c r="A86" s="55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40"/>
      <c r="O86" s="40"/>
      <c r="P86" s="40"/>
      <c r="Q86" s="39"/>
      <c r="R86" s="39"/>
      <c r="S86" s="39"/>
    </row>
    <row r="87" spans="1:19" ht="16">
      <c r="A87" s="55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  <c r="Q87" s="39"/>
      <c r="R87" s="39"/>
      <c r="S87" s="39"/>
    </row>
    <row r="88" spans="1:19" ht="16">
      <c r="A88" s="5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40"/>
      <c r="O88" s="40"/>
      <c r="P88" s="40"/>
      <c r="Q88" s="39"/>
      <c r="R88" s="39"/>
      <c r="S88" s="39"/>
    </row>
    <row r="89" spans="1:19" ht="16">
      <c r="A89" s="55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40"/>
      <c r="O89" s="40"/>
      <c r="P89" s="40"/>
      <c r="Q89" s="39"/>
      <c r="R89" s="39"/>
      <c r="S89" s="39"/>
    </row>
    <row r="90" spans="1:19" ht="16">
      <c r="A90" s="55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40"/>
      <c r="O90" s="40"/>
      <c r="P90" s="40"/>
      <c r="Q90" s="39"/>
      <c r="R90" s="39"/>
      <c r="S90" s="39"/>
    </row>
    <row r="91" spans="1:19" ht="16">
      <c r="A91" s="55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40"/>
      <c r="O91" s="40"/>
      <c r="P91" s="40"/>
      <c r="Q91" s="39"/>
      <c r="R91" s="39"/>
      <c r="S91" s="39"/>
    </row>
    <row r="92" spans="1:19" ht="16">
      <c r="A92" s="55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40"/>
      <c r="O92" s="40"/>
      <c r="P92" s="40"/>
      <c r="Q92" s="39"/>
      <c r="R92" s="39"/>
      <c r="S92" s="39"/>
    </row>
    <row r="93" spans="1:19" ht="16">
      <c r="A93" s="55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40"/>
      <c r="O93" s="40"/>
      <c r="P93" s="40"/>
      <c r="Q93" s="39"/>
      <c r="R93" s="39"/>
      <c r="S93" s="39"/>
    </row>
    <row r="94" spans="1:19" ht="16">
      <c r="A94" s="55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40"/>
      <c r="O94" s="40"/>
      <c r="P94" s="40"/>
      <c r="Q94" s="39"/>
      <c r="R94" s="39"/>
      <c r="S94" s="39"/>
    </row>
    <row r="95" spans="1:19" ht="16">
      <c r="A95" s="55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40"/>
      <c r="O95" s="40"/>
      <c r="P95" s="40"/>
      <c r="Q95" s="39"/>
      <c r="R95" s="39"/>
      <c r="S95" s="39"/>
    </row>
    <row r="96" spans="1:19" ht="16">
      <c r="A96" s="55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40"/>
      <c r="O96" s="40"/>
      <c r="P96" s="40"/>
      <c r="Q96" s="39"/>
      <c r="R96" s="39"/>
      <c r="S96" s="39"/>
    </row>
    <row r="97" spans="1:19" ht="16">
      <c r="A97" s="55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40"/>
      <c r="O97" s="40"/>
      <c r="P97" s="40"/>
      <c r="Q97" s="39"/>
      <c r="R97" s="39"/>
      <c r="S97" s="39"/>
    </row>
    <row r="98" spans="1:19" ht="16">
      <c r="A98" s="55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40"/>
      <c r="O98" s="40"/>
      <c r="P98" s="40"/>
      <c r="Q98" s="39"/>
      <c r="R98" s="39"/>
      <c r="S98" s="39"/>
    </row>
    <row r="99" spans="1:19" ht="16">
      <c r="A99" s="55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40"/>
      <c r="O99" s="40"/>
      <c r="P99" s="40"/>
      <c r="Q99" s="39"/>
      <c r="R99" s="39"/>
      <c r="S99" s="39"/>
    </row>
    <row r="100" spans="1:19" ht="16">
      <c r="A100" s="55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40"/>
      <c r="O100" s="40"/>
      <c r="P100" s="40"/>
      <c r="Q100" s="39"/>
      <c r="R100" s="39"/>
      <c r="S100" s="39"/>
    </row>
    <row r="101" spans="1:19" ht="16">
      <c r="A101" s="55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  <c r="O101" s="40"/>
      <c r="P101" s="40"/>
      <c r="Q101" s="39"/>
      <c r="R101" s="39"/>
      <c r="S101" s="39"/>
    </row>
    <row r="102" spans="1:19" ht="16">
      <c r="A102" s="55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40"/>
      <c r="O102" s="40"/>
      <c r="P102" s="40"/>
      <c r="Q102" s="39"/>
      <c r="R102" s="39"/>
      <c r="S102" s="39"/>
    </row>
    <row r="103" spans="1:19" ht="16">
      <c r="A103" s="55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40"/>
      <c r="O103" s="40"/>
      <c r="P103" s="40"/>
      <c r="Q103" s="39"/>
      <c r="R103" s="39"/>
      <c r="S103" s="39"/>
    </row>
    <row r="104" spans="1:19" ht="16">
      <c r="A104" s="55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40"/>
      <c r="O104" s="40"/>
      <c r="P104" s="40"/>
      <c r="Q104" s="39"/>
      <c r="R104" s="39"/>
      <c r="S104" s="39"/>
    </row>
    <row r="105" spans="1:19" ht="16">
      <c r="A105" s="55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40"/>
      <c r="O105" s="40"/>
      <c r="P105" s="40"/>
      <c r="Q105" s="39"/>
      <c r="R105" s="39"/>
      <c r="S105" s="39"/>
    </row>
    <row r="106" spans="1:19" ht="16">
      <c r="A106" s="55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40"/>
      <c r="O106" s="40"/>
      <c r="P106" s="40"/>
      <c r="Q106" s="39"/>
      <c r="R106" s="39"/>
      <c r="S106" s="39"/>
    </row>
    <row r="107" spans="1:19" ht="16">
      <c r="A107" s="55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40"/>
      <c r="O107" s="40"/>
      <c r="P107" s="40"/>
      <c r="Q107" s="39"/>
      <c r="R107" s="39"/>
      <c r="S107" s="39"/>
    </row>
    <row r="108" spans="1:19" ht="16">
      <c r="A108" s="55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40"/>
      <c r="O108" s="40"/>
      <c r="P108" s="40"/>
      <c r="Q108" s="39"/>
      <c r="R108" s="39"/>
      <c r="S108" s="39"/>
    </row>
    <row r="109" spans="1:19" ht="16">
      <c r="A109" s="55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40"/>
      <c r="O109" s="40"/>
      <c r="P109" s="40"/>
      <c r="Q109" s="39"/>
      <c r="R109" s="39"/>
      <c r="S109" s="39"/>
    </row>
    <row r="110" spans="1:19" ht="16">
      <c r="A110" s="55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40"/>
      <c r="O110" s="40"/>
      <c r="P110" s="40"/>
      <c r="Q110" s="39"/>
      <c r="R110" s="39"/>
      <c r="S110" s="39"/>
    </row>
    <row r="111" spans="1:19" ht="16">
      <c r="A111" s="55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40"/>
      <c r="O111" s="40"/>
      <c r="P111" s="40"/>
      <c r="Q111" s="39"/>
      <c r="R111" s="39"/>
      <c r="S111" s="39"/>
    </row>
    <row r="112" spans="1:19" ht="16">
      <c r="A112" s="55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40"/>
      <c r="O112" s="40"/>
      <c r="P112" s="40"/>
      <c r="Q112" s="39"/>
      <c r="R112" s="39"/>
      <c r="S112" s="39"/>
    </row>
    <row r="113" spans="1:19" ht="16">
      <c r="A113" s="55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40"/>
      <c r="O113" s="40"/>
      <c r="P113" s="40"/>
      <c r="Q113" s="39"/>
      <c r="R113" s="39"/>
      <c r="S113" s="39"/>
    </row>
    <row r="114" spans="1:19" ht="16">
      <c r="A114" s="55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40"/>
      <c r="O114" s="40"/>
      <c r="P114" s="40"/>
      <c r="Q114" s="39"/>
      <c r="R114" s="39"/>
      <c r="S114" s="39"/>
    </row>
    <row r="115" spans="1:19" ht="16">
      <c r="A115" s="55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40"/>
      <c r="O115" s="40"/>
      <c r="P115" s="40"/>
      <c r="Q115" s="39"/>
      <c r="R115" s="39"/>
      <c r="S115" s="39"/>
    </row>
    <row r="116" spans="1:19" ht="16">
      <c r="A116" s="55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40"/>
      <c r="O116" s="40"/>
      <c r="P116" s="40"/>
      <c r="Q116" s="39"/>
      <c r="R116" s="39"/>
      <c r="S116" s="39"/>
    </row>
    <row r="117" spans="1:19" ht="16">
      <c r="A117" s="55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40"/>
      <c r="O117" s="40"/>
      <c r="P117" s="40"/>
      <c r="Q117" s="39"/>
      <c r="R117" s="39"/>
      <c r="S117" s="39"/>
    </row>
    <row r="118" spans="1:19" ht="16">
      <c r="A118" s="55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40"/>
      <c r="O118" s="40"/>
      <c r="P118" s="40"/>
      <c r="Q118" s="39"/>
      <c r="R118" s="39"/>
      <c r="S118" s="39"/>
    </row>
    <row r="119" spans="1:19" ht="16">
      <c r="A119" s="55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40"/>
      <c r="O119" s="40"/>
      <c r="P119" s="40"/>
      <c r="Q119" s="39"/>
      <c r="R119" s="39"/>
      <c r="S119" s="39"/>
    </row>
    <row r="120" spans="1:19" ht="16">
      <c r="A120" s="55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40"/>
      <c r="O120" s="40"/>
      <c r="P120" s="40"/>
      <c r="Q120" s="39"/>
      <c r="R120" s="39"/>
      <c r="S120" s="39"/>
    </row>
    <row r="121" spans="1:19" ht="16">
      <c r="A121" s="55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40"/>
      <c r="O121" s="40"/>
      <c r="P121" s="40"/>
      <c r="Q121" s="39"/>
      <c r="R121" s="39"/>
      <c r="S121" s="39"/>
    </row>
    <row r="122" spans="1:19" ht="16">
      <c r="A122" s="55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40"/>
      <c r="O122" s="40"/>
      <c r="P122" s="40"/>
      <c r="Q122" s="39"/>
      <c r="R122" s="39"/>
      <c r="S122" s="39"/>
    </row>
    <row r="123" spans="1:19" ht="16">
      <c r="A123" s="55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40"/>
      <c r="O123" s="40"/>
      <c r="P123" s="40"/>
      <c r="Q123" s="39"/>
      <c r="R123" s="39"/>
      <c r="S123" s="39"/>
    </row>
    <row r="124" spans="1:19" ht="16">
      <c r="A124" s="55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40"/>
      <c r="O124" s="40"/>
      <c r="P124" s="40"/>
      <c r="Q124" s="39"/>
      <c r="R124" s="39"/>
      <c r="S124" s="39"/>
    </row>
    <row r="125" spans="1:19" ht="16">
      <c r="A125" s="55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40"/>
      <c r="O125" s="40"/>
      <c r="P125" s="40"/>
      <c r="Q125" s="39"/>
      <c r="R125" s="39"/>
      <c r="S125" s="39"/>
    </row>
    <row r="126" spans="1:19" ht="16">
      <c r="A126" s="55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40"/>
      <c r="O126" s="40"/>
      <c r="P126" s="40"/>
      <c r="Q126" s="39"/>
      <c r="R126" s="39"/>
      <c r="S126" s="39"/>
    </row>
    <row r="127" spans="1:19" ht="16">
      <c r="A127" s="55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40"/>
      <c r="O127" s="40"/>
      <c r="P127" s="40"/>
      <c r="Q127" s="39"/>
      <c r="R127" s="39"/>
      <c r="S127" s="39"/>
    </row>
    <row r="128" spans="1:19" ht="16">
      <c r="A128" s="55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40"/>
      <c r="O128" s="40"/>
      <c r="P128" s="40"/>
      <c r="Q128" s="39"/>
      <c r="R128" s="39"/>
      <c r="S128" s="39"/>
    </row>
    <row r="129" spans="1:19" ht="16">
      <c r="A129" s="55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40"/>
      <c r="O129" s="40"/>
      <c r="P129" s="40"/>
      <c r="Q129" s="39"/>
      <c r="R129" s="39"/>
      <c r="S129" s="39"/>
    </row>
    <row r="130" spans="1:19" ht="16">
      <c r="A130" s="55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40"/>
      <c r="O130" s="40"/>
      <c r="P130" s="40"/>
      <c r="Q130" s="39"/>
      <c r="R130" s="39"/>
      <c r="S130" s="39"/>
    </row>
    <row r="131" spans="1:19" ht="16">
      <c r="A131" s="55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40"/>
      <c r="O131" s="40"/>
      <c r="P131" s="40"/>
      <c r="Q131" s="39"/>
      <c r="R131" s="39"/>
      <c r="S131" s="39"/>
    </row>
    <row r="132" spans="1:19" ht="16">
      <c r="A132" s="55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40"/>
      <c r="O132" s="40"/>
      <c r="P132" s="40"/>
      <c r="Q132" s="39"/>
      <c r="R132" s="39"/>
      <c r="S132" s="39"/>
    </row>
    <row r="133" spans="1:19" ht="16">
      <c r="A133" s="55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40"/>
      <c r="O133" s="40"/>
      <c r="P133" s="40"/>
      <c r="Q133" s="39"/>
      <c r="R133" s="39"/>
      <c r="S133" s="39"/>
    </row>
    <row r="134" spans="1:19" ht="16">
      <c r="A134" s="55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40"/>
      <c r="O134" s="40"/>
      <c r="P134" s="40"/>
      <c r="Q134" s="39"/>
      <c r="R134" s="39"/>
      <c r="S134" s="39"/>
    </row>
    <row r="135" spans="1:19" ht="16">
      <c r="A135" s="55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40"/>
      <c r="O135" s="40"/>
      <c r="P135" s="40"/>
      <c r="Q135" s="39"/>
      <c r="R135" s="39"/>
      <c r="S135" s="39"/>
    </row>
    <row r="136" spans="1:19" ht="16">
      <c r="A136" s="55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40"/>
      <c r="O136" s="40"/>
      <c r="P136" s="40"/>
      <c r="Q136" s="39"/>
      <c r="R136" s="39"/>
      <c r="S136" s="39"/>
    </row>
    <row r="137" spans="1:19" ht="16">
      <c r="A137" s="55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40"/>
      <c r="O137" s="40"/>
      <c r="P137" s="40"/>
      <c r="Q137" s="39"/>
      <c r="R137" s="39"/>
      <c r="S137" s="39"/>
    </row>
    <row r="138" spans="1:19" ht="16">
      <c r="A138" s="55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40"/>
      <c r="O138" s="40"/>
      <c r="P138" s="40"/>
      <c r="Q138" s="39"/>
      <c r="R138" s="39"/>
      <c r="S138" s="39"/>
    </row>
    <row r="139" spans="1:19" ht="16">
      <c r="A139" s="55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40"/>
      <c r="O139" s="40"/>
      <c r="P139" s="40"/>
      <c r="Q139" s="39"/>
      <c r="R139" s="39"/>
      <c r="S139" s="39"/>
    </row>
    <row r="140" spans="1:19" ht="16">
      <c r="A140" s="55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40"/>
      <c r="O140" s="40"/>
      <c r="P140" s="40"/>
      <c r="Q140" s="39"/>
      <c r="R140" s="39"/>
      <c r="S140" s="39"/>
    </row>
    <row r="141" spans="1:19" ht="16">
      <c r="A141" s="55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40"/>
      <c r="O141" s="40"/>
      <c r="P141" s="40"/>
      <c r="Q141" s="39"/>
      <c r="R141" s="39"/>
      <c r="S141" s="39"/>
    </row>
    <row r="142" spans="1:19" ht="16">
      <c r="A142" s="55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40"/>
      <c r="O142" s="40"/>
      <c r="P142" s="40"/>
      <c r="Q142" s="39"/>
      <c r="R142" s="39"/>
      <c r="S142" s="39"/>
    </row>
    <row r="143" spans="1:19" ht="16">
      <c r="A143" s="55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40"/>
      <c r="O143" s="40"/>
      <c r="P143" s="40"/>
      <c r="Q143" s="39"/>
      <c r="R143" s="39"/>
      <c r="S143" s="39"/>
    </row>
    <row r="144" spans="1:19" ht="16">
      <c r="A144" s="55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40"/>
      <c r="O144" s="40"/>
      <c r="P144" s="40"/>
      <c r="Q144" s="39"/>
      <c r="R144" s="39"/>
      <c r="S144" s="39"/>
    </row>
    <row r="145" spans="1:19" ht="16">
      <c r="A145" s="55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40"/>
      <c r="O145" s="40"/>
      <c r="P145" s="40"/>
      <c r="Q145" s="39"/>
      <c r="R145" s="39"/>
      <c r="S145" s="39"/>
    </row>
    <row r="146" spans="1:19" ht="16">
      <c r="A146" s="55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40"/>
      <c r="O146" s="40"/>
      <c r="P146" s="40"/>
      <c r="Q146" s="39"/>
      <c r="R146" s="39"/>
      <c r="S146" s="39"/>
    </row>
    <row r="147" spans="1:19" ht="16">
      <c r="A147" s="55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40"/>
      <c r="O147" s="40"/>
      <c r="P147" s="40"/>
      <c r="Q147" s="39"/>
      <c r="R147" s="39"/>
      <c r="S147" s="39"/>
    </row>
    <row r="148" spans="1:19" ht="16">
      <c r="A148" s="55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40"/>
      <c r="O148" s="40"/>
      <c r="P148" s="40"/>
      <c r="Q148" s="39"/>
      <c r="R148" s="39"/>
      <c r="S148" s="39"/>
    </row>
    <row r="149" spans="1:19" ht="16">
      <c r="A149" s="55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40"/>
      <c r="O149" s="40"/>
      <c r="P149" s="40"/>
      <c r="Q149" s="39"/>
      <c r="R149" s="39"/>
      <c r="S149" s="39"/>
    </row>
    <row r="150" spans="1:19" ht="16">
      <c r="A150" s="55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40"/>
      <c r="O150" s="40"/>
      <c r="P150" s="40"/>
      <c r="Q150" s="39"/>
      <c r="R150" s="39"/>
      <c r="S150" s="39"/>
    </row>
    <row r="151" spans="1:19" ht="16">
      <c r="A151" s="55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40"/>
      <c r="O151" s="40"/>
      <c r="P151" s="40"/>
      <c r="Q151" s="39"/>
      <c r="R151" s="39"/>
      <c r="S151" s="39"/>
    </row>
    <row r="152" spans="1:19" ht="16">
      <c r="A152" s="55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40"/>
      <c r="O152" s="40"/>
      <c r="P152" s="40"/>
      <c r="Q152" s="39"/>
      <c r="R152" s="39"/>
      <c r="S152" s="39"/>
    </row>
    <row r="153" spans="1:19" ht="16">
      <c r="A153" s="55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40"/>
      <c r="O153" s="40"/>
      <c r="P153" s="40"/>
      <c r="Q153" s="39"/>
      <c r="R153" s="39"/>
      <c r="S153" s="39"/>
    </row>
    <row r="154" spans="1:19" ht="16">
      <c r="A154" s="55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40"/>
      <c r="O154" s="40"/>
      <c r="P154" s="40"/>
      <c r="Q154" s="39"/>
      <c r="R154" s="39"/>
      <c r="S154" s="39"/>
    </row>
    <row r="155" spans="1:19" ht="16">
      <c r="A155" s="55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40"/>
      <c r="O155" s="40"/>
      <c r="P155" s="40"/>
      <c r="Q155" s="39"/>
      <c r="R155" s="39"/>
      <c r="S155" s="39"/>
    </row>
    <row r="156" spans="1:19" ht="16">
      <c r="A156" s="55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40"/>
      <c r="O156" s="40"/>
      <c r="P156" s="40"/>
      <c r="Q156" s="39"/>
      <c r="R156" s="39"/>
      <c r="S156" s="39"/>
    </row>
    <row r="157" spans="1:19" ht="16">
      <c r="A157" s="55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40"/>
      <c r="O157" s="40"/>
      <c r="P157" s="40"/>
      <c r="Q157" s="39"/>
      <c r="R157" s="39"/>
      <c r="S157" s="39"/>
    </row>
    <row r="158" spans="1:19" ht="16">
      <c r="A158" s="55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40"/>
      <c r="O158" s="40"/>
      <c r="P158" s="40"/>
      <c r="Q158" s="39"/>
      <c r="R158" s="39"/>
      <c r="S158" s="39"/>
    </row>
    <row r="159" spans="1:19" ht="16">
      <c r="A159" s="55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40"/>
      <c r="O159" s="40"/>
      <c r="P159" s="40"/>
      <c r="Q159" s="39"/>
      <c r="R159" s="39"/>
      <c r="S159" s="39"/>
    </row>
    <row r="160" spans="1:19" ht="16">
      <c r="A160" s="55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40"/>
      <c r="O160" s="40"/>
      <c r="P160" s="40"/>
      <c r="Q160" s="39"/>
      <c r="R160" s="39"/>
      <c r="S160" s="39"/>
    </row>
    <row r="161" spans="1:19" ht="16">
      <c r="A161" s="55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40"/>
      <c r="O161" s="40"/>
      <c r="P161" s="40"/>
      <c r="Q161" s="39"/>
      <c r="R161" s="39"/>
      <c r="S161" s="39"/>
    </row>
    <row r="162" spans="1:19" ht="16">
      <c r="A162" s="55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40"/>
      <c r="O162" s="40"/>
      <c r="P162" s="40"/>
      <c r="Q162" s="39"/>
      <c r="R162" s="39"/>
      <c r="S162" s="39"/>
    </row>
    <row r="163" spans="1:19" ht="16">
      <c r="A163" s="55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40"/>
      <c r="O163" s="40"/>
      <c r="P163" s="40"/>
      <c r="Q163" s="39"/>
      <c r="R163" s="39"/>
      <c r="S163" s="39"/>
    </row>
    <row r="164" spans="1:19" ht="16">
      <c r="A164" s="55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40"/>
      <c r="O164" s="40"/>
      <c r="P164" s="40"/>
      <c r="Q164" s="39"/>
      <c r="R164" s="39"/>
      <c r="S164" s="39"/>
    </row>
    <row r="165" spans="1:19" ht="16">
      <c r="A165" s="55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40"/>
      <c r="O165" s="40"/>
      <c r="P165" s="40"/>
      <c r="Q165" s="39"/>
      <c r="R165" s="39"/>
      <c r="S165" s="39"/>
    </row>
    <row r="166" spans="1:19" ht="16">
      <c r="A166" s="55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40"/>
      <c r="O166" s="40"/>
      <c r="P166" s="40"/>
      <c r="Q166" s="39"/>
      <c r="R166" s="39"/>
      <c r="S166" s="39"/>
    </row>
    <row r="167" spans="1:19" ht="16">
      <c r="A167" s="55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40"/>
      <c r="O167" s="40"/>
      <c r="P167" s="40"/>
      <c r="Q167" s="39"/>
      <c r="R167" s="39"/>
      <c r="S167" s="39"/>
    </row>
    <row r="168" spans="1:19" ht="16">
      <c r="A168" s="55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40"/>
      <c r="O168" s="40"/>
      <c r="P168" s="40"/>
      <c r="Q168" s="39"/>
      <c r="R168" s="39"/>
      <c r="S168" s="39"/>
    </row>
    <row r="169" spans="1:19" ht="16">
      <c r="A169" s="55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40"/>
      <c r="O169" s="40"/>
      <c r="P169" s="40"/>
      <c r="Q169" s="39"/>
      <c r="R169" s="39"/>
      <c r="S169" s="39"/>
    </row>
    <row r="170" spans="1:19" ht="16">
      <c r="A170" s="55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40"/>
      <c r="O170" s="40"/>
      <c r="P170" s="40"/>
      <c r="Q170" s="39"/>
      <c r="R170" s="39"/>
      <c r="S170" s="39"/>
    </row>
    <row r="171" spans="1:19" ht="16">
      <c r="A171" s="55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40"/>
      <c r="O171" s="40"/>
      <c r="P171" s="40"/>
      <c r="Q171" s="39"/>
      <c r="R171" s="39"/>
      <c r="S171" s="39"/>
    </row>
    <row r="172" spans="1:19" ht="16">
      <c r="A172" s="55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40"/>
      <c r="O172" s="40"/>
      <c r="P172" s="40"/>
      <c r="Q172" s="39"/>
      <c r="R172" s="39"/>
      <c r="S172" s="39"/>
    </row>
    <row r="173" spans="1:19" ht="16">
      <c r="A173" s="55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40"/>
      <c r="O173" s="40"/>
      <c r="P173" s="40"/>
      <c r="Q173" s="39"/>
      <c r="R173" s="39"/>
      <c r="S173" s="39"/>
    </row>
    <row r="174" spans="1:19" ht="16">
      <c r="A174" s="55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40"/>
      <c r="O174" s="40"/>
      <c r="P174" s="40"/>
      <c r="Q174" s="39"/>
      <c r="R174" s="39"/>
      <c r="S174" s="39"/>
    </row>
    <row r="175" spans="1:19" ht="16">
      <c r="A175" s="55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40"/>
      <c r="O175" s="40"/>
      <c r="P175" s="40"/>
      <c r="Q175" s="39"/>
      <c r="R175" s="39"/>
      <c r="S175" s="39"/>
    </row>
    <row r="176" spans="1:19" ht="16">
      <c r="A176" s="55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40"/>
      <c r="O176" s="40"/>
      <c r="P176" s="40"/>
      <c r="Q176" s="39"/>
      <c r="R176" s="39"/>
      <c r="S176" s="39"/>
    </row>
    <row r="177" spans="1:19" ht="16">
      <c r="A177" s="55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40"/>
      <c r="O177" s="40"/>
      <c r="P177" s="40"/>
      <c r="Q177" s="39"/>
      <c r="R177" s="39"/>
      <c r="S177" s="39"/>
    </row>
    <row r="178" spans="1:19" ht="16">
      <c r="A178" s="55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40"/>
      <c r="O178" s="40"/>
      <c r="P178" s="40"/>
      <c r="Q178" s="39"/>
      <c r="R178" s="39"/>
      <c r="S178" s="39"/>
    </row>
    <row r="179" spans="1:19" ht="16">
      <c r="A179" s="55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40"/>
      <c r="O179" s="40"/>
      <c r="P179" s="40"/>
      <c r="Q179" s="39"/>
      <c r="R179" s="39"/>
      <c r="S179" s="39"/>
    </row>
    <row r="180" spans="1:19" ht="16">
      <c r="A180" s="55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40"/>
      <c r="O180" s="40"/>
      <c r="P180" s="40"/>
      <c r="Q180" s="39"/>
      <c r="R180" s="39"/>
      <c r="S180" s="39"/>
    </row>
    <row r="181" spans="1:19" ht="16">
      <c r="A181" s="55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40"/>
      <c r="O181" s="40"/>
      <c r="P181" s="40"/>
      <c r="Q181" s="39"/>
      <c r="R181" s="39"/>
      <c r="S181" s="39"/>
    </row>
    <row r="182" spans="1:19" ht="16">
      <c r="A182" s="55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40"/>
      <c r="O182" s="40"/>
      <c r="P182" s="40"/>
      <c r="Q182" s="39"/>
      <c r="R182" s="39"/>
      <c r="S182" s="39"/>
    </row>
    <row r="183" spans="1:19" ht="16">
      <c r="A183" s="55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40"/>
      <c r="O183" s="40"/>
      <c r="P183" s="40"/>
      <c r="Q183" s="39"/>
      <c r="R183" s="39"/>
      <c r="S183" s="39"/>
    </row>
    <row r="184" spans="1:19" ht="16">
      <c r="A184" s="55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40"/>
      <c r="O184" s="40"/>
      <c r="P184" s="40"/>
      <c r="Q184" s="39"/>
      <c r="R184" s="39"/>
      <c r="S184" s="39"/>
    </row>
    <row r="185" spans="1:19" ht="16">
      <c r="A185" s="55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40"/>
      <c r="O185" s="40"/>
      <c r="P185" s="40"/>
      <c r="Q185" s="39"/>
      <c r="R185" s="39"/>
      <c r="S185" s="39"/>
    </row>
    <row r="186" spans="1:19" ht="16">
      <c r="A186" s="55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40"/>
      <c r="O186" s="40"/>
      <c r="P186" s="40"/>
      <c r="Q186" s="39"/>
      <c r="R186" s="39"/>
      <c r="S186" s="39"/>
    </row>
    <row r="187" spans="1:19" ht="16">
      <c r="A187" s="55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40"/>
      <c r="O187" s="40"/>
      <c r="P187" s="40"/>
      <c r="Q187" s="39"/>
      <c r="R187" s="39"/>
      <c r="S187" s="39"/>
    </row>
    <row r="188" spans="1:19" ht="16">
      <c r="A188" s="55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40"/>
      <c r="O188" s="40"/>
      <c r="P188" s="40"/>
      <c r="Q188" s="39"/>
      <c r="R188" s="39"/>
      <c r="S188" s="39"/>
    </row>
    <row r="189" spans="1:19" ht="16">
      <c r="A189" s="55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40"/>
      <c r="O189" s="40"/>
      <c r="P189" s="40"/>
      <c r="Q189" s="39"/>
      <c r="R189" s="39"/>
      <c r="S189" s="39"/>
    </row>
    <row r="190" spans="1:19" ht="16">
      <c r="A190" s="55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40"/>
      <c r="O190" s="40"/>
      <c r="P190" s="40"/>
      <c r="Q190" s="39"/>
      <c r="R190" s="39"/>
      <c r="S190" s="39"/>
    </row>
    <row r="191" spans="1:19" ht="16">
      <c r="A191" s="55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40"/>
      <c r="O191" s="40"/>
      <c r="P191" s="40"/>
      <c r="Q191" s="39"/>
      <c r="R191" s="39"/>
      <c r="S191" s="39"/>
    </row>
    <row r="192" spans="1:19" ht="16">
      <c r="A192" s="55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40"/>
      <c r="O192" s="40"/>
      <c r="P192" s="40"/>
      <c r="Q192" s="39"/>
      <c r="R192" s="39"/>
      <c r="S192" s="39"/>
    </row>
    <row r="193" spans="1:19" ht="16">
      <c r="A193" s="55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40"/>
      <c r="O193" s="40"/>
      <c r="P193" s="40"/>
      <c r="Q193" s="39"/>
      <c r="R193" s="39"/>
      <c r="S193" s="39"/>
    </row>
    <row r="194" spans="1:19" ht="16">
      <c r="A194" s="55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40"/>
      <c r="O194" s="40"/>
      <c r="P194" s="40"/>
      <c r="Q194" s="39"/>
      <c r="R194" s="39"/>
      <c r="S194" s="39"/>
    </row>
    <row r="195" spans="1:19" ht="16">
      <c r="A195" s="55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40"/>
      <c r="O195" s="40"/>
      <c r="P195" s="40"/>
      <c r="Q195" s="39"/>
      <c r="R195" s="39"/>
      <c r="S195" s="39"/>
    </row>
    <row r="196" spans="1:19" ht="16">
      <c r="A196" s="55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40"/>
      <c r="O196" s="40"/>
      <c r="P196" s="40"/>
      <c r="Q196" s="39"/>
      <c r="R196" s="39"/>
      <c r="S196" s="39"/>
    </row>
    <row r="197" spans="1:19" ht="16">
      <c r="A197" s="55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40"/>
      <c r="O197" s="40"/>
      <c r="P197" s="40"/>
      <c r="Q197" s="39"/>
      <c r="R197" s="39"/>
      <c r="S197" s="39"/>
    </row>
    <row r="198" spans="1:19" ht="16">
      <c r="A198" s="55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40"/>
      <c r="O198" s="40"/>
      <c r="P198" s="40"/>
      <c r="Q198" s="39"/>
      <c r="R198" s="39"/>
      <c r="S198" s="39"/>
    </row>
    <row r="199" spans="1:19" ht="16">
      <c r="A199" s="55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40"/>
      <c r="O199" s="40"/>
      <c r="P199" s="40"/>
      <c r="Q199" s="39"/>
      <c r="R199" s="39"/>
      <c r="S199" s="39"/>
    </row>
    <row r="200" spans="1:19" ht="16">
      <c r="A200" s="55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40"/>
      <c r="O200" s="40"/>
      <c r="P200" s="40"/>
      <c r="Q200" s="39"/>
      <c r="R200" s="39"/>
      <c r="S200" s="39"/>
    </row>
    <row r="201" spans="1:19" ht="16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40"/>
      <c r="O201" s="40"/>
      <c r="P201" s="40"/>
      <c r="Q201" s="39"/>
      <c r="R201" s="39"/>
      <c r="S201" s="39"/>
    </row>
    <row r="202" spans="1:19" ht="16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40"/>
      <c r="O202" s="40"/>
      <c r="P202" s="40"/>
      <c r="Q202" s="39"/>
      <c r="R202" s="39"/>
      <c r="S202" s="39"/>
    </row>
    <row r="203" spans="1:19" ht="16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40"/>
      <c r="O203" s="40"/>
      <c r="P203" s="40"/>
      <c r="Q203" s="39"/>
      <c r="R203" s="39"/>
      <c r="S203" s="39"/>
    </row>
    <row r="204" spans="1:19" ht="16"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40"/>
      <c r="O204" s="40"/>
      <c r="P204" s="40"/>
      <c r="Q204" s="39"/>
      <c r="R204" s="39"/>
      <c r="S204" s="39"/>
    </row>
    <row r="205" spans="1:19" ht="16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40"/>
      <c r="O205" s="40"/>
      <c r="P205" s="40"/>
      <c r="Q205" s="39"/>
      <c r="R205" s="39"/>
      <c r="S205" s="39"/>
    </row>
    <row r="206" spans="1:19" ht="16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40"/>
      <c r="O206" s="40"/>
      <c r="P206" s="40"/>
      <c r="Q206" s="39"/>
      <c r="R206" s="39"/>
      <c r="S206" s="39"/>
    </row>
    <row r="207" spans="1:19" ht="16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40"/>
      <c r="O207" s="40"/>
      <c r="P207" s="40"/>
      <c r="Q207" s="39"/>
      <c r="R207" s="39"/>
      <c r="S207" s="39"/>
    </row>
    <row r="208" spans="1:19" ht="16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40"/>
      <c r="O208" s="40"/>
      <c r="P208" s="40"/>
      <c r="Q208" s="39"/>
      <c r="R208" s="39"/>
      <c r="S208" s="39"/>
    </row>
    <row r="209" spans="2:19" ht="16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40"/>
      <c r="O209" s="40"/>
      <c r="P209" s="40"/>
      <c r="Q209" s="39"/>
      <c r="R209" s="39"/>
      <c r="S209" s="39"/>
    </row>
    <row r="210" spans="2:19" ht="16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40"/>
      <c r="O210" s="40"/>
      <c r="P210" s="40"/>
      <c r="Q210" s="39"/>
      <c r="R210" s="39"/>
      <c r="S210" s="39"/>
    </row>
    <row r="211" spans="2:19" ht="16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40"/>
      <c r="O211" s="40"/>
      <c r="P211" s="40"/>
      <c r="Q211" s="39"/>
      <c r="R211" s="39"/>
      <c r="S211" s="39"/>
    </row>
    <row r="212" spans="2:19" ht="16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40"/>
      <c r="O212" s="40"/>
      <c r="P212" s="40"/>
      <c r="Q212" s="39"/>
      <c r="R212" s="39"/>
      <c r="S212" s="39"/>
    </row>
    <row r="213" spans="2:19" ht="16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40"/>
      <c r="O213" s="40"/>
      <c r="P213" s="40"/>
      <c r="Q213" s="39"/>
      <c r="R213" s="39"/>
      <c r="S213" s="39"/>
    </row>
    <row r="214" spans="2:19" ht="16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40"/>
      <c r="O214" s="40"/>
      <c r="P214" s="40"/>
      <c r="Q214" s="39"/>
      <c r="R214" s="39"/>
      <c r="S214" s="39"/>
    </row>
    <row r="215" spans="2:19" ht="16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40"/>
      <c r="O215" s="40"/>
      <c r="P215" s="40"/>
      <c r="Q215" s="39"/>
      <c r="R215" s="39"/>
      <c r="S215" s="39"/>
    </row>
    <row r="216" spans="2:19" ht="16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40"/>
      <c r="O216" s="40"/>
      <c r="P216" s="40"/>
      <c r="Q216" s="39"/>
      <c r="R216" s="39"/>
      <c r="S216" s="39"/>
    </row>
    <row r="217" spans="2:19" ht="16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40"/>
      <c r="O217" s="40"/>
      <c r="P217" s="40"/>
      <c r="Q217" s="39"/>
      <c r="R217" s="39"/>
      <c r="S217" s="39"/>
    </row>
    <row r="218" spans="2:19" ht="16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40"/>
      <c r="O218" s="40"/>
      <c r="P218" s="40"/>
      <c r="Q218" s="39"/>
      <c r="R218" s="39"/>
      <c r="S218" s="39"/>
    </row>
    <row r="219" spans="2:19" ht="16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40"/>
      <c r="O219" s="40"/>
      <c r="P219" s="40"/>
      <c r="Q219" s="39"/>
      <c r="R219" s="39"/>
      <c r="S219" s="39"/>
    </row>
    <row r="220" spans="2:19" ht="16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40"/>
      <c r="O220" s="40"/>
      <c r="P220" s="40"/>
      <c r="Q220" s="39"/>
      <c r="R220" s="39"/>
      <c r="S220" s="39"/>
    </row>
    <row r="221" spans="2:19" ht="16"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40"/>
      <c r="O221" s="40"/>
      <c r="P221" s="40"/>
      <c r="Q221" s="39"/>
      <c r="R221" s="39"/>
      <c r="S221" s="39"/>
    </row>
    <row r="222" spans="2:19" ht="16"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40"/>
      <c r="O222" s="40"/>
      <c r="P222" s="40"/>
      <c r="Q222" s="39"/>
      <c r="R222" s="39"/>
      <c r="S222" s="39"/>
    </row>
    <row r="223" spans="2:19" ht="16"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40"/>
      <c r="O223" s="40"/>
      <c r="P223" s="40"/>
      <c r="Q223" s="39"/>
      <c r="R223" s="39"/>
      <c r="S223" s="39"/>
    </row>
    <row r="224" spans="2:19" ht="16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40"/>
      <c r="O224" s="40"/>
      <c r="P224" s="40"/>
      <c r="Q224" s="39"/>
      <c r="R224" s="39"/>
      <c r="S224" s="39"/>
    </row>
    <row r="225" spans="2:19" ht="16"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40"/>
      <c r="O225" s="40"/>
      <c r="P225" s="40"/>
      <c r="Q225" s="39"/>
      <c r="R225" s="39"/>
      <c r="S225" s="39"/>
    </row>
    <row r="226" spans="2:19" ht="16"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40"/>
      <c r="O226" s="40"/>
      <c r="P226" s="40"/>
      <c r="Q226" s="39"/>
      <c r="R226" s="39"/>
      <c r="S226" s="39"/>
    </row>
    <row r="227" spans="2:19" ht="16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40"/>
      <c r="O227" s="40"/>
      <c r="P227" s="40"/>
      <c r="Q227" s="39"/>
      <c r="R227" s="39"/>
      <c r="S227" s="39"/>
    </row>
    <row r="228" spans="2:19" ht="16"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40"/>
      <c r="O228" s="40"/>
      <c r="P228" s="40"/>
      <c r="Q228" s="39"/>
      <c r="R228" s="39"/>
      <c r="S228" s="39"/>
    </row>
    <row r="229" spans="2:19" ht="16"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40"/>
      <c r="O229" s="40"/>
      <c r="P229" s="40"/>
      <c r="Q229" s="39"/>
      <c r="R229" s="39"/>
      <c r="S229" s="39"/>
    </row>
    <row r="230" spans="2:19" ht="16"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40"/>
      <c r="O230" s="40"/>
      <c r="P230" s="40"/>
      <c r="Q230" s="39"/>
      <c r="R230" s="39"/>
      <c r="S230" s="39"/>
    </row>
    <row r="231" spans="2:19" ht="16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40"/>
      <c r="O231" s="40"/>
      <c r="P231" s="40"/>
      <c r="Q231" s="39"/>
      <c r="R231" s="39"/>
      <c r="S231" s="39"/>
    </row>
    <row r="232" spans="2:19" ht="16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40"/>
      <c r="O232" s="40"/>
      <c r="P232" s="40"/>
      <c r="Q232" s="39"/>
      <c r="R232" s="39"/>
      <c r="S232" s="39"/>
    </row>
    <row r="233" spans="2:19" ht="16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40"/>
      <c r="O233" s="40"/>
      <c r="P233" s="40"/>
      <c r="Q233" s="39"/>
      <c r="R233" s="39"/>
      <c r="S233" s="39"/>
    </row>
    <row r="234" spans="2:19" ht="16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40"/>
      <c r="O234" s="40"/>
      <c r="P234" s="40"/>
      <c r="Q234" s="39"/>
      <c r="R234" s="39"/>
      <c r="S234" s="39"/>
    </row>
    <row r="235" spans="2:19" ht="16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40"/>
      <c r="O235" s="40"/>
      <c r="P235" s="40"/>
      <c r="Q235" s="39"/>
      <c r="R235" s="39"/>
      <c r="S235" s="39"/>
    </row>
    <row r="236" spans="2:19" ht="16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40"/>
      <c r="O236" s="40"/>
      <c r="P236" s="40"/>
      <c r="Q236" s="39"/>
      <c r="R236" s="39"/>
      <c r="S236" s="39"/>
    </row>
    <row r="237" spans="2:19" ht="16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40"/>
      <c r="O237" s="40"/>
      <c r="P237" s="40"/>
      <c r="Q237" s="39"/>
      <c r="R237" s="39"/>
      <c r="S237" s="39"/>
    </row>
    <row r="238" spans="2:19" ht="16"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40"/>
      <c r="O238" s="40"/>
      <c r="P238" s="40"/>
      <c r="Q238" s="39"/>
      <c r="R238" s="39"/>
      <c r="S238" s="39"/>
    </row>
    <row r="239" spans="2:19" ht="16"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40"/>
      <c r="O239" s="40"/>
      <c r="P239" s="40"/>
      <c r="Q239" s="39"/>
      <c r="R239" s="39"/>
      <c r="S239" s="39"/>
    </row>
    <row r="240" spans="2:19" ht="16"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40"/>
      <c r="O240" s="40"/>
      <c r="P240" s="40"/>
      <c r="Q240" s="39"/>
      <c r="R240" s="39"/>
      <c r="S240" s="39"/>
    </row>
    <row r="241" spans="2:19" ht="16"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40"/>
      <c r="O241" s="40"/>
      <c r="P241" s="40"/>
      <c r="Q241" s="39"/>
      <c r="R241" s="39"/>
      <c r="S241" s="39"/>
    </row>
    <row r="242" spans="2:19" ht="16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40"/>
      <c r="O242" s="40"/>
      <c r="P242" s="40"/>
      <c r="Q242" s="39"/>
      <c r="R242" s="39"/>
      <c r="S242" s="39"/>
    </row>
    <row r="243" spans="2:19" ht="16"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40"/>
      <c r="O243" s="40"/>
      <c r="P243" s="40"/>
      <c r="Q243" s="39"/>
      <c r="R243" s="39"/>
      <c r="S243" s="39"/>
    </row>
    <row r="244" spans="2:19" ht="16"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40"/>
      <c r="O244" s="40"/>
      <c r="P244" s="40"/>
      <c r="Q244" s="39"/>
      <c r="R244" s="39"/>
      <c r="S244" s="39"/>
    </row>
    <row r="245" spans="2:19" ht="16"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40"/>
      <c r="O245" s="40"/>
      <c r="P245" s="40"/>
      <c r="Q245" s="39"/>
      <c r="R245" s="39"/>
      <c r="S245" s="39"/>
    </row>
    <row r="246" spans="2:19" ht="16"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40"/>
      <c r="O246" s="40"/>
      <c r="P246" s="40"/>
      <c r="Q246" s="39"/>
      <c r="R246" s="39"/>
      <c r="S246" s="39"/>
    </row>
    <row r="247" spans="2:19" ht="16"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40"/>
      <c r="O247" s="40"/>
      <c r="P247" s="40"/>
      <c r="Q247" s="39"/>
      <c r="R247" s="39"/>
      <c r="S247" s="39"/>
    </row>
    <row r="248" spans="2:19" ht="16"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40"/>
      <c r="O248" s="40"/>
      <c r="P248" s="40"/>
      <c r="Q248" s="39"/>
      <c r="R248" s="39"/>
      <c r="S248" s="39"/>
    </row>
    <row r="249" spans="2:19" ht="16"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40"/>
      <c r="O249" s="40"/>
      <c r="P249" s="40"/>
      <c r="Q249" s="39"/>
      <c r="R249" s="39"/>
      <c r="S249" s="39"/>
    </row>
    <row r="250" spans="2:19" ht="16"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40"/>
      <c r="O250" s="40"/>
      <c r="P250" s="40"/>
      <c r="Q250" s="39"/>
      <c r="R250" s="39"/>
      <c r="S250" s="39"/>
    </row>
    <row r="251" spans="2:19" ht="16"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40"/>
      <c r="O251" s="40"/>
      <c r="P251" s="40"/>
      <c r="Q251" s="39"/>
      <c r="R251" s="39"/>
      <c r="S251" s="39"/>
    </row>
    <row r="252" spans="2:19" ht="16"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40"/>
      <c r="O252" s="40"/>
      <c r="P252" s="40"/>
      <c r="Q252" s="39"/>
      <c r="R252" s="39"/>
      <c r="S252" s="39"/>
    </row>
    <row r="253" spans="2:19" ht="16"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40"/>
      <c r="O253" s="40"/>
      <c r="P253" s="40"/>
      <c r="Q253" s="39"/>
      <c r="R253" s="39"/>
      <c r="S253" s="39"/>
    </row>
    <row r="254" spans="2:19" ht="16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40"/>
      <c r="O254" s="40"/>
      <c r="P254" s="40"/>
      <c r="Q254" s="39"/>
      <c r="R254" s="39"/>
      <c r="S254" s="39"/>
    </row>
    <row r="255" spans="2:19" ht="16"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40"/>
      <c r="O255" s="40"/>
      <c r="P255" s="40"/>
      <c r="Q255" s="39"/>
      <c r="R255" s="39"/>
      <c r="S255" s="39"/>
    </row>
    <row r="256" spans="2:19" ht="16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40"/>
      <c r="O256" s="40"/>
      <c r="P256" s="40"/>
      <c r="Q256" s="39"/>
      <c r="R256" s="39"/>
      <c r="S256" s="39"/>
    </row>
    <row r="257" spans="2:19" ht="16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40"/>
      <c r="O257" s="40"/>
      <c r="P257" s="40"/>
      <c r="Q257" s="39"/>
      <c r="R257" s="39"/>
      <c r="S257" s="39"/>
    </row>
    <row r="258" spans="2:19" ht="16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40"/>
      <c r="O258" s="40"/>
      <c r="P258" s="40"/>
      <c r="Q258" s="39"/>
      <c r="R258" s="39"/>
      <c r="S258" s="39"/>
    </row>
    <row r="259" spans="2:19" ht="16"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40"/>
      <c r="O259" s="40"/>
      <c r="P259" s="40"/>
      <c r="Q259" s="39"/>
      <c r="R259" s="39"/>
      <c r="S259" s="39"/>
    </row>
    <row r="260" spans="2:19" ht="16"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40"/>
      <c r="O260" s="40"/>
      <c r="P260" s="40"/>
      <c r="Q260" s="39"/>
      <c r="R260" s="39"/>
      <c r="S260" s="39"/>
    </row>
    <row r="261" spans="2:19" ht="16"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40"/>
      <c r="O261" s="40"/>
      <c r="P261" s="40"/>
      <c r="Q261" s="39"/>
      <c r="R261" s="39"/>
      <c r="S261" s="39"/>
    </row>
    <row r="262" spans="2:19" ht="16"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40"/>
      <c r="O262" s="40"/>
      <c r="P262" s="40"/>
      <c r="Q262" s="39"/>
      <c r="R262" s="39"/>
      <c r="S262" s="39"/>
    </row>
    <row r="263" spans="2:19" ht="16"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40"/>
      <c r="O263" s="40"/>
      <c r="P263" s="40"/>
      <c r="Q263" s="39"/>
      <c r="R263" s="39"/>
      <c r="S263" s="39"/>
    </row>
    <row r="264" spans="2:19" ht="16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40"/>
      <c r="O264" s="40"/>
      <c r="P264" s="40"/>
      <c r="Q264" s="39"/>
      <c r="R264" s="39"/>
      <c r="S264" s="39"/>
    </row>
    <row r="265" spans="2:19" ht="16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40"/>
      <c r="O265" s="40"/>
      <c r="P265" s="40"/>
      <c r="Q265" s="39"/>
      <c r="R265" s="39"/>
      <c r="S265" s="39"/>
    </row>
    <row r="266" spans="2:19" ht="16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40"/>
      <c r="O266" s="40"/>
      <c r="P266" s="40"/>
      <c r="Q266" s="39"/>
      <c r="R266" s="39"/>
      <c r="S266" s="39"/>
    </row>
    <row r="267" spans="2:19" ht="16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40"/>
      <c r="O267" s="40"/>
      <c r="P267" s="40"/>
      <c r="Q267" s="39"/>
      <c r="R267" s="39"/>
      <c r="S267" s="39"/>
    </row>
    <row r="268" spans="2:19" ht="16"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40"/>
      <c r="O268" s="40"/>
      <c r="P268" s="40"/>
      <c r="Q268" s="39"/>
      <c r="R268" s="39"/>
      <c r="S268" s="39"/>
    </row>
    <row r="269" spans="2:19" ht="16"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40"/>
      <c r="O269" s="40"/>
      <c r="P269" s="40"/>
      <c r="Q269" s="39"/>
      <c r="R269" s="39"/>
      <c r="S269" s="39"/>
    </row>
    <row r="270" spans="2:19" ht="16"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40"/>
      <c r="O270" s="40"/>
      <c r="P270" s="40"/>
      <c r="Q270" s="39"/>
      <c r="R270" s="39"/>
      <c r="S270" s="39"/>
    </row>
    <row r="271" spans="2:19" ht="16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40"/>
      <c r="O271" s="40"/>
      <c r="P271" s="40"/>
      <c r="Q271" s="39"/>
      <c r="R271" s="39"/>
      <c r="S271" s="39"/>
    </row>
    <row r="272" spans="2:19" ht="16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40"/>
      <c r="O272" s="40"/>
      <c r="P272" s="40"/>
      <c r="Q272" s="39"/>
      <c r="R272" s="39"/>
      <c r="S272" s="39"/>
    </row>
    <row r="273" spans="2:19" ht="16"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40"/>
      <c r="O273" s="40"/>
      <c r="P273" s="40"/>
      <c r="Q273" s="39"/>
      <c r="R273" s="39"/>
      <c r="S273" s="39"/>
    </row>
    <row r="274" spans="2:19" ht="16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40"/>
      <c r="O274" s="40"/>
      <c r="P274" s="40"/>
      <c r="Q274" s="39"/>
      <c r="R274" s="39"/>
      <c r="S274" s="39"/>
    </row>
    <row r="275" spans="2:19" ht="16"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40"/>
      <c r="O275" s="40"/>
      <c r="P275" s="40"/>
      <c r="Q275" s="39"/>
      <c r="R275" s="39"/>
      <c r="S275" s="39"/>
    </row>
    <row r="276" spans="2:19" ht="16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40"/>
      <c r="O276" s="40"/>
      <c r="P276" s="40"/>
      <c r="Q276" s="39"/>
      <c r="R276" s="39"/>
      <c r="S276" s="39"/>
    </row>
    <row r="277" spans="2:19" ht="16"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40"/>
      <c r="O277" s="40"/>
      <c r="P277" s="40"/>
      <c r="Q277" s="39"/>
      <c r="R277" s="39"/>
      <c r="S277" s="39"/>
    </row>
    <row r="278" spans="2:19" ht="16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40"/>
      <c r="O278" s="40"/>
      <c r="P278" s="40"/>
      <c r="Q278" s="39"/>
      <c r="R278" s="39"/>
      <c r="S278" s="39"/>
    </row>
    <row r="279" spans="2:19" ht="16"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40"/>
      <c r="O279" s="40"/>
      <c r="P279" s="40"/>
      <c r="Q279" s="39"/>
      <c r="R279" s="39"/>
      <c r="S279" s="39"/>
    </row>
    <row r="280" spans="2:19" ht="16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40"/>
      <c r="O280" s="40"/>
      <c r="P280" s="40"/>
      <c r="Q280" s="39"/>
      <c r="R280" s="39"/>
      <c r="S280" s="39"/>
    </row>
    <row r="281" spans="2:19" ht="16"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40"/>
      <c r="O281" s="40"/>
      <c r="P281" s="40"/>
      <c r="Q281" s="39"/>
      <c r="R281" s="39"/>
      <c r="S281" s="39"/>
    </row>
    <row r="282" spans="2:19" ht="16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40"/>
      <c r="O282" s="40"/>
      <c r="P282" s="40"/>
      <c r="Q282" s="39"/>
      <c r="R282" s="39"/>
      <c r="S282" s="39"/>
    </row>
    <row r="283" spans="2:19" ht="16"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40"/>
      <c r="O283" s="40"/>
      <c r="P283" s="40"/>
      <c r="Q283" s="39"/>
      <c r="R283" s="39"/>
      <c r="S283" s="39"/>
    </row>
    <row r="284" spans="2:19" ht="16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40"/>
      <c r="O284" s="40"/>
      <c r="P284" s="40"/>
      <c r="Q284" s="39"/>
      <c r="R284" s="39"/>
      <c r="S284" s="39"/>
    </row>
    <row r="285" spans="2:19" ht="16"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40"/>
      <c r="O285" s="40"/>
      <c r="P285" s="40"/>
      <c r="Q285" s="39"/>
      <c r="R285" s="39"/>
      <c r="S285" s="39"/>
    </row>
    <row r="286" spans="2:19" ht="16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40"/>
      <c r="O286" s="40"/>
      <c r="P286" s="40"/>
      <c r="Q286" s="39"/>
      <c r="R286" s="39"/>
      <c r="S286" s="39"/>
    </row>
    <row r="287" spans="2:19" ht="16"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40"/>
      <c r="O287" s="40"/>
      <c r="P287" s="40"/>
      <c r="Q287" s="39"/>
      <c r="R287" s="39"/>
      <c r="S287" s="39"/>
    </row>
    <row r="288" spans="2:19" ht="16"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40"/>
      <c r="O288" s="40"/>
      <c r="P288" s="40"/>
      <c r="Q288" s="39"/>
      <c r="R288" s="39"/>
      <c r="S288" s="39"/>
    </row>
    <row r="289" spans="2:19" ht="16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40"/>
      <c r="O289" s="40"/>
      <c r="P289" s="40"/>
      <c r="Q289" s="39"/>
      <c r="R289" s="39"/>
      <c r="S289" s="39"/>
    </row>
    <row r="290" spans="2:19" ht="16"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40"/>
      <c r="O290" s="40"/>
      <c r="P290" s="40"/>
      <c r="Q290" s="39"/>
      <c r="R290" s="39"/>
      <c r="S290" s="39"/>
    </row>
    <row r="291" spans="2:19" ht="16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40"/>
      <c r="O291" s="40"/>
      <c r="P291" s="40"/>
      <c r="Q291" s="39"/>
      <c r="R291" s="39"/>
      <c r="S291" s="39"/>
    </row>
    <row r="292" spans="2:19" ht="16"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40"/>
      <c r="O292" s="40"/>
      <c r="P292" s="40"/>
      <c r="Q292" s="39"/>
      <c r="R292" s="39"/>
      <c r="S292" s="39"/>
    </row>
    <row r="293" spans="2:19" ht="16"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40"/>
      <c r="O293" s="40"/>
      <c r="P293" s="40"/>
      <c r="Q293" s="39"/>
      <c r="R293" s="39"/>
      <c r="S293" s="39"/>
    </row>
    <row r="294" spans="2:19" ht="16"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40"/>
      <c r="O294" s="40"/>
      <c r="P294" s="40"/>
      <c r="Q294" s="39"/>
      <c r="R294" s="39"/>
      <c r="S294" s="39"/>
    </row>
    <row r="295" spans="2:19" ht="16"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40"/>
      <c r="O295" s="40"/>
      <c r="P295" s="40"/>
      <c r="Q295" s="39"/>
      <c r="R295" s="39"/>
      <c r="S295" s="39"/>
    </row>
    <row r="296" spans="2:19" ht="16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40"/>
      <c r="O296" s="40"/>
      <c r="P296" s="40"/>
      <c r="Q296" s="39"/>
      <c r="R296" s="39"/>
      <c r="S296" s="39"/>
    </row>
    <row r="297" spans="2:19" ht="16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40"/>
      <c r="O297" s="40"/>
      <c r="P297" s="40"/>
      <c r="Q297" s="39"/>
      <c r="R297" s="39"/>
      <c r="S297" s="39"/>
    </row>
    <row r="298" spans="2:19" ht="16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40"/>
      <c r="O298" s="40"/>
      <c r="P298" s="40"/>
      <c r="Q298" s="39"/>
      <c r="R298" s="39"/>
      <c r="S298" s="39"/>
    </row>
    <row r="299" spans="2:19" ht="16"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40"/>
      <c r="O299" s="40"/>
      <c r="P299" s="40"/>
      <c r="Q299" s="39"/>
      <c r="R299" s="39"/>
      <c r="S299" s="39"/>
    </row>
    <row r="300" spans="2:19" ht="16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40"/>
      <c r="O300" s="40"/>
      <c r="P300" s="40"/>
      <c r="Q300" s="39"/>
      <c r="R300" s="39"/>
      <c r="S300" s="39"/>
    </row>
    <row r="301" spans="2:19" ht="16"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40"/>
      <c r="O301" s="40"/>
      <c r="P301" s="40"/>
      <c r="Q301" s="39"/>
      <c r="R301" s="39"/>
      <c r="S301" s="39"/>
    </row>
    <row r="302" spans="2:19" ht="16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40"/>
      <c r="O302" s="40"/>
      <c r="P302" s="40"/>
      <c r="Q302" s="39"/>
      <c r="R302" s="39"/>
      <c r="S302" s="39"/>
    </row>
    <row r="303" spans="2:19" ht="16"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40"/>
      <c r="O303" s="40"/>
      <c r="P303" s="40"/>
      <c r="Q303" s="39"/>
      <c r="R303" s="39"/>
      <c r="S303" s="39"/>
    </row>
    <row r="304" spans="2:19" ht="16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40"/>
      <c r="O304" s="40"/>
      <c r="P304" s="40"/>
      <c r="Q304" s="39"/>
      <c r="R304" s="39"/>
      <c r="S304" s="39"/>
    </row>
    <row r="305" spans="2:19" ht="16"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40"/>
      <c r="O305" s="40"/>
      <c r="P305" s="40"/>
      <c r="Q305" s="39"/>
      <c r="R305" s="39"/>
      <c r="S305" s="39"/>
    </row>
    <row r="306" spans="2:19" ht="16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40"/>
      <c r="O306" s="40"/>
      <c r="P306" s="40"/>
      <c r="Q306" s="39"/>
      <c r="R306" s="39"/>
      <c r="S306" s="39"/>
    </row>
    <row r="307" spans="2:19" ht="16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40"/>
      <c r="O307" s="40"/>
      <c r="P307" s="40"/>
      <c r="Q307" s="39"/>
      <c r="R307" s="39"/>
      <c r="S307" s="39"/>
    </row>
    <row r="308" spans="2:19" ht="16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40"/>
      <c r="O308" s="40"/>
      <c r="P308" s="40"/>
      <c r="Q308" s="39"/>
      <c r="R308" s="39"/>
      <c r="S308" s="39"/>
    </row>
    <row r="309" spans="2:19" ht="16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40"/>
      <c r="O309" s="40"/>
      <c r="P309" s="40"/>
      <c r="Q309" s="39"/>
      <c r="R309" s="39"/>
      <c r="S309" s="39"/>
    </row>
    <row r="310" spans="2:19" ht="16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40"/>
      <c r="O310" s="40"/>
      <c r="P310" s="40"/>
      <c r="Q310" s="39"/>
      <c r="R310" s="39"/>
      <c r="S310" s="39"/>
    </row>
    <row r="311" spans="2:19" ht="16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40"/>
      <c r="O311" s="40"/>
      <c r="P311" s="40"/>
      <c r="Q311" s="39"/>
      <c r="R311" s="39"/>
      <c r="S311" s="39"/>
    </row>
    <row r="312" spans="2:19" ht="16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40"/>
      <c r="O312" s="40"/>
      <c r="P312" s="40"/>
      <c r="Q312" s="39"/>
      <c r="R312" s="39"/>
      <c r="S312" s="39"/>
    </row>
    <row r="313" spans="2:19" ht="16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40"/>
      <c r="O313" s="40"/>
      <c r="P313" s="40"/>
      <c r="Q313" s="39"/>
      <c r="R313" s="39"/>
      <c r="S313" s="39"/>
    </row>
    <row r="314" spans="2:19" ht="16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40"/>
      <c r="O314" s="40"/>
      <c r="P314" s="40"/>
      <c r="Q314" s="39"/>
      <c r="R314" s="39"/>
      <c r="S314" s="39"/>
    </row>
    <row r="315" spans="2:19" ht="16"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40"/>
      <c r="O315" s="40"/>
      <c r="P315" s="40"/>
      <c r="Q315" s="39"/>
      <c r="R315" s="39"/>
      <c r="S315" s="39"/>
    </row>
    <row r="316" spans="2:19" ht="16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40"/>
      <c r="O316" s="40"/>
      <c r="P316" s="40"/>
      <c r="Q316" s="39"/>
      <c r="R316" s="39"/>
      <c r="S316" s="39"/>
    </row>
    <row r="317" spans="2:19" ht="16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40"/>
      <c r="O317" s="40"/>
      <c r="P317" s="40"/>
      <c r="Q317" s="39"/>
      <c r="R317" s="39"/>
      <c r="S317" s="39"/>
    </row>
    <row r="318" spans="2:19" ht="16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40"/>
      <c r="O318" s="40"/>
      <c r="P318" s="40"/>
      <c r="Q318" s="39"/>
      <c r="R318" s="39"/>
      <c r="S318" s="39"/>
    </row>
    <row r="319" spans="2:19" ht="16"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40"/>
      <c r="O319" s="40"/>
      <c r="P319" s="40"/>
      <c r="Q319" s="39"/>
      <c r="R319" s="39"/>
      <c r="S319" s="39"/>
    </row>
    <row r="320" spans="2:19" ht="16"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40"/>
      <c r="O320" s="40"/>
      <c r="P320" s="40"/>
      <c r="Q320" s="39"/>
      <c r="R320" s="39"/>
      <c r="S320" s="39"/>
    </row>
    <row r="321" spans="2:19" ht="16"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40"/>
      <c r="O321" s="40"/>
      <c r="P321" s="40"/>
      <c r="Q321" s="39"/>
      <c r="R321" s="39"/>
      <c r="S321" s="39"/>
    </row>
    <row r="322" spans="2:19" ht="16"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40"/>
      <c r="O322" s="40"/>
      <c r="P322" s="40"/>
      <c r="Q322" s="39"/>
      <c r="R322" s="39"/>
      <c r="S322" s="39"/>
    </row>
    <row r="323" spans="2:19" ht="16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40"/>
      <c r="O323" s="40"/>
      <c r="P323" s="40"/>
      <c r="Q323" s="39"/>
      <c r="R323" s="39"/>
      <c r="S323" s="39"/>
    </row>
    <row r="324" spans="2:19" ht="16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40"/>
      <c r="O324" s="40"/>
      <c r="P324" s="40"/>
      <c r="Q324" s="39"/>
      <c r="R324" s="39"/>
      <c r="S324" s="39"/>
    </row>
    <row r="325" spans="2:19" ht="16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40"/>
      <c r="O325" s="40"/>
      <c r="P325" s="40"/>
      <c r="Q325" s="39"/>
      <c r="R325" s="39"/>
      <c r="S325" s="39"/>
    </row>
    <row r="326" spans="2:19" ht="16"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40"/>
      <c r="O326" s="40"/>
      <c r="P326" s="40"/>
      <c r="Q326" s="39"/>
      <c r="R326" s="39"/>
      <c r="S326" s="39"/>
    </row>
    <row r="327" spans="2:19" ht="16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40"/>
      <c r="O327" s="40"/>
      <c r="P327" s="40"/>
      <c r="Q327" s="39"/>
      <c r="R327" s="39"/>
      <c r="S327" s="39"/>
    </row>
    <row r="328" spans="2:19" ht="16"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40"/>
      <c r="O328" s="40"/>
      <c r="P328" s="40"/>
      <c r="Q328" s="39"/>
      <c r="R328" s="39"/>
      <c r="S328" s="39"/>
    </row>
    <row r="329" spans="2:19" ht="16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40"/>
      <c r="O329" s="40"/>
      <c r="P329" s="40"/>
      <c r="Q329" s="39"/>
      <c r="R329" s="39"/>
      <c r="S329" s="39"/>
    </row>
    <row r="330" spans="2:19" ht="16"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40"/>
      <c r="O330" s="40"/>
      <c r="P330" s="40"/>
      <c r="Q330" s="39"/>
      <c r="R330" s="39"/>
      <c r="S330" s="39"/>
    </row>
    <row r="331" spans="2:19" ht="16"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40"/>
      <c r="O331" s="40"/>
      <c r="P331" s="40"/>
      <c r="Q331" s="39"/>
      <c r="R331" s="39"/>
      <c r="S331" s="39"/>
    </row>
    <row r="332" spans="2:19" ht="16"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40"/>
      <c r="O332" s="40"/>
      <c r="P332" s="40"/>
      <c r="Q332" s="39"/>
      <c r="R332" s="39"/>
      <c r="S332" s="39"/>
    </row>
    <row r="333" spans="2:19" ht="16"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40"/>
      <c r="O333" s="40"/>
      <c r="P333" s="40"/>
      <c r="Q333" s="39"/>
      <c r="R333" s="39"/>
      <c r="S333" s="39"/>
    </row>
    <row r="334" spans="2:19" ht="16"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40"/>
      <c r="O334" s="40"/>
      <c r="P334" s="40"/>
      <c r="Q334" s="39"/>
      <c r="R334" s="39"/>
      <c r="S334" s="39"/>
    </row>
    <row r="335" spans="2:19" ht="16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40"/>
      <c r="O335" s="40"/>
      <c r="P335" s="40"/>
      <c r="Q335" s="39"/>
      <c r="R335" s="39"/>
      <c r="S335" s="39"/>
    </row>
    <row r="336" spans="2:19" ht="16"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40"/>
      <c r="O336" s="40"/>
      <c r="P336" s="40"/>
      <c r="Q336" s="39"/>
      <c r="R336" s="39"/>
      <c r="S336" s="39"/>
    </row>
    <row r="337" spans="2:19" ht="16"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40"/>
      <c r="O337" s="40"/>
      <c r="P337" s="40"/>
      <c r="Q337" s="39"/>
      <c r="R337" s="39"/>
      <c r="S337" s="39"/>
    </row>
    <row r="338" spans="2:19" ht="16"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40"/>
      <c r="O338" s="40"/>
      <c r="P338" s="40"/>
      <c r="Q338" s="39"/>
      <c r="R338" s="39"/>
      <c r="S338" s="39"/>
    </row>
    <row r="339" spans="2:19" ht="16"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40"/>
      <c r="O339" s="40"/>
      <c r="P339" s="40"/>
      <c r="Q339" s="39"/>
      <c r="R339" s="39"/>
      <c r="S339" s="39"/>
    </row>
    <row r="340" spans="2:19" ht="16"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40"/>
      <c r="O340" s="40"/>
      <c r="P340" s="40"/>
      <c r="Q340" s="39"/>
      <c r="R340" s="39"/>
      <c r="S340" s="39"/>
    </row>
    <row r="341" spans="2:19" ht="16"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40"/>
      <c r="O341" s="40"/>
      <c r="P341" s="40"/>
      <c r="Q341" s="39"/>
      <c r="R341" s="39"/>
      <c r="S341" s="39"/>
    </row>
    <row r="342" spans="2:19" ht="16"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40"/>
      <c r="O342" s="40"/>
      <c r="P342" s="40"/>
      <c r="Q342" s="39"/>
      <c r="R342" s="39"/>
      <c r="S342" s="39"/>
    </row>
    <row r="343" spans="2:19" ht="16"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40"/>
      <c r="O343" s="40"/>
      <c r="P343" s="40"/>
      <c r="Q343" s="39"/>
      <c r="R343" s="39"/>
      <c r="S343" s="39"/>
    </row>
    <row r="344" spans="2:19" ht="16"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40"/>
      <c r="O344" s="40"/>
      <c r="P344" s="40"/>
      <c r="Q344" s="39"/>
      <c r="R344" s="39"/>
      <c r="S344" s="39"/>
    </row>
    <row r="345" spans="2:19" ht="16"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40"/>
      <c r="O345" s="40"/>
      <c r="P345" s="40"/>
      <c r="Q345" s="39"/>
      <c r="R345" s="39"/>
      <c r="S345" s="39"/>
    </row>
    <row r="346" spans="2:19" ht="16"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40"/>
      <c r="O346" s="40"/>
      <c r="P346" s="40"/>
      <c r="Q346" s="39"/>
      <c r="R346" s="39"/>
      <c r="S346" s="39"/>
    </row>
    <row r="347" spans="2:19" ht="16"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40"/>
      <c r="O347" s="40"/>
      <c r="P347" s="40"/>
      <c r="Q347" s="39"/>
      <c r="R347" s="39"/>
      <c r="S347" s="39"/>
    </row>
    <row r="348" spans="2:19" ht="16"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40"/>
      <c r="O348" s="40"/>
      <c r="P348" s="40"/>
      <c r="Q348" s="39"/>
      <c r="R348" s="39"/>
      <c r="S348" s="39"/>
    </row>
    <row r="349" spans="2:19" ht="16"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40"/>
      <c r="O349" s="40"/>
      <c r="P349" s="40"/>
      <c r="Q349" s="39"/>
      <c r="R349" s="39"/>
      <c r="S349" s="39"/>
    </row>
    <row r="350" spans="2:19" ht="16"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40"/>
      <c r="O350" s="40"/>
      <c r="P350" s="40"/>
      <c r="Q350" s="39"/>
      <c r="R350" s="39"/>
      <c r="S350" s="39"/>
    </row>
    <row r="351" spans="2:19" ht="16"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40"/>
      <c r="O351" s="40"/>
      <c r="P351" s="40"/>
      <c r="Q351" s="39"/>
      <c r="R351" s="39"/>
      <c r="S351" s="39"/>
    </row>
    <row r="352" spans="2:19" ht="16"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40"/>
      <c r="O352" s="40"/>
      <c r="P352" s="40"/>
      <c r="Q352" s="39"/>
      <c r="R352" s="39"/>
      <c r="S352" s="39"/>
    </row>
    <row r="353" spans="2:19" ht="16"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40"/>
      <c r="O353" s="40"/>
      <c r="P353" s="40"/>
      <c r="Q353" s="39"/>
      <c r="R353" s="39"/>
      <c r="S353" s="39"/>
    </row>
    <row r="354" spans="2:19" ht="16"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40"/>
      <c r="O354" s="40"/>
      <c r="P354" s="40"/>
      <c r="Q354" s="39"/>
      <c r="R354" s="39"/>
      <c r="S354" s="39"/>
    </row>
    <row r="355" spans="2:19" ht="16"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40"/>
      <c r="O355" s="40"/>
      <c r="P355" s="40"/>
      <c r="Q355" s="39"/>
      <c r="R355" s="39"/>
      <c r="S355" s="39"/>
    </row>
    <row r="356" spans="2:19" ht="16"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40"/>
      <c r="O356" s="40"/>
      <c r="P356" s="40"/>
      <c r="Q356" s="39"/>
      <c r="R356" s="39"/>
      <c r="S356" s="39"/>
    </row>
    <row r="357" spans="2:19" ht="16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40"/>
      <c r="O357" s="40"/>
      <c r="P357" s="40"/>
      <c r="Q357" s="39"/>
      <c r="R357" s="39"/>
      <c r="S357" s="39"/>
    </row>
    <row r="358" spans="2:19" ht="16"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40"/>
      <c r="O358" s="40"/>
      <c r="P358" s="40"/>
      <c r="Q358" s="39"/>
      <c r="R358" s="39"/>
      <c r="S358" s="39"/>
    </row>
    <row r="359" spans="2:19" ht="16"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40"/>
      <c r="O359" s="40"/>
      <c r="P359" s="40"/>
      <c r="Q359" s="39"/>
      <c r="R359" s="39"/>
      <c r="S359" s="39"/>
    </row>
    <row r="360" spans="2:19" ht="16"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40"/>
      <c r="O360" s="40"/>
      <c r="P360" s="40"/>
      <c r="Q360" s="39"/>
      <c r="R360" s="39"/>
      <c r="S360" s="39"/>
    </row>
    <row r="361" spans="2:19" ht="16"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40"/>
      <c r="O361" s="40"/>
      <c r="P361" s="40"/>
      <c r="Q361" s="39"/>
      <c r="R361" s="39"/>
      <c r="S361" s="39"/>
    </row>
    <row r="362" spans="2:19" ht="16"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40"/>
      <c r="O362" s="40"/>
      <c r="P362" s="40"/>
      <c r="Q362" s="39"/>
      <c r="R362" s="39"/>
      <c r="S362" s="39"/>
    </row>
    <row r="363" spans="2:19" ht="16"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40"/>
      <c r="O363" s="40"/>
      <c r="P363" s="40"/>
      <c r="Q363" s="39"/>
      <c r="R363" s="39"/>
      <c r="S363" s="39"/>
    </row>
    <row r="364" spans="2:19" ht="16"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40"/>
      <c r="O364" s="40"/>
      <c r="P364" s="40"/>
      <c r="Q364" s="39"/>
      <c r="R364" s="39"/>
      <c r="S364" s="39"/>
    </row>
    <row r="365" spans="2:19" ht="16"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40"/>
      <c r="O365" s="40"/>
      <c r="P365" s="40"/>
      <c r="Q365" s="39"/>
      <c r="R365" s="39"/>
      <c r="S365" s="39"/>
    </row>
    <row r="366" spans="2:19" ht="16"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40"/>
      <c r="O366" s="40"/>
      <c r="P366" s="40"/>
      <c r="Q366" s="39"/>
      <c r="R366" s="39"/>
      <c r="S366" s="39"/>
    </row>
    <row r="367" spans="2:19" ht="16"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40"/>
      <c r="O367" s="40"/>
      <c r="P367" s="40"/>
      <c r="Q367" s="39"/>
      <c r="R367" s="39"/>
      <c r="S367" s="39"/>
    </row>
    <row r="368" spans="2:19" ht="16"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40"/>
      <c r="O368" s="40"/>
      <c r="P368" s="40"/>
      <c r="Q368" s="39"/>
      <c r="R368" s="39"/>
      <c r="S368" s="39"/>
    </row>
    <row r="369" spans="2:19" ht="16"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40"/>
      <c r="O369" s="40"/>
      <c r="P369" s="40"/>
      <c r="Q369" s="39"/>
      <c r="R369" s="39"/>
      <c r="S369" s="39"/>
    </row>
    <row r="370" spans="2:19" ht="16"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40"/>
      <c r="O370" s="40"/>
      <c r="P370" s="40"/>
      <c r="Q370" s="39"/>
      <c r="R370" s="39"/>
      <c r="S370" s="39"/>
    </row>
    <row r="371" spans="2:19" ht="16"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40"/>
      <c r="O371" s="40"/>
      <c r="P371" s="40"/>
      <c r="Q371" s="39"/>
      <c r="R371" s="39"/>
      <c r="S371" s="39"/>
    </row>
    <row r="372" spans="2:19" ht="16"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40"/>
      <c r="O372" s="40"/>
      <c r="P372" s="40"/>
      <c r="Q372" s="39"/>
      <c r="R372" s="39"/>
      <c r="S372" s="39"/>
    </row>
    <row r="373" spans="2:19" ht="16"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40"/>
      <c r="O373" s="40"/>
      <c r="P373" s="40"/>
      <c r="Q373" s="39"/>
      <c r="R373" s="39"/>
      <c r="S373" s="39"/>
    </row>
    <row r="374" spans="2:19" ht="16"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40"/>
      <c r="O374" s="40"/>
      <c r="P374" s="40"/>
      <c r="Q374" s="39"/>
      <c r="R374" s="39"/>
      <c r="S374" s="39"/>
    </row>
    <row r="375" spans="2:19" ht="16"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40"/>
      <c r="O375" s="40"/>
      <c r="P375" s="40"/>
      <c r="Q375" s="39"/>
      <c r="R375" s="39"/>
      <c r="S375" s="39"/>
    </row>
    <row r="376" spans="2:19" ht="16"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40"/>
      <c r="O376" s="40"/>
      <c r="P376" s="40"/>
      <c r="Q376" s="39"/>
      <c r="R376" s="39"/>
      <c r="S376" s="39"/>
    </row>
    <row r="377" spans="2:19" ht="16"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40"/>
      <c r="O377" s="40"/>
      <c r="P377" s="40"/>
      <c r="Q377" s="39"/>
      <c r="R377" s="39"/>
      <c r="S377" s="39"/>
    </row>
    <row r="378" spans="2:19" ht="16"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40"/>
      <c r="O378" s="40"/>
      <c r="P378" s="40"/>
      <c r="Q378" s="39"/>
      <c r="R378" s="39"/>
      <c r="S378" s="39"/>
    </row>
    <row r="379" spans="2:19" ht="16"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40"/>
      <c r="O379" s="40"/>
      <c r="P379" s="40"/>
      <c r="Q379" s="39"/>
      <c r="R379" s="39"/>
      <c r="S379" s="39"/>
    </row>
    <row r="380" spans="2:19" ht="16"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40"/>
      <c r="O380" s="40"/>
      <c r="P380" s="40"/>
      <c r="Q380" s="39"/>
      <c r="R380" s="39"/>
      <c r="S380" s="39"/>
    </row>
    <row r="381" spans="2:19" ht="16"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40"/>
      <c r="O381" s="40"/>
      <c r="P381" s="40"/>
      <c r="Q381" s="39"/>
      <c r="R381" s="39"/>
      <c r="S381" s="39"/>
    </row>
    <row r="382" spans="2:19" ht="16"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40"/>
      <c r="O382" s="40"/>
      <c r="P382" s="40"/>
      <c r="Q382" s="39"/>
      <c r="R382" s="39"/>
      <c r="S382" s="39"/>
    </row>
    <row r="383" spans="2:19" ht="16"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40"/>
      <c r="O383" s="40"/>
      <c r="P383" s="40"/>
      <c r="Q383" s="39"/>
      <c r="R383" s="39"/>
      <c r="S383" s="39"/>
    </row>
    <row r="384" spans="2:19" ht="16"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40"/>
      <c r="O384" s="40"/>
      <c r="P384" s="40"/>
      <c r="Q384" s="39"/>
      <c r="R384" s="39"/>
      <c r="S384" s="39"/>
    </row>
    <row r="385" spans="2:19" ht="16"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40"/>
      <c r="O385" s="40"/>
      <c r="P385" s="40"/>
      <c r="Q385" s="39"/>
      <c r="R385" s="39"/>
      <c r="S385" s="39"/>
    </row>
    <row r="386" spans="2:19" ht="16"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40"/>
      <c r="O386" s="40"/>
      <c r="P386" s="40"/>
      <c r="Q386" s="39"/>
      <c r="R386" s="39"/>
      <c r="S386" s="39"/>
    </row>
    <row r="387" spans="2:19" ht="16"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40"/>
      <c r="O387" s="40"/>
      <c r="P387" s="40"/>
      <c r="Q387" s="39"/>
      <c r="R387" s="39"/>
      <c r="S387" s="39"/>
    </row>
    <row r="388" spans="2:19" ht="16"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40"/>
      <c r="O388" s="40"/>
      <c r="P388" s="40"/>
      <c r="Q388" s="39"/>
      <c r="R388" s="39"/>
      <c r="S388" s="39"/>
    </row>
    <row r="389" spans="2:19" ht="16"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40"/>
      <c r="O389" s="40"/>
      <c r="P389" s="40"/>
      <c r="Q389" s="39"/>
      <c r="R389" s="39"/>
      <c r="S389" s="39"/>
    </row>
    <row r="390" spans="2:19" ht="16"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40"/>
      <c r="O390" s="40"/>
      <c r="P390" s="40"/>
      <c r="Q390" s="39"/>
      <c r="R390" s="39"/>
      <c r="S390" s="39"/>
    </row>
    <row r="391" spans="2:19" ht="16"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40"/>
      <c r="O391" s="40"/>
      <c r="P391" s="40"/>
      <c r="Q391" s="39"/>
      <c r="R391" s="39"/>
      <c r="S391" s="39"/>
    </row>
    <row r="392" spans="2:19" ht="16"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40"/>
      <c r="O392" s="40"/>
      <c r="P392" s="40"/>
      <c r="Q392" s="39"/>
      <c r="R392" s="39"/>
      <c r="S392" s="39"/>
    </row>
    <row r="393" spans="2:19" ht="16"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40"/>
      <c r="O393" s="40"/>
      <c r="P393" s="40"/>
      <c r="Q393" s="39"/>
      <c r="R393" s="39"/>
      <c r="S393" s="39"/>
    </row>
    <row r="394" spans="2:19" ht="16"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40"/>
      <c r="O394" s="40"/>
      <c r="P394" s="40"/>
      <c r="Q394" s="39"/>
      <c r="R394" s="39"/>
      <c r="S394" s="39"/>
    </row>
    <row r="395" spans="2:19" ht="16"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40"/>
      <c r="O395" s="40"/>
      <c r="P395" s="40"/>
      <c r="Q395" s="39"/>
      <c r="R395" s="39"/>
      <c r="S395" s="39"/>
    </row>
    <row r="396" spans="2:19" ht="16"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40"/>
      <c r="O396" s="40"/>
      <c r="P396" s="40"/>
      <c r="Q396" s="39"/>
      <c r="R396" s="39"/>
      <c r="S396" s="39"/>
    </row>
    <row r="397" spans="2:19" ht="16"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40"/>
      <c r="O397" s="40"/>
      <c r="P397" s="40"/>
      <c r="Q397" s="39"/>
      <c r="R397" s="39"/>
      <c r="S397" s="39"/>
    </row>
    <row r="398" spans="2:19" ht="16"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40"/>
      <c r="O398" s="40"/>
      <c r="P398" s="40"/>
      <c r="Q398" s="39"/>
      <c r="R398" s="39"/>
      <c r="S398" s="39"/>
    </row>
    <row r="399" spans="2:19" ht="16"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40"/>
      <c r="O399" s="40"/>
      <c r="P399" s="40"/>
      <c r="Q399" s="39"/>
      <c r="R399" s="39"/>
      <c r="S399" s="39"/>
    </row>
    <row r="400" spans="2:19" ht="16"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40"/>
      <c r="O400" s="40"/>
      <c r="P400" s="40"/>
      <c r="Q400" s="39"/>
      <c r="R400" s="39"/>
      <c r="S400" s="39"/>
    </row>
    <row r="401" spans="2:19" ht="16"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40"/>
      <c r="O401" s="40"/>
      <c r="P401" s="40"/>
      <c r="Q401" s="39"/>
      <c r="R401" s="39"/>
      <c r="S401" s="39"/>
    </row>
    <row r="402" spans="2:19" ht="16"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40"/>
      <c r="O402" s="40"/>
      <c r="P402" s="40"/>
      <c r="Q402" s="39"/>
      <c r="R402" s="39"/>
      <c r="S402" s="39"/>
    </row>
    <row r="403" spans="2:19" ht="16"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40"/>
      <c r="O403" s="40"/>
      <c r="P403" s="40"/>
      <c r="Q403" s="39"/>
      <c r="R403" s="39"/>
      <c r="S403" s="39"/>
    </row>
    <row r="404" spans="2:19" ht="16"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40"/>
      <c r="O404" s="40"/>
      <c r="P404" s="40"/>
      <c r="Q404" s="39"/>
      <c r="R404" s="39"/>
      <c r="S404" s="39"/>
    </row>
    <row r="405" spans="2:19" ht="16"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40"/>
      <c r="O405" s="40"/>
      <c r="P405" s="40"/>
      <c r="Q405" s="39"/>
      <c r="R405" s="39"/>
      <c r="S405" s="39"/>
    </row>
    <row r="406" spans="2:19" ht="16"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40"/>
      <c r="O406" s="40"/>
      <c r="P406" s="40"/>
      <c r="Q406" s="39"/>
      <c r="R406" s="39"/>
      <c r="S406" s="39"/>
    </row>
    <row r="407" spans="2:19" ht="16"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40"/>
      <c r="O407" s="40"/>
      <c r="P407" s="40"/>
      <c r="Q407" s="39"/>
      <c r="R407" s="39"/>
      <c r="S407" s="39"/>
    </row>
    <row r="408" spans="2:19" ht="16"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40"/>
      <c r="O408" s="40"/>
      <c r="P408" s="40"/>
      <c r="Q408" s="39"/>
      <c r="R408" s="39"/>
      <c r="S408" s="39"/>
    </row>
    <row r="409" spans="2:19" ht="16"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40"/>
      <c r="O409" s="40"/>
      <c r="P409" s="40"/>
      <c r="Q409" s="39"/>
      <c r="R409" s="39"/>
      <c r="S409" s="39"/>
    </row>
    <row r="410" spans="2:19" ht="16"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40"/>
      <c r="O410" s="40"/>
      <c r="P410" s="40"/>
      <c r="Q410" s="39"/>
      <c r="R410" s="39"/>
      <c r="S410" s="39"/>
    </row>
    <row r="411" spans="2:19" ht="16"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40"/>
      <c r="O411" s="40"/>
      <c r="P411" s="40"/>
      <c r="Q411" s="39"/>
      <c r="R411" s="39"/>
      <c r="S411" s="39"/>
    </row>
    <row r="412" spans="2:19" ht="16"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40"/>
      <c r="O412" s="40"/>
      <c r="P412" s="40"/>
      <c r="Q412" s="39"/>
      <c r="R412" s="39"/>
      <c r="S412" s="39"/>
    </row>
    <row r="413" spans="2:19" ht="16"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40"/>
      <c r="O413" s="40"/>
      <c r="P413" s="40"/>
      <c r="Q413" s="39"/>
      <c r="R413" s="39"/>
      <c r="S413" s="39"/>
    </row>
    <row r="414" spans="2:19" ht="16"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40"/>
      <c r="O414" s="40"/>
      <c r="P414" s="40"/>
      <c r="Q414" s="39"/>
      <c r="R414" s="39"/>
      <c r="S414" s="39"/>
    </row>
    <row r="415" spans="2:19" ht="16"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40"/>
      <c r="O415" s="40"/>
      <c r="P415" s="40"/>
      <c r="Q415" s="39"/>
      <c r="R415" s="39"/>
      <c r="S415" s="39"/>
    </row>
    <row r="416" spans="2:19" ht="16"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40"/>
      <c r="O416" s="40"/>
      <c r="P416" s="40"/>
      <c r="Q416" s="39"/>
      <c r="R416" s="39"/>
      <c r="S416" s="39"/>
    </row>
    <row r="417" spans="2:19" ht="16"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40"/>
      <c r="O417" s="40"/>
      <c r="P417" s="40"/>
      <c r="Q417" s="39"/>
      <c r="R417" s="39"/>
      <c r="S417" s="39"/>
    </row>
    <row r="418" spans="2:19" ht="16"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40"/>
      <c r="O418" s="40"/>
      <c r="P418" s="40"/>
      <c r="Q418" s="39"/>
      <c r="R418" s="39"/>
      <c r="S418" s="39"/>
    </row>
    <row r="419" spans="2:19" ht="16"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40"/>
      <c r="O419" s="40"/>
      <c r="P419" s="40"/>
      <c r="Q419" s="39"/>
      <c r="R419" s="39"/>
      <c r="S419" s="39"/>
    </row>
    <row r="420" spans="2:19" ht="16"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40"/>
      <c r="O420" s="40"/>
      <c r="P420" s="40"/>
      <c r="Q420" s="39"/>
      <c r="R420" s="39"/>
      <c r="S420" s="39"/>
    </row>
    <row r="421" spans="2:19" ht="16"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40"/>
      <c r="O421" s="40"/>
      <c r="P421" s="40"/>
      <c r="Q421" s="39"/>
      <c r="R421" s="39"/>
      <c r="S421" s="39"/>
    </row>
    <row r="422" spans="2:19" ht="16"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40"/>
      <c r="O422" s="40"/>
      <c r="P422" s="40"/>
      <c r="Q422" s="39"/>
      <c r="R422" s="39"/>
      <c r="S422" s="39"/>
    </row>
    <row r="423" spans="2:19" ht="16"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40"/>
      <c r="O423" s="40"/>
      <c r="P423" s="40"/>
      <c r="Q423" s="39"/>
      <c r="R423" s="39"/>
      <c r="S423" s="39"/>
    </row>
    <row r="424" spans="2:19" ht="16"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40"/>
      <c r="O424" s="40"/>
      <c r="P424" s="40"/>
      <c r="Q424" s="39"/>
      <c r="R424" s="39"/>
      <c r="S424" s="39"/>
    </row>
    <row r="425" spans="2:19" ht="16"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40"/>
      <c r="O425" s="40"/>
      <c r="P425" s="40"/>
      <c r="Q425" s="39"/>
      <c r="R425" s="39"/>
      <c r="S425" s="39"/>
    </row>
    <row r="426" spans="2:19" ht="16"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40"/>
      <c r="O426" s="40"/>
      <c r="P426" s="40"/>
      <c r="Q426" s="39"/>
      <c r="R426" s="39"/>
      <c r="S426" s="39"/>
    </row>
    <row r="427" spans="2:19" ht="16"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40"/>
      <c r="O427" s="40"/>
      <c r="P427" s="40"/>
      <c r="Q427" s="39"/>
      <c r="R427" s="39"/>
      <c r="S427" s="39"/>
    </row>
    <row r="428" spans="2:19" ht="16"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40"/>
      <c r="O428" s="40"/>
      <c r="P428" s="40"/>
      <c r="Q428" s="39"/>
      <c r="R428" s="39"/>
      <c r="S428" s="39"/>
    </row>
    <row r="429" spans="2:19" ht="16"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40"/>
      <c r="O429" s="40"/>
      <c r="P429" s="40"/>
      <c r="Q429" s="39"/>
      <c r="R429" s="39"/>
      <c r="S429" s="39"/>
    </row>
    <row r="430" spans="2:19" ht="16"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40"/>
      <c r="O430" s="40"/>
      <c r="P430" s="40"/>
      <c r="Q430" s="39"/>
      <c r="R430" s="39"/>
      <c r="S430" s="39"/>
    </row>
    <row r="431" spans="2:19" ht="16"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40"/>
      <c r="O431" s="40"/>
      <c r="P431" s="40"/>
      <c r="Q431" s="39"/>
      <c r="R431" s="39"/>
      <c r="S431" s="39"/>
    </row>
    <row r="432" spans="2:19" ht="16"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40"/>
      <c r="O432" s="40"/>
      <c r="P432" s="40"/>
      <c r="Q432" s="39"/>
      <c r="R432" s="39"/>
      <c r="S432" s="39"/>
    </row>
    <row r="433" spans="2:19" ht="16"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40"/>
      <c r="O433" s="40"/>
      <c r="P433" s="40"/>
      <c r="Q433" s="39"/>
      <c r="R433" s="39"/>
      <c r="S433" s="39"/>
    </row>
    <row r="434" spans="2:19" ht="16"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40"/>
      <c r="O434" s="40"/>
      <c r="P434" s="40"/>
      <c r="Q434" s="39"/>
      <c r="R434" s="39"/>
      <c r="S434" s="39"/>
    </row>
    <row r="435" spans="2:19" ht="16"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40"/>
      <c r="O435" s="40"/>
      <c r="P435" s="40"/>
      <c r="Q435" s="39"/>
      <c r="R435" s="39"/>
      <c r="S435" s="39"/>
    </row>
    <row r="436" spans="2:19" ht="16"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40"/>
      <c r="O436" s="40"/>
      <c r="P436" s="40"/>
      <c r="Q436" s="39"/>
      <c r="R436" s="39"/>
      <c r="S436" s="39"/>
    </row>
    <row r="437" spans="2:19" ht="16"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40"/>
      <c r="O437" s="40"/>
      <c r="P437" s="40"/>
      <c r="Q437" s="39"/>
      <c r="R437" s="39"/>
      <c r="S437" s="39"/>
    </row>
    <row r="438" spans="2:19" ht="16"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40"/>
      <c r="O438" s="40"/>
      <c r="P438" s="40"/>
      <c r="Q438" s="39"/>
      <c r="R438" s="39"/>
      <c r="S438" s="39"/>
    </row>
    <row r="439" spans="2:19" ht="16"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40"/>
      <c r="O439" s="40"/>
      <c r="P439" s="40"/>
      <c r="Q439" s="39"/>
      <c r="R439" s="39"/>
      <c r="S439" s="39"/>
    </row>
    <row r="440" spans="2:19" ht="16"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40"/>
      <c r="O440" s="40"/>
      <c r="P440" s="40"/>
      <c r="Q440" s="39"/>
      <c r="R440" s="39"/>
      <c r="S440" s="39"/>
    </row>
    <row r="441" spans="2:19" ht="16"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40"/>
      <c r="O441" s="40"/>
      <c r="P441" s="40"/>
      <c r="Q441" s="39"/>
      <c r="R441" s="39"/>
      <c r="S441" s="39"/>
    </row>
    <row r="442" spans="2:19" ht="16"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40"/>
      <c r="O442" s="40"/>
      <c r="P442" s="40"/>
      <c r="Q442" s="39"/>
      <c r="R442" s="39"/>
      <c r="S442" s="39"/>
    </row>
    <row r="443" spans="2:19" ht="16"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40"/>
      <c r="O443" s="40"/>
      <c r="P443" s="40"/>
      <c r="Q443" s="39"/>
      <c r="R443" s="39"/>
      <c r="S443" s="39"/>
    </row>
    <row r="444" spans="2:19" ht="16"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40"/>
      <c r="O444" s="40"/>
      <c r="P444" s="40"/>
      <c r="Q444" s="39"/>
      <c r="R444" s="39"/>
      <c r="S444" s="39"/>
    </row>
    <row r="445" spans="2:19" ht="16"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40"/>
      <c r="O445" s="40"/>
      <c r="P445" s="40"/>
      <c r="Q445" s="39"/>
      <c r="R445" s="39"/>
      <c r="S445" s="39"/>
    </row>
    <row r="446" spans="2:19" ht="16"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40"/>
      <c r="O446" s="40"/>
      <c r="P446" s="40"/>
      <c r="Q446" s="39"/>
      <c r="R446" s="39"/>
      <c r="S446" s="39"/>
    </row>
    <row r="447" spans="2:19" ht="16"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40"/>
      <c r="O447" s="40"/>
      <c r="P447" s="40"/>
      <c r="Q447" s="39"/>
      <c r="R447" s="39"/>
      <c r="S447" s="39"/>
    </row>
    <row r="448" spans="2:19" ht="16"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40"/>
      <c r="O448" s="40"/>
      <c r="P448" s="40"/>
      <c r="Q448" s="39"/>
      <c r="R448" s="39"/>
      <c r="S448" s="39"/>
    </row>
    <row r="449" spans="2:19" ht="16"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40"/>
      <c r="O449" s="40"/>
      <c r="P449" s="40"/>
      <c r="Q449" s="39"/>
      <c r="R449" s="39"/>
      <c r="S449" s="39"/>
    </row>
    <row r="450" spans="2:19" ht="16"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40"/>
      <c r="O450" s="40"/>
      <c r="P450" s="40"/>
      <c r="Q450" s="39"/>
      <c r="R450" s="39"/>
      <c r="S450" s="39"/>
    </row>
    <row r="451" spans="2:19" ht="16"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40"/>
      <c r="O451" s="40"/>
      <c r="P451" s="40"/>
      <c r="Q451" s="39"/>
      <c r="R451" s="39"/>
      <c r="S451" s="39"/>
    </row>
    <row r="452" spans="2:19" ht="16"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40"/>
      <c r="O452" s="40"/>
      <c r="P452" s="40"/>
      <c r="Q452" s="39"/>
      <c r="R452" s="39"/>
      <c r="S452" s="39"/>
    </row>
    <row r="453" spans="2:19" ht="16"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40"/>
      <c r="O453" s="40"/>
      <c r="P453" s="40"/>
      <c r="Q453" s="39"/>
      <c r="R453" s="39"/>
      <c r="S453" s="39"/>
    </row>
    <row r="454" spans="2:19" ht="16"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40"/>
      <c r="O454" s="40"/>
      <c r="P454" s="40"/>
      <c r="Q454" s="39"/>
      <c r="R454" s="39"/>
      <c r="S454" s="39"/>
    </row>
    <row r="455" spans="2:19" ht="16"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40"/>
      <c r="O455" s="40"/>
      <c r="P455" s="40"/>
      <c r="Q455" s="39"/>
      <c r="R455" s="39"/>
      <c r="S455" s="39"/>
    </row>
    <row r="456" spans="2:19" ht="16"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40"/>
      <c r="O456" s="40"/>
      <c r="P456" s="40"/>
      <c r="Q456" s="39"/>
      <c r="R456" s="39"/>
      <c r="S456" s="39"/>
    </row>
    <row r="457" spans="2:19" ht="16"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40"/>
      <c r="O457" s="40"/>
      <c r="P457" s="40"/>
      <c r="Q457" s="39"/>
      <c r="R457" s="39"/>
      <c r="S457" s="39"/>
    </row>
    <row r="458" spans="2:19" ht="16"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40"/>
      <c r="O458" s="40"/>
      <c r="P458" s="40"/>
      <c r="Q458" s="39"/>
      <c r="R458" s="39"/>
      <c r="S458" s="39"/>
    </row>
    <row r="459" spans="2:19" ht="16"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40"/>
      <c r="O459" s="40"/>
      <c r="P459" s="40"/>
      <c r="Q459" s="39"/>
      <c r="R459" s="39"/>
      <c r="S459" s="39"/>
    </row>
    <row r="460" spans="2:19" ht="16"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40"/>
      <c r="O460" s="40"/>
      <c r="P460" s="40"/>
      <c r="Q460" s="39"/>
      <c r="R460" s="39"/>
      <c r="S460" s="39"/>
    </row>
    <row r="461" spans="2:19" ht="16"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40"/>
      <c r="O461" s="40"/>
      <c r="P461" s="40"/>
      <c r="Q461" s="39"/>
      <c r="R461" s="39"/>
      <c r="S461" s="39"/>
    </row>
    <row r="462" spans="2:19" ht="16"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40"/>
      <c r="O462" s="40"/>
      <c r="P462" s="40"/>
      <c r="Q462" s="39"/>
      <c r="R462" s="39"/>
      <c r="S462" s="39"/>
    </row>
    <row r="463" spans="2:19" ht="16"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40"/>
      <c r="O463" s="40"/>
      <c r="P463" s="40"/>
      <c r="Q463" s="39"/>
      <c r="R463" s="39"/>
      <c r="S463" s="39"/>
    </row>
    <row r="464" spans="2:19" ht="16"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40"/>
      <c r="O464" s="40"/>
      <c r="P464" s="40"/>
      <c r="Q464" s="39"/>
      <c r="R464" s="39"/>
      <c r="S464" s="39"/>
    </row>
    <row r="465" spans="2:19" ht="16"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40"/>
      <c r="O465" s="40"/>
      <c r="P465" s="40"/>
      <c r="Q465" s="39"/>
      <c r="R465" s="39"/>
      <c r="S465" s="39"/>
    </row>
    <row r="466" spans="2:19" ht="16"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40"/>
      <c r="O466" s="40"/>
      <c r="P466" s="40"/>
      <c r="Q466" s="39"/>
      <c r="R466" s="39"/>
      <c r="S466" s="39"/>
    </row>
    <row r="467" spans="2:19" ht="16"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40"/>
      <c r="O467" s="40"/>
      <c r="P467" s="40"/>
      <c r="Q467" s="39"/>
      <c r="R467" s="39"/>
      <c r="S467" s="39"/>
    </row>
    <row r="468" spans="2:19" ht="16"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40"/>
      <c r="O468" s="40"/>
      <c r="P468" s="40"/>
      <c r="Q468" s="39"/>
      <c r="R468" s="39"/>
      <c r="S468" s="39"/>
    </row>
    <row r="469" spans="2:19" ht="16"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40"/>
      <c r="O469" s="40"/>
      <c r="P469" s="40"/>
      <c r="Q469" s="39"/>
      <c r="R469" s="39"/>
      <c r="S469" s="39"/>
    </row>
    <row r="470" spans="2:19" ht="16"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40"/>
      <c r="O470" s="40"/>
      <c r="P470" s="40"/>
      <c r="Q470" s="39"/>
      <c r="R470" s="39"/>
      <c r="S470" s="39"/>
    </row>
    <row r="471" spans="2:19" ht="16"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40"/>
      <c r="O471" s="40"/>
      <c r="P471" s="40"/>
      <c r="Q471" s="39"/>
      <c r="R471" s="39"/>
      <c r="S471" s="39"/>
    </row>
    <row r="472" spans="2:19" ht="16"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40"/>
      <c r="O472" s="40"/>
      <c r="P472" s="40"/>
      <c r="Q472" s="39"/>
      <c r="R472" s="39"/>
      <c r="S472" s="39"/>
    </row>
    <row r="473" spans="2:19" ht="16"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40"/>
      <c r="O473" s="40"/>
      <c r="P473" s="40"/>
      <c r="Q473" s="39"/>
      <c r="R473" s="39"/>
      <c r="S473" s="39"/>
    </row>
    <row r="474" spans="2:19" ht="16"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40"/>
      <c r="O474" s="40"/>
      <c r="P474" s="40"/>
      <c r="Q474" s="39"/>
      <c r="R474" s="39"/>
      <c r="S474" s="39"/>
    </row>
    <row r="475" spans="2:19" ht="16"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40"/>
      <c r="O475" s="40"/>
      <c r="P475" s="40"/>
      <c r="Q475" s="39"/>
      <c r="R475" s="39"/>
      <c r="S475" s="39"/>
    </row>
    <row r="476" spans="2:19" ht="16"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40"/>
      <c r="O476" s="40"/>
      <c r="P476" s="40"/>
      <c r="Q476" s="39"/>
      <c r="R476" s="39"/>
      <c r="S476" s="39"/>
    </row>
    <row r="477" spans="2:19" ht="16"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40"/>
      <c r="O477" s="40"/>
      <c r="P477" s="40"/>
      <c r="Q477" s="39"/>
      <c r="R477" s="39"/>
      <c r="S477" s="39"/>
    </row>
    <row r="478" spans="2:19" ht="16"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40"/>
      <c r="O478" s="40"/>
      <c r="P478" s="40"/>
      <c r="Q478" s="39"/>
      <c r="R478" s="39"/>
      <c r="S478" s="39"/>
    </row>
    <row r="479" spans="2:19" ht="16"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40"/>
      <c r="O479" s="40"/>
      <c r="P479" s="40"/>
      <c r="Q479" s="39"/>
      <c r="R479" s="39"/>
      <c r="S479" s="39"/>
    </row>
    <row r="480" spans="2:19" ht="16"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40"/>
      <c r="O480" s="40"/>
      <c r="P480" s="40"/>
      <c r="Q480" s="39"/>
      <c r="R480" s="39"/>
      <c r="S480" s="39"/>
    </row>
    <row r="481" spans="2:19" ht="16"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40"/>
      <c r="O481" s="40"/>
      <c r="P481" s="40"/>
      <c r="Q481" s="39"/>
      <c r="R481" s="39"/>
      <c r="S481" s="39"/>
    </row>
    <row r="482" spans="2:19" ht="16"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40"/>
      <c r="O482" s="40"/>
      <c r="P482" s="40"/>
      <c r="Q482" s="39"/>
      <c r="R482" s="39"/>
      <c r="S482" s="39"/>
    </row>
    <row r="483" spans="2:19" ht="16"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40"/>
      <c r="O483" s="40"/>
      <c r="P483" s="40"/>
      <c r="Q483" s="39"/>
      <c r="R483" s="39"/>
      <c r="S483" s="39"/>
    </row>
    <row r="484" spans="2:19" ht="16"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40"/>
      <c r="O484" s="40"/>
      <c r="P484" s="40"/>
      <c r="Q484" s="39"/>
      <c r="R484" s="39"/>
      <c r="S484" s="39"/>
    </row>
    <row r="485" spans="2:19" ht="16"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40"/>
      <c r="O485" s="40"/>
      <c r="P485" s="40"/>
      <c r="Q485" s="39"/>
      <c r="R485" s="39"/>
      <c r="S485" s="39"/>
    </row>
    <row r="486" spans="2:19" ht="16"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40"/>
      <c r="O486" s="40"/>
      <c r="P486" s="40"/>
      <c r="Q486" s="39"/>
      <c r="R486" s="39"/>
      <c r="S486" s="39"/>
    </row>
    <row r="487" spans="2:19" ht="16"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40"/>
      <c r="O487" s="40"/>
      <c r="P487" s="40"/>
      <c r="Q487" s="39"/>
      <c r="R487" s="39"/>
      <c r="S487" s="39"/>
    </row>
    <row r="488" spans="2:19" ht="16"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40"/>
      <c r="O488" s="40"/>
      <c r="P488" s="40"/>
      <c r="Q488" s="39"/>
      <c r="R488" s="39"/>
      <c r="S488" s="39"/>
    </row>
    <row r="489" spans="2:19" ht="16"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40"/>
      <c r="O489" s="40"/>
      <c r="P489" s="40"/>
      <c r="Q489" s="39"/>
      <c r="R489" s="39"/>
      <c r="S489" s="39"/>
    </row>
    <row r="490" spans="2:19" ht="16"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40"/>
      <c r="O490" s="40"/>
      <c r="P490" s="40"/>
      <c r="Q490" s="39"/>
      <c r="R490" s="39"/>
      <c r="S490" s="39"/>
    </row>
    <row r="491" spans="2:19" ht="16"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40"/>
      <c r="O491" s="40"/>
      <c r="P491" s="40"/>
      <c r="Q491" s="39"/>
      <c r="R491" s="39"/>
      <c r="S491" s="39"/>
    </row>
    <row r="492" spans="2:19" ht="16"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40"/>
      <c r="O492" s="40"/>
      <c r="P492" s="40"/>
      <c r="Q492" s="39"/>
      <c r="R492" s="39"/>
      <c r="S492" s="39"/>
    </row>
    <row r="493" spans="2:19" ht="16"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40"/>
      <c r="O493" s="40"/>
      <c r="P493" s="40"/>
      <c r="Q493" s="39"/>
      <c r="R493" s="39"/>
      <c r="S493" s="39"/>
    </row>
    <row r="494" spans="2:19" ht="16"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40"/>
      <c r="O494" s="40"/>
      <c r="P494" s="40"/>
      <c r="Q494" s="39"/>
      <c r="R494" s="39"/>
      <c r="S494" s="39"/>
    </row>
    <row r="495" spans="2:19" ht="16"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40"/>
      <c r="O495" s="40"/>
      <c r="P495" s="40"/>
      <c r="Q495" s="39"/>
      <c r="R495" s="39"/>
      <c r="S495" s="39"/>
    </row>
    <row r="496" spans="2:19" ht="16"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40"/>
      <c r="O496" s="40"/>
      <c r="P496" s="40"/>
      <c r="Q496" s="39"/>
      <c r="R496" s="39"/>
      <c r="S496" s="39"/>
    </row>
    <row r="497" spans="2:19" ht="16"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40"/>
      <c r="O497" s="40"/>
      <c r="P497" s="40"/>
      <c r="Q497" s="39"/>
      <c r="R497" s="39"/>
      <c r="S497" s="39"/>
    </row>
    <row r="498" spans="2:19" ht="16"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40"/>
      <c r="O498" s="40"/>
      <c r="P498" s="40"/>
      <c r="Q498" s="39"/>
      <c r="R498" s="39"/>
      <c r="S498" s="39"/>
    </row>
    <row r="499" spans="2:19" ht="16"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40"/>
      <c r="O499" s="40"/>
      <c r="P499" s="40"/>
      <c r="Q499" s="39"/>
      <c r="R499" s="39"/>
      <c r="S499" s="39"/>
    </row>
    <row r="500" spans="2:19" ht="16"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40"/>
      <c r="O500" s="40"/>
      <c r="P500" s="40"/>
      <c r="Q500" s="39"/>
      <c r="R500" s="39"/>
      <c r="S500" s="39"/>
    </row>
    <row r="501" spans="2:19" ht="16"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40"/>
      <c r="O501" s="40"/>
      <c r="P501" s="40"/>
      <c r="Q501" s="39"/>
      <c r="R501" s="39"/>
      <c r="S501" s="39"/>
    </row>
    <row r="502" spans="2:19" ht="16"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40"/>
      <c r="O502" s="40"/>
      <c r="P502" s="40"/>
      <c r="Q502" s="39"/>
      <c r="R502" s="39"/>
      <c r="S502" s="39"/>
    </row>
    <row r="503" spans="2:19" ht="16"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40"/>
      <c r="O503" s="40"/>
      <c r="P503" s="40"/>
      <c r="Q503" s="39"/>
      <c r="R503" s="39"/>
      <c r="S503" s="39"/>
    </row>
    <row r="504" spans="2:19" ht="16"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40"/>
      <c r="O504" s="40"/>
      <c r="P504" s="40"/>
      <c r="Q504" s="39"/>
      <c r="R504" s="39"/>
      <c r="S504" s="39"/>
    </row>
    <row r="505" spans="2:19" ht="16"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40"/>
      <c r="O505" s="40"/>
      <c r="P505" s="40"/>
      <c r="Q505" s="39"/>
      <c r="R505" s="39"/>
      <c r="S505" s="39"/>
    </row>
    <row r="506" spans="2:19" ht="16"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40"/>
      <c r="O506" s="40"/>
      <c r="P506" s="40"/>
      <c r="Q506" s="39"/>
      <c r="R506" s="39"/>
      <c r="S506" s="39"/>
    </row>
    <row r="507" spans="2:19" ht="16"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40"/>
      <c r="O507" s="40"/>
      <c r="P507" s="40"/>
      <c r="Q507" s="39"/>
      <c r="R507" s="39"/>
      <c r="S507" s="39"/>
    </row>
    <row r="508" spans="2:19" ht="16"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40"/>
      <c r="O508" s="40"/>
      <c r="P508" s="40"/>
      <c r="Q508" s="39"/>
      <c r="R508" s="39"/>
      <c r="S508" s="39"/>
    </row>
    <row r="509" spans="2:19" ht="16"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40"/>
      <c r="O509" s="40"/>
      <c r="P509" s="40"/>
      <c r="Q509" s="39"/>
      <c r="R509" s="39"/>
      <c r="S509" s="39"/>
    </row>
    <row r="510" spans="2:19" ht="16"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40"/>
      <c r="O510" s="40"/>
      <c r="P510" s="40"/>
      <c r="Q510" s="39"/>
      <c r="R510" s="39"/>
      <c r="S510" s="39"/>
    </row>
    <row r="511" spans="2:19" ht="16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40"/>
      <c r="O511" s="40"/>
      <c r="P511" s="40"/>
      <c r="Q511" s="39"/>
      <c r="R511" s="39"/>
      <c r="S511" s="39"/>
    </row>
    <row r="512" spans="2:19" ht="16"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40"/>
      <c r="O512" s="40"/>
      <c r="P512" s="40"/>
      <c r="Q512" s="39"/>
      <c r="R512" s="39"/>
      <c r="S512" s="39"/>
    </row>
    <row r="513" spans="2:19" ht="16"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40"/>
      <c r="O513" s="40"/>
      <c r="P513" s="40"/>
      <c r="Q513" s="39"/>
      <c r="R513" s="39"/>
      <c r="S513" s="39"/>
    </row>
    <row r="514" spans="2:19" ht="16"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40"/>
      <c r="O514" s="40"/>
      <c r="P514" s="40"/>
      <c r="Q514" s="39"/>
      <c r="R514" s="39"/>
      <c r="S514" s="39"/>
    </row>
    <row r="515" spans="2:19" ht="16"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40"/>
      <c r="O515" s="40"/>
      <c r="P515" s="40"/>
      <c r="Q515" s="39"/>
      <c r="R515" s="39"/>
      <c r="S515" s="39"/>
    </row>
    <row r="516" spans="2:19" ht="16"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40"/>
      <c r="O516" s="40"/>
      <c r="P516" s="40"/>
      <c r="Q516" s="39"/>
      <c r="R516" s="39"/>
      <c r="S516" s="39"/>
    </row>
    <row r="517" spans="2:19" ht="16"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40"/>
      <c r="O517" s="40"/>
      <c r="P517" s="40"/>
      <c r="Q517" s="39"/>
      <c r="R517" s="39"/>
      <c r="S517" s="39"/>
    </row>
    <row r="518" spans="2:19" ht="16"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40"/>
      <c r="O518" s="40"/>
      <c r="P518" s="40"/>
      <c r="Q518" s="39"/>
      <c r="R518" s="39"/>
      <c r="S518" s="39"/>
    </row>
    <row r="519" spans="2:19" ht="16"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40"/>
      <c r="O519" s="40"/>
      <c r="P519" s="40"/>
      <c r="Q519" s="39"/>
      <c r="R519" s="39"/>
      <c r="S519" s="39"/>
    </row>
    <row r="520" spans="2:19" ht="16"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40"/>
      <c r="O520" s="40"/>
      <c r="P520" s="40"/>
      <c r="Q520" s="39"/>
      <c r="R520" s="39"/>
      <c r="S520" s="39"/>
    </row>
    <row r="521" spans="2:19" ht="16"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40"/>
      <c r="O521" s="40"/>
      <c r="P521" s="40"/>
      <c r="Q521" s="39"/>
      <c r="R521" s="39"/>
      <c r="S521" s="39"/>
    </row>
    <row r="522" spans="2:19" ht="16"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40"/>
      <c r="O522" s="40"/>
      <c r="P522" s="40"/>
      <c r="Q522" s="39"/>
      <c r="R522" s="39"/>
      <c r="S522" s="39"/>
    </row>
    <row r="523" spans="2:19" ht="16"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40"/>
      <c r="O523" s="40"/>
      <c r="P523" s="40"/>
      <c r="Q523" s="39"/>
      <c r="R523" s="39"/>
      <c r="S523" s="39"/>
    </row>
    <row r="524" spans="2:19" ht="16"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40"/>
      <c r="O524" s="40"/>
      <c r="P524" s="40"/>
      <c r="Q524" s="39"/>
      <c r="R524" s="39"/>
      <c r="S524" s="39"/>
    </row>
    <row r="525" spans="2:19" ht="16"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40"/>
      <c r="O525" s="40"/>
      <c r="P525" s="40"/>
      <c r="Q525" s="39"/>
      <c r="R525" s="39"/>
      <c r="S525" s="39"/>
    </row>
    <row r="526" spans="2:19" ht="16"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40"/>
      <c r="O526" s="40"/>
      <c r="P526" s="40"/>
      <c r="Q526" s="39"/>
      <c r="R526" s="39"/>
      <c r="S526" s="39"/>
    </row>
    <row r="527" spans="2:19" ht="16"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40"/>
      <c r="O527" s="40"/>
      <c r="P527" s="40"/>
      <c r="Q527" s="39"/>
      <c r="R527" s="39"/>
      <c r="S527" s="39"/>
    </row>
    <row r="528" spans="2:19" ht="16"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40"/>
      <c r="O528" s="40"/>
      <c r="P528" s="40"/>
      <c r="Q528" s="39"/>
      <c r="R528" s="39"/>
      <c r="S528" s="39"/>
    </row>
    <row r="529" spans="2:19" ht="16"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40"/>
      <c r="O529" s="40"/>
      <c r="P529" s="40"/>
      <c r="Q529" s="39"/>
      <c r="R529" s="39"/>
      <c r="S529" s="39"/>
    </row>
    <row r="530" spans="2:19" ht="16"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40"/>
      <c r="O530" s="40"/>
      <c r="P530" s="40"/>
      <c r="Q530" s="39"/>
      <c r="R530" s="39"/>
      <c r="S530" s="39"/>
    </row>
    <row r="531" spans="2:19" ht="16"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40"/>
      <c r="O531" s="40"/>
      <c r="P531" s="40"/>
      <c r="Q531" s="39"/>
      <c r="R531" s="39"/>
      <c r="S531" s="39"/>
    </row>
    <row r="532" spans="2:19" ht="16"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40"/>
      <c r="O532" s="40"/>
      <c r="P532" s="40"/>
      <c r="Q532" s="39"/>
      <c r="R532" s="39"/>
      <c r="S532" s="39"/>
    </row>
    <row r="533" spans="2:19" ht="16"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40"/>
      <c r="O533" s="40"/>
      <c r="P533" s="40"/>
      <c r="Q533" s="39"/>
      <c r="R533" s="39"/>
      <c r="S533" s="39"/>
    </row>
    <row r="534" spans="2:19" ht="16"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40"/>
      <c r="O534" s="40"/>
      <c r="P534" s="40"/>
      <c r="Q534" s="39"/>
      <c r="R534" s="39"/>
      <c r="S534" s="39"/>
    </row>
    <row r="535" spans="2:19" ht="16"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40"/>
      <c r="O535" s="40"/>
      <c r="P535" s="40"/>
      <c r="Q535" s="39"/>
      <c r="R535" s="39"/>
      <c r="S535" s="39"/>
    </row>
    <row r="536" spans="2:19" ht="16"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40"/>
      <c r="O536" s="40"/>
      <c r="P536" s="40"/>
      <c r="Q536" s="39"/>
      <c r="R536" s="39"/>
      <c r="S536" s="39"/>
    </row>
    <row r="537" spans="2:19" ht="16"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40"/>
      <c r="O537" s="40"/>
      <c r="P537" s="40"/>
      <c r="Q537" s="39"/>
      <c r="R537" s="39"/>
      <c r="S537" s="39"/>
    </row>
    <row r="538" spans="2:19" ht="16"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40"/>
      <c r="O538" s="40"/>
      <c r="P538" s="40"/>
      <c r="Q538" s="39"/>
      <c r="R538" s="39"/>
      <c r="S538" s="39"/>
    </row>
    <row r="539" spans="2:19" ht="16"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40"/>
      <c r="O539" s="40"/>
      <c r="P539" s="40"/>
      <c r="Q539" s="39"/>
      <c r="R539" s="39"/>
      <c r="S539" s="39"/>
    </row>
    <row r="540" spans="2:19" ht="16"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40"/>
      <c r="O540" s="40"/>
      <c r="P540" s="40"/>
      <c r="Q540" s="39"/>
      <c r="R540" s="39"/>
      <c r="S540" s="39"/>
    </row>
    <row r="541" spans="2:19" ht="16"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40"/>
      <c r="O541" s="40"/>
      <c r="P541" s="40"/>
      <c r="Q541" s="39"/>
      <c r="R541" s="39"/>
      <c r="S541" s="39"/>
    </row>
    <row r="542" spans="2:19" ht="16"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40"/>
      <c r="O542" s="40"/>
      <c r="P542" s="40"/>
      <c r="Q542" s="39"/>
      <c r="R542" s="39"/>
      <c r="S542" s="39"/>
    </row>
    <row r="543" spans="2:19" ht="16"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40"/>
      <c r="O543" s="40"/>
      <c r="P543" s="40"/>
      <c r="Q543" s="39"/>
      <c r="R543" s="39"/>
      <c r="S543" s="39"/>
    </row>
    <row r="544" spans="2:19" ht="16"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40"/>
      <c r="O544" s="40"/>
      <c r="P544" s="40"/>
      <c r="Q544" s="39"/>
      <c r="R544" s="39"/>
      <c r="S544" s="39"/>
    </row>
    <row r="545" spans="2:19" ht="16"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40"/>
      <c r="O545" s="40"/>
      <c r="P545" s="40"/>
      <c r="Q545" s="39"/>
      <c r="R545" s="39"/>
      <c r="S545" s="39"/>
    </row>
    <row r="546" spans="2:19" ht="16"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40"/>
      <c r="O546" s="40"/>
      <c r="P546" s="40"/>
      <c r="Q546" s="39"/>
      <c r="R546" s="39"/>
      <c r="S546" s="39"/>
    </row>
    <row r="547" spans="2:19" ht="16"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40"/>
      <c r="O547" s="40"/>
      <c r="P547" s="40"/>
      <c r="Q547" s="39"/>
      <c r="R547" s="39"/>
      <c r="S547" s="39"/>
    </row>
    <row r="548" spans="2:19" ht="16"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40"/>
      <c r="O548" s="40"/>
      <c r="P548" s="40"/>
      <c r="Q548" s="39"/>
      <c r="R548" s="39"/>
      <c r="S548" s="39"/>
    </row>
    <row r="549" spans="2:19" ht="16"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40"/>
      <c r="O549" s="40"/>
      <c r="P549" s="40"/>
      <c r="Q549" s="39"/>
      <c r="R549" s="39"/>
      <c r="S549" s="39"/>
    </row>
    <row r="550" spans="2:19" ht="16"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40"/>
      <c r="O550" s="40"/>
      <c r="P550" s="40"/>
      <c r="Q550" s="39"/>
      <c r="R550" s="39"/>
      <c r="S550" s="39"/>
    </row>
    <row r="551" spans="2:19" ht="16"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40"/>
      <c r="O551" s="40"/>
      <c r="P551" s="40"/>
      <c r="Q551" s="39"/>
      <c r="R551" s="39"/>
      <c r="S551" s="39"/>
    </row>
    <row r="552" spans="2:19" ht="16"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40"/>
      <c r="O552" s="40"/>
      <c r="P552" s="40"/>
      <c r="Q552" s="39"/>
      <c r="R552" s="39"/>
      <c r="S552" s="39"/>
    </row>
    <row r="553" spans="2:19" ht="16"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40"/>
      <c r="O553" s="40"/>
      <c r="P553" s="40"/>
      <c r="Q553" s="39"/>
      <c r="R553" s="39"/>
      <c r="S553" s="39"/>
    </row>
    <row r="554" spans="2:19" ht="16"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40"/>
      <c r="O554" s="40"/>
      <c r="P554" s="40"/>
      <c r="Q554" s="39"/>
      <c r="R554" s="39"/>
      <c r="S554" s="39"/>
    </row>
    <row r="555" spans="2:19" ht="16"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40"/>
      <c r="O555" s="40"/>
      <c r="P555" s="40"/>
      <c r="Q555" s="39"/>
      <c r="R555" s="39"/>
      <c r="S555" s="39"/>
    </row>
    <row r="556" spans="2:19" ht="16"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40"/>
      <c r="O556" s="40"/>
      <c r="P556" s="40"/>
      <c r="Q556" s="39"/>
      <c r="R556" s="39"/>
      <c r="S556" s="39"/>
    </row>
    <row r="557" spans="2:19" ht="16"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40"/>
      <c r="O557" s="40"/>
      <c r="P557" s="40"/>
      <c r="Q557" s="39"/>
      <c r="R557" s="39"/>
      <c r="S557" s="39"/>
    </row>
    <row r="558" spans="2:19" ht="16"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40"/>
      <c r="O558" s="40"/>
      <c r="P558" s="40"/>
      <c r="Q558" s="39"/>
      <c r="R558" s="39"/>
      <c r="S558" s="39"/>
    </row>
    <row r="559" spans="2:19" ht="16"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40"/>
      <c r="O559" s="40"/>
      <c r="P559" s="40"/>
      <c r="Q559" s="39"/>
      <c r="R559" s="39"/>
      <c r="S559" s="39"/>
    </row>
    <row r="560" spans="2:19" ht="16"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40"/>
      <c r="O560" s="40"/>
      <c r="P560" s="40"/>
      <c r="Q560" s="39"/>
      <c r="R560" s="39"/>
      <c r="S560" s="39"/>
    </row>
    <row r="561" spans="2:19" ht="16"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40"/>
      <c r="O561" s="40"/>
      <c r="P561" s="40"/>
      <c r="Q561" s="39"/>
      <c r="R561" s="39"/>
      <c r="S561" s="39"/>
    </row>
    <row r="562" spans="2:19" ht="16"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40"/>
      <c r="O562" s="40"/>
      <c r="P562" s="40"/>
      <c r="Q562" s="39"/>
      <c r="R562" s="39"/>
      <c r="S562" s="39"/>
    </row>
    <row r="563" spans="2:19" ht="16"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40"/>
      <c r="O563" s="40"/>
      <c r="P563" s="40"/>
      <c r="Q563" s="39"/>
      <c r="R563" s="39"/>
      <c r="S563" s="39"/>
    </row>
    <row r="564" spans="2:19" ht="16"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40"/>
      <c r="O564" s="40"/>
      <c r="P564" s="40"/>
      <c r="Q564" s="39"/>
      <c r="R564" s="39"/>
      <c r="S564" s="39"/>
    </row>
    <row r="565" spans="2:19" ht="16"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40"/>
      <c r="O565" s="40"/>
      <c r="P565" s="40"/>
      <c r="Q565" s="39"/>
      <c r="R565" s="39"/>
      <c r="S565" s="39"/>
    </row>
    <row r="566" spans="2:19" ht="16"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40"/>
      <c r="O566" s="40"/>
      <c r="P566" s="40"/>
      <c r="Q566" s="39"/>
      <c r="R566" s="39"/>
      <c r="S566" s="39"/>
    </row>
    <row r="567" spans="2:19" ht="16"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40"/>
      <c r="O567" s="40"/>
      <c r="P567" s="40"/>
      <c r="Q567" s="39"/>
      <c r="R567" s="39"/>
      <c r="S567" s="39"/>
    </row>
    <row r="568" spans="2:19" ht="16"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40"/>
      <c r="O568" s="40"/>
      <c r="P568" s="40"/>
      <c r="Q568" s="39"/>
      <c r="R568" s="39"/>
      <c r="S568" s="39"/>
    </row>
    <row r="569" spans="2:19" ht="16"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40"/>
      <c r="O569" s="40"/>
      <c r="P569" s="40"/>
      <c r="Q569" s="39"/>
      <c r="R569" s="39"/>
      <c r="S569" s="39"/>
    </row>
    <row r="570" spans="2:19" ht="16"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40"/>
      <c r="O570" s="40"/>
      <c r="P570" s="40"/>
      <c r="Q570" s="39"/>
      <c r="R570" s="39"/>
      <c r="S570" s="39"/>
    </row>
    <row r="571" spans="2:19" ht="16"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40"/>
      <c r="O571" s="40"/>
      <c r="P571" s="40"/>
      <c r="Q571" s="39"/>
      <c r="R571" s="39"/>
      <c r="S571" s="39"/>
    </row>
    <row r="572" spans="2:19" ht="16"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40"/>
      <c r="O572" s="40"/>
      <c r="P572" s="40"/>
      <c r="Q572" s="39"/>
      <c r="R572" s="39"/>
      <c r="S572" s="39"/>
    </row>
    <row r="573" spans="2:19" ht="16"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40"/>
      <c r="O573" s="40"/>
      <c r="P573" s="40"/>
      <c r="Q573" s="39"/>
      <c r="R573" s="39"/>
      <c r="S573" s="39"/>
    </row>
    <row r="574" spans="2:19" ht="16"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40"/>
      <c r="O574" s="40"/>
      <c r="P574" s="40"/>
      <c r="Q574" s="39"/>
      <c r="R574" s="39"/>
      <c r="S574" s="39"/>
    </row>
    <row r="575" spans="2:19" ht="16"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40"/>
      <c r="O575" s="40"/>
      <c r="P575" s="40"/>
      <c r="Q575" s="39"/>
      <c r="R575" s="39"/>
      <c r="S575" s="39"/>
    </row>
    <row r="576" spans="2:19" ht="16"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40"/>
      <c r="O576" s="40"/>
      <c r="P576" s="40"/>
      <c r="Q576" s="39"/>
      <c r="R576" s="39"/>
      <c r="S576" s="39"/>
    </row>
    <row r="577" spans="2:19" ht="16"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40"/>
      <c r="O577" s="40"/>
      <c r="P577" s="40"/>
      <c r="Q577" s="39"/>
      <c r="R577" s="39"/>
      <c r="S577" s="39"/>
    </row>
    <row r="578" spans="2:19" ht="16"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40"/>
      <c r="O578" s="40"/>
      <c r="P578" s="40"/>
      <c r="Q578" s="39"/>
      <c r="R578" s="39"/>
      <c r="S578" s="39"/>
    </row>
    <row r="579" spans="2:19" ht="16"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40"/>
      <c r="O579" s="40"/>
      <c r="P579" s="40"/>
      <c r="Q579" s="39"/>
      <c r="R579" s="39"/>
      <c r="S579" s="39"/>
    </row>
    <row r="580" spans="2:19" ht="16"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40"/>
      <c r="O580" s="40"/>
      <c r="P580" s="40"/>
      <c r="Q580" s="39"/>
      <c r="R580" s="39"/>
      <c r="S580" s="39"/>
    </row>
    <row r="581" spans="2:19" ht="16"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40"/>
      <c r="O581" s="40"/>
      <c r="P581" s="40"/>
      <c r="Q581" s="39"/>
      <c r="R581" s="39"/>
      <c r="S581" s="39"/>
    </row>
    <row r="582" spans="2:19" ht="16"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40"/>
      <c r="O582" s="40"/>
      <c r="P582" s="40"/>
      <c r="Q582" s="39"/>
      <c r="R582" s="39"/>
      <c r="S582" s="39"/>
    </row>
    <row r="583" spans="2:19" ht="16"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40"/>
      <c r="O583" s="40"/>
      <c r="P583" s="40"/>
      <c r="Q583" s="39"/>
      <c r="R583" s="39"/>
      <c r="S583" s="39"/>
    </row>
    <row r="584" spans="2:19" ht="16"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40"/>
      <c r="O584" s="40"/>
      <c r="P584" s="40"/>
      <c r="Q584" s="39"/>
      <c r="R584" s="39"/>
      <c r="S584" s="39"/>
    </row>
    <row r="585" spans="2:19" ht="16"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40"/>
      <c r="O585" s="40"/>
      <c r="P585" s="40"/>
      <c r="Q585" s="39"/>
      <c r="R585" s="39"/>
      <c r="S585" s="39"/>
    </row>
    <row r="586" spans="2:19" ht="16"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40"/>
      <c r="O586" s="40"/>
      <c r="P586" s="40"/>
      <c r="Q586" s="39"/>
      <c r="R586" s="39"/>
      <c r="S586" s="39"/>
    </row>
    <row r="587" spans="2:19" ht="16"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40"/>
      <c r="O587" s="40"/>
      <c r="P587" s="40"/>
      <c r="Q587" s="39"/>
      <c r="R587" s="39"/>
      <c r="S587" s="39"/>
    </row>
    <row r="588" spans="2:19" ht="16"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40"/>
      <c r="O588" s="40"/>
      <c r="P588" s="40"/>
      <c r="Q588" s="39"/>
      <c r="R588" s="39"/>
      <c r="S588" s="39"/>
    </row>
    <row r="589" spans="2:19" ht="16"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40"/>
      <c r="O589" s="40"/>
      <c r="P589" s="40"/>
      <c r="Q589" s="39"/>
      <c r="R589" s="39"/>
      <c r="S589" s="39"/>
    </row>
    <row r="590" spans="2:19" ht="16"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40"/>
      <c r="O590" s="40"/>
      <c r="P590" s="40"/>
      <c r="Q590" s="39"/>
      <c r="R590" s="39"/>
      <c r="S590" s="39"/>
    </row>
    <row r="591" spans="2:19" ht="16"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40"/>
      <c r="O591" s="40"/>
      <c r="P591" s="40"/>
      <c r="Q591" s="39"/>
      <c r="R591" s="39"/>
      <c r="S591" s="39"/>
    </row>
    <row r="592" spans="2:19" ht="16"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40"/>
      <c r="O592" s="40"/>
      <c r="P592" s="40"/>
      <c r="Q592" s="39"/>
      <c r="R592" s="39"/>
      <c r="S592" s="39"/>
    </row>
    <row r="593" spans="2:19" ht="16"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40"/>
      <c r="O593" s="40"/>
      <c r="P593" s="40"/>
      <c r="Q593" s="39"/>
      <c r="R593" s="39"/>
      <c r="S593" s="39"/>
    </row>
    <row r="594" spans="2:19" ht="16"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40"/>
      <c r="O594" s="40"/>
      <c r="P594" s="40"/>
      <c r="Q594" s="39"/>
      <c r="R594" s="39"/>
      <c r="S594" s="39"/>
    </row>
    <row r="595" spans="2:19" ht="16"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40"/>
      <c r="O595" s="40"/>
      <c r="P595" s="40"/>
      <c r="Q595" s="39"/>
      <c r="R595" s="39"/>
      <c r="S595" s="39"/>
    </row>
    <row r="596" spans="2:19" ht="16"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40"/>
      <c r="O596" s="40"/>
      <c r="P596" s="40"/>
      <c r="Q596" s="39"/>
      <c r="R596" s="39"/>
      <c r="S596" s="39"/>
    </row>
    <row r="597" spans="2:19" ht="16"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40"/>
      <c r="O597" s="40"/>
      <c r="P597" s="40"/>
      <c r="Q597" s="39"/>
      <c r="R597" s="39"/>
      <c r="S597" s="39"/>
    </row>
    <row r="598" spans="2:19" ht="16"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40"/>
      <c r="O598" s="40"/>
      <c r="P598" s="40"/>
      <c r="Q598" s="39"/>
      <c r="R598" s="39"/>
      <c r="S598" s="39"/>
    </row>
    <row r="599" spans="2:19" ht="16"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40"/>
      <c r="O599" s="40"/>
      <c r="P599" s="40"/>
      <c r="Q599" s="39"/>
      <c r="R599" s="39"/>
      <c r="S599" s="39"/>
    </row>
    <row r="600" spans="2:19" ht="16"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40"/>
      <c r="O600" s="40"/>
      <c r="P600" s="40"/>
      <c r="Q600" s="39"/>
      <c r="R600" s="39"/>
      <c r="S600" s="39"/>
    </row>
    <row r="601" spans="2:19" ht="16"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40"/>
      <c r="O601" s="40"/>
      <c r="P601" s="40"/>
      <c r="Q601" s="39"/>
      <c r="R601" s="39"/>
      <c r="S601" s="39"/>
    </row>
    <row r="602" spans="2:19" ht="16"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40"/>
      <c r="O602" s="40"/>
      <c r="P602" s="40"/>
      <c r="Q602" s="39"/>
      <c r="R602" s="39"/>
      <c r="S602" s="39"/>
    </row>
    <row r="603" spans="2:19" ht="16"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40"/>
      <c r="O603" s="40"/>
      <c r="P603" s="40"/>
      <c r="Q603" s="39"/>
      <c r="R603" s="39"/>
      <c r="S603" s="39"/>
    </row>
    <row r="604" spans="2:19" ht="16"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40"/>
      <c r="O604" s="40"/>
      <c r="P604" s="40"/>
      <c r="Q604" s="39"/>
      <c r="R604" s="39"/>
      <c r="S604" s="39"/>
    </row>
    <row r="605" spans="2:19" ht="16"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40"/>
      <c r="O605" s="40"/>
      <c r="P605" s="40"/>
      <c r="Q605" s="39"/>
      <c r="R605" s="39"/>
      <c r="S605" s="39"/>
    </row>
    <row r="606" spans="2:19" ht="16"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40"/>
      <c r="O606" s="40"/>
      <c r="P606" s="40"/>
      <c r="Q606" s="39"/>
      <c r="R606" s="39"/>
      <c r="S606" s="39"/>
    </row>
    <row r="607" spans="2:19" ht="16"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40"/>
      <c r="O607" s="40"/>
      <c r="P607" s="40"/>
      <c r="Q607" s="39"/>
      <c r="R607" s="39"/>
      <c r="S607" s="39"/>
    </row>
    <row r="608" spans="2:19" ht="16"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40"/>
      <c r="O608" s="40"/>
      <c r="P608" s="40"/>
      <c r="Q608" s="39"/>
      <c r="R608" s="39"/>
      <c r="S608" s="39"/>
    </row>
    <row r="609" spans="2:19" ht="16"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40"/>
      <c r="O609" s="40"/>
      <c r="P609" s="40"/>
      <c r="Q609" s="39"/>
      <c r="R609" s="39"/>
      <c r="S609" s="39"/>
    </row>
    <row r="610" spans="2:19" ht="16"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40"/>
      <c r="O610" s="40"/>
      <c r="P610" s="40"/>
      <c r="Q610" s="39"/>
      <c r="R610" s="39"/>
      <c r="S610" s="39"/>
    </row>
    <row r="611" spans="2:19" ht="16"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40"/>
      <c r="O611" s="40"/>
      <c r="P611" s="40"/>
      <c r="Q611" s="39"/>
      <c r="R611" s="39"/>
      <c r="S611" s="39"/>
    </row>
    <row r="612" spans="2:19" ht="16"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40"/>
      <c r="O612" s="40"/>
      <c r="P612" s="40"/>
      <c r="Q612" s="39"/>
      <c r="R612" s="39"/>
      <c r="S612" s="39"/>
    </row>
    <row r="613" spans="2:19" ht="16"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40"/>
      <c r="O613" s="40"/>
      <c r="P613" s="40"/>
      <c r="Q613" s="39"/>
      <c r="R613" s="39"/>
      <c r="S613" s="39"/>
    </row>
    <row r="614" spans="2:19" ht="16"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40"/>
      <c r="O614" s="40"/>
      <c r="P614" s="40"/>
      <c r="Q614" s="39"/>
      <c r="R614" s="39"/>
      <c r="S614" s="39"/>
    </row>
    <row r="615" spans="2:19" ht="16"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40"/>
      <c r="O615" s="40"/>
      <c r="P615" s="40"/>
      <c r="Q615" s="39"/>
      <c r="R615" s="39"/>
      <c r="S615" s="39"/>
    </row>
    <row r="616" spans="2:19" ht="16"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40"/>
      <c r="O616" s="40"/>
      <c r="P616" s="40"/>
      <c r="Q616" s="39"/>
      <c r="R616" s="39"/>
      <c r="S616" s="39"/>
    </row>
    <row r="617" spans="2:19" ht="16"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40"/>
      <c r="O617" s="40"/>
      <c r="P617" s="40"/>
      <c r="Q617" s="39"/>
      <c r="R617" s="39"/>
      <c r="S617" s="39"/>
    </row>
    <row r="618" spans="2:19" ht="16"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40"/>
      <c r="O618" s="40"/>
      <c r="P618" s="40"/>
      <c r="Q618" s="39"/>
      <c r="R618" s="39"/>
      <c r="S618" s="39"/>
    </row>
    <row r="619" spans="2:19" ht="16"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40"/>
      <c r="O619" s="40"/>
      <c r="P619" s="40"/>
      <c r="Q619" s="39"/>
      <c r="R619" s="39"/>
      <c r="S619" s="39"/>
    </row>
    <row r="620" spans="2:19" ht="16"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40"/>
      <c r="O620" s="40"/>
      <c r="P620" s="40"/>
      <c r="Q620" s="39"/>
      <c r="R620" s="39"/>
      <c r="S620" s="39"/>
    </row>
    <row r="621" spans="2:19" ht="16"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40"/>
      <c r="O621" s="40"/>
      <c r="P621" s="40"/>
      <c r="Q621" s="39"/>
      <c r="R621" s="39"/>
      <c r="S621" s="39"/>
    </row>
    <row r="622" spans="2:19" ht="16"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40"/>
      <c r="O622" s="40"/>
      <c r="P622" s="40"/>
      <c r="Q622" s="39"/>
      <c r="R622" s="39"/>
      <c r="S622" s="39"/>
    </row>
    <row r="623" spans="2:19" ht="16"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40"/>
      <c r="O623" s="40"/>
      <c r="P623" s="40"/>
      <c r="Q623" s="39"/>
      <c r="R623" s="39"/>
      <c r="S623" s="39"/>
    </row>
    <row r="624" spans="2:19" ht="16"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40"/>
      <c r="O624" s="40"/>
      <c r="P624" s="40"/>
      <c r="Q624" s="39"/>
      <c r="R624" s="39"/>
      <c r="S624" s="39"/>
    </row>
    <row r="625" spans="2:19" ht="16"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40"/>
      <c r="O625" s="40"/>
      <c r="P625" s="40"/>
      <c r="Q625" s="39"/>
      <c r="R625" s="39"/>
      <c r="S625" s="39"/>
    </row>
    <row r="626" spans="2:19" ht="16"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40"/>
      <c r="O626" s="40"/>
      <c r="P626" s="40"/>
      <c r="Q626" s="39"/>
      <c r="R626" s="39"/>
      <c r="S626" s="39"/>
    </row>
    <row r="627" spans="2:19" ht="16"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40"/>
      <c r="O627" s="40"/>
      <c r="P627" s="40"/>
      <c r="Q627" s="39"/>
      <c r="R627" s="39"/>
      <c r="S627" s="39"/>
    </row>
    <row r="628" spans="2:19" ht="16"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40"/>
      <c r="O628" s="40"/>
      <c r="P628" s="40"/>
      <c r="Q628" s="39"/>
      <c r="R628" s="39"/>
      <c r="S628" s="39"/>
    </row>
    <row r="629" spans="2:19" ht="16"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40"/>
      <c r="O629" s="40"/>
      <c r="P629" s="40"/>
      <c r="Q629" s="39"/>
      <c r="R629" s="39"/>
      <c r="S629" s="39"/>
    </row>
    <row r="630" spans="2:19" ht="16"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40"/>
      <c r="O630" s="40"/>
      <c r="P630" s="40"/>
      <c r="Q630" s="39"/>
      <c r="R630" s="39"/>
      <c r="S630" s="39"/>
    </row>
    <row r="631" spans="2:19" ht="16"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40"/>
      <c r="O631" s="40"/>
      <c r="P631" s="40"/>
      <c r="Q631" s="39"/>
      <c r="R631" s="39"/>
      <c r="S631" s="39"/>
    </row>
    <row r="632" spans="2:19" ht="16"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40"/>
      <c r="O632" s="40"/>
      <c r="P632" s="40"/>
      <c r="Q632" s="39"/>
      <c r="R632" s="39"/>
      <c r="S632" s="39"/>
    </row>
    <row r="633" spans="2:19" ht="16"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40"/>
      <c r="O633" s="40"/>
      <c r="P633" s="40"/>
      <c r="Q633" s="39"/>
      <c r="R633" s="39"/>
      <c r="S633" s="39"/>
    </row>
    <row r="634" spans="2:19" ht="16"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40"/>
      <c r="O634" s="40"/>
      <c r="P634" s="40"/>
      <c r="Q634" s="39"/>
      <c r="R634" s="39"/>
      <c r="S634" s="39"/>
    </row>
    <row r="635" spans="2:19" ht="16"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40"/>
      <c r="O635" s="40"/>
      <c r="P635" s="40"/>
      <c r="Q635" s="39"/>
      <c r="R635" s="39"/>
      <c r="S635" s="39"/>
    </row>
    <row r="636" spans="2:19" ht="16"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40"/>
      <c r="O636" s="40"/>
      <c r="P636" s="40"/>
      <c r="Q636" s="39"/>
      <c r="R636" s="39"/>
      <c r="S636" s="39"/>
    </row>
    <row r="637" spans="2:19" ht="16"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40"/>
      <c r="O637" s="40"/>
      <c r="P637" s="40"/>
      <c r="Q637" s="39"/>
      <c r="R637" s="39"/>
      <c r="S637" s="39"/>
    </row>
    <row r="638" spans="2:19" ht="16"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40"/>
      <c r="O638" s="40"/>
      <c r="P638" s="40"/>
      <c r="Q638" s="39"/>
      <c r="R638" s="39"/>
      <c r="S638" s="39"/>
    </row>
    <row r="639" spans="2:19" ht="16"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40"/>
      <c r="O639" s="40"/>
      <c r="P639" s="40"/>
      <c r="Q639" s="39"/>
      <c r="R639" s="39"/>
      <c r="S639" s="39"/>
    </row>
    <row r="640" spans="2:19" ht="16"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40"/>
      <c r="O640" s="40"/>
      <c r="P640" s="40"/>
      <c r="Q640" s="39"/>
      <c r="R640" s="39"/>
      <c r="S640" s="39"/>
    </row>
    <row r="641" spans="2:19" ht="16"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40"/>
      <c r="O641" s="40"/>
      <c r="P641" s="40"/>
      <c r="Q641" s="39"/>
      <c r="R641" s="39"/>
      <c r="S641" s="39"/>
    </row>
    <row r="642" spans="2:19" ht="16"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40"/>
      <c r="O642" s="40"/>
      <c r="P642" s="40"/>
      <c r="Q642" s="39"/>
      <c r="R642" s="39"/>
      <c r="S642" s="39"/>
    </row>
    <row r="643" spans="2:19" ht="16"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40"/>
      <c r="O643" s="40"/>
      <c r="P643" s="40"/>
      <c r="Q643" s="39"/>
      <c r="R643" s="39"/>
      <c r="S643" s="39"/>
    </row>
    <row r="644" spans="2:19" ht="16"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40"/>
      <c r="O644" s="40"/>
      <c r="P644" s="40"/>
      <c r="Q644" s="39"/>
      <c r="R644" s="39"/>
      <c r="S644" s="39"/>
    </row>
    <row r="645" spans="2:19" ht="16"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40"/>
      <c r="O645" s="40"/>
      <c r="P645" s="40"/>
      <c r="Q645" s="39"/>
      <c r="R645" s="39"/>
      <c r="S645" s="39"/>
    </row>
    <row r="646" spans="2:19" ht="16"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40"/>
      <c r="O646" s="40"/>
      <c r="P646" s="40"/>
      <c r="Q646" s="39"/>
      <c r="R646" s="39"/>
      <c r="S646" s="39"/>
    </row>
    <row r="647" spans="2:19" ht="16"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40"/>
      <c r="O647" s="40"/>
      <c r="P647" s="40"/>
      <c r="Q647" s="39"/>
      <c r="R647" s="39"/>
      <c r="S647" s="39"/>
    </row>
    <row r="648" spans="2:19" ht="16"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40"/>
      <c r="O648" s="40"/>
      <c r="P648" s="40"/>
      <c r="Q648" s="39"/>
      <c r="R648" s="39"/>
      <c r="S648" s="39"/>
    </row>
    <row r="649" spans="2:19" ht="16"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40"/>
      <c r="O649" s="40"/>
      <c r="P649" s="40"/>
      <c r="Q649" s="39"/>
      <c r="R649" s="39"/>
      <c r="S649" s="39"/>
    </row>
    <row r="650" spans="2:19" ht="16"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40"/>
      <c r="O650" s="40"/>
      <c r="P650" s="40"/>
      <c r="Q650" s="39"/>
      <c r="R650" s="39"/>
      <c r="S650" s="39"/>
    </row>
    <row r="651" spans="2:19" ht="16"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40"/>
      <c r="O651" s="40"/>
      <c r="P651" s="40"/>
      <c r="Q651" s="39"/>
      <c r="R651" s="39"/>
      <c r="S651" s="39"/>
    </row>
    <row r="652" spans="2:19" ht="16"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40"/>
      <c r="O652" s="40"/>
      <c r="P652" s="40"/>
      <c r="Q652" s="39"/>
      <c r="R652" s="39"/>
      <c r="S652" s="39"/>
    </row>
    <row r="653" spans="2:19" ht="16"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40"/>
      <c r="O653" s="40"/>
      <c r="P653" s="40"/>
      <c r="Q653" s="39"/>
      <c r="R653" s="39"/>
      <c r="S653" s="39"/>
    </row>
    <row r="654" spans="2:19" ht="16"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40"/>
      <c r="O654" s="40"/>
      <c r="P654" s="40"/>
      <c r="Q654" s="39"/>
      <c r="R654" s="39"/>
      <c r="S654" s="39"/>
    </row>
    <row r="655" spans="2:19" ht="16"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40"/>
      <c r="O655" s="40"/>
      <c r="P655" s="40"/>
      <c r="Q655" s="39"/>
      <c r="R655" s="39"/>
      <c r="S655" s="39"/>
    </row>
    <row r="656" spans="2:19" ht="16"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40"/>
      <c r="O656" s="40"/>
      <c r="P656" s="40"/>
      <c r="Q656" s="39"/>
      <c r="R656" s="39"/>
      <c r="S656" s="39"/>
    </row>
    <row r="657" spans="2:19" ht="16"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40"/>
      <c r="O657" s="40"/>
      <c r="P657" s="40"/>
      <c r="Q657" s="39"/>
      <c r="R657" s="39"/>
      <c r="S657" s="39"/>
    </row>
    <row r="658" spans="2:19" ht="16"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40"/>
      <c r="O658" s="40"/>
      <c r="P658" s="40"/>
      <c r="Q658" s="39"/>
      <c r="R658" s="39"/>
      <c r="S658" s="39"/>
    </row>
    <row r="659" spans="2:19" ht="16"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40"/>
      <c r="O659" s="40"/>
      <c r="P659" s="40"/>
      <c r="Q659" s="39"/>
      <c r="R659" s="39"/>
      <c r="S659" s="39"/>
    </row>
    <row r="660" spans="2:19" ht="16"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40"/>
      <c r="O660" s="40"/>
      <c r="P660" s="40"/>
      <c r="Q660" s="39"/>
      <c r="R660" s="39"/>
      <c r="S660" s="39"/>
    </row>
    <row r="661" spans="2:19" ht="16"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40"/>
      <c r="O661" s="40"/>
      <c r="P661" s="40"/>
      <c r="Q661" s="39"/>
      <c r="R661" s="39"/>
      <c r="S661" s="39"/>
    </row>
    <row r="662" spans="2:19" ht="16"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40"/>
      <c r="O662" s="40"/>
      <c r="P662" s="40"/>
      <c r="Q662" s="39"/>
      <c r="R662" s="39"/>
      <c r="S662" s="39"/>
    </row>
    <row r="663" spans="2:19" ht="16"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40"/>
      <c r="O663" s="40"/>
      <c r="P663" s="40"/>
      <c r="Q663" s="39"/>
      <c r="R663" s="39"/>
      <c r="S663" s="39"/>
    </row>
    <row r="664" spans="2:19" ht="16"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40"/>
      <c r="O664" s="40"/>
      <c r="P664" s="40"/>
      <c r="Q664" s="39"/>
      <c r="R664" s="39"/>
      <c r="S664" s="39"/>
    </row>
    <row r="665" spans="2:19" ht="16"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40"/>
      <c r="O665" s="40"/>
      <c r="P665" s="40"/>
      <c r="Q665" s="39"/>
      <c r="R665" s="39"/>
      <c r="S665" s="39"/>
    </row>
    <row r="666" spans="2:19" ht="16"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40"/>
      <c r="O666" s="40"/>
      <c r="P666" s="40"/>
      <c r="Q666" s="39"/>
      <c r="R666" s="39"/>
      <c r="S666" s="39"/>
    </row>
    <row r="667" spans="2:19" ht="16"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40"/>
      <c r="O667" s="40"/>
      <c r="P667" s="40"/>
      <c r="Q667" s="39"/>
      <c r="R667" s="39"/>
      <c r="S667" s="39"/>
    </row>
    <row r="668" spans="2:19" ht="16"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40"/>
      <c r="O668" s="40"/>
      <c r="P668" s="40"/>
      <c r="Q668" s="39"/>
      <c r="R668" s="39"/>
      <c r="S668" s="39"/>
    </row>
    <row r="669" spans="2:19" ht="16"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40"/>
      <c r="O669" s="40"/>
      <c r="P669" s="40"/>
      <c r="Q669" s="39"/>
      <c r="R669" s="39"/>
      <c r="S669" s="39"/>
    </row>
    <row r="670" spans="2:19" ht="16"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40"/>
      <c r="O670" s="40"/>
      <c r="P670" s="40"/>
      <c r="Q670" s="39"/>
      <c r="R670" s="39"/>
      <c r="S670" s="39"/>
    </row>
    <row r="671" spans="2:19" ht="16"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40"/>
      <c r="O671" s="40"/>
      <c r="P671" s="40"/>
      <c r="Q671" s="39"/>
      <c r="R671" s="39"/>
      <c r="S671" s="39"/>
    </row>
    <row r="672" spans="2:19" ht="16"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40"/>
      <c r="O672" s="40"/>
      <c r="P672" s="40"/>
      <c r="Q672" s="39"/>
      <c r="R672" s="39"/>
      <c r="S672" s="39"/>
    </row>
    <row r="673" spans="2:19" ht="16"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40"/>
      <c r="O673" s="40"/>
      <c r="P673" s="40"/>
      <c r="Q673" s="39"/>
      <c r="R673" s="39"/>
      <c r="S673" s="39"/>
    </row>
    <row r="674" spans="2:19" ht="16"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40"/>
      <c r="O674" s="40"/>
      <c r="P674" s="40"/>
      <c r="Q674" s="39"/>
      <c r="R674" s="39"/>
      <c r="S674" s="39"/>
    </row>
    <row r="675" spans="2:19" ht="16"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40"/>
      <c r="O675" s="40"/>
      <c r="P675" s="40"/>
      <c r="Q675" s="39"/>
      <c r="R675" s="39"/>
      <c r="S675" s="39"/>
    </row>
    <row r="676" spans="2:19" ht="16"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40"/>
      <c r="O676" s="40"/>
      <c r="P676" s="40"/>
      <c r="Q676" s="39"/>
      <c r="R676" s="39"/>
      <c r="S676" s="39"/>
    </row>
    <row r="677" spans="2:19" ht="16"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40"/>
      <c r="O677" s="40"/>
      <c r="P677" s="40"/>
      <c r="Q677" s="39"/>
      <c r="R677" s="39"/>
      <c r="S677" s="39"/>
    </row>
    <row r="678" spans="2:19" ht="16"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40"/>
      <c r="O678" s="40"/>
      <c r="P678" s="40"/>
      <c r="Q678" s="39"/>
      <c r="R678" s="39"/>
      <c r="S678" s="39"/>
    </row>
    <row r="679" spans="2:19" ht="16"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40"/>
      <c r="O679" s="40"/>
      <c r="P679" s="40"/>
      <c r="Q679" s="39"/>
      <c r="R679" s="39"/>
      <c r="S679" s="39"/>
    </row>
    <row r="680" spans="2:19" ht="16"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40"/>
      <c r="O680" s="40"/>
      <c r="P680" s="40"/>
      <c r="Q680" s="39"/>
      <c r="R680" s="39"/>
      <c r="S680" s="39"/>
    </row>
    <row r="681" spans="2:19" ht="16"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40"/>
      <c r="O681" s="40"/>
      <c r="P681" s="40"/>
      <c r="Q681" s="39"/>
      <c r="R681" s="39"/>
      <c r="S681" s="39"/>
    </row>
    <row r="682" spans="2:19" ht="16"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40"/>
      <c r="O682" s="40"/>
      <c r="P682" s="40"/>
      <c r="Q682" s="39"/>
      <c r="R682" s="39"/>
      <c r="S682" s="39"/>
    </row>
    <row r="683" spans="2:19" ht="16"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40"/>
      <c r="O683" s="40"/>
      <c r="P683" s="40"/>
      <c r="Q683" s="39"/>
      <c r="R683" s="39"/>
      <c r="S683" s="39"/>
    </row>
    <row r="684" spans="2:19" ht="16"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40"/>
      <c r="O684" s="40"/>
      <c r="P684" s="40"/>
      <c r="Q684" s="39"/>
      <c r="R684" s="39"/>
      <c r="S684" s="39"/>
    </row>
    <row r="685" spans="2:19" ht="16"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40"/>
      <c r="O685" s="40"/>
      <c r="P685" s="40"/>
      <c r="Q685" s="39"/>
      <c r="R685" s="39"/>
      <c r="S685" s="39"/>
    </row>
    <row r="686" spans="2:19" ht="16"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40"/>
      <c r="O686" s="40"/>
      <c r="P686" s="40"/>
      <c r="Q686" s="39"/>
      <c r="R686" s="39"/>
      <c r="S686" s="39"/>
    </row>
    <row r="687" spans="2:19" ht="16"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40"/>
      <c r="O687" s="40"/>
      <c r="P687" s="40"/>
      <c r="Q687" s="39"/>
      <c r="R687" s="39"/>
      <c r="S687" s="39"/>
    </row>
    <row r="688" spans="2:19" ht="16"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40"/>
      <c r="O688" s="40"/>
      <c r="P688" s="40"/>
      <c r="Q688" s="39"/>
      <c r="R688" s="39"/>
      <c r="S688" s="39"/>
    </row>
    <row r="689" spans="2:19" ht="16"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40"/>
      <c r="O689" s="40"/>
      <c r="P689" s="40"/>
      <c r="Q689" s="39"/>
      <c r="R689" s="39"/>
      <c r="S689" s="39"/>
    </row>
    <row r="690" spans="2:19" ht="16"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40"/>
      <c r="O690" s="40"/>
      <c r="P690" s="40"/>
      <c r="Q690" s="39"/>
      <c r="R690" s="39"/>
      <c r="S690" s="39"/>
    </row>
    <row r="691" spans="2:19" ht="16"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40"/>
      <c r="O691" s="40"/>
      <c r="P691" s="40"/>
      <c r="Q691" s="39"/>
      <c r="R691" s="39"/>
      <c r="S691" s="39"/>
    </row>
    <row r="692" spans="2:19" ht="16"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40"/>
      <c r="O692" s="40"/>
      <c r="P692" s="40"/>
      <c r="Q692" s="39"/>
      <c r="R692" s="39"/>
      <c r="S692" s="39"/>
    </row>
    <row r="693" spans="2:19" ht="16"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40"/>
      <c r="O693" s="40"/>
      <c r="P693" s="40"/>
      <c r="Q693" s="39"/>
      <c r="R693" s="39"/>
      <c r="S693" s="39"/>
    </row>
    <row r="694" spans="2:19" ht="16"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40"/>
      <c r="O694" s="40"/>
      <c r="P694" s="40"/>
      <c r="Q694" s="39"/>
      <c r="R694" s="39"/>
      <c r="S694" s="39"/>
    </row>
    <row r="695" spans="2:19" ht="16"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40"/>
      <c r="O695" s="40"/>
      <c r="P695" s="40"/>
      <c r="Q695" s="39"/>
      <c r="R695" s="39"/>
      <c r="S695" s="39"/>
    </row>
    <row r="696" spans="2:19" ht="16"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40"/>
      <c r="O696" s="40"/>
      <c r="P696" s="40"/>
      <c r="Q696" s="39"/>
      <c r="R696" s="39"/>
      <c r="S696" s="39"/>
    </row>
    <row r="697" spans="2:19" ht="16"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40"/>
      <c r="O697" s="40"/>
      <c r="P697" s="40"/>
      <c r="Q697" s="39"/>
      <c r="R697" s="39"/>
      <c r="S697" s="39"/>
    </row>
    <row r="698" spans="2:19" ht="16"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40"/>
      <c r="O698" s="40"/>
      <c r="P698" s="40"/>
      <c r="Q698" s="39"/>
      <c r="R698" s="39"/>
      <c r="S698" s="39"/>
    </row>
    <row r="699" spans="2:19" ht="16"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40"/>
      <c r="O699" s="40"/>
      <c r="P699" s="40"/>
      <c r="Q699" s="39"/>
      <c r="R699" s="39"/>
      <c r="S699" s="39"/>
    </row>
    <row r="700" spans="2:19" ht="16"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40"/>
      <c r="O700" s="40"/>
      <c r="P700" s="40"/>
      <c r="Q700" s="39"/>
      <c r="R700" s="39"/>
      <c r="S700" s="39"/>
    </row>
    <row r="701" spans="2:19" ht="16"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40"/>
      <c r="O701" s="40"/>
      <c r="P701" s="40"/>
      <c r="Q701" s="39"/>
      <c r="R701" s="39"/>
      <c r="S701" s="39"/>
    </row>
    <row r="702" spans="2:19" ht="16"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40"/>
      <c r="O702" s="40"/>
      <c r="P702" s="40"/>
      <c r="Q702" s="39"/>
      <c r="R702" s="39"/>
      <c r="S702" s="39"/>
    </row>
    <row r="703" spans="2:19" ht="16"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40"/>
      <c r="O703" s="40"/>
      <c r="P703" s="40"/>
      <c r="Q703" s="39"/>
      <c r="R703" s="39"/>
      <c r="S703" s="39"/>
    </row>
    <row r="704" spans="2:19" ht="16"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40"/>
      <c r="O704" s="40"/>
      <c r="P704" s="40"/>
      <c r="Q704" s="39"/>
      <c r="R704" s="39"/>
      <c r="S704" s="39"/>
    </row>
    <row r="705" spans="2:19" ht="16"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40"/>
      <c r="O705" s="40"/>
      <c r="P705" s="40"/>
      <c r="Q705" s="39"/>
      <c r="R705" s="39"/>
      <c r="S705" s="39"/>
    </row>
    <row r="706" spans="2:19" ht="16"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40"/>
      <c r="O706" s="40"/>
      <c r="P706" s="40"/>
      <c r="Q706" s="39"/>
      <c r="R706" s="39"/>
      <c r="S706" s="39"/>
    </row>
    <row r="707" spans="2:19" ht="16"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40"/>
      <c r="O707" s="40"/>
      <c r="P707" s="40"/>
      <c r="Q707" s="39"/>
      <c r="R707" s="39"/>
      <c r="S707" s="39"/>
    </row>
    <row r="708" spans="2:19" ht="16"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40"/>
      <c r="O708" s="40"/>
      <c r="P708" s="40"/>
      <c r="Q708" s="39"/>
      <c r="R708" s="39"/>
      <c r="S708" s="39"/>
    </row>
    <row r="709" spans="2:19" ht="16"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40"/>
      <c r="O709" s="40"/>
      <c r="P709" s="40"/>
      <c r="Q709" s="39"/>
      <c r="R709" s="39"/>
      <c r="S709" s="39"/>
    </row>
    <row r="710" spans="2:19" ht="16"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40"/>
      <c r="O710" s="40"/>
      <c r="P710" s="40"/>
      <c r="Q710" s="39"/>
      <c r="R710" s="39"/>
      <c r="S710" s="39"/>
    </row>
    <row r="711" spans="2:19" ht="16"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40"/>
      <c r="O711" s="40"/>
      <c r="P711" s="40"/>
      <c r="Q711" s="39"/>
      <c r="R711" s="39"/>
      <c r="S711" s="39"/>
    </row>
    <row r="712" spans="2:19" ht="16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40"/>
      <c r="O712" s="40"/>
      <c r="P712" s="40"/>
      <c r="Q712" s="39"/>
      <c r="R712" s="39"/>
      <c r="S712" s="39"/>
    </row>
    <row r="713" spans="2:19" ht="16"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40"/>
      <c r="O713" s="40"/>
      <c r="P713" s="40"/>
      <c r="Q713" s="39"/>
      <c r="R713" s="39"/>
      <c r="S713" s="39"/>
    </row>
    <row r="714" spans="2:19" ht="16"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40"/>
      <c r="O714" s="40"/>
      <c r="P714" s="40"/>
      <c r="Q714" s="39"/>
      <c r="R714" s="39"/>
      <c r="S714" s="39"/>
    </row>
    <row r="715" spans="2:19" ht="16"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40"/>
      <c r="O715" s="40"/>
      <c r="P715" s="40"/>
      <c r="Q715" s="39"/>
      <c r="R715" s="39"/>
      <c r="S715" s="39"/>
    </row>
    <row r="716" spans="2:19" ht="16"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40"/>
      <c r="O716" s="40"/>
      <c r="P716" s="40"/>
      <c r="Q716" s="39"/>
      <c r="R716" s="39"/>
      <c r="S716" s="39"/>
    </row>
    <row r="717" spans="2:19" ht="16"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40"/>
      <c r="O717" s="40"/>
      <c r="P717" s="40"/>
      <c r="Q717" s="39"/>
      <c r="R717" s="39"/>
      <c r="S717" s="39"/>
    </row>
    <row r="718" spans="2:19" ht="16"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40"/>
      <c r="O718" s="40"/>
      <c r="P718" s="40"/>
      <c r="Q718" s="39"/>
      <c r="R718" s="39"/>
      <c r="S718" s="39"/>
    </row>
    <row r="719" spans="2:19" ht="16"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40"/>
      <c r="O719" s="40"/>
      <c r="P719" s="40"/>
      <c r="Q719" s="39"/>
      <c r="R719" s="39"/>
      <c r="S719" s="39"/>
    </row>
    <row r="720" spans="2:19" ht="16"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40"/>
      <c r="O720" s="40"/>
      <c r="P720" s="40"/>
      <c r="Q720" s="39"/>
      <c r="R720" s="39"/>
      <c r="S720" s="39"/>
    </row>
    <row r="721" spans="2:19" ht="16"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40"/>
      <c r="O721" s="40"/>
      <c r="P721" s="40"/>
      <c r="Q721" s="39"/>
      <c r="R721" s="39"/>
      <c r="S721" s="39"/>
    </row>
    <row r="722" spans="2:19" ht="16"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40"/>
      <c r="O722" s="40"/>
      <c r="P722" s="40"/>
      <c r="Q722" s="39"/>
      <c r="R722" s="39"/>
      <c r="S722" s="39"/>
    </row>
    <row r="723" spans="2:19" ht="16"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40"/>
      <c r="O723" s="40"/>
      <c r="P723" s="40"/>
      <c r="Q723" s="39"/>
      <c r="R723" s="39"/>
      <c r="S723" s="39"/>
    </row>
    <row r="724" spans="2:19" ht="16"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40"/>
      <c r="O724" s="40"/>
      <c r="P724" s="40"/>
      <c r="Q724" s="39"/>
      <c r="R724" s="39"/>
      <c r="S724" s="39"/>
    </row>
    <row r="725" spans="2:19" ht="16"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40"/>
      <c r="O725" s="40"/>
      <c r="P725" s="40"/>
      <c r="Q725" s="39"/>
      <c r="R725" s="39"/>
      <c r="S725" s="39"/>
    </row>
    <row r="726" spans="2:19" ht="16"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40"/>
      <c r="O726" s="40"/>
      <c r="P726" s="40"/>
      <c r="Q726" s="39"/>
      <c r="R726" s="39"/>
      <c r="S726" s="39"/>
    </row>
    <row r="727" spans="2:19" ht="16"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40"/>
      <c r="O727" s="40"/>
      <c r="P727" s="40"/>
      <c r="Q727" s="39"/>
      <c r="R727" s="39"/>
      <c r="S727" s="39"/>
    </row>
    <row r="728" spans="2:19" ht="16"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40"/>
      <c r="O728" s="40"/>
      <c r="P728" s="40"/>
      <c r="Q728" s="39"/>
      <c r="R728" s="39"/>
      <c r="S728" s="39"/>
    </row>
    <row r="729" spans="2:19" ht="16"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40"/>
      <c r="O729" s="40"/>
      <c r="P729" s="40"/>
      <c r="Q729" s="39"/>
      <c r="R729" s="39"/>
      <c r="S729" s="39"/>
    </row>
    <row r="730" spans="2:19" ht="16"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40"/>
      <c r="O730" s="40"/>
      <c r="P730" s="40"/>
      <c r="Q730" s="39"/>
      <c r="R730" s="39"/>
      <c r="S730" s="39"/>
    </row>
    <row r="731" spans="2:19" ht="16"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40"/>
      <c r="O731" s="40"/>
      <c r="P731" s="40"/>
      <c r="Q731" s="39"/>
      <c r="R731" s="39"/>
      <c r="S731" s="39"/>
    </row>
    <row r="732" spans="2:19" ht="16"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40"/>
      <c r="O732" s="40"/>
      <c r="P732" s="40"/>
      <c r="Q732" s="39"/>
      <c r="R732" s="39"/>
      <c r="S732" s="39"/>
    </row>
    <row r="733" spans="2:19" ht="16"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40"/>
      <c r="O733" s="40"/>
      <c r="P733" s="40"/>
      <c r="Q733" s="39"/>
      <c r="R733" s="39"/>
      <c r="S733" s="39"/>
    </row>
    <row r="734" spans="2:19" ht="16"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40"/>
      <c r="O734" s="40"/>
      <c r="P734" s="40"/>
      <c r="Q734" s="39"/>
      <c r="R734" s="39"/>
      <c r="S734" s="39"/>
    </row>
    <row r="735" spans="2:19" ht="16"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40"/>
      <c r="O735" s="40"/>
      <c r="P735" s="40"/>
      <c r="Q735" s="39"/>
      <c r="R735" s="39"/>
      <c r="S735" s="39"/>
    </row>
    <row r="736" spans="2:19" ht="16"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40"/>
      <c r="O736" s="40"/>
      <c r="P736" s="40"/>
      <c r="Q736" s="39"/>
      <c r="R736" s="39"/>
      <c r="S736" s="39"/>
    </row>
    <row r="737" spans="2:19" ht="16"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40"/>
      <c r="O737" s="40"/>
      <c r="P737" s="40"/>
      <c r="Q737" s="39"/>
      <c r="R737" s="39"/>
      <c r="S737" s="39"/>
    </row>
    <row r="738" spans="2:19" ht="16"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40"/>
      <c r="O738" s="40"/>
      <c r="P738" s="40"/>
      <c r="Q738" s="39"/>
      <c r="R738" s="39"/>
      <c r="S738" s="39"/>
    </row>
    <row r="739" spans="2:19" ht="16"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40"/>
      <c r="O739" s="40"/>
      <c r="P739" s="40"/>
      <c r="Q739" s="39"/>
      <c r="R739" s="39"/>
      <c r="S739" s="39"/>
    </row>
    <row r="740" spans="2:19" ht="16"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40"/>
      <c r="O740" s="40"/>
      <c r="P740" s="40"/>
      <c r="Q740" s="39"/>
      <c r="R740" s="39"/>
      <c r="S740" s="39"/>
    </row>
    <row r="741" spans="2:19" ht="16"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40"/>
      <c r="O741" s="40"/>
      <c r="P741" s="40"/>
      <c r="Q741" s="39"/>
      <c r="R741" s="39"/>
      <c r="S741" s="39"/>
    </row>
    <row r="742" spans="2:19" ht="16"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40"/>
      <c r="O742" s="40"/>
      <c r="P742" s="40"/>
      <c r="Q742" s="39"/>
      <c r="R742" s="39"/>
      <c r="S742" s="39"/>
    </row>
    <row r="743" spans="2:19" ht="16"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40"/>
      <c r="O743" s="40"/>
      <c r="P743" s="40"/>
      <c r="Q743" s="39"/>
      <c r="R743" s="39"/>
      <c r="S743" s="39"/>
    </row>
    <row r="744" spans="2:19" ht="16"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40"/>
      <c r="O744" s="40"/>
      <c r="P744" s="40"/>
      <c r="Q744" s="39"/>
      <c r="R744" s="39"/>
      <c r="S744" s="39"/>
    </row>
    <row r="745" spans="2:19" ht="16"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40"/>
      <c r="O745" s="40"/>
      <c r="P745" s="40"/>
      <c r="Q745" s="39"/>
      <c r="R745" s="39"/>
      <c r="S745" s="39"/>
    </row>
    <row r="746" spans="2:19" ht="16"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40"/>
      <c r="O746" s="40"/>
      <c r="P746" s="40"/>
      <c r="Q746" s="39"/>
      <c r="R746" s="39"/>
      <c r="S746" s="39"/>
    </row>
    <row r="747" spans="2:19" ht="16"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40"/>
      <c r="O747" s="40"/>
      <c r="P747" s="40"/>
      <c r="Q747" s="39"/>
      <c r="R747" s="39"/>
      <c r="S747" s="39"/>
    </row>
    <row r="748" spans="2:19" ht="16"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40"/>
      <c r="O748" s="40"/>
      <c r="P748" s="40"/>
      <c r="Q748" s="39"/>
      <c r="R748" s="39"/>
      <c r="S748" s="39"/>
    </row>
    <row r="749" spans="2:19" ht="16"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40"/>
      <c r="O749" s="40"/>
      <c r="P749" s="40"/>
      <c r="Q749" s="39"/>
      <c r="R749" s="39"/>
      <c r="S749" s="39"/>
    </row>
    <row r="750" spans="2:19" ht="16"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40"/>
      <c r="O750" s="40"/>
      <c r="P750" s="40"/>
      <c r="Q750" s="39"/>
      <c r="R750" s="39"/>
      <c r="S750" s="39"/>
    </row>
    <row r="751" spans="2:19" ht="16"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40"/>
      <c r="O751" s="40"/>
      <c r="P751" s="40"/>
      <c r="Q751" s="39"/>
      <c r="R751" s="39"/>
      <c r="S751" s="39"/>
    </row>
    <row r="752" spans="2:19" ht="16"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40"/>
      <c r="O752" s="40"/>
      <c r="P752" s="40"/>
      <c r="Q752" s="39"/>
      <c r="R752" s="39"/>
      <c r="S752" s="39"/>
    </row>
    <row r="753" spans="2:19" ht="16"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40"/>
      <c r="O753" s="40"/>
      <c r="P753" s="40"/>
      <c r="Q753" s="39"/>
      <c r="R753" s="39"/>
      <c r="S753" s="39"/>
    </row>
    <row r="754" spans="2:19" ht="16"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40"/>
      <c r="O754" s="40"/>
      <c r="P754" s="40"/>
      <c r="Q754" s="39"/>
      <c r="R754" s="39"/>
      <c r="S754" s="39"/>
    </row>
    <row r="755" spans="2:19" ht="16"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40"/>
      <c r="O755" s="40"/>
      <c r="P755" s="40"/>
      <c r="Q755" s="39"/>
      <c r="R755" s="39"/>
      <c r="S755" s="39"/>
    </row>
    <row r="756" spans="2:19" ht="16"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40"/>
      <c r="O756" s="40"/>
      <c r="P756" s="40"/>
      <c r="Q756" s="39"/>
      <c r="R756" s="39"/>
      <c r="S756" s="39"/>
    </row>
    <row r="757" spans="2:19" ht="16"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40"/>
      <c r="O757" s="40"/>
      <c r="P757" s="40"/>
      <c r="Q757" s="39"/>
      <c r="R757" s="39"/>
      <c r="S757" s="39"/>
    </row>
    <row r="758" spans="2:19" ht="16"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40"/>
      <c r="O758" s="40"/>
      <c r="P758" s="40"/>
      <c r="Q758" s="39"/>
      <c r="R758" s="39"/>
      <c r="S758" s="39"/>
    </row>
    <row r="759" spans="2:19" ht="16"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40"/>
      <c r="O759" s="40"/>
      <c r="P759" s="40"/>
      <c r="Q759" s="39"/>
      <c r="R759" s="39"/>
      <c r="S759" s="39"/>
    </row>
    <row r="760" spans="2:19" ht="16"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40"/>
      <c r="O760" s="40"/>
      <c r="P760" s="40"/>
      <c r="Q760" s="39"/>
      <c r="R760" s="39"/>
      <c r="S760" s="39"/>
    </row>
    <row r="761" spans="2:19" ht="16"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40"/>
      <c r="O761" s="40"/>
      <c r="P761" s="40"/>
      <c r="Q761" s="39"/>
      <c r="R761" s="39"/>
      <c r="S761" s="39"/>
    </row>
    <row r="762" spans="2:19" ht="16"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40"/>
      <c r="O762" s="40"/>
      <c r="P762" s="40"/>
      <c r="Q762" s="39"/>
      <c r="R762" s="39"/>
      <c r="S762" s="39"/>
    </row>
    <row r="763" spans="2:19" ht="16"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40"/>
      <c r="O763" s="40"/>
      <c r="P763" s="40"/>
      <c r="Q763" s="39"/>
      <c r="R763" s="39"/>
      <c r="S763" s="39"/>
    </row>
    <row r="764" spans="2:19" ht="16"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40"/>
      <c r="O764" s="40"/>
      <c r="P764" s="40"/>
      <c r="Q764" s="39"/>
      <c r="R764" s="39"/>
      <c r="S764" s="39"/>
    </row>
    <row r="765" spans="2:19" ht="16"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40"/>
      <c r="O765" s="40"/>
      <c r="P765" s="40"/>
      <c r="Q765" s="39"/>
      <c r="R765" s="39"/>
      <c r="S765" s="39"/>
    </row>
    <row r="766" spans="2:19" ht="16"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40"/>
      <c r="O766" s="40"/>
      <c r="P766" s="40"/>
      <c r="Q766" s="39"/>
      <c r="R766" s="39"/>
      <c r="S766" s="39"/>
    </row>
    <row r="767" spans="2:19" ht="16"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40"/>
      <c r="O767" s="40"/>
      <c r="P767" s="40"/>
      <c r="Q767" s="39"/>
      <c r="R767" s="39"/>
      <c r="S767" s="39"/>
    </row>
    <row r="768" spans="2:19" ht="16"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40"/>
      <c r="O768" s="40"/>
      <c r="P768" s="40"/>
      <c r="Q768" s="39"/>
      <c r="R768" s="39"/>
      <c r="S768" s="39"/>
    </row>
    <row r="769" spans="2:19" ht="16"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40"/>
      <c r="O769" s="40"/>
      <c r="P769" s="40"/>
      <c r="Q769" s="39"/>
      <c r="R769" s="39"/>
      <c r="S769" s="39"/>
    </row>
    <row r="770" spans="2:19" ht="16"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40"/>
      <c r="O770" s="40"/>
      <c r="P770" s="40"/>
      <c r="Q770" s="39"/>
      <c r="R770" s="39"/>
      <c r="S770" s="39"/>
    </row>
    <row r="771" spans="2:19" ht="16"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40"/>
      <c r="O771" s="40"/>
      <c r="P771" s="40"/>
      <c r="Q771" s="39"/>
      <c r="R771" s="39"/>
      <c r="S771" s="39"/>
    </row>
    <row r="772" spans="2:19" ht="16"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40"/>
      <c r="O772" s="40"/>
      <c r="P772" s="40"/>
      <c r="Q772" s="39"/>
      <c r="R772" s="39"/>
      <c r="S772" s="39"/>
    </row>
    <row r="773" spans="2:19" ht="16"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40"/>
      <c r="O773" s="40"/>
      <c r="P773" s="40"/>
      <c r="Q773" s="39"/>
      <c r="R773" s="39"/>
      <c r="S773" s="39"/>
    </row>
    <row r="774" spans="2:19" ht="16"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40"/>
      <c r="O774" s="40"/>
      <c r="P774" s="40"/>
      <c r="Q774" s="39"/>
      <c r="R774" s="39"/>
      <c r="S774" s="39"/>
    </row>
    <row r="775" spans="2:19" ht="16"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40"/>
      <c r="O775" s="40"/>
      <c r="P775" s="40"/>
      <c r="Q775" s="39"/>
      <c r="R775" s="39"/>
      <c r="S775" s="39"/>
    </row>
    <row r="776" spans="2:19" ht="16"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40"/>
      <c r="O776" s="40"/>
      <c r="P776" s="40"/>
      <c r="Q776" s="39"/>
      <c r="R776" s="39"/>
      <c r="S776" s="39"/>
    </row>
    <row r="777" spans="2:19" ht="16"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40"/>
      <c r="O777" s="40"/>
      <c r="P777" s="40"/>
      <c r="Q777" s="39"/>
      <c r="R777" s="39"/>
      <c r="S777" s="39"/>
    </row>
    <row r="778" spans="2:19" ht="16"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40"/>
      <c r="O778" s="40"/>
      <c r="P778" s="40"/>
      <c r="Q778" s="39"/>
      <c r="R778" s="39"/>
      <c r="S778" s="39"/>
    </row>
    <row r="779" spans="2:19" ht="16"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40"/>
      <c r="O779" s="40"/>
      <c r="P779" s="40"/>
      <c r="Q779" s="39"/>
      <c r="R779" s="39"/>
      <c r="S779" s="39"/>
    </row>
    <row r="780" spans="2:19" ht="16"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40"/>
      <c r="O780" s="40"/>
      <c r="P780" s="40"/>
      <c r="Q780" s="39"/>
      <c r="R780" s="39"/>
      <c r="S780" s="39"/>
    </row>
    <row r="781" spans="2:19" ht="16"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40"/>
      <c r="O781" s="40"/>
      <c r="P781" s="40"/>
      <c r="Q781" s="39"/>
      <c r="R781" s="39"/>
      <c r="S781" s="39"/>
    </row>
    <row r="782" spans="2:19" ht="16"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40"/>
      <c r="O782" s="40"/>
      <c r="P782" s="40"/>
      <c r="Q782" s="39"/>
      <c r="R782" s="39"/>
      <c r="S782" s="39"/>
    </row>
    <row r="783" spans="2:19" ht="16"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40"/>
      <c r="O783" s="40"/>
      <c r="P783" s="40"/>
      <c r="Q783" s="39"/>
      <c r="R783" s="39"/>
      <c r="S783" s="39"/>
    </row>
    <row r="784" spans="2:19" ht="16"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40"/>
      <c r="O784" s="40"/>
      <c r="P784" s="40"/>
      <c r="Q784" s="39"/>
      <c r="R784" s="39"/>
      <c r="S784" s="39"/>
    </row>
    <row r="785" spans="2:19" ht="16"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40"/>
      <c r="O785" s="40"/>
      <c r="P785" s="40"/>
      <c r="Q785" s="39"/>
      <c r="R785" s="39"/>
      <c r="S785" s="39"/>
    </row>
    <row r="786" spans="2:19" ht="16"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40"/>
      <c r="O786" s="40"/>
      <c r="P786" s="40"/>
      <c r="Q786" s="39"/>
      <c r="R786" s="39"/>
      <c r="S786" s="39"/>
    </row>
    <row r="787" spans="2:19" ht="16"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40"/>
      <c r="O787" s="40"/>
      <c r="P787" s="40"/>
      <c r="Q787" s="39"/>
      <c r="R787" s="39"/>
      <c r="S787" s="39"/>
    </row>
    <row r="788" spans="2:19" ht="16"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40"/>
      <c r="O788" s="40"/>
      <c r="P788" s="40"/>
      <c r="Q788" s="39"/>
      <c r="R788" s="39"/>
      <c r="S788" s="39"/>
    </row>
    <row r="789" spans="2:19" ht="16"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40"/>
      <c r="O789" s="40"/>
      <c r="P789" s="40"/>
      <c r="Q789" s="39"/>
      <c r="R789" s="39"/>
      <c r="S789" s="39"/>
    </row>
    <row r="790" spans="2:19" ht="16"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40"/>
      <c r="O790" s="40"/>
      <c r="P790" s="40"/>
      <c r="Q790" s="39"/>
      <c r="R790" s="39"/>
      <c r="S790" s="39"/>
    </row>
    <row r="791" spans="2:19" ht="16"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40"/>
      <c r="O791" s="40"/>
      <c r="P791" s="40"/>
      <c r="Q791" s="39"/>
      <c r="R791" s="39"/>
      <c r="S791" s="39"/>
    </row>
    <row r="792" spans="2:19" ht="16"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40"/>
      <c r="O792" s="40"/>
      <c r="P792" s="40"/>
      <c r="Q792" s="39"/>
      <c r="R792" s="39"/>
      <c r="S792" s="39"/>
    </row>
    <row r="793" spans="2:19" ht="16"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40"/>
      <c r="O793" s="40"/>
      <c r="P793" s="40"/>
      <c r="Q793" s="39"/>
      <c r="R793" s="39"/>
      <c r="S793" s="39"/>
    </row>
    <row r="794" spans="2:19" ht="16"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40"/>
      <c r="O794" s="40"/>
      <c r="P794" s="40"/>
      <c r="Q794" s="39"/>
      <c r="R794" s="39"/>
      <c r="S794" s="39"/>
    </row>
    <row r="795" spans="2:19" ht="16"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40"/>
      <c r="O795" s="40"/>
      <c r="P795" s="40"/>
      <c r="Q795" s="39"/>
      <c r="R795" s="39"/>
      <c r="S795" s="39"/>
    </row>
    <row r="796" spans="2:19" ht="16"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40"/>
      <c r="O796" s="40"/>
      <c r="P796" s="40"/>
      <c r="Q796" s="39"/>
      <c r="R796" s="39"/>
      <c r="S796" s="39"/>
    </row>
    <row r="797" spans="2:19" ht="16"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40"/>
      <c r="O797" s="40"/>
      <c r="P797" s="40"/>
      <c r="Q797" s="39"/>
      <c r="R797" s="39"/>
      <c r="S797" s="39"/>
    </row>
    <row r="798" spans="2:19" ht="16"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40"/>
      <c r="O798" s="40"/>
      <c r="P798" s="40"/>
      <c r="Q798" s="39"/>
      <c r="R798" s="39"/>
      <c r="S798" s="39"/>
    </row>
    <row r="799" spans="2:19" ht="16"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40"/>
      <c r="O799" s="40"/>
      <c r="P799" s="40"/>
      <c r="Q799" s="39"/>
      <c r="R799" s="39"/>
      <c r="S799" s="39"/>
    </row>
    <row r="800" spans="2:19" ht="16"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40"/>
      <c r="O800" s="40"/>
      <c r="P800" s="40"/>
      <c r="Q800" s="39"/>
      <c r="R800" s="39"/>
      <c r="S800" s="39"/>
    </row>
    <row r="801" spans="2:19" ht="16"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40"/>
      <c r="O801" s="40"/>
      <c r="P801" s="40"/>
      <c r="Q801" s="39"/>
      <c r="R801" s="39"/>
      <c r="S801" s="39"/>
    </row>
    <row r="802" spans="2:19" ht="16"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40"/>
      <c r="O802" s="40"/>
      <c r="P802" s="40"/>
      <c r="Q802" s="39"/>
      <c r="R802" s="39"/>
      <c r="S802" s="39"/>
    </row>
    <row r="803" spans="2:19" ht="16"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40"/>
      <c r="O803" s="40"/>
      <c r="P803" s="40"/>
      <c r="Q803" s="39"/>
      <c r="R803" s="39"/>
      <c r="S803" s="39"/>
    </row>
    <row r="804" spans="2:19" ht="16"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40"/>
      <c r="O804" s="40"/>
      <c r="P804" s="40"/>
      <c r="Q804" s="39"/>
      <c r="R804" s="39"/>
      <c r="S804" s="39"/>
    </row>
    <row r="805" spans="2:19" ht="16"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40"/>
      <c r="O805" s="40"/>
      <c r="P805" s="40"/>
      <c r="Q805" s="39"/>
      <c r="R805" s="39"/>
      <c r="S805" s="39"/>
    </row>
    <row r="806" spans="2:19" ht="16"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40"/>
      <c r="O806" s="40"/>
      <c r="P806" s="40"/>
      <c r="Q806" s="39"/>
      <c r="R806" s="39"/>
      <c r="S806" s="39"/>
    </row>
    <row r="807" spans="2:19" ht="16"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40"/>
      <c r="O807" s="40"/>
      <c r="P807" s="40"/>
      <c r="Q807" s="39"/>
      <c r="R807" s="39"/>
      <c r="S807" s="39"/>
    </row>
    <row r="808" spans="2:19" ht="16"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40"/>
      <c r="O808" s="40"/>
      <c r="P808" s="40"/>
      <c r="Q808" s="39"/>
      <c r="R808" s="39"/>
      <c r="S808" s="39"/>
    </row>
    <row r="809" spans="2:19" ht="16"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40"/>
      <c r="O809" s="40"/>
      <c r="P809" s="40"/>
      <c r="Q809" s="39"/>
      <c r="R809" s="39"/>
      <c r="S809" s="39"/>
    </row>
    <row r="810" spans="2:19" ht="16"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40"/>
      <c r="O810" s="40"/>
      <c r="P810" s="40"/>
      <c r="Q810" s="39"/>
      <c r="R810" s="39"/>
      <c r="S810" s="39"/>
    </row>
    <row r="811" spans="2:19" ht="16"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40"/>
      <c r="O811" s="40"/>
      <c r="P811" s="40"/>
      <c r="Q811" s="39"/>
      <c r="R811" s="39"/>
      <c r="S811" s="39"/>
    </row>
    <row r="812" spans="2:19" ht="16"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40"/>
      <c r="O812" s="40"/>
      <c r="P812" s="40"/>
      <c r="Q812" s="39"/>
      <c r="R812" s="39"/>
      <c r="S812" s="39"/>
    </row>
    <row r="813" spans="2:19" ht="16"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40"/>
      <c r="O813" s="40"/>
      <c r="P813" s="40"/>
      <c r="Q813" s="39"/>
      <c r="R813" s="39"/>
      <c r="S813" s="39"/>
    </row>
    <row r="814" spans="2:19" ht="16"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40"/>
      <c r="O814" s="40"/>
      <c r="P814" s="40"/>
      <c r="Q814" s="39"/>
      <c r="R814" s="39"/>
      <c r="S814" s="39"/>
    </row>
    <row r="815" spans="2:19" ht="16"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40"/>
      <c r="O815" s="40"/>
      <c r="P815" s="40"/>
      <c r="Q815" s="39"/>
      <c r="R815" s="39"/>
      <c r="S815" s="39"/>
    </row>
    <row r="816" spans="2:19" ht="16"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40"/>
      <c r="O816" s="40"/>
      <c r="P816" s="40"/>
      <c r="Q816" s="39"/>
      <c r="R816" s="39"/>
      <c r="S816" s="39"/>
    </row>
    <row r="817" spans="2:19" ht="16"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40"/>
      <c r="O817" s="40"/>
      <c r="P817" s="40"/>
      <c r="Q817" s="39"/>
      <c r="R817" s="39"/>
      <c r="S817" s="39"/>
    </row>
    <row r="818" spans="2:19" ht="16"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40"/>
      <c r="O818" s="40"/>
      <c r="P818" s="40"/>
      <c r="Q818" s="39"/>
      <c r="R818" s="39"/>
      <c r="S818" s="39"/>
    </row>
    <row r="819" spans="2:19" ht="16"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40"/>
      <c r="O819" s="40"/>
      <c r="P819" s="40"/>
      <c r="Q819" s="39"/>
      <c r="R819" s="39"/>
      <c r="S819" s="39"/>
    </row>
    <row r="820" spans="2:19" ht="16"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40"/>
      <c r="O820" s="40"/>
      <c r="P820" s="40"/>
      <c r="Q820" s="39"/>
      <c r="R820" s="39"/>
      <c r="S820" s="39"/>
    </row>
    <row r="821" spans="2:19" ht="16"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40"/>
      <c r="O821" s="40"/>
      <c r="P821" s="40"/>
      <c r="Q821" s="39"/>
      <c r="R821" s="39"/>
      <c r="S821" s="39"/>
    </row>
    <row r="822" spans="2:19" ht="16"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40"/>
      <c r="O822" s="40"/>
      <c r="P822" s="40"/>
      <c r="Q822" s="39"/>
      <c r="R822" s="39"/>
      <c r="S822" s="39"/>
    </row>
    <row r="823" spans="2:19" ht="16"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40"/>
      <c r="O823" s="40"/>
      <c r="P823" s="40"/>
      <c r="Q823" s="39"/>
      <c r="R823" s="39"/>
      <c r="S823" s="39"/>
    </row>
    <row r="824" spans="2:19" ht="16"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40"/>
      <c r="O824" s="40"/>
      <c r="P824" s="40"/>
      <c r="Q824" s="39"/>
      <c r="R824" s="39"/>
      <c r="S824" s="39"/>
    </row>
    <row r="825" spans="2:19" ht="16"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40"/>
      <c r="O825" s="40"/>
      <c r="P825" s="40"/>
      <c r="Q825" s="39"/>
      <c r="R825" s="39"/>
      <c r="S825" s="39"/>
    </row>
    <row r="826" spans="2:19" ht="16"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40"/>
      <c r="O826" s="40"/>
      <c r="P826" s="40"/>
      <c r="Q826" s="39"/>
      <c r="R826" s="39"/>
      <c r="S826" s="39"/>
    </row>
    <row r="827" spans="2:19" ht="16"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40"/>
      <c r="O827" s="40"/>
      <c r="P827" s="40"/>
      <c r="Q827" s="39"/>
      <c r="R827" s="39"/>
      <c r="S827" s="39"/>
    </row>
    <row r="828" spans="2:19" ht="16"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40"/>
      <c r="O828" s="40"/>
      <c r="P828" s="40"/>
      <c r="Q828" s="39"/>
      <c r="R828" s="39"/>
      <c r="S828" s="39"/>
    </row>
    <row r="829" spans="2:19" ht="16"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40"/>
      <c r="O829" s="40"/>
      <c r="P829" s="40"/>
      <c r="Q829" s="39"/>
      <c r="R829" s="39"/>
      <c r="S829" s="39"/>
    </row>
    <row r="830" spans="2:19" ht="16"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40"/>
      <c r="O830" s="40"/>
      <c r="P830" s="40"/>
      <c r="Q830" s="39"/>
      <c r="R830" s="39"/>
      <c r="S830" s="39"/>
    </row>
    <row r="831" spans="2:19" ht="16"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40"/>
      <c r="O831" s="40"/>
      <c r="P831" s="40"/>
      <c r="Q831" s="39"/>
      <c r="R831" s="39"/>
      <c r="S831" s="39"/>
    </row>
    <row r="832" spans="2:19" ht="16"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40"/>
      <c r="O832" s="40"/>
      <c r="P832" s="40"/>
      <c r="Q832" s="39"/>
      <c r="R832" s="39"/>
      <c r="S832" s="39"/>
    </row>
    <row r="833" spans="2:19" ht="16"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40"/>
      <c r="O833" s="40"/>
      <c r="P833" s="40"/>
      <c r="Q833" s="39"/>
      <c r="R833" s="39"/>
      <c r="S833" s="39"/>
    </row>
    <row r="834" spans="2:19" ht="16"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40"/>
      <c r="O834" s="40"/>
      <c r="P834" s="40"/>
      <c r="Q834" s="39"/>
      <c r="R834" s="39"/>
      <c r="S834" s="39"/>
    </row>
    <row r="835" spans="2:19" ht="16"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40"/>
      <c r="O835" s="40"/>
      <c r="P835" s="40"/>
      <c r="Q835" s="39"/>
      <c r="R835" s="39"/>
      <c r="S835" s="39"/>
    </row>
    <row r="836" spans="2:19" ht="16"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40"/>
      <c r="O836" s="40"/>
      <c r="P836" s="40"/>
      <c r="Q836" s="39"/>
      <c r="R836" s="39"/>
      <c r="S836" s="39"/>
    </row>
    <row r="837" spans="2:19" ht="16"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40"/>
      <c r="O837" s="40"/>
      <c r="P837" s="40"/>
      <c r="Q837" s="39"/>
      <c r="R837" s="39"/>
      <c r="S837" s="39"/>
    </row>
    <row r="838" spans="2:19" ht="16"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40"/>
      <c r="O838" s="40"/>
      <c r="P838" s="40"/>
      <c r="Q838" s="39"/>
      <c r="R838" s="39"/>
      <c r="S838" s="39"/>
    </row>
    <row r="839" spans="2:19" ht="16"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40"/>
      <c r="O839" s="40"/>
      <c r="P839" s="40"/>
      <c r="Q839" s="39"/>
      <c r="R839" s="39"/>
      <c r="S839" s="39"/>
    </row>
    <row r="840" spans="2:19" ht="16"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40"/>
      <c r="O840" s="40"/>
      <c r="P840" s="40"/>
      <c r="Q840" s="39"/>
      <c r="R840" s="39"/>
      <c r="S840" s="39"/>
    </row>
    <row r="841" spans="2:19" ht="16"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40"/>
      <c r="O841" s="40"/>
      <c r="P841" s="40"/>
      <c r="Q841" s="39"/>
      <c r="R841" s="39"/>
      <c r="S841" s="39"/>
    </row>
    <row r="842" spans="2:19" ht="16"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40"/>
      <c r="O842" s="40"/>
      <c r="P842" s="40"/>
      <c r="Q842" s="39"/>
      <c r="R842" s="39"/>
      <c r="S842" s="39"/>
    </row>
    <row r="843" spans="2:19" ht="16"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40"/>
      <c r="O843" s="40"/>
      <c r="P843" s="40"/>
      <c r="Q843" s="39"/>
      <c r="R843" s="39"/>
      <c r="S843" s="39"/>
    </row>
    <row r="844" spans="2:19" ht="16"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40"/>
      <c r="O844" s="40"/>
      <c r="P844" s="40"/>
      <c r="Q844" s="39"/>
      <c r="R844" s="39"/>
      <c r="S844" s="39"/>
    </row>
    <row r="845" spans="2:19" ht="16"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40"/>
      <c r="O845" s="40"/>
      <c r="P845" s="40"/>
      <c r="Q845" s="39"/>
      <c r="R845" s="39"/>
      <c r="S845" s="39"/>
    </row>
    <row r="846" spans="2:19" ht="16"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40"/>
      <c r="O846" s="40"/>
      <c r="P846" s="40"/>
      <c r="Q846" s="39"/>
      <c r="R846" s="39"/>
      <c r="S846" s="39"/>
    </row>
    <row r="847" spans="2:19" ht="16"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40"/>
      <c r="O847" s="40"/>
      <c r="P847" s="40"/>
      <c r="Q847" s="39"/>
      <c r="R847" s="39"/>
      <c r="S847" s="39"/>
    </row>
    <row r="848" spans="2:19" ht="16"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40"/>
      <c r="O848" s="40"/>
      <c r="P848" s="40"/>
      <c r="Q848" s="39"/>
      <c r="R848" s="39"/>
      <c r="S848" s="39"/>
    </row>
    <row r="849" spans="2:19" ht="16"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40"/>
      <c r="O849" s="40"/>
      <c r="P849" s="40"/>
      <c r="Q849" s="39"/>
      <c r="R849" s="39"/>
      <c r="S849" s="39"/>
    </row>
    <row r="850" spans="2:19" ht="16"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40"/>
      <c r="O850" s="40"/>
      <c r="P850" s="40"/>
      <c r="Q850" s="39"/>
      <c r="R850" s="39"/>
      <c r="S850" s="39"/>
    </row>
    <row r="851" spans="2:19" ht="16"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40"/>
      <c r="O851" s="40"/>
      <c r="P851" s="40"/>
      <c r="Q851" s="39"/>
      <c r="R851" s="39"/>
      <c r="S851" s="39"/>
    </row>
    <row r="852" spans="2:19" ht="16"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40"/>
      <c r="O852" s="40"/>
      <c r="P852" s="40"/>
      <c r="Q852" s="39"/>
      <c r="R852" s="39"/>
      <c r="S852" s="39"/>
    </row>
    <row r="853" spans="2:19" ht="16"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40"/>
      <c r="O853" s="40"/>
      <c r="P853" s="40"/>
      <c r="Q853" s="39"/>
      <c r="R853" s="39"/>
      <c r="S853" s="39"/>
    </row>
    <row r="854" spans="2:19" ht="16"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40"/>
      <c r="O854" s="40"/>
      <c r="P854" s="40"/>
      <c r="Q854" s="39"/>
      <c r="R854" s="39"/>
      <c r="S854" s="39"/>
    </row>
    <row r="855" spans="2:19" ht="16"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40"/>
      <c r="O855" s="40"/>
      <c r="P855" s="40"/>
      <c r="Q855" s="39"/>
      <c r="R855" s="39"/>
      <c r="S855" s="39"/>
    </row>
    <row r="856" spans="2:19" ht="16"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40"/>
      <c r="O856" s="40"/>
      <c r="P856" s="40"/>
      <c r="Q856" s="39"/>
      <c r="R856" s="39"/>
      <c r="S856" s="39"/>
    </row>
    <row r="857" spans="2:19" ht="16"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40"/>
      <c r="O857" s="40"/>
      <c r="P857" s="40"/>
      <c r="Q857" s="39"/>
      <c r="R857" s="39"/>
      <c r="S857" s="39"/>
    </row>
    <row r="858" spans="2:19" ht="16"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40"/>
      <c r="O858" s="40"/>
      <c r="P858" s="40"/>
      <c r="Q858" s="39"/>
      <c r="R858" s="39"/>
      <c r="S858" s="39"/>
    </row>
    <row r="859" spans="2:19" ht="16"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40"/>
      <c r="O859" s="40"/>
      <c r="P859" s="40"/>
      <c r="Q859" s="39"/>
      <c r="R859" s="39"/>
      <c r="S859" s="39"/>
    </row>
    <row r="860" spans="2:19" ht="16"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40"/>
      <c r="O860" s="40"/>
      <c r="P860" s="40"/>
      <c r="Q860" s="39"/>
      <c r="R860" s="39"/>
      <c r="S860" s="39"/>
    </row>
    <row r="861" spans="2:19" ht="16"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40"/>
      <c r="O861" s="40"/>
      <c r="P861" s="40"/>
      <c r="Q861" s="39"/>
      <c r="R861" s="39"/>
      <c r="S861" s="39"/>
    </row>
    <row r="862" spans="2:19" ht="16"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40"/>
      <c r="O862" s="40"/>
      <c r="P862" s="40"/>
      <c r="Q862" s="39"/>
      <c r="R862" s="39"/>
      <c r="S862" s="39"/>
    </row>
    <row r="863" spans="2:19" ht="16"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40"/>
      <c r="O863" s="40"/>
      <c r="P863" s="40"/>
      <c r="Q863" s="39"/>
      <c r="R863" s="39"/>
      <c r="S863" s="39"/>
    </row>
    <row r="864" spans="2:19" ht="16"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40"/>
      <c r="O864" s="40"/>
      <c r="P864" s="40"/>
      <c r="Q864" s="39"/>
      <c r="R864" s="39"/>
      <c r="S864" s="39"/>
    </row>
    <row r="865" spans="2:19" ht="16"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40"/>
      <c r="O865" s="40"/>
      <c r="P865" s="40"/>
      <c r="Q865" s="39"/>
      <c r="R865" s="39"/>
      <c r="S865" s="39"/>
    </row>
    <row r="866" spans="2:19" ht="16"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40"/>
      <c r="O866" s="40"/>
      <c r="P866" s="40"/>
      <c r="Q866" s="39"/>
      <c r="R866" s="39"/>
      <c r="S866" s="39"/>
    </row>
    <row r="867" spans="2:19" ht="16"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40"/>
      <c r="O867" s="40"/>
      <c r="P867" s="40"/>
      <c r="Q867" s="39"/>
      <c r="R867" s="39"/>
      <c r="S867" s="39"/>
    </row>
    <row r="868" spans="2:19" ht="16"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40"/>
      <c r="O868" s="40"/>
      <c r="P868" s="40"/>
      <c r="Q868" s="39"/>
      <c r="R868" s="39"/>
      <c r="S868" s="39"/>
    </row>
    <row r="869" spans="2:19" ht="16"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40"/>
      <c r="O869" s="40"/>
      <c r="P869" s="40"/>
      <c r="Q869" s="39"/>
      <c r="R869" s="39"/>
      <c r="S869" s="39"/>
    </row>
    <row r="870" spans="2:19" ht="16"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40"/>
      <c r="O870" s="40"/>
      <c r="P870" s="40"/>
      <c r="Q870" s="39"/>
      <c r="R870" s="39"/>
      <c r="S870" s="39"/>
    </row>
    <row r="871" spans="2:19" ht="16"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40"/>
      <c r="O871" s="40"/>
      <c r="P871" s="40"/>
      <c r="Q871" s="39"/>
      <c r="R871" s="39"/>
      <c r="S871" s="39"/>
    </row>
    <row r="872" spans="2:19" ht="16"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40"/>
      <c r="O872" s="40"/>
      <c r="P872" s="40"/>
      <c r="Q872" s="39"/>
      <c r="R872" s="39"/>
      <c r="S872" s="39"/>
    </row>
    <row r="873" spans="2:19" ht="16"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40"/>
      <c r="O873" s="40"/>
      <c r="P873" s="40"/>
      <c r="Q873" s="39"/>
      <c r="R873" s="39"/>
      <c r="S873" s="39"/>
    </row>
    <row r="874" spans="2:19" ht="16"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40"/>
      <c r="O874" s="40"/>
      <c r="P874" s="40"/>
      <c r="Q874" s="39"/>
      <c r="R874" s="39"/>
      <c r="S874" s="39"/>
    </row>
    <row r="875" spans="2:19" ht="16"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40"/>
      <c r="O875" s="40"/>
      <c r="P875" s="40"/>
      <c r="Q875" s="39"/>
      <c r="R875" s="39"/>
      <c r="S875" s="39"/>
    </row>
    <row r="876" spans="2:19" ht="16"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40"/>
      <c r="O876" s="40"/>
      <c r="P876" s="40"/>
      <c r="Q876" s="39"/>
      <c r="R876" s="39"/>
      <c r="S876" s="39"/>
    </row>
    <row r="877" spans="2:19" ht="16"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40"/>
      <c r="O877" s="40"/>
      <c r="P877" s="40"/>
      <c r="Q877" s="39"/>
      <c r="R877" s="39"/>
      <c r="S877" s="39"/>
    </row>
    <row r="878" spans="2:19" ht="16"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40"/>
      <c r="O878" s="40"/>
      <c r="P878" s="40"/>
      <c r="Q878" s="39"/>
      <c r="R878" s="39"/>
      <c r="S878" s="39"/>
    </row>
    <row r="879" spans="2:19" ht="16"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40"/>
      <c r="O879" s="40"/>
      <c r="P879" s="40"/>
      <c r="Q879" s="39"/>
      <c r="R879" s="39"/>
      <c r="S879" s="39"/>
    </row>
    <row r="880" spans="2:19" ht="16"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40"/>
      <c r="O880" s="40"/>
      <c r="P880" s="40"/>
      <c r="Q880" s="39"/>
      <c r="R880" s="39"/>
      <c r="S880" s="39"/>
    </row>
    <row r="881" spans="2:19" ht="16"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40"/>
      <c r="O881" s="40"/>
      <c r="P881" s="40"/>
      <c r="Q881" s="39"/>
      <c r="R881" s="39"/>
      <c r="S881" s="39"/>
    </row>
    <row r="882" spans="2:19" ht="16"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40"/>
      <c r="O882" s="40"/>
      <c r="P882" s="40"/>
      <c r="Q882" s="39"/>
      <c r="R882" s="39"/>
      <c r="S882" s="39"/>
    </row>
    <row r="883" spans="2:19" ht="16"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40"/>
      <c r="O883" s="40"/>
      <c r="P883" s="40"/>
      <c r="Q883" s="39"/>
      <c r="R883" s="39"/>
      <c r="S883" s="39"/>
    </row>
    <row r="884" spans="2:19" ht="16"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40"/>
      <c r="O884" s="40"/>
      <c r="P884" s="40"/>
      <c r="Q884" s="39"/>
      <c r="R884" s="39"/>
      <c r="S884" s="39"/>
    </row>
    <row r="885" spans="2:19" ht="16"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40"/>
      <c r="O885" s="40"/>
      <c r="P885" s="40"/>
      <c r="Q885" s="39"/>
      <c r="R885" s="39"/>
      <c r="S885" s="39"/>
    </row>
    <row r="886" spans="2:19" ht="16"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40"/>
      <c r="O886" s="40"/>
      <c r="P886" s="40"/>
      <c r="Q886" s="39"/>
      <c r="R886" s="39"/>
      <c r="S886" s="39"/>
    </row>
    <row r="887" spans="2:19" ht="16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40"/>
      <c r="O887" s="40"/>
      <c r="P887" s="40"/>
      <c r="Q887" s="39"/>
      <c r="R887" s="39"/>
      <c r="S887" s="39"/>
    </row>
    <row r="888" spans="2:19" ht="16"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40"/>
      <c r="O888" s="40"/>
      <c r="P888" s="40"/>
      <c r="Q888" s="39"/>
      <c r="R888" s="39"/>
      <c r="S888" s="39"/>
    </row>
    <row r="889" spans="2:19" ht="16"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40"/>
      <c r="O889" s="40"/>
      <c r="P889" s="40"/>
      <c r="Q889" s="39"/>
      <c r="R889" s="39"/>
      <c r="S889" s="39"/>
    </row>
    <row r="890" spans="2:19" ht="16"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40"/>
      <c r="O890" s="40"/>
      <c r="P890" s="40"/>
      <c r="Q890" s="39"/>
      <c r="R890" s="39"/>
      <c r="S890" s="39"/>
    </row>
    <row r="891" spans="2:19" ht="16"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40"/>
      <c r="O891" s="40"/>
      <c r="P891" s="40"/>
      <c r="Q891" s="39"/>
      <c r="R891" s="39"/>
      <c r="S891" s="39"/>
    </row>
    <row r="892" spans="2:19" ht="16"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40"/>
      <c r="O892" s="40"/>
      <c r="P892" s="40"/>
      <c r="Q892" s="39"/>
      <c r="R892" s="39"/>
      <c r="S892" s="39"/>
    </row>
    <row r="893" spans="2:19" ht="16"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40"/>
      <c r="O893" s="40"/>
      <c r="P893" s="40"/>
      <c r="Q893" s="39"/>
      <c r="R893" s="39"/>
      <c r="S893" s="39"/>
    </row>
    <row r="894" spans="2:19" ht="16"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40"/>
      <c r="O894" s="40"/>
      <c r="P894" s="40"/>
      <c r="Q894" s="39"/>
      <c r="R894" s="39"/>
      <c r="S894" s="39"/>
    </row>
    <row r="895" spans="2:19" ht="16"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40"/>
      <c r="O895" s="40"/>
      <c r="P895" s="40"/>
      <c r="Q895" s="39"/>
      <c r="R895" s="39"/>
      <c r="S895" s="39"/>
    </row>
    <row r="896" spans="2:19" ht="16"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40"/>
      <c r="O896" s="40"/>
      <c r="P896" s="40"/>
      <c r="Q896" s="39"/>
      <c r="R896" s="39"/>
      <c r="S896" s="39"/>
    </row>
    <row r="897" spans="2:19" ht="16"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40"/>
      <c r="O897" s="40"/>
      <c r="P897" s="40"/>
      <c r="Q897" s="39"/>
      <c r="R897" s="39"/>
      <c r="S897" s="39"/>
    </row>
    <row r="898" spans="2:19" ht="16"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40"/>
      <c r="O898" s="40"/>
      <c r="P898" s="40"/>
      <c r="Q898" s="39"/>
      <c r="R898" s="39"/>
      <c r="S898" s="39"/>
    </row>
    <row r="899" spans="2:19" ht="16"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40"/>
      <c r="O899" s="40"/>
      <c r="P899" s="40"/>
      <c r="Q899" s="39"/>
      <c r="R899" s="39"/>
      <c r="S899" s="39"/>
    </row>
    <row r="900" spans="2:19" ht="16"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40"/>
      <c r="O900" s="40"/>
      <c r="P900" s="40"/>
      <c r="Q900" s="39"/>
      <c r="R900" s="39"/>
      <c r="S900" s="39"/>
    </row>
    <row r="901" spans="2:19" ht="16"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40"/>
      <c r="O901" s="40"/>
      <c r="P901" s="40"/>
      <c r="Q901" s="39"/>
      <c r="R901" s="39"/>
      <c r="S901" s="39"/>
    </row>
    <row r="902" spans="2:19" ht="16"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40"/>
      <c r="O902" s="40"/>
      <c r="P902" s="40"/>
      <c r="Q902" s="39"/>
      <c r="R902" s="39"/>
      <c r="S902" s="39"/>
    </row>
    <row r="903" spans="2:19" ht="16"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40"/>
      <c r="O903" s="40"/>
      <c r="P903" s="40"/>
      <c r="Q903" s="39"/>
      <c r="R903" s="39"/>
      <c r="S903" s="39"/>
    </row>
    <row r="904" spans="2:19" ht="16"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40"/>
      <c r="O904" s="40"/>
      <c r="P904" s="40"/>
      <c r="Q904" s="39"/>
      <c r="R904" s="39"/>
      <c r="S904" s="39"/>
    </row>
    <row r="905" spans="2:19" ht="16"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40"/>
      <c r="O905" s="40"/>
      <c r="P905" s="40"/>
      <c r="Q905" s="39"/>
      <c r="R905" s="39"/>
      <c r="S905" s="39"/>
    </row>
    <row r="906" spans="2:19" ht="16"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40"/>
      <c r="O906" s="40"/>
      <c r="P906" s="40"/>
      <c r="Q906" s="39"/>
      <c r="R906" s="39"/>
      <c r="S906" s="39"/>
    </row>
    <row r="907" spans="2:19" ht="16"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40"/>
      <c r="O907" s="40"/>
      <c r="P907" s="40"/>
      <c r="Q907" s="39"/>
      <c r="R907" s="39"/>
      <c r="S907" s="39"/>
    </row>
    <row r="908" spans="2:19" ht="16"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40"/>
      <c r="O908" s="40"/>
      <c r="P908" s="40"/>
      <c r="Q908" s="39"/>
      <c r="R908" s="39"/>
      <c r="S908" s="39"/>
    </row>
    <row r="909" spans="2:19" ht="16"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40"/>
      <c r="O909" s="40"/>
      <c r="P909" s="40"/>
      <c r="Q909" s="39"/>
      <c r="R909" s="39"/>
      <c r="S909" s="39"/>
    </row>
    <row r="910" spans="2:19" ht="16"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40"/>
      <c r="O910" s="40"/>
      <c r="P910" s="40"/>
      <c r="Q910" s="39"/>
      <c r="R910" s="39"/>
      <c r="S910" s="39"/>
    </row>
    <row r="911" spans="2:19" ht="16"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40"/>
      <c r="O911" s="40"/>
      <c r="P911" s="40"/>
      <c r="Q911" s="39"/>
      <c r="R911" s="39"/>
      <c r="S911" s="39"/>
    </row>
    <row r="912" spans="2:19" ht="16"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40"/>
      <c r="O912" s="40"/>
      <c r="P912" s="40"/>
      <c r="Q912" s="39"/>
      <c r="R912" s="39"/>
      <c r="S912" s="39"/>
    </row>
    <row r="913" spans="2:19" ht="16"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40"/>
      <c r="O913" s="40"/>
      <c r="P913" s="40"/>
      <c r="Q913" s="39"/>
      <c r="R913" s="39"/>
      <c r="S913" s="39"/>
    </row>
    <row r="914" spans="2:19" ht="16"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40"/>
      <c r="O914" s="40"/>
      <c r="P914" s="40"/>
      <c r="Q914" s="39"/>
      <c r="R914" s="39"/>
      <c r="S914" s="39"/>
    </row>
    <row r="915" spans="2:19" ht="16"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40"/>
      <c r="O915" s="40"/>
      <c r="P915" s="40"/>
      <c r="Q915" s="39"/>
      <c r="R915" s="39"/>
      <c r="S915" s="39"/>
    </row>
    <row r="916" spans="2:19" ht="16"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40"/>
      <c r="O916" s="40"/>
      <c r="P916" s="40"/>
      <c r="Q916" s="39"/>
      <c r="R916" s="39"/>
      <c r="S916" s="39"/>
    </row>
    <row r="917" spans="2:19" ht="16"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40"/>
      <c r="O917" s="40"/>
      <c r="P917" s="40"/>
      <c r="Q917" s="39"/>
      <c r="R917" s="39"/>
      <c r="S917" s="39"/>
    </row>
    <row r="918" spans="2:19" ht="16"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40"/>
      <c r="O918" s="40"/>
      <c r="P918" s="40"/>
      <c r="Q918" s="39"/>
      <c r="R918" s="39"/>
      <c r="S918" s="39"/>
    </row>
    <row r="919" spans="2:19" ht="16"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40"/>
      <c r="O919" s="40"/>
      <c r="P919" s="40"/>
      <c r="Q919" s="39"/>
      <c r="R919" s="39"/>
      <c r="S919" s="39"/>
    </row>
    <row r="920" spans="2:19" ht="16"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40"/>
      <c r="O920" s="40"/>
      <c r="P920" s="40"/>
      <c r="Q920" s="39"/>
      <c r="R920" s="39"/>
      <c r="S920" s="39"/>
    </row>
    <row r="921" spans="2:19" ht="16"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40"/>
      <c r="O921" s="40"/>
      <c r="P921" s="40"/>
      <c r="Q921" s="39"/>
      <c r="R921" s="39"/>
      <c r="S921" s="39"/>
    </row>
    <row r="922" spans="2:19" ht="16"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40"/>
      <c r="O922" s="40"/>
      <c r="P922" s="40"/>
      <c r="Q922" s="39"/>
      <c r="R922" s="39"/>
      <c r="S922" s="39"/>
    </row>
    <row r="923" spans="2:19" ht="16"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40"/>
      <c r="O923" s="40"/>
      <c r="P923" s="40"/>
      <c r="Q923" s="39"/>
      <c r="R923" s="39"/>
      <c r="S923" s="39"/>
    </row>
    <row r="924" spans="2:19" ht="16"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40"/>
      <c r="O924" s="40"/>
      <c r="P924" s="40"/>
      <c r="Q924" s="39"/>
      <c r="R924" s="39"/>
      <c r="S924" s="39"/>
    </row>
    <row r="925" spans="2:19" ht="16"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40"/>
      <c r="O925" s="40"/>
      <c r="P925" s="40"/>
      <c r="Q925" s="39"/>
      <c r="R925" s="39"/>
      <c r="S925" s="39"/>
    </row>
    <row r="926" spans="2:19" ht="16"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40"/>
      <c r="O926" s="40"/>
      <c r="P926" s="40"/>
      <c r="Q926" s="39"/>
      <c r="R926" s="39"/>
      <c r="S926" s="39"/>
    </row>
    <row r="927" spans="2:19" ht="16"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40"/>
      <c r="O927" s="40"/>
      <c r="P927" s="40"/>
      <c r="Q927" s="39"/>
      <c r="R927" s="39"/>
      <c r="S927" s="39"/>
    </row>
    <row r="928" spans="2:19" ht="16"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40"/>
      <c r="O928" s="40"/>
      <c r="P928" s="40"/>
      <c r="Q928" s="39"/>
      <c r="R928" s="39"/>
      <c r="S928" s="39"/>
    </row>
    <row r="929" spans="2:19" ht="16"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40"/>
      <c r="O929" s="40"/>
      <c r="P929" s="40"/>
      <c r="Q929" s="39"/>
      <c r="R929" s="39"/>
      <c r="S929" s="39"/>
    </row>
    <row r="930" spans="2:19" ht="16"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40"/>
      <c r="O930" s="40"/>
      <c r="P930" s="40"/>
      <c r="Q930" s="39"/>
      <c r="R930" s="39"/>
      <c r="S930" s="39"/>
    </row>
    <row r="931" spans="2:19" ht="16"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40"/>
      <c r="O931" s="40"/>
      <c r="P931" s="40"/>
      <c r="Q931" s="39"/>
      <c r="R931" s="39"/>
      <c r="S931" s="39"/>
    </row>
    <row r="932" spans="2:19" ht="16"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40"/>
      <c r="O932" s="40"/>
      <c r="P932" s="40"/>
      <c r="Q932" s="39"/>
      <c r="R932" s="39"/>
      <c r="S932" s="39"/>
    </row>
    <row r="933" spans="2:19" ht="16"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40"/>
      <c r="O933" s="40"/>
      <c r="P933" s="40"/>
      <c r="Q933" s="39"/>
      <c r="R933" s="39"/>
      <c r="S933" s="39"/>
    </row>
    <row r="934" spans="2:19" ht="16"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40"/>
      <c r="O934" s="40"/>
      <c r="P934" s="40"/>
      <c r="Q934" s="39"/>
      <c r="R934" s="39"/>
      <c r="S934" s="39"/>
    </row>
    <row r="935" spans="2:19" ht="16"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40"/>
      <c r="O935" s="40"/>
      <c r="P935" s="40"/>
      <c r="Q935" s="39"/>
      <c r="R935" s="39"/>
      <c r="S935" s="39"/>
    </row>
    <row r="936" spans="2:19" ht="16"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40"/>
      <c r="O936" s="40"/>
      <c r="P936" s="40"/>
      <c r="Q936" s="39"/>
      <c r="R936" s="39"/>
      <c r="S936" s="39"/>
    </row>
    <row r="937" spans="2:19" ht="16"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40"/>
      <c r="O937" s="40"/>
      <c r="P937" s="40"/>
      <c r="Q937" s="39"/>
      <c r="R937" s="39"/>
      <c r="S937" s="39"/>
    </row>
    <row r="938" spans="2:19" ht="16"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40"/>
      <c r="O938" s="40"/>
      <c r="P938" s="40"/>
      <c r="Q938" s="39"/>
      <c r="R938" s="39"/>
      <c r="S938" s="39"/>
    </row>
    <row r="939" spans="2:19" ht="16"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40"/>
      <c r="O939" s="40"/>
      <c r="P939" s="40"/>
      <c r="Q939" s="39"/>
      <c r="R939" s="39"/>
      <c r="S939" s="39"/>
    </row>
    <row r="940" spans="2:19" ht="16"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40"/>
      <c r="O940" s="40"/>
      <c r="P940" s="40"/>
      <c r="Q940" s="39"/>
      <c r="R940" s="39"/>
      <c r="S940" s="39"/>
    </row>
    <row r="941" spans="2:19" ht="16"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40"/>
      <c r="O941" s="40"/>
      <c r="P941" s="40"/>
      <c r="Q941" s="39"/>
      <c r="R941" s="39"/>
      <c r="S941" s="39"/>
    </row>
    <row r="942" spans="2:19" ht="16"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40"/>
      <c r="O942" s="40"/>
      <c r="P942" s="40"/>
      <c r="Q942" s="39"/>
      <c r="R942" s="39"/>
      <c r="S942" s="39"/>
    </row>
    <row r="943" spans="2:19" ht="16"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40"/>
      <c r="O943" s="40"/>
      <c r="P943" s="40"/>
      <c r="Q943" s="39"/>
      <c r="R943" s="39"/>
      <c r="S943" s="39"/>
    </row>
    <row r="944" spans="2:19" ht="16"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40"/>
      <c r="O944" s="40"/>
      <c r="P944" s="40"/>
      <c r="Q944" s="39"/>
      <c r="R944" s="39"/>
      <c r="S944" s="39"/>
    </row>
    <row r="945" spans="2:19" ht="16"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40"/>
      <c r="O945" s="40"/>
      <c r="P945" s="40"/>
      <c r="Q945" s="39"/>
      <c r="R945" s="39"/>
      <c r="S945" s="39"/>
    </row>
    <row r="946" spans="2:19" ht="16"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40"/>
      <c r="O946" s="40"/>
      <c r="P946" s="40"/>
      <c r="Q946" s="39"/>
      <c r="R946" s="39"/>
      <c r="S946" s="39"/>
    </row>
    <row r="947" spans="2:19" ht="16"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40"/>
      <c r="O947" s="40"/>
      <c r="P947" s="40"/>
      <c r="Q947" s="39"/>
      <c r="R947" s="39"/>
      <c r="S947" s="39"/>
    </row>
    <row r="948" spans="2:19" ht="16"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40"/>
      <c r="O948" s="40"/>
      <c r="P948" s="40"/>
      <c r="Q948" s="39"/>
      <c r="R948" s="39"/>
      <c r="S948" s="39"/>
    </row>
    <row r="949" spans="2:19" ht="16"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40"/>
      <c r="O949" s="40"/>
      <c r="P949" s="40"/>
      <c r="Q949" s="39"/>
      <c r="R949" s="39"/>
      <c r="S949" s="39"/>
    </row>
    <row r="950" spans="2:19" ht="16"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40"/>
      <c r="O950" s="40"/>
      <c r="P950" s="40"/>
      <c r="Q950" s="39"/>
      <c r="R950" s="39"/>
      <c r="S950" s="39"/>
    </row>
    <row r="951" spans="2:19" ht="16"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40"/>
      <c r="O951" s="40"/>
      <c r="P951" s="40"/>
      <c r="Q951" s="39"/>
      <c r="R951" s="39"/>
      <c r="S951" s="39"/>
    </row>
    <row r="952" spans="2:19" ht="16"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40"/>
      <c r="O952" s="40"/>
      <c r="P952" s="40"/>
      <c r="Q952" s="39"/>
      <c r="R952" s="39"/>
      <c r="S952" s="39"/>
    </row>
    <row r="953" spans="2:19" ht="16"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40"/>
      <c r="O953" s="40"/>
      <c r="P953" s="40"/>
      <c r="Q953" s="39"/>
      <c r="R953" s="39"/>
      <c r="S953" s="39"/>
    </row>
    <row r="954" spans="2:19" ht="16"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40"/>
      <c r="O954" s="40"/>
      <c r="P954" s="40"/>
      <c r="Q954" s="39"/>
      <c r="R954" s="39"/>
      <c r="S954" s="39"/>
    </row>
    <row r="955" spans="2:19" ht="16"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40"/>
      <c r="O955" s="40"/>
      <c r="P955" s="40"/>
      <c r="Q955" s="39"/>
      <c r="R955" s="39"/>
      <c r="S955" s="39"/>
    </row>
    <row r="956" spans="2:19" ht="16"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40"/>
      <c r="O956" s="40"/>
      <c r="P956" s="40"/>
      <c r="Q956" s="39"/>
      <c r="R956" s="39"/>
      <c r="S956" s="39"/>
    </row>
    <row r="957" spans="2:19" ht="16"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40"/>
      <c r="O957" s="40"/>
      <c r="P957" s="40"/>
      <c r="Q957" s="39"/>
      <c r="R957" s="39"/>
      <c r="S957" s="39"/>
    </row>
    <row r="958" spans="2:19" ht="16"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40"/>
      <c r="O958" s="40"/>
      <c r="P958" s="40"/>
      <c r="Q958" s="39"/>
      <c r="R958" s="39"/>
      <c r="S958" s="39"/>
    </row>
    <row r="959" spans="2:19" ht="16"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40"/>
      <c r="O959" s="40"/>
      <c r="P959" s="40"/>
      <c r="Q959" s="39"/>
      <c r="R959" s="39"/>
      <c r="S959" s="39"/>
    </row>
    <row r="960" spans="2:19" ht="16"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40"/>
      <c r="O960" s="40"/>
      <c r="P960" s="40"/>
      <c r="Q960" s="39"/>
      <c r="R960" s="39"/>
      <c r="S960" s="39"/>
    </row>
    <row r="961" spans="2:19" ht="16"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40"/>
      <c r="O961" s="40"/>
      <c r="P961" s="40"/>
      <c r="Q961" s="39"/>
      <c r="R961" s="39"/>
      <c r="S961" s="39"/>
    </row>
    <row r="962" spans="2:19" ht="16"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40"/>
      <c r="O962" s="40"/>
      <c r="P962" s="40"/>
      <c r="Q962" s="39"/>
      <c r="R962" s="39"/>
      <c r="S962" s="39"/>
    </row>
    <row r="963" spans="2:19" ht="16"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40"/>
      <c r="O963" s="40"/>
      <c r="P963" s="40"/>
      <c r="Q963" s="39"/>
      <c r="R963" s="39"/>
      <c r="S963" s="39"/>
    </row>
    <row r="964" spans="2:19" ht="16"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40"/>
      <c r="O964" s="40"/>
      <c r="P964" s="40"/>
      <c r="Q964" s="39"/>
      <c r="R964" s="39"/>
      <c r="S964" s="39"/>
    </row>
    <row r="965" spans="2:19" ht="16"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40"/>
      <c r="O965" s="40"/>
      <c r="P965" s="40"/>
      <c r="Q965" s="39"/>
      <c r="R965" s="39"/>
      <c r="S965" s="39"/>
    </row>
    <row r="966" spans="2:19" ht="16"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40"/>
      <c r="O966" s="40"/>
      <c r="P966" s="40"/>
      <c r="Q966" s="39"/>
      <c r="R966" s="39"/>
      <c r="S966" s="39"/>
    </row>
    <row r="967" spans="2:19" ht="16"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40"/>
      <c r="O967" s="40"/>
      <c r="P967" s="40"/>
      <c r="Q967" s="39"/>
      <c r="R967" s="39"/>
      <c r="S967" s="39"/>
    </row>
    <row r="968" spans="2:19" ht="16"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40"/>
      <c r="O968" s="40"/>
      <c r="P968" s="40"/>
      <c r="Q968" s="39"/>
      <c r="R968" s="39"/>
      <c r="S968" s="39"/>
    </row>
    <row r="969" spans="2:19" ht="16"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40"/>
      <c r="O969" s="40"/>
      <c r="P969" s="40"/>
      <c r="Q969" s="39"/>
      <c r="R969" s="39"/>
      <c r="S969" s="39"/>
    </row>
    <row r="970" spans="2:19" ht="16"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40"/>
      <c r="O970" s="40"/>
      <c r="P970" s="40"/>
      <c r="Q970" s="39"/>
      <c r="R970" s="39"/>
      <c r="S970" s="39"/>
    </row>
    <row r="971" spans="2:19" ht="16"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40"/>
      <c r="O971" s="40"/>
      <c r="P971" s="40"/>
      <c r="Q971" s="39"/>
      <c r="R971" s="39"/>
      <c r="S971" s="39"/>
    </row>
    <row r="972" spans="2:19" ht="16"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40"/>
      <c r="O972" s="40"/>
      <c r="P972" s="40"/>
      <c r="Q972" s="39"/>
      <c r="R972" s="39"/>
      <c r="S972" s="39"/>
    </row>
    <row r="973" spans="2:19" ht="16"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40"/>
      <c r="O973" s="40"/>
      <c r="P973" s="40"/>
      <c r="Q973" s="39"/>
      <c r="R973" s="39"/>
      <c r="S973" s="39"/>
    </row>
    <row r="974" spans="2:19" ht="16"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40"/>
      <c r="O974" s="40"/>
      <c r="P974" s="40"/>
      <c r="Q974" s="39"/>
      <c r="R974" s="39"/>
      <c r="S974" s="39"/>
    </row>
    <row r="975" spans="2:19" ht="16"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40"/>
      <c r="O975" s="40"/>
      <c r="P975" s="40"/>
      <c r="Q975" s="39"/>
      <c r="R975" s="39"/>
      <c r="S975" s="39"/>
    </row>
    <row r="976" spans="2:19" ht="16"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40"/>
      <c r="O976" s="40"/>
      <c r="P976" s="40"/>
      <c r="Q976" s="39"/>
      <c r="R976" s="39"/>
      <c r="S976" s="39"/>
    </row>
    <row r="977" spans="2:19" ht="16"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40"/>
      <c r="O977" s="40"/>
      <c r="P977" s="40"/>
      <c r="Q977" s="39"/>
      <c r="R977" s="39"/>
      <c r="S977" s="39"/>
    </row>
    <row r="978" spans="2:19" ht="16"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40"/>
      <c r="O978" s="40"/>
      <c r="P978" s="40"/>
      <c r="Q978" s="39"/>
      <c r="R978" s="39"/>
      <c r="S978" s="39"/>
    </row>
    <row r="979" spans="2:19" ht="16"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40"/>
      <c r="O979" s="40"/>
      <c r="P979" s="40"/>
      <c r="Q979" s="39"/>
      <c r="R979" s="39"/>
      <c r="S979" s="39"/>
    </row>
    <row r="980" spans="2:19" ht="16"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40"/>
      <c r="O980" s="40"/>
      <c r="P980" s="40"/>
      <c r="Q980" s="39"/>
      <c r="R980" s="39"/>
      <c r="S980" s="39"/>
    </row>
    <row r="981" spans="2:19" ht="16"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40"/>
      <c r="O981" s="40"/>
      <c r="P981" s="40"/>
      <c r="Q981" s="39"/>
      <c r="R981" s="39"/>
      <c r="S981" s="39"/>
    </row>
    <row r="982" spans="2:19" ht="16"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40"/>
      <c r="O982" s="40"/>
      <c r="P982" s="40"/>
      <c r="Q982" s="39"/>
      <c r="R982" s="39"/>
      <c r="S982" s="39"/>
    </row>
    <row r="983" spans="2:19" ht="16"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40"/>
      <c r="O983" s="40"/>
      <c r="P983" s="40"/>
      <c r="Q983" s="39"/>
      <c r="R983" s="39"/>
      <c r="S983" s="39"/>
    </row>
    <row r="984" spans="2:19" ht="16"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40"/>
      <c r="O984" s="40"/>
      <c r="P984" s="40"/>
      <c r="Q984" s="39"/>
      <c r="R984" s="39"/>
      <c r="S984" s="39"/>
    </row>
    <row r="985" spans="2:19" ht="16"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40"/>
      <c r="O985" s="40"/>
      <c r="P985" s="40"/>
      <c r="Q985" s="39"/>
      <c r="R985" s="39"/>
      <c r="S985" s="39"/>
    </row>
    <row r="986" spans="2:19" ht="16"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40"/>
      <c r="O986" s="40"/>
      <c r="P986" s="40"/>
      <c r="Q986" s="39"/>
      <c r="R986" s="39"/>
      <c r="S986" s="39"/>
    </row>
    <row r="987" spans="2:19" ht="16"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40"/>
      <c r="O987" s="40"/>
      <c r="P987" s="40"/>
      <c r="Q987" s="39"/>
      <c r="R987" s="39"/>
      <c r="S987" s="39"/>
    </row>
    <row r="988" spans="2:19" ht="16"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40"/>
      <c r="O988" s="40"/>
      <c r="P988" s="40"/>
      <c r="Q988" s="39"/>
      <c r="R988" s="39"/>
      <c r="S988" s="39"/>
    </row>
    <row r="989" spans="2:19" ht="16"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40"/>
      <c r="O989" s="40"/>
      <c r="P989" s="40"/>
      <c r="Q989" s="39"/>
      <c r="R989" s="39"/>
      <c r="S989" s="39"/>
    </row>
    <row r="990" spans="2:19" ht="16"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40"/>
      <c r="O990" s="40"/>
      <c r="P990" s="40"/>
      <c r="Q990" s="39"/>
      <c r="R990" s="39"/>
      <c r="S990" s="39"/>
    </row>
    <row r="991" spans="2:19" ht="16"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40"/>
      <c r="O991" s="40"/>
      <c r="P991" s="40"/>
      <c r="Q991" s="39"/>
      <c r="R991" s="39"/>
      <c r="S991" s="39"/>
    </row>
    <row r="992" spans="2:19" ht="16"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40"/>
      <c r="O992" s="40"/>
      <c r="P992" s="40"/>
      <c r="Q992" s="39"/>
      <c r="R992" s="39"/>
      <c r="S992" s="39"/>
    </row>
    <row r="993" spans="2:19" ht="16"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40"/>
      <c r="O993" s="40"/>
      <c r="P993" s="40"/>
      <c r="Q993" s="39"/>
      <c r="R993" s="39"/>
      <c r="S993" s="39"/>
    </row>
    <row r="994" spans="2:19" ht="16"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40"/>
      <c r="O994" s="40"/>
      <c r="P994" s="40"/>
      <c r="Q994" s="39"/>
      <c r="R994" s="39"/>
      <c r="S994" s="39"/>
    </row>
    <row r="995" spans="2:19" ht="16"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40"/>
      <c r="O995" s="40"/>
      <c r="P995" s="40"/>
      <c r="Q995" s="39"/>
      <c r="R995" s="39"/>
      <c r="S995" s="39"/>
    </row>
    <row r="996" spans="2:19" ht="16"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40"/>
      <c r="O996" s="40"/>
      <c r="P996" s="40"/>
      <c r="Q996" s="39"/>
      <c r="R996" s="39"/>
      <c r="S996" s="39"/>
    </row>
    <row r="997" spans="2:19" ht="16"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40"/>
      <c r="O997" s="40"/>
      <c r="P997" s="40"/>
      <c r="Q997" s="39"/>
      <c r="R997" s="39"/>
      <c r="S997" s="39"/>
    </row>
    <row r="998" spans="2:19" ht="16"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40"/>
      <c r="O998" s="40"/>
      <c r="P998" s="40"/>
      <c r="Q998" s="39"/>
      <c r="R998" s="39"/>
      <c r="S998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8698-E1AA-EF47-8C01-1DF84E2548E5}">
  <dimension ref="A1:M200"/>
  <sheetViews>
    <sheetView topLeftCell="A26" workbookViewId="0">
      <selection activeCell="M2" sqref="M2:M53"/>
    </sheetView>
  </sheetViews>
  <sheetFormatPr baseColWidth="10" defaultRowHeight="16"/>
  <cols>
    <col min="1" max="1" width="19" style="48" customWidth="1"/>
  </cols>
  <sheetData>
    <row r="1" spans="1:13" ht="35" thickBot="1">
      <c r="A1" s="13" t="s">
        <v>65</v>
      </c>
      <c r="B1" s="14" t="s">
        <v>54</v>
      </c>
      <c r="C1" s="14" t="s">
        <v>55</v>
      </c>
      <c r="D1" s="14" t="s">
        <v>56</v>
      </c>
      <c r="E1" s="14" t="s">
        <v>58</v>
      </c>
      <c r="F1" s="91" t="s">
        <v>59</v>
      </c>
      <c r="G1" s="91" t="s">
        <v>60</v>
      </c>
      <c r="H1" s="14" t="s">
        <v>61</v>
      </c>
      <c r="I1" s="91" t="s">
        <v>57</v>
      </c>
      <c r="J1" s="91" t="s">
        <v>62</v>
      </c>
      <c r="K1" s="14" t="s">
        <v>63</v>
      </c>
      <c r="L1" s="26" t="s">
        <v>64</v>
      </c>
      <c r="M1" s="26" t="s">
        <v>67</v>
      </c>
    </row>
    <row r="2" spans="1:13">
      <c r="A2" s="100" t="s">
        <v>17</v>
      </c>
      <c r="B2" s="25">
        <f>SUM(2+1)</f>
        <v>3</v>
      </c>
      <c r="C2" s="25">
        <v>3</v>
      </c>
      <c r="D2" s="25">
        <f>SUM(1+0+0)</f>
        <v>1</v>
      </c>
      <c r="E2" s="25">
        <f t="shared" ref="E2:E3" si="0">SUM(0+0)</f>
        <v>0</v>
      </c>
      <c r="F2" s="25">
        <v>0</v>
      </c>
      <c r="G2" s="25">
        <v>0</v>
      </c>
      <c r="H2" s="25">
        <v>1</v>
      </c>
      <c r="I2" s="25">
        <v>0</v>
      </c>
      <c r="J2" s="25">
        <v>0</v>
      </c>
      <c r="K2" s="25">
        <v>0</v>
      </c>
      <c r="L2" s="25">
        <f>SUM(0+0+0)</f>
        <v>0</v>
      </c>
      <c r="M2" s="25">
        <f>SUM(B2:L2)/11</f>
        <v>0.72727272727272729</v>
      </c>
    </row>
    <row r="3" spans="1:13">
      <c r="A3" s="103" t="s">
        <v>48</v>
      </c>
      <c r="B3" s="25">
        <f>SUM(0+0)</f>
        <v>0</v>
      </c>
      <c r="C3" s="25">
        <v>0</v>
      </c>
      <c r="D3" s="27">
        <v>0</v>
      </c>
      <c r="E3" s="25">
        <f t="shared" si="0"/>
        <v>0</v>
      </c>
      <c r="F3" s="25">
        <v>1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f>SUM(0+0+1)</f>
        <v>1</v>
      </c>
      <c r="M3" s="25">
        <f t="shared" ref="M3:M53" si="1">SUM(B3:L3)/11</f>
        <v>0.18181818181818182</v>
      </c>
    </row>
    <row r="4" spans="1:13">
      <c r="A4" s="101" t="s">
        <v>12</v>
      </c>
      <c r="B4" s="25">
        <f>SUM(2+0)</f>
        <v>2</v>
      </c>
      <c r="C4" s="25">
        <v>1</v>
      </c>
      <c r="D4" s="25">
        <f>SUM(1+0+0)</f>
        <v>1</v>
      </c>
      <c r="E4" s="25">
        <v>3</v>
      </c>
      <c r="F4" s="25">
        <v>2</v>
      </c>
      <c r="G4" s="25">
        <v>2</v>
      </c>
      <c r="H4" s="25">
        <v>1</v>
      </c>
      <c r="I4" s="25">
        <v>0</v>
      </c>
      <c r="J4" s="25">
        <v>0</v>
      </c>
      <c r="K4" s="25">
        <v>0</v>
      </c>
      <c r="L4" s="25">
        <f>SUM(0+0+0)</f>
        <v>0</v>
      </c>
      <c r="M4" s="25">
        <f t="shared" si="1"/>
        <v>1.0909090909090908</v>
      </c>
    </row>
    <row r="5" spans="1:13">
      <c r="A5" s="98" t="s">
        <v>6</v>
      </c>
      <c r="B5" s="25">
        <f>SUM(2+1)</f>
        <v>3</v>
      </c>
      <c r="C5" s="25">
        <v>3</v>
      </c>
      <c r="D5" s="25">
        <f>SUM(1+1+1)</f>
        <v>3</v>
      </c>
      <c r="E5" s="25">
        <f t="shared" ref="E5:E6" si="2">SUM(2+1)</f>
        <v>3</v>
      </c>
      <c r="F5" s="25">
        <v>3</v>
      </c>
      <c r="G5" s="25">
        <v>3</v>
      </c>
      <c r="H5" s="25">
        <v>3</v>
      </c>
      <c r="I5" s="25">
        <v>3</v>
      </c>
      <c r="J5" s="25">
        <v>3</v>
      </c>
      <c r="K5" s="25">
        <v>3</v>
      </c>
      <c r="L5" s="25">
        <f t="shared" ref="L5:L6" si="3">SUM(1+1+1)</f>
        <v>3</v>
      </c>
      <c r="M5" s="25">
        <f t="shared" si="1"/>
        <v>3</v>
      </c>
    </row>
    <row r="6" spans="1:13">
      <c r="A6" s="102" t="s">
        <v>52</v>
      </c>
      <c r="B6" s="28">
        <f>SUM(0+0)</f>
        <v>0</v>
      </c>
      <c r="C6" s="28">
        <v>2</v>
      </c>
      <c r="D6" s="28">
        <f>SUM(1+1+0)</f>
        <v>2</v>
      </c>
      <c r="E6" s="28">
        <f t="shared" si="2"/>
        <v>3</v>
      </c>
      <c r="F6" s="28">
        <v>3</v>
      </c>
      <c r="G6" s="28">
        <v>3</v>
      </c>
      <c r="H6" s="28">
        <v>3</v>
      </c>
      <c r="I6" s="28">
        <v>2</v>
      </c>
      <c r="J6" s="28">
        <v>2</v>
      </c>
      <c r="K6" s="28">
        <v>2</v>
      </c>
      <c r="L6" s="28">
        <f t="shared" si="3"/>
        <v>3</v>
      </c>
      <c r="M6" s="25">
        <f t="shared" si="1"/>
        <v>2.2727272727272729</v>
      </c>
    </row>
    <row r="7" spans="1:13">
      <c r="A7" s="98" t="s">
        <v>68</v>
      </c>
      <c r="B7" s="25">
        <f t="shared" ref="B7:B9" si="4">SUM(2+1)</f>
        <v>3</v>
      </c>
      <c r="C7" s="25">
        <v>3</v>
      </c>
      <c r="D7" s="25">
        <f>SUM(1+1+1)</f>
        <v>3</v>
      </c>
      <c r="E7" s="25">
        <f>SUM(2+0)</f>
        <v>2</v>
      </c>
      <c r="F7" s="25">
        <v>3</v>
      </c>
      <c r="G7" s="25">
        <v>1</v>
      </c>
      <c r="H7" s="25">
        <v>0</v>
      </c>
      <c r="I7" s="25">
        <v>0</v>
      </c>
      <c r="J7" s="25">
        <v>0</v>
      </c>
      <c r="K7" s="25">
        <v>0</v>
      </c>
      <c r="L7" s="25">
        <f>SUM(0+0+0)</f>
        <v>0</v>
      </c>
      <c r="M7" s="25">
        <f t="shared" si="1"/>
        <v>1.3636363636363635</v>
      </c>
    </row>
    <row r="8" spans="1:13">
      <c r="A8" s="98" t="s">
        <v>13</v>
      </c>
      <c r="B8" s="25">
        <f t="shared" si="4"/>
        <v>3</v>
      </c>
      <c r="C8" s="25">
        <v>3</v>
      </c>
      <c r="D8" s="25">
        <f>SUM(1+1+0)</f>
        <v>2</v>
      </c>
      <c r="E8" s="25">
        <f t="shared" ref="E8:E9" si="5">SUM(2+1)</f>
        <v>3</v>
      </c>
      <c r="F8" s="25">
        <v>3</v>
      </c>
      <c r="G8" s="25">
        <v>2</v>
      </c>
      <c r="H8" s="25">
        <v>3</v>
      </c>
      <c r="I8" s="25">
        <v>2</v>
      </c>
      <c r="J8" s="25">
        <v>2</v>
      </c>
      <c r="K8" s="25">
        <v>2</v>
      </c>
      <c r="L8" s="27">
        <v>0</v>
      </c>
      <c r="M8" s="25">
        <f t="shared" si="1"/>
        <v>2.2727272727272729</v>
      </c>
    </row>
    <row r="9" spans="1:13">
      <c r="A9" s="98" t="s">
        <v>36</v>
      </c>
      <c r="B9" s="25">
        <f t="shared" si="4"/>
        <v>3</v>
      </c>
      <c r="C9" s="25">
        <v>3</v>
      </c>
      <c r="D9" s="25">
        <f>SUM(1+1+1)</f>
        <v>3</v>
      </c>
      <c r="E9" s="25">
        <f t="shared" si="5"/>
        <v>3</v>
      </c>
      <c r="F9" s="25">
        <v>3</v>
      </c>
      <c r="G9" s="25">
        <v>2</v>
      </c>
      <c r="H9" s="25">
        <v>1</v>
      </c>
      <c r="I9" s="25">
        <v>1</v>
      </c>
      <c r="J9" s="25">
        <v>2</v>
      </c>
      <c r="K9" s="25">
        <v>2</v>
      </c>
      <c r="L9" s="25">
        <v>0</v>
      </c>
      <c r="M9" s="25">
        <f t="shared" si="1"/>
        <v>2.0909090909090908</v>
      </c>
    </row>
    <row r="10" spans="1:13">
      <c r="A10" s="101" t="s">
        <v>22</v>
      </c>
      <c r="B10" s="25">
        <f t="shared" ref="B10:B12" si="6">SUM(2+0)</f>
        <v>2</v>
      </c>
      <c r="C10" s="25">
        <v>0</v>
      </c>
      <c r="D10" s="25">
        <f>SUM(1+1+0)</f>
        <v>2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f t="shared" ref="L10:L15" si="7">SUM(0+0+0)</f>
        <v>0</v>
      </c>
      <c r="M10" s="25">
        <f t="shared" si="1"/>
        <v>0.36363636363636365</v>
      </c>
    </row>
    <row r="11" spans="1:13">
      <c r="A11" s="98" t="s">
        <v>37</v>
      </c>
      <c r="B11" s="25">
        <f t="shared" si="6"/>
        <v>2</v>
      </c>
      <c r="C11" s="25">
        <v>0</v>
      </c>
      <c r="D11" s="25">
        <f t="shared" ref="D11:D12" si="8">SUM(0+0+0)</f>
        <v>0</v>
      </c>
      <c r="E11" s="25">
        <v>0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0</v>
      </c>
      <c r="L11" s="25">
        <f t="shared" si="7"/>
        <v>0</v>
      </c>
      <c r="M11" s="25">
        <f t="shared" si="1"/>
        <v>0.27272727272727271</v>
      </c>
    </row>
    <row r="12" spans="1:13">
      <c r="A12" s="98" t="s">
        <v>42</v>
      </c>
      <c r="B12" s="25">
        <f t="shared" si="6"/>
        <v>2</v>
      </c>
      <c r="C12" s="25">
        <v>1</v>
      </c>
      <c r="D12" s="25">
        <f t="shared" si="8"/>
        <v>0</v>
      </c>
      <c r="E12" s="25">
        <v>0</v>
      </c>
      <c r="F12" s="25">
        <v>0</v>
      </c>
      <c r="G12" s="25">
        <v>1</v>
      </c>
      <c r="H12" s="25">
        <v>0</v>
      </c>
      <c r="I12" s="25">
        <v>0</v>
      </c>
      <c r="J12" s="25">
        <v>0</v>
      </c>
      <c r="K12" s="25">
        <v>0</v>
      </c>
      <c r="L12" s="25">
        <f t="shared" si="7"/>
        <v>0</v>
      </c>
      <c r="M12" s="25">
        <f t="shared" si="1"/>
        <v>0.36363636363636365</v>
      </c>
    </row>
    <row r="13" spans="1:13">
      <c r="A13" s="98" t="s">
        <v>18</v>
      </c>
      <c r="B13" s="25">
        <f t="shared" ref="B13:B14" si="9">SUM(2+1)</f>
        <v>3</v>
      </c>
      <c r="C13" s="25">
        <v>3</v>
      </c>
      <c r="D13" s="25">
        <f>SUM(0+0)</f>
        <v>0</v>
      </c>
      <c r="E13" s="25">
        <f>SUM(2+0)</f>
        <v>2</v>
      </c>
      <c r="F13" s="25">
        <v>0</v>
      </c>
      <c r="G13" s="25">
        <v>1</v>
      </c>
      <c r="H13" s="25">
        <v>3</v>
      </c>
      <c r="I13" s="25">
        <v>2</v>
      </c>
      <c r="J13" s="25">
        <v>2</v>
      </c>
      <c r="K13" s="25">
        <v>2</v>
      </c>
      <c r="L13" s="25">
        <f t="shared" si="7"/>
        <v>0</v>
      </c>
      <c r="M13" s="25">
        <f t="shared" si="1"/>
        <v>1.6363636363636365</v>
      </c>
    </row>
    <row r="14" spans="1:13">
      <c r="A14" s="98" t="s">
        <v>9</v>
      </c>
      <c r="B14" s="25">
        <f t="shared" si="9"/>
        <v>3</v>
      </c>
      <c r="C14" s="25">
        <v>2</v>
      </c>
      <c r="D14" s="25">
        <f>SUM(1+0+0)</f>
        <v>1</v>
      </c>
      <c r="E14" s="25">
        <v>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f t="shared" si="7"/>
        <v>0</v>
      </c>
      <c r="M14" s="25">
        <f t="shared" si="1"/>
        <v>0.72727272727272729</v>
      </c>
    </row>
    <row r="15" spans="1:13">
      <c r="A15" s="98" t="s">
        <v>23</v>
      </c>
      <c r="B15" s="25">
        <f>SUM(2+0)</f>
        <v>2</v>
      </c>
      <c r="C15" s="25">
        <v>3</v>
      </c>
      <c r="D15" s="25">
        <f>SUM(1+1+1)</f>
        <v>3</v>
      </c>
      <c r="E15" s="25">
        <f>SUM(2+1)</f>
        <v>3</v>
      </c>
      <c r="F15" s="25">
        <v>3</v>
      </c>
      <c r="G15" s="25">
        <v>1</v>
      </c>
      <c r="H15" s="25">
        <v>3</v>
      </c>
      <c r="I15" s="25">
        <v>0</v>
      </c>
      <c r="J15" s="25">
        <v>1</v>
      </c>
      <c r="K15" s="25">
        <v>1</v>
      </c>
      <c r="L15" s="25">
        <f t="shared" si="7"/>
        <v>0</v>
      </c>
      <c r="M15" s="25">
        <f t="shared" si="1"/>
        <v>1.8181818181818181</v>
      </c>
    </row>
    <row r="16" spans="1:13">
      <c r="A16" s="98" t="s">
        <v>19</v>
      </c>
      <c r="B16" s="25">
        <f t="shared" ref="B16:B21" si="10">SUM(2+1)</f>
        <v>3</v>
      </c>
      <c r="C16" s="25">
        <v>3</v>
      </c>
      <c r="D16" s="25">
        <f>SUM(1+1+0)</f>
        <v>2</v>
      </c>
      <c r="E16" s="25">
        <f>SUM(1+0)</f>
        <v>1</v>
      </c>
      <c r="F16" s="25">
        <v>0</v>
      </c>
      <c r="G16" s="25">
        <v>3</v>
      </c>
      <c r="H16" s="25">
        <v>0</v>
      </c>
      <c r="I16" s="25">
        <v>0</v>
      </c>
      <c r="J16" s="25">
        <v>1</v>
      </c>
      <c r="K16" s="25">
        <v>0</v>
      </c>
      <c r="L16" s="25">
        <f>SUM(0+1+0)</f>
        <v>1</v>
      </c>
      <c r="M16" s="25">
        <f t="shared" si="1"/>
        <v>1.2727272727272727</v>
      </c>
    </row>
    <row r="17" spans="1:13">
      <c r="A17" s="98" t="s">
        <v>43</v>
      </c>
      <c r="B17" s="25">
        <f t="shared" si="10"/>
        <v>3</v>
      </c>
      <c r="C17" s="25">
        <v>1</v>
      </c>
      <c r="D17" s="25">
        <f t="shared" ref="D17:D18" si="11">SUM(1+0+0)</f>
        <v>1</v>
      </c>
      <c r="E17" s="25">
        <f>SUM(2+0)</f>
        <v>2</v>
      </c>
      <c r="F17" s="25">
        <v>3</v>
      </c>
      <c r="G17" s="25">
        <v>1</v>
      </c>
      <c r="H17" s="25">
        <v>3</v>
      </c>
      <c r="I17" s="25">
        <v>1</v>
      </c>
      <c r="J17" s="25">
        <v>1</v>
      </c>
      <c r="K17" s="25">
        <v>0</v>
      </c>
      <c r="L17" s="25">
        <f>SUM(1+0+1)</f>
        <v>2</v>
      </c>
      <c r="M17" s="25">
        <f t="shared" si="1"/>
        <v>1.6363636363636365</v>
      </c>
    </row>
    <row r="18" spans="1:13">
      <c r="A18" s="98" t="s">
        <v>24</v>
      </c>
      <c r="B18" s="25">
        <f t="shared" si="10"/>
        <v>3</v>
      </c>
      <c r="C18" s="25">
        <v>2</v>
      </c>
      <c r="D18" s="25">
        <f t="shared" si="11"/>
        <v>1</v>
      </c>
      <c r="E18" s="25">
        <v>0</v>
      </c>
      <c r="F18" s="25">
        <v>0</v>
      </c>
      <c r="G18" s="25">
        <v>2</v>
      </c>
      <c r="H18" s="25">
        <v>0</v>
      </c>
      <c r="I18" s="25">
        <v>0</v>
      </c>
      <c r="J18" s="25">
        <v>0</v>
      </c>
      <c r="K18" s="25">
        <v>0</v>
      </c>
      <c r="L18" s="25">
        <f t="shared" ref="L18:L19" si="12">SUM(0+0+0)</f>
        <v>0</v>
      </c>
      <c r="M18" s="25">
        <f t="shared" si="1"/>
        <v>0.72727272727272729</v>
      </c>
    </row>
    <row r="19" spans="1:13">
      <c r="A19" s="98" t="s">
        <v>44</v>
      </c>
      <c r="B19" s="25">
        <f t="shared" si="10"/>
        <v>3</v>
      </c>
      <c r="C19" s="25">
        <v>0</v>
      </c>
      <c r="D19" s="25">
        <f>SUM(1+1+1)</f>
        <v>3</v>
      </c>
      <c r="E19" s="25">
        <f t="shared" ref="E19:E20" si="13">SUM(2+0)</f>
        <v>2</v>
      </c>
      <c r="F19" s="25">
        <v>3</v>
      </c>
      <c r="G19" s="25">
        <v>2</v>
      </c>
      <c r="H19" s="25">
        <v>0</v>
      </c>
      <c r="I19" s="25">
        <v>2</v>
      </c>
      <c r="J19" s="25">
        <v>2</v>
      </c>
      <c r="K19" s="25">
        <v>2</v>
      </c>
      <c r="L19" s="25">
        <f t="shared" si="12"/>
        <v>0</v>
      </c>
      <c r="M19" s="25">
        <f t="shared" si="1"/>
        <v>1.7272727272727273</v>
      </c>
    </row>
    <row r="20" spans="1:13">
      <c r="A20" s="98" t="s">
        <v>38</v>
      </c>
      <c r="B20" s="25">
        <f t="shared" si="10"/>
        <v>3</v>
      </c>
      <c r="C20" s="25">
        <v>2</v>
      </c>
      <c r="D20" s="25">
        <f t="shared" ref="D20:D21" si="14">SUM(1+1+0)</f>
        <v>2</v>
      </c>
      <c r="E20" s="25">
        <f t="shared" si="13"/>
        <v>2</v>
      </c>
      <c r="F20" s="25">
        <v>3</v>
      </c>
      <c r="G20" s="25">
        <v>1</v>
      </c>
      <c r="H20" s="25">
        <v>1</v>
      </c>
      <c r="I20" s="25">
        <v>2</v>
      </c>
      <c r="J20" s="25">
        <v>2</v>
      </c>
      <c r="K20" s="25">
        <v>2</v>
      </c>
      <c r="L20" s="25">
        <f>SUM(0+1+0)</f>
        <v>1</v>
      </c>
      <c r="M20" s="25">
        <f t="shared" si="1"/>
        <v>1.9090909090909092</v>
      </c>
    </row>
    <row r="21" spans="1:13">
      <c r="A21" s="98" t="s">
        <v>25</v>
      </c>
      <c r="B21" s="25">
        <f t="shared" si="10"/>
        <v>3</v>
      </c>
      <c r="C21" s="25">
        <v>3</v>
      </c>
      <c r="D21" s="25">
        <f t="shared" si="14"/>
        <v>2</v>
      </c>
      <c r="E21" s="25">
        <f>SUM(2+1)</f>
        <v>3</v>
      </c>
      <c r="F21" s="25">
        <v>3</v>
      </c>
      <c r="G21" s="25">
        <v>3</v>
      </c>
      <c r="H21" s="25">
        <v>1</v>
      </c>
      <c r="I21" s="25">
        <v>2</v>
      </c>
      <c r="J21" s="25">
        <v>2</v>
      </c>
      <c r="K21" s="25">
        <v>0</v>
      </c>
      <c r="L21" s="25">
        <f>SUM(1+0+1)</f>
        <v>2</v>
      </c>
      <c r="M21" s="25">
        <f t="shared" si="1"/>
        <v>2.1818181818181817</v>
      </c>
    </row>
    <row r="22" spans="1:13">
      <c r="A22" s="98" t="s">
        <v>39</v>
      </c>
      <c r="B22" s="25">
        <f>SUM(2+0)</f>
        <v>2</v>
      </c>
      <c r="C22" s="25">
        <v>1</v>
      </c>
      <c r="D22" s="25">
        <f>SUM(0+0)</f>
        <v>0</v>
      </c>
      <c r="E22" s="25">
        <f t="shared" ref="E22:E23" si="15">SUM(2+0)</f>
        <v>2</v>
      </c>
      <c r="F22" s="25">
        <v>0</v>
      </c>
      <c r="G22" s="25">
        <v>1</v>
      </c>
      <c r="H22" s="25">
        <v>1</v>
      </c>
      <c r="I22" s="25">
        <v>0</v>
      </c>
      <c r="J22" s="25">
        <v>0</v>
      </c>
      <c r="K22" s="25">
        <v>0</v>
      </c>
      <c r="L22" s="25">
        <f t="shared" ref="L22:L23" si="16">SUM(0+0+0)</f>
        <v>0</v>
      </c>
      <c r="M22" s="25">
        <f t="shared" si="1"/>
        <v>0.63636363636363635</v>
      </c>
    </row>
    <row r="23" spans="1:13">
      <c r="A23" s="99" t="s">
        <v>10</v>
      </c>
      <c r="B23" s="24">
        <f>SUM(2+1)</f>
        <v>3</v>
      </c>
      <c r="C23" s="29">
        <v>1</v>
      </c>
      <c r="D23" s="24">
        <f t="shared" ref="D23:D24" si="17">SUM(1+0+0)</f>
        <v>1</v>
      </c>
      <c r="E23" s="24">
        <f t="shared" si="15"/>
        <v>2</v>
      </c>
      <c r="F23" s="24">
        <v>0</v>
      </c>
      <c r="G23" s="24">
        <v>0</v>
      </c>
      <c r="H23" s="24">
        <v>0</v>
      </c>
      <c r="I23" s="27">
        <v>2</v>
      </c>
      <c r="J23" s="24">
        <v>0</v>
      </c>
      <c r="K23" s="24">
        <v>0</v>
      </c>
      <c r="L23" s="24">
        <f t="shared" si="16"/>
        <v>0</v>
      </c>
      <c r="M23" s="25">
        <f t="shared" si="1"/>
        <v>0.81818181818181823</v>
      </c>
    </row>
    <row r="24" spans="1:13">
      <c r="A24" s="98" t="s">
        <v>5</v>
      </c>
      <c r="B24" s="30">
        <f>SUM(0+0)</f>
        <v>0</v>
      </c>
      <c r="C24" s="30">
        <v>1</v>
      </c>
      <c r="D24" s="30">
        <f t="shared" si="17"/>
        <v>1</v>
      </c>
      <c r="E24" s="30">
        <f>SUM(0+0)</f>
        <v>0</v>
      </c>
      <c r="F24" s="30">
        <v>3</v>
      </c>
      <c r="G24" s="30">
        <v>2</v>
      </c>
      <c r="H24" s="30">
        <v>1</v>
      </c>
      <c r="I24" s="30">
        <v>0</v>
      </c>
      <c r="J24" s="30">
        <v>0</v>
      </c>
      <c r="K24" s="30">
        <v>0</v>
      </c>
      <c r="L24" s="30">
        <f>SUM(0+1+0)</f>
        <v>1</v>
      </c>
      <c r="M24" s="25">
        <f t="shared" si="1"/>
        <v>0.81818181818181823</v>
      </c>
    </row>
    <row r="25" spans="1:13">
      <c r="A25" s="98" t="s">
        <v>1</v>
      </c>
      <c r="B25" s="25">
        <f t="shared" ref="B25:B27" si="18">SUM(2+0)</f>
        <v>2</v>
      </c>
      <c r="C25" s="25">
        <v>3</v>
      </c>
      <c r="D25" s="25">
        <f t="shared" ref="D25:D26" si="19">SUM(1+1+1)</f>
        <v>3</v>
      </c>
      <c r="E25" s="25">
        <f>SUM(2+1)</f>
        <v>3</v>
      </c>
      <c r="F25" s="25">
        <v>3</v>
      </c>
      <c r="G25" s="25">
        <v>3</v>
      </c>
      <c r="H25" s="25">
        <v>2</v>
      </c>
      <c r="I25" s="25">
        <v>2</v>
      </c>
      <c r="J25" s="25">
        <v>2</v>
      </c>
      <c r="K25" s="25">
        <v>2</v>
      </c>
      <c r="L25" s="25">
        <f>SUM(1+1+1)</f>
        <v>3</v>
      </c>
      <c r="M25" s="25">
        <f t="shared" si="1"/>
        <v>2.5454545454545454</v>
      </c>
    </row>
    <row r="26" spans="1:13">
      <c r="A26" s="98" t="s">
        <v>26</v>
      </c>
      <c r="B26" s="25">
        <f t="shared" si="18"/>
        <v>2</v>
      </c>
      <c r="C26" s="25">
        <v>3</v>
      </c>
      <c r="D26" s="25">
        <f t="shared" si="19"/>
        <v>3</v>
      </c>
      <c r="E26" s="25">
        <f>SUM(2+0)</f>
        <v>2</v>
      </c>
      <c r="F26" s="25">
        <v>3</v>
      </c>
      <c r="G26" s="25">
        <v>2</v>
      </c>
      <c r="H26" s="25">
        <v>1</v>
      </c>
      <c r="I26" s="25">
        <v>2</v>
      </c>
      <c r="J26" s="25">
        <v>2</v>
      </c>
      <c r="K26" s="25">
        <v>2</v>
      </c>
      <c r="L26" s="25">
        <f>SUM(0+0+0)</f>
        <v>0</v>
      </c>
      <c r="M26" s="25">
        <f t="shared" si="1"/>
        <v>2</v>
      </c>
    </row>
    <row r="27" spans="1:13">
      <c r="A27" s="98" t="s">
        <v>45</v>
      </c>
      <c r="B27" s="25">
        <f t="shared" si="18"/>
        <v>2</v>
      </c>
      <c r="C27" s="25">
        <v>0</v>
      </c>
      <c r="D27" s="25">
        <f>SUM(1+0+0)</f>
        <v>1</v>
      </c>
      <c r="E27" s="25">
        <v>0</v>
      </c>
      <c r="F27" s="25">
        <v>3</v>
      </c>
      <c r="G27" s="25">
        <v>1</v>
      </c>
      <c r="H27" s="25">
        <v>0</v>
      </c>
      <c r="I27" s="25">
        <v>2</v>
      </c>
      <c r="J27" s="25">
        <v>2</v>
      </c>
      <c r="K27" s="25">
        <v>2</v>
      </c>
      <c r="L27" s="25">
        <v>0</v>
      </c>
      <c r="M27" s="25">
        <f t="shared" si="1"/>
        <v>1.1818181818181819</v>
      </c>
    </row>
    <row r="28" spans="1:13">
      <c r="A28" s="99" t="s">
        <v>27</v>
      </c>
      <c r="B28" s="25">
        <f>SUM(2+1)</f>
        <v>3</v>
      </c>
      <c r="C28" s="25">
        <v>0</v>
      </c>
      <c r="D28" s="25">
        <f>SUM(1+0+1)</f>
        <v>2</v>
      </c>
      <c r="E28" s="25">
        <f>SUM(0+0)</f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f t="shared" ref="L28:L29" si="20">SUM(0+0+0)</f>
        <v>0</v>
      </c>
      <c r="M28" s="25">
        <f t="shared" si="1"/>
        <v>0.45454545454545453</v>
      </c>
    </row>
    <row r="29" spans="1:13">
      <c r="A29" s="99" t="s">
        <v>28</v>
      </c>
      <c r="B29" s="25">
        <f>SUM(2+0)</f>
        <v>2</v>
      </c>
      <c r="C29" s="25">
        <v>3</v>
      </c>
      <c r="D29" s="25">
        <f>SUM(1+0+0)</f>
        <v>1</v>
      </c>
      <c r="E29" s="25">
        <f>SUM(2+0)</f>
        <v>2</v>
      </c>
      <c r="F29" s="25">
        <v>3</v>
      </c>
      <c r="G29" s="25">
        <v>2</v>
      </c>
      <c r="H29" s="25">
        <v>1</v>
      </c>
      <c r="I29" s="25">
        <v>0</v>
      </c>
      <c r="J29" s="25">
        <v>0</v>
      </c>
      <c r="K29" s="25">
        <v>0</v>
      </c>
      <c r="L29" s="25">
        <f t="shared" si="20"/>
        <v>0</v>
      </c>
      <c r="M29" s="25">
        <f t="shared" si="1"/>
        <v>1.2727272727272727</v>
      </c>
    </row>
    <row r="30" spans="1:13">
      <c r="A30" s="98" t="s">
        <v>40</v>
      </c>
      <c r="B30" s="25">
        <f t="shared" ref="B30:B32" si="21">SUM(2+1)</f>
        <v>3</v>
      </c>
      <c r="C30" s="25">
        <v>3</v>
      </c>
      <c r="D30" s="25">
        <f t="shared" ref="D30:D31" si="22">SUM(1+1+1)</f>
        <v>3</v>
      </c>
      <c r="E30" s="25">
        <f t="shared" ref="E30:E31" si="23">SUM(2+1)</f>
        <v>3</v>
      </c>
      <c r="F30" s="25">
        <v>3</v>
      </c>
      <c r="G30" s="25">
        <v>3</v>
      </c>
      <c r="H30" s="25">
        <v>3</v>
      </c>
      <c r="I30" s="25">
        <v>3</v>
      </c>
      <c r="J30" s="25">
        <v>3</v>
      </c>
      <c r="K30" s="31">
        <v>3</v>
      </c>
      <c r="L30" s="25">
        <f t="shared" ref="L30:L31" si="24">SUM(1+1+1)</f>
        <v>3</v>
      </c>
      <c r="M30" s="25">
        <f t="shared" si="1"/>
        <v>3</v>
      </c>
    </row>
    <row r="31" spans="1:13">
      <c r="A31" s="98" t="s">
        <v>20</v>
      </c>
      <c r="B31" s="25">
        <f t="shared" si="21"/>
        <v>3</v>
      </c>
      <c r="C31" s="25">
        <v>3</v>
      </c>
      <c r="D31" s="25">
        <f t="shared" si="22"/>
        <v>3</v>
      </c>
      <c r="E31" s="25">
        <f t="shared" si="23"/>
        <v>3</v>
      </c>
      <c r="F31" s="25">
        <v>3</v>
      </c>
      <c r="G31" s="25">
        <v>3</v>
      </c>
      <c r="H31" s="25">
        <v>1</v>
      </c>
      <c r="I31" s="31">
        <v>2</v>
      </c>
      <c r="J31" s="25">
        <v>3</v>
      </c>
      <c r="K31" s="25">
        <v>3</v>
      </c>
      <c r="L31" s="25">
        <f t="shared" si="24"/>
        <v>3</v>
      </c>
      <c r="M31" s="25">
        <f t="shared" si="1"/>
        <v>2.7272727272727271</v>
      </c>
    </row>
    <row r="32" spans="1:13">
      <c r="A32" s="98" t="s">
        <v>50</v>
      </c>
      <c r="B32" s="25">
        <f t="shared" si="21"/>
        <v>3</v>
      </c>
      <c r="C32" s="25">
        <v>1</v>
      </c>
      <c r="D32" s="25">
        <f>SUM(0+0+0)</f>
        <v>0</v>
      </c>
      <c r="E32" s="25">
        <f>SUM(0+0)</f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f t="shared" ref="L32:L35" si="25">SUM(0+0+0)</f>
        <v>0</v>
      </c>
      <c r="M32" s="25">
        <f t="shared" si="1"/>
        <v>0.36363636363636365</v>
      </c>
    </row>
    <row r="33" spans="1:13">
      <c r="A33" s="98" t="s">
        <v>29</v>
      </c>
      <c r="B33" s="24">
        <f t="shared" ref="B33:B38" si="26">SUM(2+0)</f>
        <v>2</v>
      </c>
      <c r="C33" s="24">
        <v>3</v>
      </c>
      <c r="D33" s="24">
        <f>SUM(1+1+0)</f>
        <v>2</v>
      </c>
      <c r="E33" s="24">
        <f>SUM(2+0)</f>
        <v>2</v>
      </c>
      <c r="F33" s="24">
        <v>3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f t="shared" si="25"/>
        <v>0</v>
      </c>
      <c r="M33" s="25">
        <f t="shared" si="1"/>
        <v>1.0909090909090908</v>
      </c>
    </row>
    <row r="34" spans="1:13">
      <c r="A34" s="99" t="s">
        <v>7</v>
      </c>
      <c r="B34" s="25">
        <f t="shared" si="26"/>
        <v>2</v>
      </c>
      <c r="C34" s="25">
        <v>0</v>
      </c>
      <c r="D34" s="25">
        <f t="shared" ref="D34:E34" si="27">SUM(2+1)</f>
        <v>3</v>
      </c>
      <c r="E34" s="25">
        <f t="shared" si="27"/>
        <v>3</v>
      </c>
      <c r="F34" s="25">
        <v>0</v>
      </c>
      <c r="G34" s="25">
        <v>1</v>
      </c>
      <c r="H34" s="25">
        <v>0</v>
      </c>
      <c r="I34" s="25">
        <v>2</v>
      </c>
      <c r="J34" s="25">
        <v>2</v>
      </c>
      <c r="K34" s="25">
        <v>2</v>
      </c>
      <c r="L34" s="25">
        <f t="shared" si="25"/>
        <v>0</v>
      </c>
      <c r="M34" s="25">
        <f t="shared" si="1"/>
        <v>1.3636363636363635</v>
      </c>
    </row>
    <row r="35" spans="1:13">
      <c r="A35" s="99" t="s">
        <v>14</v>
      </c>
      <c r="B35" s="25">
        <f t="shared" si="26"/>
        <v>2</v>
      </c>
      <c r="C35" s="25">
        <v>3</v>
      </c>
      <c r="D35" s="25">
        <f t="shared" ref="D35:D36" si="28">SUM(1+1+0)</f>
        <v>2</v>
      </c>
      <c r="E35" s="25">
        <f>SUM(1+0)</f>
        <v>1</v>
      </c>
      <c r="F35" s="25">
        <v>3</v>
      </c>
      <c r="G35" s="25">
        <v>1</v>
      </c>
      <c r="H35" s="25">
        <v>0</v>
      </c>
      <c r="I35" s="25">
        <v>2</v>
      </c>
      <c r="J35" s="25">
        <v>2</v>
      </c>
      <c r="K35" s="25">
        <v>2</v>
      </c>
      <c r="L35" s="25">
        <f t="shared" si="25"/>
        <v>0</v>
      </c>
      <c r="M35" s="25">
        <f t="shared" si="1"/>
        <v>1.6363636363636365</v>
      </c>
    </row>
    <row r="36" spans="1:13">
      <c r="A36" s="98" t="s">
        <v>41</v>
      </c>
      <c r="B36" s="25">
        <f t="shared" si="26"/>
        <v>2</v>
      </c>
      <c r="C36" s="25">
        <v>0</v>
      </c>
      <c r="D36" s="25">
        <f t="shared" si="28"/>
        <v>2</v>
      </c>
      <c r="E36" s="25">
        <f>SUM(2+0)</f>
        <v>2</v>
      </c>
      <c r="F36" s="25">
        <v>0</v>
      </c>
      <c r="G36" s="25">
        <v>0</v>
      </c>
      <c r="H36" s="25">
        <v>0</v>
      </c>
      <c r="I36" s="25">
        <v>0</v>
      </c>
      <c r="J36" s="25">
        <v>3</v>
      </c>
      <c r="K36" s="25">
        <v>3</v>
      </c>
      <c r="L36" s="25">
        <f>SUM(1+0+1)</f>
        <v>2</v>
      </c>
      <c r="M36" s="25">
        <f t="shared" si="1"/>
        <v>1.2727272727272727</v>
      </c>
    </row>
    <row r="37" spans="1:13">
      <c r="A37" s="99" t="s">
        <v>46</v>
      </c>
      <c r="B37" s="25">
        <f t="shared" si="26"/>
        <v>2</v>
      </c>
      <c r="C37" s="25">
        <v>1</v>
      </c>
      <c r="D37" s="25">
        <f>SUM(0+0)</f>
        <v>0</v>
      </c>
      <c r="E37" s="25">
        <f>SUM(1+0)</f>
        <v>1</v>
      </c>
      <c r="F37" s="25">
        <v>0</v>
      </c>
      <c r="G37" s="25">
        <v>1</v>
      </c>
      <c r="H37" s="25">
        <v>0</v>
      </c>
      <c r="I37" s="25">
        <v>2</v>
      </c>
      <c r="J37" s="25">
        <v>2</v>
      </c>
      <c r="K37" s="25">
        <v>2</v>
      </c>
      <c r="L37" s="25">
        <f>SUM(0+1+1)</f>
        <v>2</v>
      </c>
      <c r="M37" s="25">
        <f t="shared" si="1"/>
        <v>1.1818181818181819</v>
      </c>
    </row>
    <row r="38" spans="1:13">
      <c r="A38" s="98" t="s">
        <v>30</v>
      </c>
      <c r="B38" s="25">
        <f t="shared" si="26"/>
        <v>2</v>
      </c>
      <c r="C38" s="25">
        <v>1</v>
      </c>
      <c r="D38" s="25">
        <f t="shared" ref="D38:D39" si="29">SUM(1+1+1)</f>
        <v>3</v>
      </c>
      <c r="E38" s="25">
        <f t="shared" ref="E38:E39" si="30">SUM(2+0)</f>
        <v>2</v>
      </c>
      <c r="F38" s="25">
        <v>3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f t="shared" ref="L38:L40" si="31">SUM(0+0+0)</f>
        <v>0</v>
      </c>
      <c r="M38" s="25">
        <f t="shared" si="1"/>
        <v>1</v>
      </c>
    </row>
    <row r="39" spans="1:13">
      <c r="A39" s="98" t="s">
        <v>31</v>
      </c>
      <c r="B39" s="25">
        <f>SUM(2+1)</f>
        <v>3</v>
      </c>
      <c r="C39" s="25">
        <v>3</v>
      </c>
      <c r="D39" s="25">
        <f t="shared" si="29"/>
        <v>3</v>
      </c>
      <c r="E39" s="25">
        <f t="shared" si="30"/>
        <v>2</v>
      </c>
      <c r="F39" s="25">
        <v>0</v>
      </c>
      <c r="G39" s="25">
        <v>1</v>
      </c>
      <c r="H39" s="25">
        <v>1</v>
      </c>
      <c r="I39" s="25">
        <v>2</v>
      </c>
      <c r="J39" s="25">
        <v>2</v>
      </c>
      <c r="K39" s="25">
        <v>2</v>
      </c>
      <c r="L39" s="25">
        <f t="shared" si="31"/>
        <v>0</v>
      </c>
      <c r="M39" s="25">
        <f t="shared" si="1"/>
        <v>1.7272727272727273</v>
      </c>
    </row>
    <row r="40" spans="1:13">
      <c r="A40" s="98" t="s">
        <v>32</v>
      </c>
      <c r="B40" s="25">
        <f>SUM(2+0)</f>
        <v>2</v>
      </c>
      <c r="C40" s="25">
        <v>3</v>
      </c>
      <c r="D40" s="25">
        <f>SUM(1+0+1)</f>
        <v>2</v>
      </c>
      <c r="E40" s="25">
        <f>SUM(1+0)</f>
        <v>1</v>
      </c>
      <c r="F40" s="25">
        <v>0</v>
      </c>
      <c r="G40" s="25">
        <v>1</v>
      </c>
      <c r="H40" s="25">
        <v>1</v>
      </c>
      <c r="I40" s="25">
        <v>0</v>
      </c>
      <c r="J40" s="25">
        <v>0</v>
      </c>
      <c r="K40" s="25">
        <v>0</v>
      </c>
      <c r="L40" s="25">
        <f t="shared" si="31"/>
        <v>0</v>
      </c>
      <c r="M40" s="25">
        <f t="shared" si="1"/>
        <v>0.90909090909090906</v>
      </c>
    </row>
    <row r="41" spans="1:13">
      <c r="A41" s="98" t="s">
        <v>53</v>
      </c>
      <c r="B41" s="25">
        <v>1</v>
      </c>
      <c r="C41" s="25">
        <v>2</v>
      </c>
      <c r="D41" s="25">
        <f t="shared" ref="D41:D43" si="32">SUM(1+0+0)</f>
        <v>1</v>
      </c>
      <c r="E41" s="25">
        <f>SUM(0+0)</f>
        <v>0</v>
      </c>
      <c r="F41" s="25">
        <v>0</v>
      </c>
      <c r="G41" s="25">
        <v>0</v>
      </c>
      <c r="H41" s="25">
        <v>1</v>
      </c>
      <c r="I41" s="25">
        <v>0</v>
      </c>
      <c r="J41" s="25">
        <v>0</v>
      </c>
      <c r="K41" s="25">
        <v>0</v>
      </c>
      <c r="L41" s="25">
        <v>0</v>
      </c>
      <c r="M41" s="25">
        <f t="shared" si="1"/>
        <v>0.45454545454545453</v>
      </c>
    </row>
    <row r="42" spans="1:13">
      <c r="A42" s="98" t="s">
        <v>15</v>
      </c>
      <c r="B42" s="25">
        <f>SUM(2+0)</f>
        <v>2</v>
      </c>
      <c r="C42" s="25">
        <v>3</v>
      </c>
      <c r="D42" s="25">
        <f t="shared" si="32"/>
        <v>1</v>
      </c>
      <c r="E42" s="25">
        <v>0</v>
      </c>
      <c r="F42" s="25">
        <v>3</v>
      </c>
      <c r="G42" s="25">
        <v>1</v>
      </c>
      <c r="H42" s="25">
        <v>0</v>
      </c>
      <c r="I42" s="25">
        <v>0</v>
      </c>
      <c r="J42" s="25">
        <v>2</v>
      </c>
      <c r="K42" s="25">
        <v>0</v>
      </c>
      <c r="L42" s="25">
        <f t="shared" ref="L42:L45" si="33">SUM(0+0+0)</f>
        <v>0</v>
      </c>
      <c r="M42" s="25">
        <f t="shared" si="1"/>
        <v>1.0909090909090908</v>
      </c>
    </row>
    <row r="43" spans="1:13">
      <c r="A43" s="98" t="s">
        <v>16</v>
      </c>
      <c r="B43" s="25">
        <f t="shared" ref="B43:B45" si="34">SUM(2+1)</f>
        <v>3</v>
      </c>
      <c r="C43" s="25">
        <v>3</v>
      </c>
      <c r="D43" s="25">
        <f t="shared" si="32"/>
        <v>1</v>
      </c>
      <c r="E43" s="27">
        <v>1</v>
      </c>
      <c r="F43" s="25">
        <v>3</v>
      </c>
      <c r="G43" s="25">
        <v>1</v>
      </c>
      <c r="H43" s="25">
        <v>0</v>
      </c>
      <c r="I43" s="25">
        <v>2</v>
      </c>
      <c r="J43" s="25">
        <v>2</v>
      </c>
      <c r="K43" s="25">
        <v>2</v>
      </c>
      <c r="L43" s="25">
        <f t="shared" si="33"/>
        <v>0</v>
      </c>
      <c r="M43" s="25">
        <f t="shared" si="1"/>
        <v>1.6363636363636365</v>
      </c>
    </row>
    <row r="44" spans="1:13">
      <c r="A44" s="98" t="s">
        <v>3</v>
      </c>
      <c r="B44" s="25">
        <f t="shared" si="34"/>
        <v>3</v>
      </c>
      <c r="C44" s="25">
        <v>3</v>
      </c>
      <c r="D44" s="25">
        <f>SUM(1+1+1)</f>
        <v>3</v>
      </c>
      <c r="E44" s="25">
        <f>SUM(2+1)</f>
        <v>3</v>
      </c>
      <c r="F44" s="25">
        <v>3</v>
      </c>
      <c r="G44" s="25">
        <v>2</v>
      </c>
      <c r="H44" s="25">
        <v>1</v>
      </c>
      <c r="I44" s="25">
        <v>2</v>
      </c>
      <c r="J44" s="25">
        <v>3</v>
      </c>
      <c r="K44" s="25">
        <v>0</v>
      </c>
      <c r="L44" s="25">
        <f t="shared" si="33"/>
        <v>0</v>
      </c>
      <c r="M44" s="25">
        <f t="shared" si="1"/>
        <v>2.0909090909090908</v>
      </c>
    </row>
    <row r="45" spans="1:13">
      <c r="A45" s="99" t="s">
        <v>33</v>
      </c>
      <c r="B45" s="25">
        <f t="shared" si="34"/>
        <v>3</v>
      </c>
      <c r="C45" s="25">
        <v>3</v>
      </c>
      <c r="D45" s="25">
        <f>SUM(1+1+0)</f>
        <v>2</v>
      </c>
      <c r="E45" s="25">
        <f>SUM(2+0)</f>
        <v>2</v>
      </c>
      <c r="F45" s="25">
        <v>0</v>
      </c>
      <c r="G45" s="25">
        <v>1</v>
      </c>
      <c r="H45" s="25">
        <v>0</v>
      </c>
      <c r="I45" s="25">
        <v>0</v>
      </c>
      <c r="J45" s="25">
        <v>0</v>
      </c>
      <c r="K45" s="25">
        <v>0</v>
      </c>
      <c r="L45" s="25">
        <f t="shared" si="33"/>
        <v>0</v>
      </c>
      <c r="M45" s="25">
        <f t="shared" si="1"/>
        <v>1</v>
      </c>
    </row>
    <row r="46" spans="1:13">
      <c r="A46" s="98" t="s">
        <v>4</v>
      </c>
      <c r="B46" s="25">
        <f>SUM(2+0)</f>
        <v>2</v>
      </c>
      <c r="C46" s="25">
        <v>0</v>
      </c>
      <c r="D46" s="25">
        <f>SUM(1+1+1)</f>
        <v>3</v>
      </c>
      <c r="E46" s="25">
        <f>SUM(2+1)</f>
        <v>3</v>
      </c>
      <c r="F46" s="25">
        <v>3</v>
      </c>
      <c r="G46" s="25">
        <v>2</v>
      </c>
      <c r="H46" s="25">
        <v>0</v>
      </c>
      <c r="I46" s="25">
        <v>2</v>
      </c>
      <c r="J46" s="25">
        <v>2</v>
      </c>
      <c r="K46" s="25">
        <v>1</v>
      </c>
      <c r="L46" s="25">
        <f>SUM(0+0+1)</f>
        <v>1</v>
      </c>
      <c r="M46" s="25">
        <f t="shared" si="1"/>
        <v>1.7272727272727273</v>
      </c>
    </row>
    <row r="47" spans="1:13">
      <c r="A47" s="99" t="s">
        <v>8</v>
      </c>
      <c r="B47" s="25">
        <f>SUM(2+1)</f>
        <v>3</v>
      </c>
      <c r="C47" s="25">
        <v>3</v>
      </c>
      <c r="D47" s="25">
        <f>SUM(1+0+0)</f>
        <v>1</v>
      </c>
      <c r="E47" s="25">
        <f>SUM(2+0)</f>
        <v>2</v>
      </c>
      <c r="F47" s="25">
        <v>0</v>
      </c>
      <c r="G47" s="25">
        <v>0</v>
      </c>
      <c r="H47" s="25">
        <v>0</v>
      </c>
      <c r="I47" s="25">
        <v>2</v>
      </c>
      <c r="J47" s="25">
        <v>2</v>
      </c>
      <c r="K47" s="25">
        <v>2</v>
      </c>
      <c r="L47" s="25">
        <f>SUM(0+0+0)</f>
        <v>0</v>
      </c>
      <c r="M47" s="25">
        <f t="shared" si="1"/>
        <v>1.3636363636363635</v>
      </c>
    </row>
    <row r="48" spans="1:13">
      <c r="A48" s="99" t="s">
        <v>11</v>
      </c>
      <c r="B48" s="25">
        <f>SUM(0+0)</f>
        <v>0</v>
      </c>
      <c r="C48" s="25">
        <v>2</v>
      </c>
      <c r="D48" s="25">
        <f>SUM(0+0+1)</f>
        <v>1</v>
      </c>
      <c r="E48" s="25">
        <v>1</v>
      </c>
      <c r="F48" s="25">
        <v>0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f>SUM(0+0+1)</f>
        <v>1</v>
      </c>
      <c r="M48" s="25">
        <f t="shared" si="1"/>
        <v>0.54545454545454541</v>
      </c>
    </row>
    <row r="49" spans="1:13">
      <c r="A49" s="98" t="s">
        <v>21</v>
      </c>
      <c r="B49" s="24">
        <f>SUM(2+0)</f>
        <v>2</v>
      </c>
      <c r="C49" s="24">
        <v>1</v>
      </c>
      <c r="D49" s="24">
        <f>SUM(1+1+1)</f>
        <v>3</v>
      </c>
      <c r="E49" s="24">
        <f>SUM(2+0)</f>
        <v>2</v>
      </c>
      <c r="F49" s="24">
        <v>0</v>
      </c>
      <c r="G49" s="24">
        <v>1</v>
      </c>
      <c r="H49" s="24">
        <v>0</v>
      </c>
      <c r="I49" s="24">
        <v>0</v>
      </c>
      <c r="J49" s="24">
        <v>0</v>
      </c>
      <c r="K49" s="24">
        <v>0</v>
      </c>
      <c r="L49" s="24">
        <f>SUM(0+0+0)</f>
        <v>0</v>
      </c>
      <c r="M49" s="25">
        <f t="shared" si="1"/>
        <v>0.81818181818181823</v>
      </c>
    </row>
    <row r="50" spans="1:13">
      <c r="A50" s="98" t="s">
        <v>2</v>
      </c>
      <c r="B50" s="24">
        <f t="shared" ref="B50:B51" si="35">SUM(2+1)</f>
        <v>3</v>
      </c>
      <c r="C50" s="24">
        <v>3</v>
      </c>
      <c r="D50" s="24">
        <v>3</v>
      </c>
      <c r="E50" s="24">
        <f>SUM(2+1)</f>
        <v>3</v>
      </c>
      <c r="F50" s="24">
        <v>3</v>
      </c>
      <c r="G50" s="24">
        <v>3</v>
      </c>
      <c r="H50" s="24">
        <v>3</v>
      </c>
      <c r="I50" s="24">
        <v>3</v>
      </c>
      <c r="J50" s="24">
        <v>3</v>
      </c>
      <c r="K50" s="24">
        <v>3</v>
      </c>
      <c r="L50" s="24">
        <f>SUM(1+1+1)</f>
        <v>3</v>
      </c>
      <c r="M50" s="25">
        <f t="shared" si="1"/>
        <v>3</v>
      </c>
    </row>
    <row r="51" spans="1:13">
      <c r="A51" s="98" t="s">
        <v>34</v>
      </c>
      <c r="B51" s="24">
        <f t="shared" si="35"/>
        <v>3</v>
      </c>
      <c r="C51" s="24">
        <v>3</v>
      </c>
      <c r="D51" s="24">
        <f>SUM(1+1+1)</f>
        <v>3</v>
      </c>
      <c r="E51" s="24">
        <v>3</v>
      </c>
      <c r="F51" s="24">
        <v>3</v>
      </c>
      <c r="G51" s="24">
        <v>3</v>
      </c>
      <c r="H51" s="24">
        <v>0</v>
      </c>
      <c r="I51" s="24">
        <v>2</v>
      </c>
      <c r="J51" s="24">
        <v>2</v>
      </c>
      <c r="K51" s="24">
        <v>2</v>
      </c>
      <c r="L51" s="24">
        <f t="shared" ref="L51:L53" si="36">SUM(0+0+0)</f>
        <v>0</v>
      </c>
      <c r="M51" s="25">
        <f t="shared" si="1"/>
        <v>2.1818181818181817</v>
      </c>
    </row>
    <row r="52" spans="1:13">
      <c r="A52" s="99" t="s">
        <v>35</v>
      </c>
      <c r="B52" s="25">
        <f>SUM(0+0)</f>
        <v>0</v>
      </c>
      <c r="C52" s="25">
        <v>1</v>
      </c>
      <c r="D52" s="25">
        <f>SUM(0+1+1)</f>
        <v>2</v>
      </c>
      <c r="E52" s="25">
        <f>SUM(1+0)</f>
        <v>1</v>
      </c>
      <c r="F52" s="25">
        <v>0</v>
      </c>
      <c r="G52" s="25">
        <v>0</v>
      </c>
      <c r="H52" s="25">
        <v>1</v>
      </c>
      <c r="I52" s="25">
        <v>1</v>
      </c>
      <c r="J52" s="25">
        <v>0</v>
      </c>
      <c r="K52" s="25">
        <v>1</v>
      </c>
      <c r="L52" s="25">
        <f t="shared" si="36"/>
        <v>0</v>
      </c>
      <c r="M52" s="25">
        <f t="shared" si="1"/>
        <v>0.63636363636363635</v>
      </c>
    </row>
    <row r="53" spans="1:13">
      <c r="A53" s="98" t="s">
        <v>47</v>
      </c>
      <c r="B53" s="24">
        <f>SUM(2+0)</f>
        <v>2</v>
      </c>
      <c r="C53" s="24">
        <v>0</v>
      </c>
      <c r="D53" s="24">
        <f>SUM(0+0+0)</f>
        <v>0</v>
      </c>
      <c r="E53" s="24">
        <f>SUM(2+0)</f>
        <v>2</v>
      </c>
      <c r="F53" s="24">
        <v>0</v>
      </c>
      <c r="G53" s="24">
        <v>0</v>
      </c>
      <c r="H53" s="24">
        <v>1</v>
      </c>
      <c r="I53" s="24">
        <v>0</v>
      </c>
      <c r="J53" s="24">
        <v>0</v>
      </c>
      <c r="K53" s="24">
        <v>0</v>
      </c>
      <c r="L53" s="24">
        <f t="shared" si="36"/>
        <v>0</v>
      </c>
      <c r="M53" s="25">
        <f t="shared" si="1"/>
        <v>0.45454545454545453</v>
      </c>
    </row>
    <row r="55" spans="1:13">
      <c r="A55" s="55"/>
    </row>
    <row r="56" spans="1:13">
      <c r="A56" s="55"/>
    </row>
    <row r="57" spans="1:13">
      <c r="A57" s="55"/>
    </row>
    <row r="58" spans="1:13">
      <c r="A58" s="55"/>
    </row>
    <row r="59" spans="1:13">
      <c r="A59" s="55"/>
    </row>
    <row r="60" spans="1:13">
      <c r="A60" s="55"/>
    </row>
    <row r="61" spans="1:13">
      <c r="A61" s="55"/>
    </row>
    <row r="62" spans="1:13">
      <c r="A62" s="55"/>
    </row>
    <row r="63" spans="1:13">
      <c r="A63" s="55"/>
    </row>
    <row r="64" spans="1:13">
      <c r="A64" s="55"/>
    </row>
    <row r="65" spans="1:1">
      <c r="A65" s="55"/>
    </row>
    <row r="66" spans="1:1">
      <c r="A66" s="55"/>
    </row>
    <row r="67" spans="1:1">
      <c r="A67" s="55"/>
    </row>
    <row r="68" spans="1:1">
      <c r="A68" s="55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  <row r="73" spans="1:1">
      <c r="A73" s="55"/>
    </row>
    <row r="74" spans="1:1">
      <c r="A74" s="55"/>
    </row>
    <row r="75" spans="1:1">
      <c r="A75" s="55"/>
    </row>
    <row r="76" spans="1:1">
      <c r="A76" s="55"/>
    </row>
    <row r="77" spans="1:1">
      <c r="A77" s="55"/>
    </row>
    <row r="78" spans="1:1">
      <c r="A78" s="55"/>
    </row>
    <row r="79" spans="1:1">
      <c r="A79" s="55"/>
    </row>
    <row r="80" spans="1:1">
      <c r="A80" s="55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  <row r="85" spans="1:1">
      <c r="A85" s="55"/>
    </row>
    <row r="86" spans="1:1">
      <c r="A86" s="55"/>
    </row>
    <row r="87" spans="1:1">
      <c r="A87" s="55"/>
    </row>
    <row r="88" spans="1:1">
      <c r="A88" s="55"/>
    </row>
    <row r="89" spans="1:1">
      <c r="A89" s="55"/>
    </row>
    <row r="90" spans="1:1">
      <c r="A90" s="55"/>
    </row>
    <row r="91" spans="1:1">
      <c r="A91" s="55"/>
    </row>
    <row r="92" spans="1:1">
      <c r="A92" s="55"/>
    </row>
    <row r="93" spans="1:1">
      <c r="A93" s="55"/>
    </row>
    <row r="94" spans="1:1">
      <c r="A94" s="55"/>
    </row>
    <row r="95" spans="1:1">
      <c r="A95" s="55"/>
    </row>
    <row r="96" spans="1:1">
      <c r="A96" s="55"/>
    </row>
    <row r="97" spans="1:1">
      <c r="A97" s="55"/>
    </row>
    <row r="98" spans="1:1">
      <c r="A98" s="55"/>
    </row>
    <row r="99" spans="1:1">
      <c r="A99" s="55"/>
    </row>
    <row r="100" spans="1:1">
      <c r="A100" s="55"/>
    </row>
    <row r="101" spans="1:1">
      <c r="A101" s="55"/>
    </row>
    <row r="102" spans="1:1">
      <c r="A102" s="55"/>
    </row>
    <row r="103" spans="1:1">
      <c r="A103" s="55"/>
    </row>
    <row r="104" spans="1:1">
      <c r="A104" s="55"/>
    </row>
    <row r="105" spans="1:1">
      <c r="A105" s="55"/>
    </row>
    <row r="106" spans="1:1">
      <c r="A106" s="55"/>
    </row>
    <row r="107" spans="1:1">
      <c r="A107" s="55"/>
    </row>
    <row r="108" spans="1:1">
      <c r="A108" s="55"/>
    </row>
    <row r="109" spans="1:1">
      <c r="A109" s="55"/>
    </row>
    <row r="110" spans="1:1">
      <c r="A110" s="55"/>
    </row>
    <row r="111" spans="1:1">
      <c r="A111" s="55"/>
    </row>
    <row r="112" spans="1:1">
      <c r="A112" s="55"/>
    </row>
    <row r="113" spans="1:1">
      <c r="A113" s="55"/>
    </row>
    <row r="114" spans="1:1">
      <c r="A114" s="55"/>
    </row>
    <row r="115" spans="1:1">
      <c r="A115" s="55"/>
    </row>
    <row r="116" spans="1:1">
      <c r="A116" s="55"/>
    </row>
    <row r="117" spans="1:1">
      <c r="A117" s="55"/>
    </row>
    <row r="118" spans="1:1">
      <c r="A118" s="55"/>
    </row>
    <row r="119" spans="1:1">
      <c r="A119" s="55"/>
    </row>
    <row r="120" spans="1:1">
      <c r="A120" s="55"/>
    </row>
    <row r="121" spans="1:1">
      <c r="A121" s="55"/>
    </row>
    <row r="122" spans="1:1">
      <c r="A122" s="55"/>
    </row>
    <row r="123" spans="1:1">
      <c r="A123" s="55"/>
    </row>
    <row r="124" spans="1:1">
      <c r="A124" s="55"/>
    </row>
    <row r="125" spans="1:1">
      <c r="A125" s="55"/>
    </row>
    <row r="126" spans="1:1">
      <c r="A126" s="55"/>
    </row>
    <row r="127" spans="1:1">
      <c r="A127" s="55"/>
    </row>
    <row r="128" spans="1:1">
      <c r="A128" s="55"/>
    </row>
    <row r="129" spans="1:1">
      <c r="A129" s="55"/>
    </row>
    <row r="130" spans="1:1">
      <c r="A130" s="55"/>
    </row>
    <row r="131" spans="1:1">
      <c r="A131" s="55"/>
    </row>
    <row r="132" spans="1:1">
      <c r="A132" s="55"/>
    </row>
    <row r="133" spans="1:1">
      <c r="A133" s="55"/>
    </row>
    <row r="134" spans="1:1">
      <c r="A134" s="55"/>
    </row>
    <row r="135" spans="1:1">
      <c r="A135" s="55"/>
    </row>
    <row r="136" spans="1:1">
      <c r="A136" s="55"/>
    </row>
    <row r="137" spans="1:1">
      <c r="A137" s="55"/>
    </row>
    <row r="138" spans="1:1">
      <c r="A138" s="55"/>
    </row>
    <row r="139" spans="1:1">
      <c r="A139" s="55"/>
    </row>
    <row r="140" spans="1:1">
      <c r="A140" s="55"/>
    </row>
    <row r="141" spans="1:1">
      <c r="A141" s="55"/>
    </row>
    <row r="142" spans="1:1">
      <c r="A142" s="55"/>
    </row>
    <row r="143" spans="1:1">
      <c r="A143" s="55"/>
    </row>
    <row r="144" spans="1:1">
      <c r="A144" s="55"/>
    </row>
    <row r="145" spans="1:1">
      <c r="A145" s="55"/>
    </row>
    <row r="146" spans="1:1">
      <c r="A146" s="55"/>
    </row>
    <row r="147" spans="1:1">
      <c r="A147" s="55"/>
    </row>
    <row r="148" spans="1:1">
      <c r="A148" s="55"/>
    </row>
    <row r="149" spans="1:1">
      <c r="A149" s="55"/>
    </row>
    <row r="150" spans="1:1">
      <c r="A150" s="55"/>
    </row>
    <row r="151" spans="1:1">
      <c r="A151" s="55"/>
    </row>
    <row r="152" spans="1:1">
      <c r="A152" s="55"/>
    </row>
    <row r="153" spans="1:1">
      <c r="A153" s="55"/>
    </row>
    <row r="154" spans="1:1">
      <c r="A154" s="55"/>
    </row>
    <row r="155" spans="1:1">
      <c r="A155" s="55"/>
    </row>
    <row r="156" spans="1:1">
      <c r="A156" s="55"/>
    </row>
    <row r="157" spans="1:1">
      <c r="A157" s="55"/>
    </row>
    <row r="158" spans="1:1">
      <c r="A158" s="55"/>
    </row>
    <row r="159" spans="1:1">
      <c r="A159" s="55"/>
    </row>
    <row r="160" spans="1:1">
      <c r="A160" s="55"/>
    </row>
    <row r="161" spans="1:1">
      <c r="A161" s="55"/>
    </row>
    <row r="162" spans="1:1">
      <c r="A162" s="55"/>
    </row>
    <row r="163" spans="1:1">
      <c r="A163" s="55"/>
    </row>
    <row r="164" spans="1:1">
      <c r="A164" s="55"/>
    </row>
    <row r="165" spans="1:1">
      <c r="A165" s="55"/>
    </row>
    <row r="166" spans="1:1">
      <c r="A166" s="55"/>
    </row>
    <row r="167" spans="1:1">
      <c r="A167" s="55"/>
    </row>
    <row r="168" spans="1:1">
      <c r="A168" s="55"/>
    </row>
    <row r="169" spans="1:1">
      <c r="A169" s="55"/>
    </row>
    <row r="170" spans="1:1">
      <c r="A170" s="55"/>
    </row>
    <row r="171" spans="1:1">
      <c r="A171" s="55"/>
    </row>
    <row r="172" spans="1:1">
      <c r="A172" s="55"/>
    </row>
    <row r="173" spans="1:1">
      <c r="A173" s="55"/>
    </row>
    <row r="174" spans="1:1">
      <c r="A174" s="55"/>
    </row>
    <row r="175" spans="1:1">
      <c r="A175" s="55"/>
    </row>
    <row r="176" spans="1:1">
      <c r="A176" s="55"/>
    </row>
    <row r="177" spans="1:1">
      <c r="A177" s="55"/>
    </row>
    <row r="178" spans="1:1">
      <c r="A178" s="55"/>
    </row>
    <row r="179" spans="1:1">
      <c r="A179" s="55"/>
    </row>
    <row r="180" spans="1:1">
      <c r="A180" s="55"/>
    </row>
    <row r="181" spans="1:1">
      <c r="A181" s="55"/>
    </row>
    <row r="182" spans="1:1">
      <c r="A182" s="55"/>
    </row>
    <row r="183" spans="1:1">
      <c r="A183" s="55"/>
    </row>
    <row r="184" spans="1:1">
      <c r="A184" s="55"/>
    </row>
    <row r="185" spans="1:1">
      <c r="A185" s="55"/>
    </row>
    <row r="186" spans="1:1">
      <c r="A186" s="55"/>
    </row>
    <row r="187" spans="1:1">
      <c r="A187" s="55"/>
    </row>
    <row r="188" spans="1:1">
      <c r="A188" s="55"/>
    </row>
    <row r="189" spans="1:1">
      <c r="A189" s="55"/>
    </row>
    <row r="190" spans="1:1">
      <c r="A190" s="55"/>
    </row>
    <row r="191" spans="1:1">
      <c r="A191" s="55"/>
    </row>
    <row r="192" spans="1:1">
      <c r="A192" s="55"/>
    </row>
    <row r="193" spans="1:1">
      <c r="A193" s="55"/>
    </row>
    <row r="194" spans="1:1">
      <c r="A194" s="55"/>
    </row>
    <row r="195" spans="1:1">
      <c r="A195" s="55"/>
    </row>
    <row r="196" spans="1:1">
      <c r="A196" s="55"/>
    </row>
    <row r="197" spans="1:1">
      <c r="A197" s="55"/>
    </row>
    <row r="198" spans="1:1">
      <c r="A198" s="55"/>
    </row>
    <row r="199" spans="1:1">
      <c r="A199" s="55"/>
    </row>
    <row r="200" spans="1:1">
      <c r="A200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304B-EE30-8946-8105-119205E6BB22}">
  <dimension ref="A1:S202"/>
  <sheetViews>
    <sheetView topLeftCell="A41" workbookViewId="0">
      <selection activeCell="M2" sqref="M2:M55"/>
    </sheetView>
  </sheetViews>
  <sheetFormatPr baseColWidth="10" defaultRowHeight="16"/>
  <cols>
    <col min="1" max="1" width="19" style="48" customWidth="1"/>
  </cols>
  <sheetData>
    <row r="1" spans="1:19" ht="35" thickBot="1">
      <c r="A1" s="13" t="s">
        <v>65</v>
      </c>
      <c r="B1" s="14" t="s">
        <v>54</v>
      </c>
      <c r="C1" s="14" t="s">
        <v>55</v>
      </c>
      <c r="D1" s="14" t="s">
        <v>56</v>
      </c>
      <c r="E1" s="14" t="s">
        <v>58</v>
      </c>
      <c r="F1" s="91" t="s">
        <v>59</v>
      </c>
      <c r="G1" s="91" t="s">
        <v>60</v>
      </c>
      <c r="H1" s="14" t="s">
        <v>61</v>
      </c>
      <c r="I1" s="91" t="s">
        <v>57</v>
      </c>
      <c r="J1" s="91" t="s">
        <v>62</v>
      </c>
      <c r="K1" s="14" t="s">
        <v>63</v>
      </c>
      <c r="L1" s="33" t="s">
        <v>64</v>
      </c>
      <c r="M1" s="33" t="s">
        <v>67</v>
      </c>
      <c r="N1" s="32"/>
      <c r="O1" s="32"/>
      <c r="P1" s="32"/>
      <c r="Q1" s="32"/>
      <c r="R1" s="32"/>
      <c r="S1" s="32"/>
    </row>
    <row r="2" spans="1:19">
      <c r="A2" s="100" t="s">
        <v>17</v>
      </c>
      <c r="B2" s="34">
        <v>2</v>
      </c>
      <c r="C2" s="34">
        <v>3</v>
      </c>
      <c r="D2" s="34">
        <v>0</v>
      </c>
      <c r="E2" s="34">
        <v>2</v>
      </c>
      <c r="F2" s="34">
        <v>0</v>
      </c>
      <c r="G2" s="34">
        <v>0</v>
      </c>
      <c r="H2" s="34">
        <v>1</v>
      </c>
      <c r="I2" s="34">
        <v>0</v>
      </c>
      <c r="J2" s="34">
        <v>0</v>
      </c>
      <c r="K2" s="34">
        <v>0</v>
      </c>
      <c r="L2" s="34">
        <v>0</v>
      </c>
      <c r="M2" s="34">
        <f>SUM(B2:L2)/11</f>
        <v>0.72727272727272729</v>
      </c>
      <c r="N2" s="120"/>
      <c r="O2" s="120"/>
      <c r="P2" s="120"/>
      <c r="Q2" s="120"/>
      <c r="R2" s="34"/>
      <c r="S2" s="34"/>
    </row>
    <row r="3" spans="1:19">
      <c r="A3" s="103" t="s">
        <v>48</v>
      </c>
      <c r="B3" s="34">
        <v>2</v>
      </c>
      <c r="C3" s="34">
        <v>1</v>
      </c>
      <c r="D3" s="34">
        <v>1</v>
      </c>
      <c r="E3" s="34">
        <v>1</v>
      </c>
      <c r="F3" s="34">
        <v>3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2</v>
      </c>
      <c r="M3" s="34">
        <f t="shared" ref="M3:M55" si="0">SUM(B3:L3)/11</f>
        <v>0.90909090909090906</v>
      </c>
      <c r="N3" s="120"/>
      <c r="O3" s="120"/>
      <c r="P3" s="120"/>
      <c r="Q3" s="120"/>
      <c r="R3" s="120"/>
      <c r="S3" s="34"/>
    </row>
    <row r="4" spans="1:19">
      <c r="A4" s="101" t="s">
        <v>12</v>
      </c>
      <c r="B4" s="35">
        <v>2</v>
      </c>
      <c r="C4" s="35">
        <v>1</v>
      </c>
      <c r="D4" s="35">
        <v>2</v>
      </c>
      <c r="E4" s="35">
        <v>3</v>
      </c>
      <c r="F4" s="35">
        <v>3</v>
      </c>
      <c r="G4" s="35">
        <v>2</v>
      </c>
      <c r="H4" s="35">
        <v>1</v>
      </c>
      <c r="I4" s="35">
        <v>0</v>
      </c>
      <c r="J4" s="35">
        <v>0</v>
      </c>
      <c r="K4" s="35">
        <v>0</v>
      </c>
      <c r="L4" s="35">
        <v>0</v>
      </c>
      <c r="M4" s="34">
        <f t="shared" si="0"/>
        <v>1.2727272727272727</v>
      </c>
      <c r="N4" s="120"/>
      <c r="O4" s="120"/>
      <c r="P4" s="34"/>
      <c r="Q4" s="34"/>
      <c r="R4" s="34"/>
      <c r="S4" s="34"/>
    </row>
    <row r="5" spans="1:19">
      <c r="A5" s="98" t="s">
        <v>6</v>
      </c>
      <c r="B5" s="34">
        <v>3</v>
      </c>
      <c r="C5" s="34">
        <v>3</v>
      </c>
      <c r="D5" s="34">
        <v>3</v>
      </c>
      <c r="E5" s="34">
        <v>3</v>
      </c>
      <c r="F5" s="34">
        <v>3</v>
      </c>
      <c r="G5" s="34">
        <v>3</v>
      </c>
      <c r="H5" s="34">
        <v>3</v>
      </c>
      <c r="I5" s="34">
        <v>3</v>
      </c>
      <c r="J5" s="34">
        <v>3</v>
      </c>
      <c r="K5" s="34">
        <v>3</v>
      </c>
      <c r="L5" s="34">
        <v>3</v>
      </c>
      <c r="M5" s="34">
        <f t="shared" si="0"/>
        <v>3</v>
      </c>
      <c r="N5" s="120"/>
      <c r="O5" s="120"/>
      <c r="P5" s="120"/>
      <c r="Q5" s="120"/>
      <c r="R5" s="120"/>
      <c r="S5" s="120"/>
    </row>
    <row r="6" spans="1:19">
      <c r="A6" s="102" t="s">
        <v>52</v>
      </c>
      <c r="B6" s="34">
        <v>2</v>
      </c>
      <c r="C6" s="34">
        <v>2</v>
      </c>
      <c r="D6" s="34">
        <v>1</v>
      </c>
      <c r="E6" s="34">
        <v>2</v>
      </c>
      <c r="F6" s="34">
        <v>0</v>
      </c>
      <c r="G6" s="34">
        <v>0</v>
      </c>
      <c r="H6" s="34">
        <v>3</v>
      </c>
      <c r="I6" s="34">
        <v>1</v>
      </c>
      <c r="J6" s="34">
        <v>2</v>
      </c>
      <c r="K6" s="34">
        <v>0</v>
      </c>
      <c r="L6" s="34">
        <v>0</v>
      </c>
      <c r="M6" s="34">
        <f t="shared" si="0"/>
        <v>1.1818181818181819</v>
      </c>
      <c r="N6" s="120"/>
      <c r="O6" s="120"/>
      <c r="P6" s="34"/>
      <c r="Q6" s="34"/>
      <c r="R6" s="34"/>
      <c r="S6" s="34"/>
    </row>
    <row r="7" spans="1:19">
      <c r="A7" s="98" t="s">
        <v>68</v>
      </c>
      <c r="B7" s="34">
        <v>2</v>
      </c>
      <c r="C7" s="34">
        <v>3</v>
      </c>
      <c r="D7" s="34">
        <v>3</v>
      </c>
      <c r="E7" s="34">
        <v>2</v>
      </c>
      <c r="F7" s="34">
        <v>3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f t="shared" si="0"/>
        <v>1.1818181818181819</v>
      </c>
      <c r="N7" s="120"/>
      <c r="O7" s="120"/>
      <c r="P7" s="120"/>
      <c r="Q7" s="34"/>
      <c r="R7" s="34"/>
      <c r="S7" s="34"/>
    </row>
    <row r="8" spans="1:19">
      <c r="A8" s="98" t="s">
        <v>13</v>
      </c>
      <c r="B8" s="34">
        <v>3</v>
      </c>
      <c r="C8" s="34">
        <v>2</v>
      </c>
      <c r="D8" s="34">
        <v>2</v>
      </c>
      <c r="E8" s="34">
        <v>3</v>
      </c>
      <c r="F8" s="34">
        <v>3</v>
      </c>
      <c r="G8" s="34">
        <v>1</v>
      </c>
      <c r="H8" s="34">
        <v>0</v>
      </c>
      <c r="I8" s="34">
        <v>2</v>
      </c>
      <c r="J8" s="34">
        <v>2</v>
      </c>
      <c r="K8" s="34">
        <v>2</v>
      </c>
      <c r="L8" s="34">
        <v>0</v>
      </c>
      <c r="M8" s="34">
        <f t="shared" si="0"/>
        <v>1.8181818181818181</v>
      </c>
      <c r="N8" s="120"/>
      <c r="O8" s="120"/>
      <c r="P8" s="120"/>
      <c r="Q8" s="34"/>
      <c r="R8" s="34"/>
      <c r="S8" s="34"/>
    </row>
    <row r="9" spans="1:19">
      <c r="A9" s="98" t="s">
        <v>36</v>
      </c>
      <c r="B9" s="34">
        <v>3</v>
      </c>
      <c r="C9" s="34">
        <v>3</v>
      </c>
      <c r="D9" s="34">
        <v>2</v>
      </c>
      <c r="E9" s="34">
        <v>3</v>
      </c>
      <c r="F9" s="34">
        <v>3</v>
      </c>
      <c r="G9" s="34">
        <v>1</v>
      </c>
      <c r="H9" s="34">
        <v>1</v>
      </c>
      <c r="I9" s="34">
        <v>2</v>
      </c>
      <c r="J9" s="34">
        <v>2</v>
      </c>
      <c r="K9" s="34">
        <v>2</v>
      </c>
      <c r="L9" s="34">
        <v>0</v>
      </c>
      <c r="M9" s="34">
        <f t="shared" si="0"/>
        <v>2</v>
      </c>
      <c r="O9" s="34"/>
      <c r="P9" s="34"/>
      <c r="Q9" s="34"/>
      <c r="R9" s="34"/>
      <c r="S9" s="34"/>
    </row>
    <row r="10" spans="1:19">
      <c r="A10" s="101" t="s">
        <v>22</v>
      </c>
      <c r="B10" s="34">
        <v>2</v>
      </c>
      <c r="C10" s="34">
        <v>0</v>
      </c>
      <c r="D10" s="34">
        <v>2</v>
      </c>
      <c r="E10" s="34">
        <v>2</v>
      </c>
      <c r="F10" s="34">
        <v>0</v>
      </c>
      <c r="G10" s="34">
        <v>1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f t="shared" si="0"/>
        <v>0.63636363636363635</v>
      </c>
      <c r="N10" s="120"/>
      <c r="O10" s="120"/>
      <c r="P10" s="120"/>
      <c r="Q10" s="120"/>
      <c r="R10" s="120"/>
      <c r="S10" s="120"/>
    </row>
    <row r="11" spans="1:19">
      <c r="A11" s="98" t="s">
        <v>37</v>
      </c>
      <c r="B11" s="34">
        <v>2</v>
      </c>
      <c r="C11" s="34">
        <v>0</v>
      </c>
      <c r="D11" s="34">
        <v>0</v>
      </c>
      <c r="E11" s="34">
        <v>0</v>
      </c>
      <c r="F11" s="34">
        <v>0</v>
      </c>
      <c r="G11" s="34">
        <v>1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f t="shared" si="0"/>
        <v>0.27272727272727271</v>
      </c>
      <c r="O11" s="34"/>
      <c r="P11" s="34"/>
      <c r="Q11" s="34"/>
      <c r="R11" s="34"/>
      <c r="S11" s="34"/>
    </row>
    <row r="12" spans="1:19">
      <c r="A12" s="98" t="s">
        <v>42</v>
      </c>
      <c r="B12" s="34">
        <v>0</v>
      </c>
      <c r="C12" s="34">
        <v>1</v>
      </c>
      <c r="D12" s="34">
        <v>1</v>
      </c>
      <c r="E12" s="34">
        <v>1</v>
      </c>
      <c r="F12" s="34">
        <v>1</v>
      </c>
      <c r="G12" s="34">
        <v>1</v>
      </c>
      <c r="H12" s="34">
        <v>1</v>
      </c>
      <c r="I12" s="34">
        <v>1</v>
      </c>
      <c r="J12" s="34">
        <v>1</v>
      </c>
      <c r="K12" s="34">
        <v>1</v>
      </c>
      <c r="L12" s="34">
        <v>0</v>
      </c>
      <c r="M12" s="34">
        <f t="shared" si="0"/>
        <v>0.81818181818181823</v>
      </c>
      <c r="N12" s="120"/>
      <c r="O12" s="120"/>
      <c r="P12" s="34"/>
      <c r="Q12" s="34"/>
      <c r="R12" s="34"/>
      <c r="S12" s="34"/>
    </row>
    <row r="13" spans="1:19">
      <c r="A13" s="98" t="s">
        <v>18</v>
      </c>
      <c r="B13" s="34">
        <v>3</v>
      </c>
      <c r="C13" s="34">
        <v>3</v>
      </c>
      <c r="D13" s="34">
        <v>0</v>
      </c>
      <c r="E13" s="34">
        <v>0</v>
      </c>
      <c r="F13" s="34">
        <v>0</v>
      </c>
      <c r="G13" s="34">
        <v>0</v>
      </c>
      <c r="H13" s="34">
        <v>3</v>
      </c>
      <c r="I13" s="34">
        <v>2</v>
      </c>
      <c r="J13" s="34">
        <v>2</v>
      </c>
      <c r="K13" s="34">
        <v>2</v>
      </c>
      <c r="L13" s="34">
        <v>0</v>
      </c>
      <c r="M13" s="34">
        <f t="shared" si="0"/>
        <v>1.3636363636363635</v>
      </c>
      <c r="N13" s="34"/>
      <c r="O13" s="34"/>
      <c r="P13" s="34"/>
      <c r="Q13" s="34"/>
      <c r="R13" s="34"/>
      <c r="S13" s="34"/>
    </row>
    <row r="14" spans="1:19">
      <c r="A14" s="104" t="s">
        <v>49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1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f t="shared" si="0"/>
        <v>9.0909090909090912E-2</v>
      </c>
      <c r="O14" s="34"/>
      <c r="P14" s="34"/>
      <c r="Q14" s="34"/>
      <c r="R14" s="34"/>
      <c r="S14" s="34"/>
    </row>
    <row r="15" spans="1:19">
      <c r="A15" s="98" t="s">
        <v>9</v>
      </c>
      <c r="B15" s="34">
        <v>3</v>
      </c>
      <c r="C15" s="34">
        <v>2</v>
      </c>
      <c r="D15" s="34">
        <v>1</v>
      </c>
      <c r="E15" s="34">
        <v>0</v>
      </c>
      <c r="F15" s="34">
        <v>1</v>
      </c>
      <c r="G15" s="34">
        <v>1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f t="shared" si="0"/>
        <v>0.72727272727272729</v>
      </c>
      <c r="N15" s="34"/>
      <c r="O15" s="34"/>
      <c r="P15" s="34"/>
      <c r="Q15" s="34"/>
      <c r="R15" s="34"/>
      <c r="S15" s="34"/>
    </row>
    <row r="16" spans="1:19">
      <c r="A16" s="98" t="s">
        <v>23</v>
      </c>
      <c r="B16" s="34">
        <v>2</v>
      </c>
      <c r="C16" s="34">
        <v>1</v>
      </c>
      <c r="D16" s="34">
        <v>3</v>
      </c>
      <c r="E16" s="34">
        <v>3</v>
      </c>
      <c r="F16" s="34">
        <v>3</v>
      </c>
      <c r="G16" s="34">
        <v>1</v>
      </c>
      <c r="H16" s="34">
        <v>3</v>
      </c>
      <c r="I16" s="34">
        <v>0</v>
      </c>
      <c r="J16" s="34">
        <v>2</v>
      </c>
      <c r="K16" s="34">
        <v>2</v>
      </c>
      <c r="L16" s="34">
        <v>0</v>
      </c>
      <c r="M16" s="34">
        <f t="shared" si="0"/>
        <v>1.8181818181818181</v>
      </c>
      <c r="N16" s="120"/>
      <c r="O16" s="120"/>
      <c r="P16" s="120"/>
      <c r="Q16" s="120"/>
      <c r="R16" s="120"/>
      <c r="S16" s="120"/>
    </row>
    <row r="17" spans="1:19">
      <c r="A17" s="98" t="s">
        <v>19</v>
      </c>
      <c r="B17" s="34">
        <v>3</v>
      </c>
      <c r="C17" s="34">
        <v>3</v>
      </c>
      <c r="D17" s="34">
        <v>2</v>
      </c>
      <c r="E17" s="34">
        <v>1</v>
      </c>
      <c r="F17" s="34">
        <v>0</v>
      </c>
      <c r="G17" s="34">
        <v>3</v>
      </c>
      <c r="H17" s="34">
        <v>0</v>
      </c>
      <c r="I17" s="34">
        <v>0</v>
      </c>
      <c r="J17" s="34">
        <v>1</v>
      </c>
      <c r="K17" s="34">
        <v>0</v>
      </c>
      <c r="L17" s="34">
        <v>0</v>
      </c>
      <c r="M17" s="34">
        <f t="shared" si="0"/>
        <v>1.1818181818181819</v>
      </c>
      <c r="N17" s="120"/>
      <c r="O17" s="120"/>
      <c r="P17" s="120"/>
      <c r="Q17" s="34"/>
      <c r="R17" s="34"/>
      <c r="S17" s="34"/>
    </row>
    <row r="18" spans="1:19">
      <c r="A18" s="98" t="s">
        <v>43</v>
      </c>
      <c r="B18" s="34">
        <v>3</v>
      </c>
      <c r="C18" s="34">
        <v>1</v>
      </c>
      <c r="D18" s="34">
        <v>1</v>
      </c>
      <c r="E18" s="34">
        <v>2</v>
      </c>
      <c r="F18" s="34">
        <v>3</v>
      </c>
      <c r="G18" s="34">
        <v>1</v>
      </c>
      <c r="H18" s="34">
        <v>3</v>
      </c>
      <c r="I18" s="34">
        <v>1</v>
      </c>
      <c r="J18" s="34">
        <v>1</v>
      </c>
      <c r="K18" s="34">
        <v>0</v>
      </c>
      <c r="L18" s="34">
        <v>3</v>
      </c>
      <c r="M18" s="34">
        <f t="shared" si="0"/>
        <v>1.7272727272727273</v>
      </c>
      <c r="O18" s="34"/>
      <c r="P18" s="34"/>
      <c r="Q18" s="34"/>
      <c r="R18" s="34"/>
      <c r="S18" s="34"/>
    </row>
    <row r="19" spans="1:19">
      <c r="A19" s="98" t="s">
        <v>24</v>
      </c>
      <c r="B19" s="34">
        <v>3</v>
      </c>
      <c r="C19" s="34">
        <v>2</v>
      </c>
      <c r="D19" s="34">
        <v>1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f t="shared" si="0"/>
        <v>0.54545454545454541</v>
      </c>
      <c r="N19" s="120"/>
      <c r="O19" s="120"/>
      <c r="P19" s="120"/>
      <c r="Q19" s="120"/>
      <c r="R19" s="120"/>
      <c r="S19" s="34"/>
    </row>
    <row r="20" spans="1:19">
      <c r="A20" s="98" t="s">
        <v>44</v>
      </c>
      <c r="B20" s="34">
        <v>3</v>
      </c>
      <c r="C20" s="34">
        <v>2</v>
      </c>
      <c r="D20" s="34">
        <v>2</v>
      </c>
      <c r="E20" s="34">
        <v>2</v>
      </c>
      <c r="F20" s="34">
        <v>3</v>
      </c>
      <c r="G20" s="34">
        <v>2</v>
      </c>
      <c r="H20" s="34">
        <v>0</v>
      </c>
      <c r="I20" s="34">
        <v>2</v>
      </c>
      <c r="J20" s="34">
        <v>2</v>
      </c>
      <c r="K20" s="34">
        <v>2</v>
      </c>
      <c r="L20" s="34">
        <v>0</v>
      </c>
      <c r="M20" s="34">
        <f t="shared" si="0"/>
        <v>1.8181818181818181</v>
      </c>
      <c r="O20" s="34"/>
      <c r="P20" s="34"/>
      <c r="Q20" s="34"/>
      <c r="R20" s="34"/>
      <c r="S20" s="34"/>
    </row>
    <row r="21" spans="1:19">
      <c r="A21" s="98" t="s">
        <v>38</v>
      </c>
      <c r="B21" s="34">
        <v>3</v>
      </c>
      <c r="C21" s="34">
        <v>3</v>
      </c>
      <c r="D21" s="34">
        <v>1</v>
      </c>
      <c r="E21" s="34">
        <v>2</v>
      </c>
      <c r="F21" s="34">
        <v>3</v>
      </c>
      <c r="G21" s="34">
        <v>0</v>
      </c>
      <c r="H21" s="34">
        <v>0</v>
      </c>
      <c r="I21" s="34">
        <v>2</v>
      </c>
      <c r="J21" s="34">
        <v>2</v>
      </c>
      <c r="K21" s="34">
        <v>2</v>
      </c>
      <c r="L21" s="34">
        <v>0</v>
      </c>
      <c r="M21" s="34">
        <f t="shared" si="0"/>
        <v>1.6363636363636365</v>
      </c>
      <c r="O21" s="34"/>
      <c r="P21" s="34"/>
      <c r="Q21" s="34"/>
      <c r="R21" s="34"/>
      <c r="S21" s="34"/>
    </row>
    <row r="22" spans="1:19">
      <c r="A22" s="98" t="s">
        <v>25</v>
      </c>
      <c r="B22" s="34">
        <v>3</v>
      </c>
      <c r="C22" s="34">
        <v>3</v>
      </c>
      <c r="D22" s="34">
        <v>2</v>
      </c>
      <c r="E22" s="34">
        <v>3</v>
      </c>
      <c r="F22" s="34">
        <v>3</v>
      </c>
      <c r="G22" s="34">
        <v>3</v>
      </c>
      <c r="H22" s="34">
        <v>1</v>
      </c>
      <c r="I22" s="34">
        <v>2</v>
      </c>
      <c r="J22" s="34">
        <v>2</v>
      </c>
      <c r="K22" s="34">
        <v>0</v>
      </c>
      <c r="L22" s="34">
        <v>2</v>
      </c>
      <c r="M22" s="34">
        <f t="shared" si="0"/>
        <v>2.1818181818181817</v>
      </c>
      <c r="O22" s="34"/>
      <c r="P22" s="34"/>
      <c r="Q22" s="34"/>
      <c r="R22" s="34"/>
      <c r="S22" s="34"/>
    </row>
    <row r="23" spans="1:19">
      <c r="A23" s="98" t="s">
        <v>39</v>
      </c>
      <c r="B23" s="34">
        <v>2</v>
      </c>
      <c r="C23" s="34">
        <v>2</v>
      </c>
      <c r="D23" s="34">
        <v>1</v>
      </c>
      <c r="E23" s="34">
        <v>2</v>
      </c>
      <c r="F23" s="34">
        <v>0</v>
      </c>
      <c r="G23" s="34">
        <v>1</v>
      </c>
      <c r="H23" s="34">
        <v>1</v>
      </c>
      <c r="I23" s="34">
        <v>0</v>
      </c>
      <c r="J23" s="34">
        <v>0</v>
      </c>
      <c r="K23" s="34">
        <v>0</v>
      </c>
      <c r="L23" s="34">
        <v>0</v>
      </c>
      <c r="M23" s="34">
        <f t="shared" si="0"/>
        <v>0.81818181818181823</v>
      </c>
      <c r="O23" s="34"/>
      <c r="P23" s="34"/>
      <c r="Q23" s="34"/>
      <c r="R23" s="34"/>
      <c r="S23" s="34"/>
    </row>
    <row r="24" spans="1:19">
      <c r="A24" s="99" t="s">
        <v>10</v>
      </c>
      <c r="B24" s="34">
        <v>3</v>
      </c>
      <c r="C24" s="34">
        <v>1</v>
      </c>
      <c r="D24" s="34">
        <v>1</v>
      </c>
      <c r="E24" s="34">
        <v>2</v>
      </c>
      <c r="F24" s="34">
        <v>0</v>
      </c>
      <c r="G24" s="34">
        <v>1</v>
      </c>
      <c r="H24" s="34">
        <v>0</v>
      </c>
      <c r="I24" s="34">
        <v>2</v>
      </c>
      <c r="J24" s="34">
        <v>1</v>
      </c>
      <c r="K24" s="34">
        <v>3</v>
      </c>
      <c r="L24" s="34">
        <v>1</v>
      </c>
      <c r="M24" s="34">
        <f t="shared" si="0"/>
        <v>1.3636363636363635</v>
      </c>
      <c r="O24" s="34"/>
      <c r="P24" s="34"/>
      <c r="Q24" s="34"/>
      <c r="R24" s="34"/>
      <c r="S24" s="34"/>
    </row>
    <row r="25" spans="1:19">
      <c r="A25" s="98" t="s">
        <v>5</v>
      </c>
      <c r="B25" s="34">
        <v>2</v>
      </c>
      <c r="C25" s="34">
        <v>1</v>
      </c>
      <c r="D25" s="34">
        <v>3</v>
      </c>
      <c r="E25" s="34">
        <v>0</v>
      </c>
      <c r="F25" s="34">
        <v>1</v>
      </c>
      <c r="G25" s="34">
        <v>2</v>
      </c>
      <c r="H25" s="34">
        <v>1</v>
      </c>
      <c r="I25" s="34">
        <v>0</v>
      </c>
      <c r="J25" s="34">
        <v>0</v>
      </c>
      <c r="K25" s="34">
        <v>0</v>
      </c>
      <c r="L25" s="34">
        <v>1</v>
      </c>
      <c r="M25" s="34">
        <f t="shared" si="0"/>
        <v>1</v>
      </c>
      <c r="O25" s="34"/>
      <c r="P25" s="34"/>
      <c r="Q25" s="34"/>
      <c r="R25" s="34"/>
      <c r="S25" s="34"/>
    </row>
    <row r="26" spans="1:19">
      <c r="A26" s="98" t="s">
        <v>1</v>
      </c>
      <c r="B26" s="34">
        <v>2</v>
      </c>
      <c r="C26" s="34">
        <v>3</v>
      </c>
      <c r="D26" s="34">
        <v>3</v>
      </c>
      <c r="E26" s="34">
        <v>3</v>
      </c>
      <c r="F26" s="34">
        <v>3</v>
      </c>
      <c r="G26" s="34">
        <v>2</v>
      </c>
      <c r="H26" s="34">
        <v>0</v>
      </c>
      <c r="I26" s="34">
        <v>2</v>
      </c>
      <c r="J26" s="34">
        <v>2</v>
      </c>
      <c r="K26" s="34">
        <v>2</v>
      </c>
      <c r="L26" s="34">
        <v>3</v>
      </c>
      <c r="M26" s="34">
        <f t="shared" si="0"/>
        <v>2.2727272727272729</v>
      </c>
      <c r="N26" s="120"/>
      <c r="O26" s="120"/>
      <c r="P26" s="35"/>
      <c r="Q26" s="35"/>
      <c r="R26" s="35"/>
      <c r="S26" s="35"/>
    </row>
    <row r="27" spans="1:19">
      <c r="A27" s="98" t="s">
        <v>26</v>
      </c>
      <c r="B27" s="34">
        <v>3</v>
      </c>
      <c r="C27" s="34">
        <v>3</v>
      </c>
      <c r="D27" s="34">
        <v>2</v>
      </c>
      <c r="E27" s="34">
        <v>2</v>
      </c>
      <c r="F27" s="34">
        <v>3</v>
      </c>
      <c r="G27" s="34">
        <v>2</v>
      </c>
      <c r="H27" s="34">
        <v>0</v>
      </c>
      <c r="I27" s="34">
        <v>2</v>
      </c>
      <c r="J27" s="34">
        <v>2</v>
      </c>
      <c r="K27" s="34">
        <v>2</v>
      </c>
      <c r="L27" s="34">
        <v>0</v>
      </c>
      <c r="M27" s="34">
        <f t="shared" si="0"/>
        <v>1.9090909090909092</v>
      </c>
      <c r="N27" s="120"/>
      <c r="O27" s="120"/>
      <c r="P27" s="120"/>
      <c r="Q27" s="34"/>
      <c r="R27" s="34"/>
      <c r="S27" s="34"/>
    </row>
    <row r="28" spans="1:19">
      <c r="A28" s="98" t="s">
        <v>45</v>
      </c>
      <c r="B28" s="34">
        <v>3</v>
      </c>
      <c r="C28" s="34">
        <v>0</v>
      </c>
      <c r="D28" s="34">
        <v>2</v>
      </c>
      <c r="E28" s="34">
        <v>0</v>
      </c>
      <c r="F28" s="34">
        <v>3</v>
      </c>
      <c r="G28" s="34">
        <v>2</v>
      </c>
      <c r="H28" s="34">
        <v>0</v>
      </c>
      <c r="I28" s="34">
        <v>2</v>
      </c>
      <c r="J28" s="34">
        <v>2</v>
      </c>
      <c r="K28" s="34">
        <v>2</v>
      </c>
      <c r="L28" s="34">
        <v>0</v>
      </c>
      <c r="M28" s="34">
        <f t="shared" si="0"/>
        <v>1.4545454545454546</v>
      </c>
      <c r="O28" s="34"/>
      <c r="P28" s="34"/>
      <c r="Q28" s="34"/>
      <c r="R28" s="34"/>
      <c r="S28" s="34"/>
    </row>
    <row r="29" spans="1:19">
      <c r="A29" s="99" t="s">
        <v>27</v>
      </c>
      <c r="B29" s="34">
        <v>2</v>
      </c>
      <c r="C29" s="34">
        <v>3</v>
      </c>
      <c r="D29" s="34">
        <v>2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f t="shared" si="0"/>
        <v>0.63636363636363635</v>
      </c>
      <c r="N29" s="120"/>
      <c r="O29" s="120"/>
      <c r="P29" s="120"/>
      <c r="Q29" s="120"/>
      <c r="R29" s="120"/>
      <c r="S29" s="34"/>
    </row>
    <row r="30" spans="1:19">
      <c r="A30" s="99" t="s">
        <v>28</v>
      </c>
      <c r="B30" s="34">
        <v>3</v>
      </c>
      <c r="C30" s="34">
        <v>3</v>
      </c>
      <c r="D30" s="34">
        <v>1</v>
      </c>
      <c r="E30" s="34">
        <v>2</v>
      </c>
      <c r="F30" s="34">
        <v>3</v>
      </c>
      <c r="G30" s="34">
        <v>2</v>
      </c>
      <c r="H30" s="34">
        <v>1</v>
      </c>
      <c r="I30" s="34">
        <v>0</v>
      </c>
      <c r="J30" s="34">
        <v>1</v>
      </c>
      <c r="K30" s="34">
        <v>0</v>
      </c>
      <c r="L30" s="34">
        <v>0</v>
      </c>
      <c r="M30" s="34">
        <f t="shared" si="0"/>
        <v>1.4545454545454546</v>
      </c>
      <c r="N30" s="120"/>
      <c r="O30" s="120"/>
      <c r="P30" s="120"/>
      <c r="Q30" s="120"/>
      <c r="R30" s="120"/>
      <c r="S30" s="120"/>
    </row>
    <row r="31" spans="1:19">
      <c r="A31" s="98" t="s">
        <v>40</v>
      </c>
      <c r="B31" s="34">
        <v>3</v>
      </c>
      <c r="C31" s="34">
        <v>3</v>
      </c>
      <c r="D31" s="34">
        <v>3</v>
      </c>
      <c r="E31" s="34">
        <v>3</v>
      </c>
      <c r="F31" s="34">
        <v>3</v>
      </c>
      <c r="G31" s="34">
        <v>3</v>
      </c>
      <c r="H31" s="34">
        <v>3</v>
      </c>
      <c r="I31" s="34">
        <v>3</v>
      </c>
      <c r="J31" s="34">
        <v>3</v>
      </c>
      <c r="K31" s="34">
        <v>3</v>
      </c>
      <c r="L31" s="34">
        <v>3</v>
      </c>
      <c r="M31" s="34">
        <f t="shared" si="0"/>
        <v>3</v>
      </c>
      <c r="O31" s="34"/>
      <c r="P31" s="34"/>
      <c r="Q31" s="34"/>
      <c r="R31" s="34"/>
      <c r="S31" s="34"/>
    </row>
    <row r="32" spans="1:19">
      <c r="A32" s="98" t="s">
        <v>20</v>
      </c>
      <c r="B32" s="34">
        <v>3</v>
      </c>
      <c r="C32" s="34">
        <v>3</v>
      </c>
      <c r="D32" s="34">
        <v>2</v>
      </c>
      <c r="E32" s="34">
        <v>3</v>
      </c>
      <c r="F32" s="34">
        <v>3</v>
      </c>
      <c r="G32" s="34">
        <v>2</v>
      </c>
      <c r="H32" s="34">
        <v>0</v>
      </c>
      <c r="I32" s="34">
        <v>2</v>
      </c>
      <c r="J32" s="34">
        <v>0</v>
      </c>
      <c r="K32" s="34">
        <v>3</v>
      </c>
      <c r="L32" s="34">
        <v>1</v>
      </c>
      <c r="M32" s="34">
        <f t="shared" si="0"/>
        <v>2</v>
      </c>
      <c r="O32" s="34"/>
      <c r="P32" s="34"/>
      <c r="Q32" s="34"/>
      <c r="R32" s="34"/>
      <c r="S32" s="34"/>
    </row>
    <row r="33" spans="1:19">
      <c r="A33" s="98" t="s">
        <v>50</v>
      </c>
      <c r="B33" s="105">
        <v>2</v>
      </c>
      <c r="C33" s="105">
        <v>0</v>
      </c>
      <c r="D33" s="105">
        <v>0</v>
      </c>
      <c r="E33" s="105">
        <v>0</v>
      </c>
      <c r="F33" s="105">
        <v>0</v>
      </c>
      <c r="G33" s="105">
        <v>1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34">
        <f t="shared" si="0"/>
        <v>0.27272727272727271</v>
      </c>
      <c r="N33" s="120"/>
      <c r="O33" s="120"/>
      <c r="P33" s="120"/>
      <c r="Q33" s="120"/>
      <c r="R33" s="120"/>
      <c r="S33" s="120"/>
    </row>
    <row r="34" spans="1:19">
      <c r="A34" s="98" t="s">
        <v>29</v>
      </c>
      <c r="B34" s="34">
        <v>2</v>
      </c>
      <c r="C34" s="34">
        <v>3</v>
      </c>
      <c r="D34" s="34">
        <v>2</v>
      </c>
      <c r="E34" s="34">
        <v>2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f t="shared" si="0"/>
        <v>0.81818181818181823</v>
      </c>
      <c r="N34" s="120"/>
      <c r="O34" s="120"/>
      <c r="P34" s="120"/>
      <c r="Q34" s="120"/>
      <c r="R34" s="120"/>
      <c r="S34" s="120"/>
    </row>
    <row r="35" spans="1:19">
      <c r="A35" s="99" t="s">
        <v>7</v>
      </c>
      <c r="B35" s="34">
        <v>2</v>
      </c>
      <c r="C35" s="34">
        <v>0</v>
      </c>
      <c r="D35" s="34">
        <v>0</v>
      </c>
      <c r="E35" s="34">
        <v>0</v>
      </c>
      <c r="F35" s="34">
        <v>0</v>
      </c>
      <c r="G35" s="34">
        <v>1</v>
      </c>
      <c r="H35" s="34">
        <v>0</v>
      </c>
      <c r="I35" s="34">
        <v>2</v>
      </c>
      <c r="J35" s="34">
        <v>2</v>
      </c>
      <c r="K35" s="34">
        <v>2</v>
      </c>
      <c r="L35" s="34">
        <v>0</v>
      </c>
      <c r="M35" s="34">
        <f t="shared" si="0"/>
        <v>0.81818181818181823</v>
      </c>
      <c r="O35" s="34"/>
      <c r="P35" s="34"/>
      <c r="Q35" s="34"/>
      <c r="R35" s="34"/>
      <c r="S35" s="34"/>
    </row>
    <row r="36" spans="1:19">
      <c r="A36" s="99" t="s">
        <v>14</v>
      </c>
      <c r="B36" s="34">
        <v>2</v>
      </c>
      <c r="C36" s="34">
        <v>3</v>
      </c>
      <c r="D36" s="34">
        <v>2</v>
      </c>
      <c r="E36" s="34">
        <v>1</v>
      </c>
      <c r="F36" s="34">
        <v>3</v>
      </c>
      <c r="G36" s="34">
        <v>1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f t="shared" si="0"/>
        <v>1.0909090909090908</v>
      </c>
      <c r="O36" s="34"/>
      <c r="P36" s="34"/>
      <c r="Q36" s="34"/>
      <c r="R36" s="34"/>
      <c r="S36" s="34"/>
    </row>
    <row r="37" spans="1:19">
      <c r="A37" s="98" t="s">
        <v>41</v>
      </c>
      <c r="B37" s="34">
        <v>2</v>
      </c>
      <c r="C37" s="34">
        <v>3</v>
      </c>
      <c r="D37" s="34">
        <v>2</v>
      </c>
      <c r="E37" s="34">
        <v>3</v>
      </c>
      <c r="F37" s="34">
        <v>0</v>
      </c>
      <c r="G37" s="34">
        <v>1</v>
      </c>
      <c r="H37" s="34">
        <v>0</v>
      </c>
      <c r="I37" s="34">
        <v>0</v>
      </c>
      <c r="J37" s="34">
        <v>0</v>
      </c>
      <c r="K37" s="34">
        <v>0</v>
      </c>
      <c r="L37" s="34">
        <v>2</v>
      </c>
      <c r="M37" s="34">
        <f t="shared" si="0"/>
        <v>1.1818181818181819</v>
      </c>
      <c r="N37" s="120"/>
      <c r="O37" s="120"/>
      <c r="P37" s="120"/>
      <c r="Q37" s="120"/>
      <c r="R37" s="120"/>
      <c r="S37" s="34"/>
    </row>
    <row r="38" spans="1:19">
      <c r="A38" s="99" t="s">
        <v>46</v>
      </c>
      <c r="B38" s="34">
        <v>2</v>
      </c>
      <c r="C38" s="34">
        <v>1</v>
      </c>
      <c r="D38" s="34">
        <v>0</v>
      </c>
      <c r="E38" s="34">
        <v>2</v>
      </c>
      <c r="F38" s="34">
        <v>0</v>
      </c>
      <c r="G38" s="34">
        <v>1</v>
      </c>
      <c r="H38" s="34">
        <v>0</v>
      </c>
      <c r="I38" s="34">
        <v>2</v>
      </c>
      <c r="J38" s="34">
        <v>2</v>
      </c>
      <c r="K38" s="34">
        <v>2</v>
      </c>
      <c r="L38" s="34">
        <v>2</v>
      </c>
      <c r="M38" s="34">
        <f t="shared" si="0"/>
        <v>1.2727272727272727</v>
      </c>
      <c r="O38" s="34"/>
      <c r="P38" s="34"/>
      <c r="Q38" s="34"/>
      <c r="R38" s="34"/>
      <c r="S38" s="34"/>
    </row>
    <row r="39" spans="1:19">
      <c r="A39" s="98" t="s">
        <v>30</v>
      </c>
      <c r="B39" s="34">
        <v>3</v>
      </c>
      <c r="C39" s="34">
        <v>1</v>
      </c>
      <c r="D39" s="34">
        <v>3</v>
      </c>
      <c r="E39" s="34">
        <v>2</v>
      </c>
      <c r="F39" s="34">
        <v>3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f t="shared" si="0"/>
        <v>1.1818181818181819</v>
      </c>
      <c r="N39" s="120"/>
      <c r="O39" s="120"/>
      <c r="P39" s="120"/>
      <c r="Q39" s="120"/>
      <c r="R39" s="120"/>
      <c r="S39" s="120"/>
    </row>
    <row r="40" spans="1:19">
      <c r="A40" s="98" t="s">
        <v>31</v>
      </c>
      <c r="B40" s="34">
        <v>3</v>
      </c>
      <c r="C40" s="34">
        <v>3</v>
      </c>
      <c r="D40" s="34">
        <v>3</v>
      </c>
      <c r="E40" s="34">
        <v>2</v>
      </c>
      <c r="F40" s="34">
        <v>0</v>
      </c>
      <c r="G40" s="34">
        <v>1</v>
      </c>
      <c r="H40" s="34">
        <v>1</v>
      </c>
      <c r="I40" s="34">
        <v>2</v>
      </c>
      <c r="J40" s="34">
        <v>2</v>
      </c>
      <c r="K40" s="34">
        <v>2</v>
      </c>
      <c r="L40" s="34">
        <v>0</v>
      </c>
      <c r="M40" s="34">
        <f t="shared" si="0"/>
        <v>1.7272727272727273</v>
      </c>
      <c r="O40" s="34"/>
      <c r="P40" s="34"/>
      <c r="Q40" s="34"/>
      <c r="R40" s="34"/>
      <c r="S40" s="34"/>
    </row>
    <row r="41" spans="1:19">
      <c r="A41" s="98" t="s">
        <v>32</v>
      </c>
      <c r="B41" s="34">
        <v>2</v>
      </c>
      <c r="C41" s="34">
        <v>3</v>
      </c>
      <c r="D41" s="34">
        <v>2</v>
      </c>
      <c r="E41" s="34">
        <v>1</v>
      </c>
      <c r="F41" s="34">
        <v>0</v>
      </c>
      <c r="G41" s="34">
        <v>1</v>
      </c>
      <c r="H41" s="34">
        <v>1</v>
      </c>
      <c r="I41" s="34">
        <v>0</v>
      </c>
      <c r="J41" s="34">
        <v>0</v>
      </c>
      <c r="K41" s="34">
        <v>0</v>
      </c>
      <c r="L41" s="34">
        <v>0</v>
      </c>
      <c r="M41" s="34">
        <f t="shared" si="0"/>
        <v>0.90909090909090906</v>
      </c>
      <c r="O41" s="34"/>
      <c r="P41" s="34"/>
      <c r="Q41" s="34"/>
      <c r="R41" s="34"/>
      <c r="S41" s="34"/>
    </row>
    <row r="42" spans="1:19">
      <c r="A42" s="106" t="s">
        <v>0</v>
      </c>
      <c r="B42" s="34">
        <v>3</v>
      </c>
      <c r="C42" s="34">
        <v>3</v>
      </c>
      <c r="D42" s="34">
        <v>3</v>
      </c>
      <c r="E42" s="34">
        <v>3</v>
      </c>
      <c r="F42" s="34">
        <v>3</v>
      </c>
      <c r="G42" s="34">
        <v>3</v>
      </c>
      <c r="H42" s="34">
        <v>1</v>
      </c>
      <c r="I42" s="34">
        <v>2</v>
      </c>
      <c r="J42" s="34">
        <v>3</v>
      </c>
      <c r="K42" s="34">
        <v>3</v>
      </c>
      <c r="L42" s="34">
        <v>1</v>
      </c>
      <c r="M42" s="34">
        <f t="shared" si="0"/>
        <v>2.5454545454545454</v>
      </c>
      <c r="O42" s="34"/>
      <c r="P42" s="34"/>
      <c r="Q42" s="34"/>
      <c r="R42" s="34"/>
      <c r="S42" s="34"/>
    </row>
    <row r="43" spans="1:19">
      <c r="A43" s="98" t="s">
        <v>53</v>
      </c>
      <c r="B43" s="34">
        <v>0</v>
      </c>
      <c r="C43" s="34">
        <v>1</v>
      </c>
      <c r="D43" s="34">
        <v>1</v>
      </c>
      <c r="E43" s="34">
        <v>2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f t="shared" si="0"/>
        <v>0.36363636363636365</v>
      </c>
      <c r="N43" s="120"/>
      <c r="O43" s="120"/>
      <c r="P43" s="120"/>
      <c r="Q43" s="34"/>
      <c r="R43" s="34"/>
      <c r="S43" s="34"/>
    </row>
    <row r="44" spans="1:19">
      <c r="A44" s="98" t="s">
        <v>15</v>
      </c>
      <c r="B44" s="34">
        <v>3</v>
      </c>
      <c r="C44" s="34">
        <v>3</v>
      </c>
      <c r="D44" s="34">
        <v>1</v>
      </c>
      <c r="E44" s="34">
        <v>0</v>
      </c>
      <c r="F44" s="34">
        <v>3</v>
      </c>
      <c r="G44" s="34">
        <v>1</v>
      </c>
      <c r="H44" s="34">
        <v>0</v>
      </c>
      <c r="I44" s="34">
        <v>0</v>
      </c>
      <c r="J44" s="34">
        <v>2</v>
      </c>
      <c r="K44" s="34">
        <v>0</v>
      </c>
      <c r="L44" s="34">
        <v>0</v>
      </c>
      <c r="M44" s="34">
        <f t="shared" si="0"/>
        <v>1.1818181818181819</v>
      </c>
      <c r="N44" s="120"/>
      <c r="O44" s="120"/>
      <c r="P44" s="120"/>
      <c r="Q44" s="120"/>
      <c r="R44" s="120"/>
      <c r="S44" s="34"/>
    </row>
    <row r="45" spans="1:19">
      <c r="A45" s="98" t="s">
        <v>16</v>
      </c>
      <c r="B45" s="34">
        <v>3</v>
      </c>
      <c r="C45" s="34">
        <v>3</v>
      </c>
      <c r="D45" s="34">
        <v>1</v>
      </c>
      <c r="E45" s="34">
        <v>2</v>
      </c>
      <c r="F45" s="34">
        <v>3</v>
      </c>
      <c r="G45" s="34">
        <v>1</v>
      </c>
      <c r="H45" s="34">
        <v>0</v>
      </c>
      <c r="I45" s="34">
        <v>2</v>
      </c>
      <c r="J45" s="34">
        <v>2</v>
      </c>
      <c r="K45" s="34">
        <v>2</v>
      </c>
      <c r="L45" s="34">
        <v>1</v>
      </c>
      <c r="M45" s="34">
        <f t="shared" si="0"/>
        <v>1.8181818181818181</v>
      </c>
      <c r="N45" s="120"/>
      <c r="O45" s="120"/>
      <c r="P45" s="120"/>
      <c r="Q45" s="120"/>
      <c r="R45" s="120"/>
      <c r="S45" s="120"/>
    </row>
    <row r="46" spans="1:19">
      <c r="A46" s="98" t="s">
        <v>3</v>
      </c>
      <c r="B46" s="34">
        <v>3</v>
      </c>
      <c r="C46" s="34">
        <v>3</v>
      </c>
      <c r="D46" s="34">
        <v>3</v>
      </c>
      <c r="E46" s="34">
        <v>3</v>
      </c>
      <c r="F46" s="34">
        <v>3</v>
      </c>
      <c r="G46" s="34">
        <v>2</v>
      </c>
      <c r="H46" s="34">
        <v>1</v>
      </c>
      <c r="I46" s="34">
        <v>2</v>
      </c>
      <c r="J46" s="34">
        <v>3</v>
      </c>
      <c r="K46" s="34">
        <v>0</v>
      </c>
      <c r="L46" s="34">
        <v>0</v>
      </c>
      <c r="M46" s="34">
        <f t="shared" si="0"/>
        <v>2.0909090909090908</v>
      </c>
      <c r="O46" s="34"/>
      <c r="P46" s="34"/>
      <c r="Q46" s="34"/>
      <c r="R46" s="34"/>
      <c r="S46" s="34"/>
    </row>
    <row r="47" spans="1:19">
      <c r="A47" s="99" t="s">
        <v>33</v>
      </c>
      <c r="B47" s="34">
        <v>3</v>
      </c>
      <c r="C47" s="34">
        <v>3</v>
      </c>
      <c r="D47" s="34">
        <v>2</v>
      </c>
      <c r="E47" s="34">
        <v>2</v>
      </c>
      <c r="F47" s="34">
        <v>2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f t="shared" si="0"/>
        <v>1.0909090909090908</v>
      </c>
      <c r="O47" s="34"/>
      <c r="P47" s="34"/>
      <c r="Q47" s="34"/>
      <c r="R47" s="34"/>
      <c r="S47" s="34"/>
    </row>
    <row r="48" spans="1:19">
      <c r="A48" s="98" t="s">
        <v>4</v>
      </c>
      <c r="B48" s="35">
        <v>3</v>
      </c>
      <c r="C48" s="35">
        <v>0</v>
      </c>
      <c r="D48" s="35">
        <v>3</v>
      </c>
      <c r="E48" s="35">
        <v>3</v>
      </c>
      <c r="F48" s="35">
        <v>3</v>
      </c>
      <c r="G48" s="35">
        <v>2</v>
      </c>
      <c r="H48" s="35">
        <v>0</v>
      </c>
      <c r="I48" s="35">
        <v>2</v>
      </c>
      <c r="J48" s="35">
        <v>2</v>
      </c>
      <c r="K48" s="35">
        <v>2</v>
      </c>
      <c r="L48" s="35">
        <v>3</v>
      </c>
      <c r="M48" s="34">
        <f t="shared" si="0"/>
        <v>2.0909090909090908</v>
      </c>
      <c r="O48" s="34"/>
      <c r="P48" s="34"/>
      <c r="Q48" s="34"/>
      <c r="R48" s="34"/>
      <c r="S48" s="34"/>
    </row>
    <row r="49" spans="1:19">
      <c r="A49" s="99" t="s">
        <v>8</v>
      </c>
      <c r="B49" s="34">
        <v>2</v>
      </c>
      <c r="C49" s="34">
        <v>3</v>
      </c>
      <c r="D49" s="34">
        <v>3</v>
      </c>
      <c r="E49" s="34">
        <v>2</v>
      </c>
      <c r="F49" s="34">
        <v>0</v>
      </c>
      <c r="G49" s="34">
        <v>0</v>
      </c>
      <c r="H49" s="34">
        <v>0</v>
      </c>
      <c r="I49" s="34">
        <v>2</v>
      </c>
      <c r="J49" s="34">
        <v>2</v>
      </c>
      <c r="K49" s="34">
        <v>2</v>
      </c>
      <c r="L49" s="34">
        <v>0</v>
      </c>
      <c r="M49" s="34">
        <f t="shared" si="0"/>
        <v>1.4545454545454546</v>
      </c>
      <c r="N49" s="34"/>
      <c r="O49" s="34"/>
      <c r="P49" s="34"/>
      <c r="Q49" s="34"/>
      <c r="R49" s="34"/>
      <c r="S49" s="34"/>
    </row>
    <row r="50" spans="1:19">
      <c r="A50" s="99" t="s">
        <v>11</v>
      </c>
      <c r="B50" s="34">
        <v>0</v>
      </c>
      <c r="C50" s="34">
        <v>2</v>
      </c>
      <c r="D50" s="34">
        <v>2</v>
      </c>
      <c r="E50" s="34">
        <v>2</v>
      </c>
      <c r="F50" s="34">
        <v>0</v>
      </c>
      <c r="G50" s="34">
        <v>2</v>
      </c>
      <c r="H50" s="34">
        <v>0</v>
      </c>
      <c r="I50" s="34">
        <v>0</v>
      </c>
      <c r="J50" s="34">
        <v>0</v>
      </c>
      <c r="K50" s="34">
        <v>0</v>
      </c>
      <c r="L50" s="34">
        <v>1</v>
      </c>
      <c r="M50" s="34">
        <f t="shared" si="0"/>
        <v>0.81818181818181823</v>
      </c>
      <c r="O50" s="34"/>
      <c r="P50" s="34"/>
      <c r="Q50" s="34"/>
      <c r="R50" s="34"/>
      <c r="S50" s="34"/>
    </row>
    <row r="51" spans="1:19">
      <c r="A51" s="98" t="s">
        <v>21</v>
      </c>
      <c r="B51" s="34">
        <v>2</v>
      </c>
      <c r="C51" s="34">
        <v>1</v>
      </c>
      <c r="D51" s="34">
        <v>3</v>
      </c>
      <c r="E51" s="34">
        <v>2</v>
      </c>
      <c r="F51" s="34">
        <v>0</v>
      </c>
      <c r="G51" s="34">
        <v>1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f t="shared" si="0"/>
        <v>0.81818181818181823</v>
      </c>
      <c r="O51" s="34"/>
      <c r="P51" s="34"/>
      <c r="Q51" s="34"/>
      <c r="R51" s="34"/>
      <c r="S51" s="34"/>
    </row>
    <row r="52" spans="1:19">
      <c r="A52" s="98" t="s">
        <v>2</v>
      </c>
      <c r="B52" s="34">
        <v>3</v>
      </c>
      <c r="C52" s="34">
        <v>3</v>
      </c>
      <c r="D52" s="34">
        <v>3</v>
      </c>
      <c r="E52" s="34">
        <v>3</v>
      </c>
      <c r="F52" s="34">
        <v>3</v>
      </c>
      <c r="G52" s="34">
        <v>3</v>
      </c>
      <c r="H52" s="34">
        <v>3</v>
      </c>
      <c r="I52" s="34">
        <v>3</v>
      </c>
      <c r="J52" s="34">
        <v>3</v>
      </c>
      <c r="K52" s="34">
        <v>3</v>
      </c>
      <c r="L52" s="34">
        <v>3</v>
      </c>
      <c r="M52" s="34">
        <f t="shared" si="0"/>
        <v>3</v>
      </c>
      <c r="O52" s="34"/>
      <c r="P52" s="34"/>
      <c r="Q52" s="34"/>
      <c r="R52" s="34"/>
      <c r="S52" s="34"/>
    </row>
    <row r="53" spans="1:19">
      <c r="A53" s="98" t="s">
        <v>34</v>
      </c>
      <c r="B53" s="34">
        <v>3</v>
      </c>
      <c r="C53" s="34">
        <v>3</v>
      </c>
      <c r="D53" s="34">
        <v>2</v>
      </c>
      <c r="E53" s="34">
        <v>3</v>
      </c>
      <c r="F53" s="34">
        <v>3</v>
      </c>
      <c r="G53" s="34">
        <v>3</v>
      </c>
      <c r="H53" s="34">
        <v>0</v>
      </c>
      <c r="I53" s="34">
        <v>2</v>
      </c>
      <c r="J53" s="34">
        <v>2</v>
      </c>
      <c r="K53" s="34">
        <v>2</v>
      </c>
      <c r="L53" s="34">
        <v>1</v>
      </c>
      <c r="M53" s="34">
        <f t="shared" si="0"/>
        <v>2.1818181818181817</v>
      </c>
      <c r="O53" s="34"/>
      <c r="P53" s="34"/>
      <c r="Q53" s="34"/>
      <c r="R53" s="34"/>
      <c r="S53" s="34"/>
    </row>
    <row r="54" spans="1:19">
      <c r="A54" s="99" t="s">
        <v>35</v>
      </c>
      <c r="B54" s="36">
        <v>3</v>
      </c>
      <c r="C54" s="37">
        <v>3</v>
      </c>
      <c r="D54" s="37">
        <v>2</v>
      </c>
      <c r="E54" s="37">
        <v>2</v>
      </c>
      <c r="F54" s="37">
        <v>0</v>
      </c>
      <c r="G54" s="37">
        <v>1</v>
      </c>
      <c r="H54" s="37">
        <v>1</v>
      </c>
      <c r="I54" s="37">
        <v>0</v>
      </c>
      <c r="J54" s="37">
        <v>0</v>
      </c>
      <c r="K54" s="37">
        <v>0</v>
      </c>
      <c r="L54" s="37">
        <v>1</v>
      </c>
      <c r="M54" s="34">
        <f t="shared" si="0"/>
        <v>1.1818181818181819</v>
      </c>
      <c r="O54" s="34"/>
      <c r="P54" s="34"/>
      <c r="Q54" s="34"/>
      <c r="R54" s="34"/>
      <c r="S54" s="34"/>
    </row>
    <row r="55" spans="1:19">
      <c r="A55" s="98" t="s">
        <v>47</v>
      </c>
      <c r="B55" s="34">
        <v>2</v>
      </c>
      <c r="C55" s="34">
        <v>1</v>
      </c>
      <c r="D55" s="34">
        <v>0</v>
      </c>
      <c r="E55" s="34">
        <v>2</v>
      </c>
      <c r="F55" s="34">
        <v>0</v>
      </c>
      <c r="G55" s="34">
        <v>0</v>
      </c>
      <c r="H55" s="34">
        <v>1</v>
      </c>
      <c r="I55" s="34">
        <v>0</v>
      </c>
      <c r="J55" s="34">
        <v>0</v>
      </c>
      <c r="K55" s="34">
        <v>0</v>
      </c>
      <c r="L55" s="34">
        <v>0</v>
      </c>
      <c r="M55" s="34">
        <f t="shared" si="0"/>
        <v>0.54545454545454541</v>
      </c>
      <c r="O55" s="34"/>
      <c r="P55" s="34"/>
      <c r="Q55" s="34"/>
      <c r="R55" s="34"/>
      <c r="S55" s="34"/>
    </row>
    <row r="57" spans="1:19">
      <c r="A57" s="55"/>
    </row>
    <row r="58" spans="1:19">
      <c r="A58" s="55"/>
    </row>
    <row r="59" spans="1:19">
      <c r="A59" s="55"/>
    </row>
    <row r="60" spans="1:19">
      <c r="A60" s="55"/>
    </row>
    <row r="61" spans="1:19">
      <c r="A61" s="55"/>
    </row>
    <row r="62" spans="1:19">
      <c r="A62" s="55"/>
    </row>
    <row r="63" spans="1:19">
      <c r="A63" s="55"/>
    </row>
    <row r="64" spans="1:19">
      <c r="A64" s="55"/>
    </row>
    <row r="65" spans="1:1">
      <c r="A65" s="55"/>
    </row>
    <row r="66" spans="1:1">
      <c r="A66" s="55"/>
    </row>
    <row r="67" spans="1:1">
      <c r="A67" s="55"/>
    </row>
    <row r="68" spans="1:1">
      <c r="A68" s="55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  <row r="73" spans="1:1">
      <c r="A73" s="55"/>
    </row>
    <row r="74" spans="1:1">
      <c r="A74" s="55"/>
    </row>
    <row r="75" spans="1:1">
      <c r="A75" s="55"/>
    </row>
    <row r="76" spans="1:1">
      <c r="A76" s="55"/>
    </row>
    <row r="77" spans="1:1">
      <c r="A77" s="55"/>
    </row>
    <row r="78" spans="1:1">
      <c r="A78" s="55"/>
    </row>
    <row r="79" spans="1:1">
      <c r="A79" s="55"/>
    </row>
    <row r="80" spans="1:1">
      <c r="A80" s="55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  <row r="85" spans="1:1">
      <c r="A85" s="55"/>
    </row>
    <row r="86" spans="1:1">
      <c r="A86" s="55"/>
    </row>
    <row r="87" spans="1:1">
      <c r="A87" s="55"/>
    </row>
    <row r="88" spans="1:1">
      <c r="A88" s="55"/>
    </row>
    <row r="89" spans="1:1">
      <c r="A89" s="55"/>
    </row>
    <row r="90" spans="1:1">
      <c r="A90" s="55"/>
    </row>
    <row r="91" spans="1:1">
      <c r="A91" s="55"/>
    </row>
    <row r="92" spans="1:1">
      <c r="A92" s="55"/>
    </row>
    <row r="93" spans="1:1">
      <c r="A93" s="55"/>
    </row>
    <row r="94" spans="1:1">
      <c r="A94" s="55"/>
    </row>
    <row r="95" spans="1:1">
      <c r="A95" s="55"/>
    </row>
    <row r="96" spans="1:1">
      <c r="A96" s="55"/>
    </row>
    <row r="97" spans="1:1">
      <c r="A97" s="55"/>
    </row>
    <row r="98" spans="1:1">
      <c r="A98" s="55"/>
    </row>
    <row r="99" spans="1:1">
      <c r="A99" s="55"/>
    </row>
    <row r="100" spans="1:1">
      <c r="A100" s="55"/>
    </row>
    <row r="101" spans="1:1">
      <c r="A101" s="55"/>
    </row>
    <row r="102" spans="1:1">
      <c r="A102" s="55"/>
    </row>
    <row r="103" spans="1:1">
      <c r="A103" s="55"/>
    </row>
    <row r="104" spans="1:1">
      <c r="A104" s="55"/>
    </row>
    <row r="105" spans="1:1">
      <c r="A105" s="55"/>
    </row>
    <row r="106" spans="1:1">
      <c r="A106" s="55"/>
    </row>
    <row r="107" spans="1:1">
      <c r="A107" s="55"/>
    </row>
    <row r="108" spans="1:1">
      <c r="A108" s="55"/>
    </row>
    <row r="109" spans="1:1">
      <c r="A109" s="55"/>
    </row>
    <row r="110" spans="1:1">
      <c r="A110" s="55"/>
    </row>
    <row r="111" spans="1:1">
      <c r="A111" s="55"/>
    </row>
    <row r="112" spans="1:1">
      <c r="A112" s="55"/>
    </row>
    <row r="113" spans="1:1">
      <c r="A113" s="55"/>
    </row>
    <row r="114" spans="1:1">
      <c r="A114" s="55"/>
    </row>
    <row r="115" spans="1:1">
      <c r="A115" s="55"/>
    </row>
    <row r="116" spans="1:1">
      <c r="A116" s="55"/>
    </row>
    <row r="117" spans="1:1">
      <c r="A117" s="55"/>
    </row>
    <row r="118" spans="1:1">
      <c r="A118" s="55"/>
    </row>
    <row r="119" spans="1:1">
      <c r="A119" s="55"/>
    </row>
    <row r="120" spans="1:1">
      <c r="A120" s="55"/>
    </row>
    <row r="121" spans="1:1">
      <c r="A121" s="55"/>
    </row>
    <row r="122" spans="1:1">
      <c r="A122" s="55"/>
    </row>
    <row r="123" spans="1:1">
      <c r="A123" s="55"/>
    </row>
    <row r="124" spans="1:1">
      <c r="A124" s="55"/>
    </row>
    <row r="125" spans="1:1">
      <c r="A125" s="55"/>
    </row>
    <row r="126" spans="1:1">
      <c r="A126" s="55"/>
    </row>
    <row r="127" spans="1:1">
      <c r="A127" s="55"/>
    </row>
    <row r="128" spans="1:1">
      <c r="A128" s="55"/>
    </row>
    <row r="129" spans="1:1">
      <c r="A129" s="55"/>
    </row>
    <row r="130" spans="1:1">
      <c r="A130" s="55"/>
    </row>
    <row r="131" spans="1:1">
      <c r="A131" s="55"/>
    </row>
    <row r="132" spans="1:1">
      <c r="A132" s="55"/>
    </row>
    <row r="133" spans="1:1">
      <c r="A133" s="55"/>
    </row>
    <row r="134" spans="1:1">
      <c r="A134" s="55"/>
    </row>
    <row r="135" spans="1:1">
      <c r="A135" s="55"/>
    </row>
    <row r="136" spans="1:1">
      <c r="A136" s="55"/>
    </row>
    <row r="137" spans="1:1">
      <c r="A137" s="55"/>
    </row>
    <row r="138" spans="1:1">
      <c r="A138" s="55"/>
    </row>
    <row r="139" spans="1:1">
      <c r="A139" s="55"/>
    </row>
    <row r="140" spans="1:1">
      <c r="A140" s="55"/>
    </row>
    <row r="141" spans="1:1">
      <c r="A141" s="55"/>
    </row>
    <row r="142" spans="1:1">
      <c r="A142" s="55"/>
    </row>
    <row r="143" spans="1:1">
      <c r="A143" s="55"/>
    </row>
    <row r="144" spans="1:1">
      <c r="A144" s="55"/>
    </row>
    <row r="145" spans="1:1">
      <c r="A145" s="55"/>
    </row>
    <row r="146" spans="1:1">
      <c r="A146" s="55"/>
    </row>
    <row r="147" spans="1:1">
      <c r="A147" s="55"/>
    </row>
    <row r="148" spans="1:1">
      <c r="A148" s="55"/>
    </row>
    <row r="149" spans="1:1">
      <c r="A149" s="55"/>
    </row>
    <row r="150" spans="1:1">
      <c r="A150" s="55"/>
    </row>
    <row r="151" spans="1:1">
      <c r="A151" s="55"/>
    </row>
    <row r="152" spans="1:1">
      <c r="A152" s="55"/>
    </row>
    <row r="153" spans="1:1">
      <c r="A153" s="55"/>
    </row>
    <row r="154" spans="1:1">
      <c r="A154" s="55"/>
    </row>
    <row r="155" spans="1:1">
      <c r="A155" s="55"/>
    </row>
    <row r="156" spans="1:1">
      <c r="A156" s="55"/>
    </row>
    <row r="157" spans="1:1">
      <c r="A157" s="55"/>
    </row>
    <row r="158" spans="1:1">
      <c r="A158" s="55"/>
    </row>
    <row r="159" spans="1:1">
      <c r="A159" s="55"/>
    </row>
    <row r="160" spans="1:1">
      <c r="A160" s="55"/>
    </row>
    <row r="161" spans="1:1">
      <c r="A161" s="55"/>
    </row>
    <row r="162" spans="1:1">
      <c r="A162" s="55"/>
    </row>
    <row r="163" spans="1:1">
      <c r="A163" s="55"/>
    </row>
    <row r="164" spans="1:1">
      <c r="A164" s="55"/>
    </row>
    <row r="165" spans="1:1">
      <c r="A165" s="55"/>
    </row>
    <row r="166" spans="1:1">
      <c r="A166" s="55"/>
    </row>
    <row r="167" spans="1:1">
      <c r="A167" s="55"/>
    </row>
    <row r="168" spans="1:1">
      <c r="A168" s="55"/>
    </row>
    <row r="169" spans="1:1">
      <c r="A169" s="55"/>
    </row>
    <row r="170" spans="1:1">
      <c r="A170" s="55"/>
    </row>
    <row r="171" spans="1:1">
      <c r="A171" s="55"/>
    </row>
    <row r="172" spans="1:1">
      <c r="A172" s="55"/>
    </row>
    <row r="173" spans="1:1">
      <c r="A173" s="55"/>
    </row>
    <row r="174" spans="1:1">
      <c r="A174" s="55"/>
    </row>
    <row r="175" spans="1:1">
      <c r="A175" s="55"/>
    </row>
    <row r="176" spans="1:1">
      <c r="A176" s="55"/>
    </row>
    <row r="177" spans="1:1">
      <c r="A177" s="55"/>
    </row>
    <row r="178" spans="1:1">
      <c r="A178" s="55"/>
    </row>
    <row r="179" spans="1:1">
      <c r="A179" s="55"/>
    </row>
    <row r="180" spans="1:1">
      <c r="A180" s="55"/>
    </row>
    <row r="181" spans="1:1">
      <c r="A181" s="55"/>
    </row>
    <row r="182" spans="1:1">
      <c r="A182" s="55"/>
    </row>
    <row r="183" spans="1:1">
      <c r="A183" s="55"/>
    </row>
    <row r="184" spans="1:1">
      <c r="A184" s="55"/>
    </row>
    <row r="185" spans="1:1">
      <c r="A185" s="55"/>
    </row>
    <row r="186" spans="1:1">
      <c r="A186" s="55"/>
    </row>
    <row r="187" spans="1:1">
      <c r="A187" s="55"/>
    </row>
    <row r="188" spans="1:1">
      <c r="A188" s="55"/>
    </row>
    <row r="189" spans="1:1">
      <c r="A189" s="55"/>
    </row>
    <row r="190" spans="1:1">
      <c r="A190" s="55"/>
    </row>
    <row r="191" spans="1:1">
      <c r="A191" s="55"/>
    </row>
    <row r="192" spans="1:1">
      <c r="A192" s="55"/>
    </row>
    <row r="193" spans="1:1">
      <c r="A193" s="55"/>
    </row>
    <row r="194" spans="1:1">
      <c r="A194" s="55"/>
    </row>
    <row r="195" spans="1:1">
      <c r="A195" s="55"/>
    </row>
    <row r="196" spans="1:1">
      <c r="A196" s="55"/>
    </row>
    <row r="197" spans="1:1">
      <c r="A197" s="55"/>
    </row>
    <row r="198" spans="1:1">
      <c r="A198" s="55"/>
    </row>
    <row r="199" spans="1:1">
      <c r="A199" s="55"/>
    </row>
    <row r="200" spans="1:1">
      <c r="A200" s="55"/>
    </row>
    <row r="201" spans="1:1">
      <c r="A201" s="55"/>
    </row>
    <row r="202" spans="1:1">
      <c r="A202" s="55"/>
    </row>
  </sheetData>
  <mergeCells count="23">
    <mergeCell ref="N44:R44"/>
    <mergeCell ref="N45:S45"/>
    <mergeCell ref="N39:S39"/>
    <mergeCell ref="N43:P43"/>
    <mergeCell ref="N33:S33"/>
    <mergeCell ref="N34:S34"/>
    <mergeCell ref="N37:R37"/>
    <mergeCell ref="N26:O26"/>
    <mergeCell ref="N27:P27"/>
    <mergeCell ref="N29:R29"/>
    <mergeCell ref="N30:S30"/>
    <mergeCell ref="N16:S16"/>
    <mergeCell ref="N17:P17"/>
    <mergeCell ref="N19:R19"/>
    <mergeCell ref="N8:P8"/>
    <mergeCell ref="N10:S10"/>
    <mergeCell ref="N12:O12"/>
    <mergeCell ref="N2:Q2"/>
    <mergeCell ref="N3:R3"/>
    <mergeCell ref="N4:O4"/>
    <mergeCell ref="N5:S5"/>
    <mergeCell ref="N6:O6"/>
    <mergeCell ref="N7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045B-A019-504F-B0D3-2C5CD13EF249}">
  <sheetPr>
    <pageSetUpPr fitToPage="1"/>
  </sheetPr>
  <dimension ref="A1:M202"/>
  <sheetViews>
    <sheetView showGridLines="0" zoomScale="90" zoomScaleNormal="75" zoomScalePageLayoutView="75" workbookViewId="0">
      <pane xSplit="1" ySplit="1" topLeftCell="B2" activePane="bottomRight" state="frozenSplit"/>
      <selection pane="topRight" activeCell="B1" sqref="B1"/>
      <selection pane="bottomLeft" activeCell="A4" sqref="A4"/>
      <selection pane="bottomRight" sqref="A1:A1048576"/>
    </sheetView>
  </sheetViews>
  <sheetFormatPr baseColWidth="10" defaultColWidth="14.33203125" defaultRowHeight="15" customHeight="1"/>
  <cols>
    <col min="1" max="1" width="19" style="48" customWidth="1"/>
    <col min="2" max="2" width="12.33203125" style="70" customWidth="1"/>
    <col min="3" max="3" width="12.6640625" style="70" customWidth="1"/>
    <col min="4" max="4" width="13.33203125" style="70" customWidth="1"/>
    <col min="5" max="5" width="12.5" style="70" customWidth="1"/>
    <col min="6" max="6" width="15.1640625" style="70" customWidth="1"/>
    <col min="7" max="7" width="12.6640625" style="70" customWidth="1"/>
    <col min="8" max="8" width="10.33203125" style="70" customWidth="1"/>
    <col min="9" max="9" width="12.6640625" style="70" customWidth="1"/>
    <col min="10" max="10" width="8.83203125" style="70" customWidth="1"/>
    <col min="11" max="11" width="10.5" style="70" customWidth="1"/>
    <col min="12" max="12" width="12.6640625" style="70" customWidth="1"/>
    <col min="13" max="13" width="12.1640625" style="70" customWidth="1"/>
    <col min="14" max="16384" width="14.33203125" style="70"/>
  </cols>
  <sheetData>
    <row r="1" spans="1:13" ht="60" customHeight="1" thickBot="1">
      <c r="A1" s="13" t="s">
        <v>65</v>
      </c>
      <c r="B1" s="14" t="s">
        <v>54</v>
      </c>
      <c r="C1" s="14" t="s">
        <v>55</v>
      </c>
      <c r="D1" s="14" t="s">
        <v>56</v>
      </c>
      <c r="E1" s="14" t="s">
        <v>58</v>
      </c>
      <c r="F1" s="91" t="s">
        <v>59</v>
      </c>
      <c r="G1" s="91" t="s">
        <v>60</v>
      </c>
      <c r="H1" s="91" t="s">
        <v>62</v>
      </c>
      <c r="I1" s="91" t="s">
        <v>57</v>
      </c>
      <c r="J1" s="14" t="s">
        <v>61</v>
      </c>
      <c r="K1" s="71" t="s">
        <v>64</v>
      </c>
      <c r="L1" s="71" t="s">
        <v>63</v>
      </c>
      <c r="M1" s="1" t="s">
        <v>66</v>
      </c>
    </row>
    <row r="2" spans="1:13" ht="22" customHeight="1">
      <c r="A2" s="100" t="s">
        <v>17</v>
      </c>
      <c r="B2" s="75">
        <v>2</v>
      </c>
      <c r="C2" s="73">
        <v>3</v>
      </c>
      <c r="D2" s="76">
        <v>1</v>
      </c>
      <c r="E2" s="75">
        <v>2</v>
      </c>
      <c r="F2" s="77">
        <v>0</v>
      </c>
      <c r="G2" s="76">
        <v>1</v>
      </c>
      <c r="H2" s="77">
        <v>0</v>
      </c>
      <c r="I2" s="77">
        <v>0</v>
      </c>
      <c r="J2" s="76">
        <v>1</v>
      </c>
      <c r="K2" s="77">
        <v>0</v>
      </c>
      <c r="L2" s="77">
        <v>0</v>
      </c>
      <c r="M2" s="85">
        <f t="shared" ref="M2:M33" si="0">AVERAGE(B2:L2)</f>
        <v>0.90909090909090906</v>
      </c>
    </row>
    <row r="3" spans="1:13" ht="22" customHeight="1">
      <c r="A3" s="103" t="s">
        <v>48</v>
      </c>
      <c r="B3" s="73">
        <v>3</v>
      </c>
      <c r="C3" s="73">
        <v>3</v>
      </c>
      <c r="D3" s="73">
        <v>3</v>
      </c>
      <c r="E3" s="76">
        <v>1</v>
      </c>
      <c r="F3" s="76">
        <v>1</v>
      </c>
      <c r="G3" s="77">
        <v>0</v>
      </c>
      <c r="H3" s="77">
        <v>0</v>
      </c>
      <c r="I3" s="77">
        <v>0</v>
      </c>
      <c r="J3" s="77">
        <v>0</v>
      </c>
      <c r="K3" s="75">
        <v>2</v>
      </c>
      <c r="L3" s="77">
        <v>0</v>
      </c>
      <c r="M3" s="85">
        <f t="shared" si="0"/>
        <v>1.1818181818181819</v>
      </c>
    </row>
    <row r="4" spans="1:13" ht="22" customHeight="1">
      <c r="A4" s="101" t="s">
        <v>12</v>
      </c>
      <c r="B4" s="73">
        <v>3</v>
      </c>
      <c r="C4" s="86">
        <v>1</v>
      </c>
      <c r="D4" s="84">
        <v>2</v>
      </c>
      <c r="E4" s="73">
        <v>3</v>
      </c>
      <c r="F4" s="73">
        <v>3</v>
      </c>
      <c r="G4" s="84">
        <v>2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5">
        <f t="shared" si="0"/>
        <v>1.2727272727272727</v>
      </c>
    </row>
    <row r="5" spans="1:13" ht="22" customHeight="1">
      <c r="A5" s="98" t="s">
        <v>6</v>
      </c>
      <c r="B5" s="73">
        <v>3</v>
      </c>
      <c r="C5" s="73">
        <v>3</v>
      </c>
      <c r="D5" s="73">
        <v>3</v>
      </c>
      <c r="E5" s="73">
        <v>3</v>
      </c>
      <c r="F5" s="73">
        <v>3</v>
      </c>
      <c r="G5" s="73">
        <v>3</v>
      </c>
      <c r="H5" s="73">
        <v>3</v>
      </c>
      <c r="I5" s="73">
        <v>3</v>
      </c>
      <c r="J5" s="73">
        <v>3</v>
      </c>
      <c r="K5" s="73">
        <v>3</v>
      </c>
      <c r="L5" s="84">
        <v>2</v>
      </c>
      <c r="M5" s="85">
        <f t="shared" si="0"/>
        <v>2.9090909090909092</v>
      </c>
    </row>
    <row r="6" spans="1:13" ht="22" customHeight="1">
      <c r="A6" s="102" t="s">
        <v>52</v>
      </c>
      <c r="B6" s="73">
        <v>3</v>
      </c>
      <c r="C6" s="86">
        <v>1</v>
      </c>
      <c r="D6" s="87">
        <v>0</v>
      </c>
      <c r="E6" s="84">
        <v>2</v>
      </c>
      <c r="F6" s="87">
        <v>0</v>
      </c>
      <c r="G6" s="86">
        <v>1</v>
      </c>
      <c r="H6" s="84">
        <v>2</v>
      </c>
      <c r="I6" s="86">
        <v>1</v>
      </c>
      <c r="J6" s="86">
        <v>1</v>
      </c>
      <c r="K6" s="87">
        <v>0</v>
      </c>
      <c r="L6" s="87">
        <v>0</v>
      </c>
      <c r="M6" s="85">
        <f t="shared" si="0"/>
        <v>1</v>
      </c>
    </row>
    <row r="7" spans="1:13" ht="22" customHeight="1">
      <c r="A7" s="98" t="s">
        <v>68</v>
      </c>
      <c r="B7" s="73">
        <v>3</v>
      </c>
      <c r="C7" s="73">
        <v>3</v>
      </c>
      <c r="D7" s="73">
        <v>3</v>
      </c>
      <c r="E7" s="84">
        <v>2</v>
      </c>
      <c r="F7" s="73">
        <v>3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5">
        <f t="shared" si="0"/>
        <v>1.2727272727272727</v>
      </c>
    </row>
    <row r="8" spans="1:13" ht="22" customHeight="1">
      <c r="A8" s="98" t="s">
        <v>13</v>
      </c>
      <c r="B8" s="73">
        <v>3</v>
      </c>
      <c r="C8" s="73">
        <v>3</v>
      </c>
      <c r="D8" s="84">
        <v>2</v>
      </c>
      <c r="E8" s="73">
        <v>3</v>
      </c>
      <c r="F8" s="73">
        <v>3</v>
      </c>
      <c r="G8" s="86">
        <v>1</v>
      </c>
      <c r="H8" s="84">
        <v>2</v>
      </c>
      <c r="I8" s="84">
        <v>2</v>
      </c>
      <c r="J8" s="86">
        <v>1</v>
      </c>
      <c r="K8" s="87">
        <v>0</v>
      </c>
      <c r="L8" s="84">
        <v>2</v>
      </c>
      <c r="M8" s="85">
        <f t="shared" si="0"/>
        <v>2</v>
      </c>
    </row>
    <row r="9" spans="1:13" ht="22" customHeight="1">
      <c r="A9" s="98" t="s">
        <v>36</v>
      </c>
      <c r="B9" s="73">
        <v>3</v>
      </c>
      <c r="C9" s="73">
        <v>3</v>
      </c>
      <c r="D9" s="73">
        <v>3</v>
      </c>
      <c r="E9" s="73">
        <v>3</v>
      </c>
      <c r="F9" s="73">
        <v>3</v>
      </c>
      <c r="G9" s="84">
        <v>2</v>
      </c>
      <c r="H9" s="84">
        <v>2</v>
      </c>
      <c r="I9" s="84">
        <v>2</v>
      </c>
      <c r="J9" s="86">
        <v>1</v>
      </c>
      <c r="K9" s="87">
        <v>0</v>
      </c>
      <c r="L9" s="84">
        <v>2</v>
      </c>
      <c r="M9" s="85">
        <f t="shared" si="0"/>
        <v>2.1818181818181817</v>
      </c>
    </row>
    <row r="10" spans="1:13" ht="22" customHeight="1">
      <c r="A10" s="101" t="s">
        <v>22</v>
      </c>
      <c r="B10" s="87">
        <v>0</v>
      </c>
      <c r="C10" s="73">
        <v>3</v>
      </c>
      <c r="D10" s="84">
        <v>2</v>
      </c>
      <c r="E10" s="84">
        <v>2</v>
      </c>
      <c r="F10" s="87">
        <v>0</v>
      </c>
      <c r="G10" s="86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5">
        <f t="shared" si="0"/>
        <v>0.72727272727272729</v>
      </c>
    </row>
    <row r="11" spans="1:13" ht="22" customHeight="1">
      <c r="A11" s="98" t="s">
        <v>37</v>
      </c>
      <c r="B11" s="84">
        <v>2</v>
      </c>
      <c r="C11" s="87">
        <v>0</v>
      </c>
      <c r="D11" s="86">
        <v>1</v>
      </c>
      <c r="E11" s="87">
        <v>0</v>
      </c>
      <c r="F11" s="87">
        <v>0</v>
      </c>
      <c r="G11" s="86">
        <v>1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5">
        <f t="shared" si="0"/>
        <v>0.36363636363636365</v>
      </c>
    </row>
    <row r="12" spans="1:13" ht="22" customHeight="1">
      <c r="A12" s="98" t="s">
        <v>42</v>
      </c>
      <c r="B12" s="73">
        <v>3</v>
      </c>
      <c r="C12" s="86">
        <v>1</v>
      </c>
      <c r="D12" s="84">
        <v>2</v>
      </c>
      <c r="E12" s="84">
        <v>2</v>
      </c>
      <c r="F12" s="86">
        <v>1</v>
      </c>
      <c r="G12" s="86">
        <v>1</v>
      </c>
      <c r="H12" s="87">
        <v>0</v>
      </c>
      <c r="I12" s="86">
        <v>1</v>
      </c>
      <c r="J12" s="86">
        <v>1</v>
      </c>
      <c r="K12" s="87">
        <v>0</v>
      </c>
      <c r="L12" s="87">
        <v>0</v>
      </c>
      <c r="M12" s="85">
        <f t="shared" si="0"/>
        <v>1.0909090909090908</v>
      </c>
    </row>
    <row r="13" spans="1:13" ht="22" customHeight="1">
      <c r="A13" s="98" t="s">
        <v>18</v>
      </c>
      <c r="B13" s="73">
        <v>3</v>
      </c>
      <c r="C13" s="73">
        <v>3</v>
      </c>
      <c r="D13" s="87">
        <v>0</v>
      </c>
      <c r="E13" s="87">
        <v>0</v>
      </c>
      <c r="F13" s="87">
        <v>0</v>
      </c>
      <c r="G13" s="86">
        <v>1</v>
      </c>
      <c r="H13" s="84">
        <v>2</v>
      </c>
      <c r="I13" s="84">
        <v>2</v>
      </c>
      <c r="J13" s="73">
        <v>3</v>
      </c>
      <c r="K13" s="87">
        <v>0</v>
      </c>
      <c r="L13" s="84">
        <v>2</v>
      </c>
      <c r="M13" s="85">
        <f t="shared" si="0"/>
        <v>1.4545454545454546</v>
      </c>
    </row>
    <row r="14" spans="1:13" ht="22" customHeight="1">
      <c r="A14" s="104" t="s">
        <v>49</v>
      </c>
      <c r="B14" s="87">
        <v>0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5">
        <f t="shared" si="0"/>
        <v>0</v>
      </c>
    </row>
    <row r="15" spans="1:13" ht="22" customHeight="1">
      <c r="A15" s="98" t="s">
        <v>9</v>
      </c>
      <c r="B15" s="73">
        <v>3</v>
      </c>
      <c r="C15" s="73">
        <v>3</v>
      </c>
      <c r="D15" s="84">
        <v>2</v>
      </c>
      <c r="E15" s="87">
        <v>0</v>
      </c>
      <c r="F15" s="86">
        <v>1</v>
      </c>
      <c r="G15" s="86">
        <v>1</v>
      </c>
      <c r="H15" s="87">
        <v>0</v>
      </c>
      <c r="I15" s="86">
        <v>1</v>
      </c>
      <c r="J15" s="86">
        <v>1</v>
      </c>
      <c r="K15" s="87">
        <v>0</v>
      </c>
      <c r="L15" s="87">
        <v>0</v>
      </c>
      <c r="M15" s="85">
        <f t="shared" si="0"/>
        <v>1.0909090909090908</v>
      </c>
    </row>
    <row r="16" spans="1:13" ht="22" customHeight="1">
      <c r="A16" s="98" t="s">
        <v>23</v>
      </c>
      <c r="B16" s="84">
        <v>2</v>
      </c>
      <c r="C16" s="86">
        <v>1</v>
      </c>
      <c r="D16" s="73">
        <v>3</v>
      </c>
      <c r="E16" s="73">
        <v>3</v>
      </c>
      <c r="F16" s="73">
        <v>3</v>
      </c>
      <c r="G16" s="86">
        <v>1</v>
      </c>
      <c r="H16" s="84">
        <v>2</v>
      </c>
      <c r="I16" s="87">
        <v>0</v>
      </c>
      <c r="J16" s="86">
        <v>1</v>
      </c>
      <c r="K16" s="87">
        <v>0</v>
      </c>
      <c r="L16" s="87">
        <v>0</v>
      </c>
      <c r="M16" s="85">
        <f t="shared" si="0"/>
        <v>1.4545454545454546</v>
      </c>
    </row>
    <row r="17" spans="1:13" ht="22" customHeight="1">
      <c r="A17" s="98" t="s">
        <v>19</v>
      </c>
      <c r="B17" s="73">
        <v>3</v>
      </c>
      <c r="C17" s="73">
        <v>3</v>
      </c>
      <c r="D17" s="84">
        <v>2</v>
      </c>
      <c r="E17" s="86">
        <v>1</v>
      </c>
      <c r="F17" s="87">
        <v>0</v>
      </c>
      <c r="G17" s="86">
        <v>1</v>
      </c>
      <c r="H17" s="86">
        <v>1</v>
      </c>
      <c r="I17" s="87">
        <v>0</v>
      </c>
      <c r="J17" s="86">
        <v>1</v>
      </c>
      <c r="K17" s="86">
        <v>1</v>
      </c>
      <c r="L17" s="86">
        <v>1</v>
      </c>
      <c r="M17" s="85">
        <f t="shared" si="0"/>
        <v>1.2727272727272727</v>
      </c>
    </row>
    <row r="18" spans="1:13" ht="22" customHeight="1">
      <c r="A18" s="98" t="s">
        <v>43</v>
      </c>
      <c r="B18" s="73">
        <v>3</v>
      </c>
      <c r="C18" s="86">
        <v>1</v>
      </c>
      <c r="D18" s="86">
        <v>1</v>
      </c>
      <c r="E18" s="84">
        <v>2</v>
      </c>
      <c r="F18" s="73">
        <v>3</v>
      </c>
      <c r="G18" s="86">
        <v>1</v>
      </c>
      <c r="H18" s="86">
        <v>1</v>
      </c>
      <c r="I18" s="86">
        <v>1</v>
      </c>
      <c r="J18" s="86">
        <v>1</v>
      </c>
      <c r="K18" s="84">
        <v>2</v>
      </c>
      <c r="L18" s="87">
        <v>0</v>
      </c>
      <c r="M18" s="85">
        <f t="shared" si="0"/>
        <v>1.4545454545454546</v>
      </c>
    </row>
    <row r="19" spans="1:13" ht="22" customHeight="1">
      <c r="A19" s="98" t="s">
        <v>24</v>
      </c>
      <c r="B19" s="73">
        <v>3</v>
      </c>
      <c r="C19" s="84">
        <v>2</v>
      </c>
      <c r="D19" s="86">
        <v>1</v>
      </c>
      <c r="E19" s="87">
        <v>0</v>
      </c>
      <c r="F19" s="87">
        <v>0</v>
      </c>
      <c r="G19" s="87">
        <v>0</v>
      </c>
      <c r="H19" s="86">
        <v>1</v>
      </c>
      <c r="I19" s="86">
        <v>1</v>
      </c>
      <c r="J19" s="87">
        <v>0</v>
      </c>
      <c r="K19" s="87">
        <v>0</v>
      </c>
      <c r="L19" s="87">
        <v>0</v>
      </c>
      <c r="M19" s="85">
        <f t="shared" si="0"/>
        <v>0.72727272727272729</v>
      </c>
    </row>
    <row r="20" spans="1:13" ht="22" customHeight="1">
      <c r="A20" s="98" t="s">
        <v>44</v>
      </c>
      <c r="B20" s="73">
        <v>3</v>
      </c>
      <c r="C20" s="84">
        <v>2</v>
      </c>
      <c r="D20" s="84">
        <v>2</v>
      </c>
      <c r="E20" s="84">
        <v>2</v>
      </c>
      <c r="F20" s="73">
        <v>3</v>
      </c>
      <c r="G20" s="84">
        <v>2</v>
      </c>
      <c r="H20" s="84">
        <v>2</v>
      </c>
      <c r="I20" s="84">
        <v>2</v>
      </c>
      <c r="J20" s="87">
        <v>0</v>
      </c>
      <c r="K20" s="87">
        <v>0</v>
      </c>
      <c r="L20" s="84">
        <v>2</v>
      </c>
      <c r="M20" s="85">
        <f t="shared" si="0"/>
        <v>1.8181818181818181</v>
      </c>
    </row>
    <row r="21" spans="1:13" ht="22" customHeight="1">
      <c r="A21" s="98" t="s">
        <v>38</v>
      </c>
      <c r="B21" s="73">
        <v>3</v>
      </c>
      <c r="C21" s="73">
        <v>3</v>
      </c>
      <c r="D21" s="86">
        <v>1</v>
      </c>
      <c r="E21" s="84">
        <v>2</v>
      </c>
      <c r="F21" s="73">
        <v>3</v>
      </c>
      <c r="G21" s="87">
        <v>0</v>
      </c>
      <c r="H21" s="84">
        <v>2</v>
      </c>
      <c r="I21" s="84">
        <v>2</v>
      </c>
      <c r="J21" s="87">
        <v>0</v>
      </c>
      <c r="K21" s="87">
        <v>0</v>
      </c>
      <c r="L21" s="84">
        <v>2</v>
      </c>
      <c r="M21" s="85">
        <f t="shared" si="0"/>
        <v>1.6363636363636365</v>
      </c>
    </row>
    <row r="22" spans="1:13" ht="22" customHeight="1">
      <c r="A22" s="98" t="s">
        <v>25</v>
      </c>
      <c r="B22" s="73">
        <v>3</v>
      </c>
      <c r="C22" s="73">
        <v>3</v>
      </c>
      <c r="D22" s="84">
        <v>2</v>
      </c>
      <c r="E22" s="73">
        <v>3</v>
      </c>
      <c r="F22" s="73">
        <v>3</v>
      </c>
      <c r="G22" s="73">
        <v>3</v>
      </c>
      <c r="H22" s="84">
        <v>2</v>
      </c>
      <c r="I22" s="84">
        <v>2</v>
      </c>
      <c r="J22" s="86">
        <v>1</v>
      </c>
      <c r="K22" s="84">
        <v>2</v>
      </c>
      <c r="L22" s="84">
        <v>2</v>
      </c>
      <c r="M22" s="85">
        <f t="shared" si="0"/>
        <v>2.3636363636363638</v>
      </c>
    </row>
    <row r="23" spans="1:13" ht="22" customHeight="1">
      <c r="A23" s="98" t="s">
        <v>39</v>
      </c>
      <c r="B23" s="84">
        <v>2</v>
      </c>
      <c r="C23" s="84">
        <v>2</v>
      </c>
      <c r="D23" s="86">
        <v>1</v>
      </c>
      <c r="E23" s="84">
        <v>2</v>
      </c>
      <c r="F23" s="87">
        <v>0</v>
      </c>
      <c r="G23" s="86">
        <v>1</v>
      </c>
      <c r="H23" s="87">
        <v>0</v>
      </c>
      <c r="I23" s="87">
        <v>0</v>
      </c>
      <c r="J23" s="86">
        <v>1</v>
      </c>
      <c r="K23" s="87">
        <v>0</v>
      </c>
      <c r="L23" s="87">
        <v>0</v>
      </c>
      <c r="M23" s="85">
        <f t="shared" si="0"/>
        <v>0.81818181818181823</v>
      </c>
    </row>
    <row r="24" spans="1:13" ht="22" customHeight="1">
      <c r="A24" s="99" t="s">
        <v>10</v>
      </c>
      <c r="B24" s="73">
        <v>3</v>
      </c>
      <c r="C24" s="87">
        <v>0</v>
      </c>
      <c r="D24" s="86">
        <v>1</v>
      </c>
      <c r="E24" s="84">
        <v>2</v>
      </c>
      <c r="F24" s="87">
        <v>0</v>
      </c>
      <c r="G24" s="86">
        <v>1</v>
      </c>
      <c r="H24" s="86">
        <v>1</v>
      </c>
      <c r="I24" s="84">
        <v>2</v>
      </c>
      <c r="J24" s="87">
        <v>0</v>
      </c>
      <c r="K24" s="86">
        <v>1</v>
      </c>
      <c r="L24" s="87">
        <v>0</v>
      </c>
      <c r="M24" s="85">
        <f t="shared" si="0"/>
        <v>1</v>
      </c>
    </row>
    <row r="25" spans="1:13" ht="22" customHeight="1">
      <c r="A25" s="98" t="s">
        <v>5</v>
      </c>
      <c r="B25" s="84">
        <v>2</v>
      </c>
      <c r="C25" s="84">
        <v>2</v>
      </c>
      <c r="D25" s="73">
        <v>3</v>
      </c>
      <c r="E25" s="87">
        <v>0</v>
      </c>
      <c r="F25" s="86">
        <v>1</v>
      </c>
      <c r="G25" s="84">
        <v>2</v>
      </c>
      <c r="H25" s="87">
        <v>0</v>
      </c>
      <c r="I25" s="86">
        <v>1</v>
      </c>
      <c r="J25" s="86">
        <v>1</v>
      </c>
      <c r="K25" s="86">
        <v>1</v>
      </c>
      <c r="L25" s="86">
        <v>1</v>
      </c>
      <c r="M25" s="85">
        <f t="shared" si="0"/>
        <v>1.2727272727272727</v>
      </c>
    </row>
    <row r="26" spans="1:13" ht="22" customHeight="1">
      <c r="A26" s="98" t="s">
        <v>1</v>
      </c>
      <c r="B26" s="84">
        <v>2</v>
      </c>
      <c r="C26" s="73">
        <v>3</v>
      </c>
      <c r="D26" s="73">
        <v>3</v>
      </c>
      <c r="E26" s="73">
        <v>3</v>
      </c>
      <c r="F26" s="73">
        <v>3</v>
      </c>
      <c r="G26" s="84">
        <v>2</v>
      </c>
      <c r="H26" s="84">
        <v>2</v>
      </c>
      <c r="I26" s="84">
        <v>2</v>
      </c>
      <c r="J26" s="87">
        <v>0</v>
      </c>
      <c r="K26" s="87">
        <v>0</v>
      </c>
      <c r="L26" s="84">
        <v>2</v>
      </c>
      <c r="M26" s="85">
        <f t="shared" si="0"/>
        <v>2</v>
      </c>
    </row>
    <row r="27" spans="1:13" ht="22" customHeight="1">
      <c r="A27" s="98" t="s">
        <v>26</v>
      </c>
      <c r="B27" s="73">
        <v>3</v>
      </c>
      <c r="C27" s="73">
        <v>3</v>
      </c>
      <c r="D27" s="84">
        <v>2</v>
      </c>
      <c r="E27" s="84">
        <v>2</v>
      </c>
      <c r="F27" s="73">
        <v>3</v>
      </c>
      <c r="G27" s="86">
        <v>1</v>
      </c>
      <c r="H27" s="84">
        <v>2</v>
      </c>
      <c r="I27" s="84">
        <v>2</v>
      </c>
      <c r="J27" s="87">
        <v>0</v>
      </c>
      <c r="K27" s="87">
        <v>0</v>
      </c>
      <c r="L27" s="84">
        <v>2</v>
      </c>
      <c r="M27" s="85">
        <f t="shared" si="0"/>
        <v>1.8181818181818181</v>
      </c>
    </row>
    <row r="28" spans="1:13" ht="22" customHeight="1">
      <c r="A28" s="98" t="s">
        <v>45</v>
      </c>
      <c r="B28" s="73">
        <v>3</v>
      </c>
      <c r="C28" s="87">
        <v>0</v>
      </c>
      <c r="D28" s="84">
        <v>2</v>
      </c>
      <c r="E28" s="87">
        <v>0</v>
      </c>
      <c r="F28" s="73">
        <v>3</v>
      </c>
      <c r="G28" s="84">
        <v>2</v>
      </c>
      <c r="H28" s="84">
        <v>2</v>
      </c>
      <c r="I28" s="84">
        <v>2</v>
      </c>
      <c r="J28" s="87">
        <v>0</v>
      </c>
      <c r="K28" s="87">
        <v>0</v>
      </c>
      <c r="L28" s="84">
        <v>2</v>
      </c>
      <c r="M28" s="85">
        <f t="shared" si="0"/>
        <v>1.4545454545454546</v>
      </c>
    </row>
    <row r="29" spans="1:13" ht="22" customHeight="1">
      <c r="A29" s="99" t="s">
        <v>27</v>
      </c>
      <c r="B29" s="73">
        <v>3</v>
      </c>
      <c r="C29" s="73">
        <v>3</v>
      </c>
      <c r="D29" s="73">
        <v>3</v>
      </c>
      <c r="E29" s="87">
        <v>0</v>
      </c>
      <c r="F29" s="87">
        <v>0</v>
      </c>
      <c r="G29" s="86">
        <v>1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5">
        <f t="shared" si="0"/>
        <v>0.90909090909090906</v>
      </c>
    </row>
    <row r="30" spans="1:13" ht="22" customHeight="1">
      <c r="A30" s="99" t="s">
        <v>28</v>
      </c>
      <c r="B30" s="73">
        <v>3</v>
      </c>
      <c r="C30" s="84">
        <v>2</v>
      </c>
      <c r="D30" s="86">
        <v>1</v>
      </c>
      <c r="E30" s="84">
        <v>2</v>
      </c>
      <c r="F30" s="73">
        <v>3</v>
      </c>
      <c r="G30" s="84">
        <v>2</v>
      </c>
      <c r="H30" s="84">
        <v>2</v>
      </c>
      <c r="I30" s="87">
        <v>0</v>
      </c>
      <c r="J30" s="86">
        <v>1</v>
      </c>
      <c r="K30" s="87">
        <v>0</v>
      </c>
      <c r="L30" s="87">
        <v>0</v>
      </c>
      <c r="M30" s="85">
        <f t="shared" si="0"/>
        <v>1.4545454545454546</v>
      </c>
    </row>
    <row r="31" spans="1:13" ht="22" customHeight="1">
      <c r="A31" s="98" t="s">
        <v>40</v>
      </c>
      <c r="B31" s="73">
        <v>3</v>
      </c>
      <c r="C31" s="73">
        <v>3</v>
      </c>
      <c r="D31" s="73">
        <v>3</v>
      </c>
      <c r="E31" s="84">
        <v>2</v>
      </c>
      <c r="F31" s="73">
        <v>3</v>
      </c>
      <c r="G31" s="86">
        <v>1</v>
      </c>
      <c r="H31" s="84">
        <v>2</v>
      </c>
      <c r="I31" s="84">
        <v>2</v>
      </c>
      <c r="J31" s="87">
        <v>0</v>
      </c>
      <c r="K31" s="86">
        <v>1</v>
      </c>
      <c r="L31" s="86">
        <v>1</v>
      </c>
      <c r="M31" s="85">
        <f t="shared" si="0"/>
        <v>1.9090909090909092</v>
      </c>
    </row>
    <row r="32" spans="1:13" ht="22" customHeight="1">
      <c r="A32" s="98" t="s">
        <v>20</v>
      </c>
      <c r="B32" s="73">
        <v>3</v>
      </c>
      <c r="C32" s="73">
        <v>3</v>
      </c>
      <c r="D32" s="73">
        <v>3</v>
      </c>
      <c r="E32" s="86">
        <v>1</v>
      </c>
      <c r="F32" s="73">
        <v>3</v>
      </c>
      <c r="G32" s="84">
        <v>2</v>
      </c>
      <c r="H32" s="87">
        <v>0</v>
      </c>
      <c r="I32" s="87">
        <v>0</v>
      </c>
      <c r="J32" s="87">
        <v>0</v>
      </c>
      <c r="K32" s="84">
        <v>2</v>
      </c>
      <c r="L32" s="87">
        <v>0</v>
      </c>
      <c r="M32" s="85">
        <f t="shared" si="0"/>
        <v>1.5454545454545454</v>
      </c>
    </row>
    <row r="33" spans="1:13" ht="22" customHeight="1">
      <c r="A33" s="98" t="s">
        <v>50</v>
      </c>
      <c r="B33" s="73">
        <v>3</v>
      </c>
      <c r="C33" s="87">
        <v>0</v>
      </c>
      <c r="D33" s="87">
        <v>0</v>
      </c>
      <c r="E33" s="87">
        <v>0</v>
      </c>
      <c r="F33" s="87">
        <v>0</v>
      </c>
      <c r="G33" s="86">
        <v>1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5">
        <f t="shared" si="0"/>
        <v>0.36363636363636365</v>
      </c>
    </row>
    <row r="34" spans="1:13" ht="22" customHeight="1">
      <c r="A34" s="98" t="s">
        <v>29</v>
      </c>
      <c r="B34" s="84">
        <v>2</v>
      </c>
      <c r="C34" s="73">
        <v>3</v>
      </c>
      <c r="D34" s="84">
        <v>2</v>
      </c>
      <c r="E34" s="84">
        <v>2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5">
        <f t="shared" ref="M34:M54" si="1">AVERAGE(B34:L34)</f>
        <v>0.81818181818181823</v>
      </c>
    </row>
    <row r="35" spans="1:13" ht="22" customHeight="1">
      <c r="A35" s="99" t="s">
        <v>7</v>
      </c>
      <c r="B35" s="84">
        <v>2</v>
      </c>
      <c r="C35" s="87">
        <v>0</v>
      </c>
      <c r="D35" s="87">
        <v>0</v>
      </c>
      <c r="E35" s="87">
        <v>0</v>
      </c>
      <c r="F35" s="87">
        <v>0</v>
      </c>
      <c r="G35" s="86">
        <v>1</v>
      </c>
      <c r="H35" s="86">
        <v>1</v>
      </c>
      <c r="I35" s="86">
        <v>1</v>
      </c>
      <c r="J35" s="87">
        <v>0</v>
      </c>
      <c r="K35" s="84">
        <v>2</v>
      </c>
      <c r="L35" s="84">
        <v>2</v>
      </c>
      <c r="M35" s="85">
        <f t="shared" si="1"/>
        <v>0.81818181818181823</v>
      </c>
    </row>
    <row r="36" spans="1:13" ht="22" customHeight="1">
      <c r="A36" s="99" t="s">
        <v>14</v>
      </c>
      <c r="B36" s="73">
        <v>3</v>
      </c>
      <c r="C36" s="73">
        <v>3</v>
      </c>
      <c r="D36" s="84">
        <v>2</v>
      </c>
      <c r="E36" s="86">
        <v>1</v>
      </c>
      <c r="F36" s="73">
        <v>3</v>
      </c>
      <c r="G36" s="86">
        <v>1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5">
        <f t="shared" si="1"/>
        <v>1.1818181818181819</v>
      </c>
    </row>
    <row r="37" spans="1:13" ht="22" customHeight="1">
      <c r="A37" s="98" t="s">
        <v>41</v>
      </c>
      <c r="B37" s="84">
        <v>2</v>
      </c>
      <c r="C37" s="73">
        <v>3</v>
      </c>
      <c r="D37" s="84">
        <v>2</v>
      </c>
      <c r="E37" s="73">
        <v>3</v>
      </c>
      <c r="F37" s="87">
        <v>0</v>
      </c>
      <c r="G37" s="86">
        <v>1</v>
      </c>
      <c r="H37" s="87">
        <v>0</v>
      </c>
      <c r="I37" s="87">
        <v>0</v>
      </c>
      <c r="J37" s="87">
        <v>0</v>
      </c>
      <c r="K37" s="84">
        <v>2</v>
      </c>
      <c r="L37" s="87">
        <v>0</v>
      </c>
      <c r="M37" s="85">
        <f t="shared" si="1"/>
        <v>1.1818181818181819</v>
      </c>
    </row>
    <row r="38" spans="1:13" ht="22" customHeight="1">
      <c r="A38" s="99" t="s">
        <v>46</v>
      </c>
      <c r="B38" s="84">
        <v>2</v>
      </c>
      <c r="C38" s="86">
        <v>1</v>
      </c>
      <c r="D38" s="73">
        <v>3</v>
      </c>
      <c r="E38" s="84">
        <v>2</v>
      </c>
      <c r="F38" s="87">
        <v>0</v>
      </c>
      <c r="G38" s="86">
        <v>1</v>
      </c>
      <c r="H38" s="84">
        <v>2</v>
      </c>
      <c r="I38" s="84">
        <v>2</v>
      </c>
      <c r="J38" s="87">
        <v>0</v>
      </c>
      <c r="K38" s="84">
        <v>2</v>
      </c>
      <c r="L38" s="84">
        <v>2</v>
      </c>
      <c r="M38" s="85">
        <f t="shared" si="1"/>
        <v>1.5454545454545454</v>
      </c>
    </row>
    <row r="39" spans="1:13" ht="22" customHeight="1">
      <c r="A39" s="98" t="s">
        <v>30</v>
      </c>
      <c r="B39" s="73">
        <v>3</v>
      </c>
      <c r="C39" s="86">
        <v>1</v>
      </c>
      <c r="D39" s="73">
        <v>3</v>
      </c>
      <c r="E39" s="84">
        <v>2</v>
      </c>
      <c r="F39" s="73">
        <v>3</v>
      </c>
      <c r="G39" s="86">
        <v>1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5">
        <f t="shared" si="1"/>
        <v>1.1818181818181819</v>
      </c>
    </row>
    <row r="40" spans="1:13" ht="22" customHeight="1">
      <c r="A40" s="98" t="s">
        <v>31</v>
      </c>
      <c r="B40" s="73">
        <v>3</v>
      </c>
      <c r="C40" s="73">
        <v>3</v>
      </c>
      <c r="D40" s="73">
        <v>3</v>
      </c>
      <c r="E40" s="84">
        <v>2</v>
      </c>
      <c r="F40" s="87">
        <v>0</v>
      </c>
      <c r="G40" s="86">
        <v>1</v>
      </c>
      <c r="H40" s="84">
        <v>2</v>
      </c>
      <c r="I40" s="84">
        <v>2</v>
      </c>
      <c r="J40" s="87">
        <v>0</v>
      </c>
      <c r="K40" s="87">
        <v>0</v>
      </c>
      <c r="L40" s="84">
        <v>2</v>
      </c>
      <c r="M40" s="85">
        <f t="shared" si="1"/>
        <v>1.6363636363636365</v>
      </c>
    </row>
    <row r="41" spans="1:13" ht="22" customHeight="1">
      <c r="A41" s="98" t="s">
        <v>32</v>
      </c>
      <c r="B41" s="84">
        <v>2</v>
      </c>
      <c r="C41" s="73">
        <v>3</v>
      </c>
      <c r="D41" s="84">
        <v>2</v>
      </c>
      <c r="E41" s="84">
        <v>2</v>
      </c>
      <c r="F41" s="87">
        <v>0</v>
      </c>
      <c r="G41" s="86">
        <v>1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5">
        <f t="shared" si="1"/>
        <v>0.90909090909090906</v>
      </c>
    </row>
    <row r="42" spans="1:13" ht="22" customHeight="1">
      <c r="A42" s="106" t="s">
        <v>0</v>
      </c>
      <c r="B42" s="73">
        <v>3</v>
      </c>
      <c r="C42" s="73">
        <v>3</v>
      </c>
      <c r="D42" s="73">
        <v>3</v>
      </c>
      <c r="E42" s="73">
        <v>3</v>
      </c>
      <c r="F42" s="73">
        <v>3</v>
      </c>
      <c r="G42" s="73">
        <v>3</v>
      </c>
      <c r="H42" s="73">
        <v>3</v>
      </c>
      <c r="I42" s="84">
        <v>2</v>
      </c>
      <c r="J42" s="86">
        <v>1</v>
      </c>
      <c r="K42" s="86">
        <v>1</v>
      </c>
      <c r="L42" s="84">
        <v>2</v>
      </c>
      <c r="M42" s="85">
        <f t="shared" si="1"/>
        <v>2.4545454545454546</v>
      </c>
    </row>
    <row r="43" spans="1:13" ht="22" customHeight="1">
      <c r="A43" s="98" t="s">
        <v>15</v>
      </c>
      <c r="B43" s="73">
        <v>3</v>
      </c>
      <c r="C43" s="84">
        <v>2</v>
      </c>
      <c r="D43" s="86">
        <v>1</v>
      </c>
      <c r="E43" s="87">
        <v>0</v>
      </c>
      <c r="F43" s="73">
        <v>3</v>
      </c>
      <c r="G43" s="84">
        <v>2</v>
      </c>
      <c r="H43" s="84">
        <v>2</v>
      </c>
      <c r="I43" s="87">
        <v>0</v>
      </c>
      <c r="J43" s="87">
        <v>0</v>
      </c>
      <c r="K43" s="87">
        <v>0</v>
      </c>
      <c r="L43" s="86">
        <v>1</v>
      </c>
      <c r="M43" s="85">
        <f t="shared" si="1"/>
        <v>1.2727272727272727</v>
      </c>
    </row>
    <row r="44" spans="1:13" ht="22" customHeight="1">
      <c r="A44" s="98" t="s">
        <v>16</v>
      </c>
      <c r="B44" s="73">
        <v>3</v>
      </c>
      <c r="C44" s="86">
        <v>1</v>
      </c>
      <c r="D44" s="86">
        <v>1</v>
      </c>
      <c r="E44" s="84">
        <v>2</v>
      </c>
      <c r="F44" s="73">
        <v>3</v>
      </c>
      <c r="G44" s="86">
        <v>1</v>
      </c>
      <c r="H44" s="87">
        <v>0</v>
      </c>
      <c r="I44" s="84">
        <v>2</v>
      </c>
      <c r="J44" s="86">
        <v>1</v>
      </c>
      <c r="K44" s="87">
        <v>0</v>
      </c>
      <c r="L44" s="87">
        <v>0</v>
      </c>
      <c r="M44" s="85">
        <f t="shared" si="1"/>
        <v>1.2727272727272727</v>
      </c>
    </row>
    <row r="45" spans="1:13" ht="22" customHeight="1">
      <c r="A45" s="98" t="s">
        <v>3</v>
      </c>
      <c r="B45" s="73">
        <v>3</v>
      </c>
      <c r="C45" s="73">
        <v>3</v>
      </c>
      <c r="D45" s="73">
        <v>3</v>
      </c>
      <c r="E45" s="73">
        <v>3</v>
      </c>
      <c r="F45" s="73">
        <v>3</v>
      </c>
      <c r="G45" s="73">
        <v>3</v>
      </c>
      <c r="H45" s="84">
        <v>2</v>
      </c>
      <c r="I45" s="84">
        <v>2</v>
      </c>
      <c r="J45" s="86">
        <v>1</v>
      </c>
      <c r="K45" s="87">
        <v>0</v>
      </c>
      <c r="L45" s="84">
        <v>2</v>
      </c>
      <c r="M45" s="85">
        <f t="shared" si="1"/>
        <v>2.2727272727272729</v>
      </c>
    </row>
    <row r="46" spans="1:13" ht="22" customHeight="1">
      <c r="A46" s="99" t="s">
        <v>33</v>
      </c>
      <c r="B46" s="73">
        <v>3</v>
      </c>
      <c r="C46" s="73">
        <v>3</v>
      </c>
      <c r="D46" s="86">
        <v>1</v>
      </c>
      <c r="E46" s="84">
        <v>2</v>
      </c>
      <c r="F46" s="84">
        <v>2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5">
        <f t="shared" si="1"/>
        <v>1</v>
      </c>
    </row>
    <row r="47" spans="1:13" ht="22" customHeight="1">
      <c r="A47" s="98" t="s">
        <v>4</v>
      </c>
      <c r="B47" s="73">
        <v>3</v>
      </c>
      <c r="C47" s="87">
        <v>0</v>
      </c>
      <c r="D47" s="73">
        <v>3</v>
      </c>
      <c r="E47" s="84">
        <v>2</v>
      </c>
      <c r="F47" s="73">
        <v>3</v>
      </c>
      <c r="G47" s="84">
        <v>2</v>
      </c>
      <c r="H47" s="84">
        <v>2</v>
      </c>
      <c r="I47" s="84">
        <v>2</v>
      </c>
      <c r="J47" s="87">
        <v>0</v>
      </c>
      <c r="K47" s="87">
        <v>0</v>
      </c>
      <c r="L47" s="84">
        <v>2</v>
      </c>
      <c r="M47" s="85">
        <f t="shared" si="1"/>
        <v>1.7272727272727273</v>
      </c>
    </row>
    <row r="48" spans="1:13" ht="22" customHeight="1">
      <c r="A48" s="99" t="s">
        <v>8</v>
      </c>
      <c r="B48" s="84">
        <v>2</v>
      </c>
      <c r="C48" s="73">
        <v>3</v>
      </c>
      <c r="D48" s="73">
        <v>3</v>
      </c>
      <c r="E48" s="84">
        <v>2</v>
      </c>
      <c r="F48" s="87">
        <v>0</v>
      </c>
      <c r="G48" s="87">
        <v>0</v>
      </c>
      <c r="H48" s="84">
        <v>2</v>
      </c>
      <c r="I48" s="84">
        <v>2</v>
      </c>
      <c r="J48" s="87">
        <v>0</v>
      </c>
      <c r="K48" s="87">
        <v>0</v>
      </c>
      <c r="L48" s="84">
        <v>2</v>
      </c>
      <c r="M48" s="85">
        <f t="shared" si="1"/>
        <v>1.4545454545454546</v>
      </c>
    </row>
    <row r="49" spans="1:13" ht="22" customHeight="1">
      <c r="A49" s="99" t="s">
        <v>11</v>
      </c>
      <c r="B49" s="84">
        <v>2</v>
      </c>
      <c r="C49" s="84">
        <v>2</v>
      </c>
      <c r="D49" s="84">
        <v>2</v>
      </c>
      <c r="E49" s="84">
        <v>2</v>
      </c>
      <c r="F49" s="87">
        <v>0</v>
      </c>
      <c r="G49" s="86">
        <v>1</v>
      </c>
      <c r="H49" s="87">
        <v>0</v>
      </c>
      <c r="I49" s="87">
        <v>0</v>
      </c>
      <c r="J49" s="87">
        <v>0</v>
      </c>
      <c r="K49" s="86">
        <v>1</v>
      </c>
      <c r="L49" s="87">
        <v>0</v>
      </c>
      <c r="M49" s="85">
        <f t="shared" si="1"/>
        <v>0.90909090909090906</v>
      </c>
    </row>
    <row r="50" spans="1:13" ht="22" customHeight="1">
      <c r="A50" s="98" t="s">
        <v>21</v>
      </c>
      <c r="B50" s="73">
        <v>3</v>
      </c>
      <c r="C50" s="86">
        <v>1</v>
      </c>
      <c r="D50" s="86">
        <v>1</v>
      </c>
      <c r="E50" s="84">
        <v>2</v>
      </c>
      <c r="F50" s="87">
        <v>0</v>
      </c>
      <c r="G50" s="86">
        <v>1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5">
        <f t="shared" si="1"/>
        <v>0.72727272727272729</v>
      </c>
    </row>
    <row r="51" spans="1:13" ht="22" customHeight="1">
      <c r="A51" s="98" t="s">
        <v>2</v>
      </c>
      <c r="B51" s="73">
        <v>3</v>
      </c>
      <c r="C51" s="73">
        <v>3</v>
      </c>
      <c r="D51" s="73">
        <v>3</v>
      </c>
      <c r="E51" s="73">
        <v>3</v>
      </c>
      <c r="F51" s="73">
        <v>3</v>
      </c>
      <c r="G51" s="73">
        <v>3</v>
      </c>
      <c r="H51" s="73">
        <v>3</v>
      </c>
      <c r="I51" s="73">
        <v>3</v>
      </c>
      <c r="J51" s="73">
        <v>3</v>
      </c>
      <c r="K51" s="73">
        <v>3</v>
      </c>
      <c r="L51" s="84">
        <v>2</v>
      </c>
      <c r="M51" s="85">
        <f t="shared" si="1"/>
        <v>2.9090909090909092</v>
      </c>
    </row>
    <row r="52" spans="1:13" ht="22" customHeight="1">
      <c r="A52" s="98" t="s">
        <v>34</v>
      </c>
      <c r="B52" s="73">
        <v>3</v>
      </c>
      <c r="C52" s="73">
        <v>3</v>
      </c>
      <c r="D52" s="84">
        <v>2</v>
      </c>
      <c r="E52" s="84">
        <v>2</v>
      </c>
      <c r="F52" s="73">
        <v>3</v>
      </c>
      <c r="G52" s="84">
        <v>2</v>
      </c>
      <c r="H52" s="84">
        <v>2</v>
      </c>
      <c r="I52" s="84">
        <v>2</v>
      </c>
      <c r="J52" s="87">
        <v>0</v>
      </c>
      <c r="K52" s="87">
        <v>0</v>
      </c>
      <c r="L52" s="84">
        <v>2</v>
      </c>
      <c r="M52" s="85">
        <f t="shared" si="1"/>
        <v>1.9090909090909092</v>
      </c>
    </row>
    <row r="53" spans="1:13" ht="22" customHeight="1">
      <c r="A53" s="99" t="s">
        <v>35</v>
      </c>
      <c r="B53" s="107">
        <v>3</v>
      </c>
      <c r="C53" s="107">
        <v>3</v>
      </c>
      <c r="D53" s="88">
        <v>2</v>
      </c>
      <c r="E53" s="88">
        <v>2</v>
      </c>
      <c r="F53" s="89">
        <v>0</v>
      </c>
      <c r="G53" s="90">
        <v>1</v>
      </c>
      <c r="H53" s="89">
        <v>0</v>
      </c>
      <c r="I53" s="89">
        <v>0</v>
      </c>
      <c r="J53" s="90">
        <v>1</v>
      </c>
      <c r="K53" s="88">
        <v>2</v>
      </c>
      <c r="L53" s="89">
        <v>0</v>
      </c>
      <c r="M53" s="85">
        <f t="shared" si="1"/>
        <v>1.2727272727272727</v>
      </c>
    </row>
    <row r="54" spans="1:13" ht="22" customHeight="1">
      <c r="A54" s="98" t="s">
        <v>47</v>
      </c>
      <c r="B54" s="84">
        <v>2</v>
      </c>
      <c r="C54" s="86">
        <v>1</v>
      </c>
      <c r="D54" s="84">
        <v>2</v>
      </c>
      <c r="E54" s="84">
        <v>2</v>
      </c>
      <c r="F54" s="87">
        <v>0</v>
      </c>
      <c r="G54" s="86">
        <v>1</v>
      </c>
      <c r="H54" s="87">
        <v>0</v>
      </c>
      <c r="I54" s="87">
        <v>0</v>
      </c>
      <c r="J54" s="86">
        <v>1</v>
      </c>
      <c r="K54" s="87">
        <v>0</v>
      </c>
      <c r="L54" s="87">
        <v>0</v>
      </c>
      <c r="M54" s="85">
        <f t="shared" si="1"/>
        <v>0.81818181818181823</v>
      </c>
    </row>
    <row r="55" spans="1:13" ht="15" customHeight="1">
      <c r="A55" s="70"/>
    </row>
    <row r="57" spans="1:13" ht="15" customHeight="1">
      <c r="A57" s="55"/>
    </row>
    <row r="58" spans="1:13" ht="15" customHeight="1">
      <c r="A58" s="55"/>
    </row>
    <row r="59" spans="1:13" ht="15" customHeight="1">
      <c r="A59" s="55"/>
    </row>
    <row r="60" spans="1:13" ht="15" customHeight="1">
      <c r="A60" s="55"/>
    </row>
    <row r="61" spans="1:13" ht="15" customHeight="1">
      <c r="A61" s="55"/>
    </row>
    <row r="62" spans="1:13" ht="15" customHeight="1">
      <c r="A62" s="55"/>
    </row>
    <row r="63" spans="1:13" ht="15" customHeight="1">
      <c r="A63" s="55"/>
    </row>
    <row r="64" spans="1:13" ht="15" customHeight="1">
      <c r="A64" s="55"/>
    </row>
    <row r="65" spans="1:1" ht="15" customHeight="1">
      <c r="A65" s="55"/>
    </row>
    <row r="66" spans="1:1" ht="15" customHeight="1">
      <c r="A66" s="55"/>
    </row>
    <row r="67" spans="1:1" ht="15" customHeight="1">
      <c r="A67" s="55"/>
    </row>
    <row r="68" spans="1:1" ht="15" customHeight="1">
      <c r="A68" s="55"/>
    </row>
    <row r="69" spans="1:1" ht="15" customHeight="1">
      <c r="A69" s="55"/>
    </row>
    <row r="70" spans="1:1" ht="15" customHeight="1">
      <c r="A70" s="55"/>
    </row>
    <row r="71" spans="1:1" ht="15" customHeight="1">
      <c r="A71" s="55"/>
    </row>
    <row r="72" spans="1:1" ht="15" customHeight="1">
      <c r="A72" s="55"/>
    </row>
    <row r="73" spans="1:1" ht="15" customHeight="1">
      <c r="A73" s="55"/>
    </row>
    <row r="74" spans="1:1" ht="15" customHeight="1">
      <c r="A74" s="55"/>
    </row>
    <row r="75" spans="1:1" ht="15" customHeight="1">
      <c r="A75" s="55"/>
    </row>
    <row r="76" spans="1:1" ht="15" customHeight="1">
      <c r="A76" s="55"/>
    </row>
    <row r="77" spans="1:1" ht="15" customHeight="1">
      <c r="A77" s="55"/>
    </row>
    <row r="78" spans="1:1" ht="15" customHeight="1">
      <c r="A78" s="55"/>
    </row>
    <row r="79" spans="1:1" ht="15" customHeight="1">
      <c r="A79" s="55"/>
    </row>
    <row r="80" spans="1:1" ht="15" customHeight="1">
      <c r="A80" s="55"/>
    </row>
    <row r="81" spans="1:1" ht="15" customHeight="1">
      <c r="A81" s="55"/>
    </row>
    <row r="82" spans="1:1" ht="15" customHeight="1">
      <c r="A82" s="55"/>
    </row>
    <row r="83" spans="1:1" ht="15" customHeight="1">
      <c r="A83" s="55"/>
    </row>
    <row r="84" spans="1:1" ht="15" customHeight="1">
      <c r="A84" s="55"/>
    </row>
    <row r="85" spans="1:1" ht="15" customHeight="1">
      <c r="A85" s="55"/>
    </row>
    <row r="86" spans="1:1" ht="15" customHeight="1">
      <c r="A86" s="55"/>
    </row>
    <row r="87" spans="1:1" ht="15" customHeight="1">
      <c r="A87" s="55"/>
    </row>
    <row r="88" spans="1:1" ht="15" customHeight="1">
      <c r="A88" s="55"/>
    </row>
    <row r="89" spans="1:1" ht="15" customHeight="1">
      <c r="A89" s="55"/>
    </row>
    <row r="90" spans="1:1" ht="15" customHeight="1">
      <c r="A90" s="55"/>
    </row>
    <row r="91" spans="1:1" ht="15" customHeight="1">
      <c r="A91" s="55"/>
    </row>
    <row r="92" spans="1:1" ht="15" customHeight="1">
      <c r="A92" s="55"/>
    </row>
    <row r="93" spans="1:1" ht="15" customHeight="1">
      <c r="A93" s="55"/>
    </row>
    <row r="94" spans="1:1" ht="15" customHeight="1">
      <c r="A94" s="55"/>
    </row>
    <row r="95" spans="1:1" ht="15" customHeight="1">
      <c r="A95" s="55"/>
    </row>
    <row r="96" spans="1:1" ht="15" customHeight="1">
      <c r="A96" s="55"/>
    </row>
    <row r="97" spans="1:1" ht="15" customHeight="1">
      <c r="A97" s="55"/>
    </row>
    <row r="98" spans="1:1" ht="15" customHeight="1">
      <c r="A98" s="55"/>
    </row>
    <row r="99" spans="1:1" ht="15" customHeight="1">
      <c r="A99" s="55"/>
    </row>
    <row r="100" spans="1:1" ht="15" customHeight="1">
      <c r="A100" s="55"/>
    </row>
    <row r="101" spans="1:1" ht="15" customHeight="1">
      <c r="A101" s="55"/>
    </row>
    <row r="102" spans="1:1" ht="15" customHeight="1">
      <c r="A102" s="55"/>
    </row>
    <row r="103" spans="1:1" ht="15" customHeight="1">
      <c r="A103" s="55"/>
    </row>
    <row r="104" spans="1:1" ht="15" customHeight="1">
      <c r="A104" s="55"/>
    </row>
    <row r="105" spans="1:1" ht="15" customHeight="1">
      <c r="A105" s="55"/>
    </row>
    <row r="106" spans="1:1" ht="15" customHeight="1">
      <c r="A106" s="55"/>
    </row>
    <row r="107" spans="1:1" ht="15" customHeight="1">
      <c r="A107" s="55"/>
    </row>
    <row r="108" spans="1:1" ht="15" customHeight="1">
      <c r="A108" s="55"/>
    </row>
    <row r="109" spans="1:1" ht="15" customHeight="1">
      <c r="A109" s="55"/>
    </row>
    <row r="110" spans="1:1" ht="15" customHeight="1">
      <c r="A110" s="55"/>
    </row>
    <row r="111" spans="1:1" ht="15" customHeight="1">
      <c r="A111" s="55"/>
    </row>
    <row r="112" spans="1:1" ht="15" customHeight="1">
      <c r="A112" s="55"/>
    </row>
    <row r="113" spans="1:1" ht="15" customHeight="1">
      <c r="A113" s="55"/>
    </row>
    <row r="114" spans="1:1" ht="15" customHeight="1">
      <c r="A114" s="55"/>
    </row>
    <row r="115" spans="1:1" ht="15" customHeight="1">
      <c r="A115" s="55"/>
    </row>
    <row r="116" spans="1:1" ht="15" customHeight="1">
      <c r="A116" s="55"/>
    </row>
    <row r="117" spans="1:1" ht="15" customHeight="1">
      <c r="A117" s="55"/>
    </row>
    <row r="118" spans="1:1" ht="15" customHeight="1">
      <c r="A118" s="55"/>
    </row>
    <row r="119" spans="1:1" ht="15" customHeight="1">
      <c r="A119" s="55"/>
    </row>
    <row r="120" spans="1:1" ht="15" customHeight="1">
      <c r="A120" s="55"/>
    </row>
    <row r="121" spans="1:1" ht="15" customHeight="1">
      <c r="A121" s="55"/>
    </row>
    <row r="122" spans="1:1" ht="15" customHeight="1">
      <c r="A122" s="55"/>
    </row>
    <row r="123" spans="1:1" ht="15" customHeight="1">
      <c r="A123" s="55"/>
    </row>
    <row r="124" spans="1:1" ht="15" customHeight="1">
      <c r="A124" s="55"/>
    </row>
    <row r="125" spans="1:1" ht="15" customHeight="1">
      <c r="A125" s="55"/>
    </row>
    <row r="126" spans="1:1" ht="15" customHeight="1">
      <c r="A126" s="55"/>
    </row>
    <row r="127" spans="1:1" ht="15" customHeight="1">
      <c r="A127" s="55"/>
    </row>
    <row r="128" spans="1:1" ht="15" customHeight="1">
      <c r="A128" s="55"/>
    </row>
    <row r="129" spans="1:1" ht="15" customHeight="1">
      <c r="A129" s="55"/>
    </row>
    <row r="130" spans="1:1" ht="15" customHeight="1">
      <c r="A130" s="55"/>
    </row>
    <row r="131" spans="1:1" ht="15" customHeight="1">
      <c r="A131" s="55"/>
    </row>
    <row r="132" spans="1:1" ht="15" customHeight="1">
      <c r="A132" s="55"/>
    </row>
    <row r="133" spans="1:1" ht="15" customHeight="1">
      <c r="A133" s="55"/>
    </row>
    <row r="134" spans="1:1" ht="15" customHeight="1">
      <c r="A134" s="55"/>
    </row>
    <row r="135" spans="1:1" ht="15" customHeight="1">
      <c r="A135" s="55"/>
    </row>
    <row r="136" spans="1:1" ht="15" customHeight="1">
      <c r="A136" s="55"/>
    </row>
    <row r="137" spans="1:1" ht="15" customHeight="1">
      <c r="A137" s="55"/>
    </row>
    <row r="138" spans="1:1" ht="15" customHeight="1">
      <c r="A138" s="55"/>
    </row>
    <row r="139" spans="1:1" ht="15" customHeight="1">
      <c r="A139" s="55"/>
    </row>
    <row r="140" spans="1:1" ht="15" customHeight="1">
      <c r="A140" s="55"/>
    </row>
    <row r="141" spans="1:1" ht="15" customHeight="1">
      <c r="A141" s="55"/>
    </row>
    <row r="142" spans="1:1" ht="15" customHeight="1">
      <c r="A142" s="55"/>
    </row>
    <row r="143" spans="1:1" ht="15" customHeight="1">
      <c r="A143" s="55"/>
    </row>
    <row r="144" spans="1:1" ht="15" customHeight="1">
      <c r="A144" s="55"/>
    </row>
    <row r="145" spans="1:1" ht="15" customHeight="1">
      <c r="A145" s="55"/>
    </row>
    <row r="146" spans="1:1" ht="15" customHeight="1">
      <c r="A146" s="55"/>
    </row>
    <row r="147" spans="1:1" ht="15" customHeight="1">
      <c r="A147" s="55"/>
    </row>
    <row r="148" spans="1:1" ht="15" customHeight="1">
      <c r="A148" s="55"/>
    </row>
    <row r="149" spans="1:1" ht="15" customHeight="1">
      <c r="A149" s="55"/>
    </row>
    <row r="150" spans="1:1" ht="15" customHeight="1">
      <c r="A150" s="55"/>
    </row>
    <row r="151" spans="1:1" ht="15" customHeight="1">
      <c r="A151" s="55"/>
    </row>
    <row r="152" spans="1:1" ht="15" customHeight="1">
      <c r="A152" s="55"/>
    </row>
    <row r="153" spans="1:1" ht="15" customHeight="1">
      <c r="A153" s="55"/>
    </row>
    <row r="154" spans="1:1" ht="15" customHeight="1">
      <c r="A154" s="55"/>
    </row>
    <row r="155" spans="1:1" ht="15" customHeight="1">
      <c r="A155" s="55"/>
    </row>
    <row r="156" spans="1:1" ht="15" customHeight="1">
      <c r="A156" s="55"/>
    </row>
    <row r="157" spans="1:1" ht="15" customHeight="1">
      <c r="A157" s="55"/>
    </row>
    <row r="158" spans="1:1" ht="15" customHeight="1">
      <c r="A158" s="55"/>
    </row>
    <row r="159" spans="1:1" ht="15" customHeight="1">
      <c r="A159" s="55"/>
    </row>
    <row r="160" spans="1:1" ht="15" customHeight="1">
      <c r="A160" s="55"/>
    </row>
    <row r="161" spans="1:1" ht="15" customHeight="1">
      <c r="A161" s="55"/>
    </row>
    <row r="162" spans="1:1" ht="15" customHeight="1">
      <c r="A162" s="55"/>
    </row>
    <row r="163" spans="1:1" ht="15" customHeight="1">
      <c r="A163" s="55"/>
    </row>
    <row r="164" spans="1:1" ht="15" customHeight="1">
      <c r="A164" s="55"/>
    </row>
    <row r="165" spans="1:1" ht="15" customHeight="1">
      <c r="A165" s="55"/>
    </row>
    <row r="166" spans="1:1" ht="15" customHeight="1">
      <c r="A166" s="55"/>
    </row>
    <row r="167" spans="1:1" ht="15" customHeight="1">
      <c r="A167" s="55"/>
    </row>
    <row r="168" spans="1:1" ht="15" customHeight="1">
      <c r="A168" s="55"/>
    </row>
    <row r="169" spans="1:1" ht="15" customHeight="1">
      <c r="A169" s="55"/>
    </row>
    <row r="170" spans="1:1" ht="15" customHeight="1">
      <c r="A170" s="55"/>
    </row>
    <row r="171" spans="1:1" ht="15" customHeight="1">
      <c r="A171" s="55"/>
    </row>
    <row r="172" spans="1:1" ht="15" customHeight="1">
      <c r="A172" s="55"/>
    </row>
    <row r="173" spans="1:1" ht="15" customHeight="1">
      <c r="A173" s="55"/>
    </row>
    <row r="174" spans="1:1" ht="15" customHeight="1">
      <c r="A174" s="55"/>
    </row>
    <row r="175" spans="1:1" ht="15" customHeight="1">
      <c r="A175" s="55"/>
    </row>
    <row r="176" spans="1:1" ht="15" customHeight="1">
      <c r="A176" s="55"/>
    </row>
    <row r="177" spans="1:1" ht="15" customHeight="1">
      <c r="A177" s="55"/>
    </row>
    <row r="178" spans="1:1" ht="15" customHeight="1">
      <c r="A178" s="55"/>
    </row>
    <row r="179" spans="1:1" ht="15" customHeight="1">
      <c r="A179" s="55"/>
    </row>
    <row r="180" spans="1:1" ht="15" customHeight="1">
      <c r="A180" s="55"/>
    </row>
    <row r="181" spans="1:1" ht="15" customHeight="1">
      <c r="A181" s="55"/>
    </row>
    <row r="182" spans="1:1" ht="15" customHeight="1">
      <c r="A182" s="55"/>
    </row>
    <row r="183" spans="1:1" ht="15" customHeight="1">
      <c r="A183" s="55"/>
    </row>
    <row r="184" spans="1:1" ht="15" customHeight="1">
      <c r="A184" s="55"/>
    </row>
    <row r="185" spans="1:1" ht="15" customHeight="1">
      <c r="A185" s="55"/>
    </row>
    <row r="186" spans="1:1" ht="15" customHeight="1">
      <c r="A186" s="55"/>
    </row>
    <row r="187" spans="1:1" ht="15" customHeight="1">
      <c r="A187" s="55"/>
    </row>
    <row r="188" spans="1:1" ht="15" customHeight="1">
      <c r="A188" s="55"/>
    </row>
    <row r="189" spans="1:1" ht="15" customHeight="1">
      <c r="A189" s="55"/>
    </row>
    <row r="190" spans="1:1" ht="15" customHeight="1">
      <c r="A190" s="55"/>
    </row>
    <row r="191" spans="1:1" ht="15" customHeight="1">
      <c r="A191" s="55"/>
    </row>
    <row r="192" spans="1:1" ht="15" customHeight="1">
      <c r="A192" s="55"/>
    </row>
    <row r="193" spans="1:1" ht="15" customHeight="1">
      <c r="A193" s="55"/>
    </row>
    <row r="194" spans="1:1" ht="15" customHeight="1">
      <c r="A194" s="55"/>
    </row>
    <row r="195" spans="1:1" ht="15" customHeight="1">
      <c r="A195" s="55"/>
    </row>
    <row r="196" spans="1:1" ht="15" customHeight="1">
      <c r="A196" s="55"/>
    </row>
    <row r="197" spans="1:1" ht="15" customHeight="1">
      <c r="A197" s="55"/>
    </row>
    <row r="198" spans="1:1" ht="15" customHeight="1">
      <c r="A198" s="55"/>
    </row>
    <row r="199" spans="1:1" ht="15" customHeight="1">
      <c r="A199" s="55"/>
    </row>
    <row r="200" spans="1:1" ht="15" customHeight="1">
      <c r="A200" s="55"/>
    </row>
    <row r="201" spans="1:1" ht="15" customHeight="1">
      <c r="A201" s="55"/>
    </row>
    <row r="202" spans="1:1" ht="15" customHeight="1">
      <c r="A202" s="55"/>
    </row>
  </sheetData>
  <printOptions horizontalCentered="1" verticalCentered="1"/>
  <pageMargins left="0" right="0" top="0" bottom="0" header="0" footer="0"/>
  <pageSetup scale="55" orientation="portrait" horizontalDpi="4294967292" verticalDpi="4294967292"/>
  <headerFooter>
    <oddFooter>&amp;"Helvetica,Regular"&amp;11&amp;P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3BDF-53FA-1C46-BA56-1C11DD7530EE}">
  <sheetPr>
    <pageSetUpPr fitToPage="1"/>
  </sheetPr>
  <dimension ref="A1:P202"/>
  <sheetViews>
    <sheetView showGridLines="0" workbookViewId="0">
      <pane xSplit="1" ySplit="1" topLeftCell="B2" activePane="bottomRight" state="frozenSplit"/>
      <selection pane="topRight" activeCell="B1" sqref="B1"/>
      <selection pane="bottomLeft" activeCell="A4" sqref="A4"/>
      <selection pane="bottomRight" activeCell="O49" sqref="O49"/>
    </sheetView>
  </sheetViews>
  <sheetFormatPr baseColWidth="10" defaultColWidth="14.33203125" defaultRowHeight="15" customHeight="1"/>
  <cols>
    <col min="1" max="1" width="19" style="48" customWidth="1"/>
    <col min="2" max="2" width="11" style="70" customWidth="1"/>
    <col min="3" max="3" width="11.83203125" style="70" customWidth="1"/>
    <col min="4" max="4" width="12.83203125" style="70" customWidth="1"/>
    <col min="5" max="5" width="12.1640625" style="70" customWidth="1"/>
    <col min="6" max="6" width="12.6640625" style="70" customWidth="1"/>
    <col min="7" max="7" width="13" style="70" customWidth="1"/>
    <col min="8" max="8" width="11.1640625" style="70" customWidth="1"/>
    <col min="9" max="9" width="10.6640625" style="70" customWidth="1"/>
    <col min="10" max="10" width="12.6640625" style="70" customWidth="1"/>
    <col min="11" max="11" width="12.1640625" style="70" customWidth="1"/>
    <col min="12" max="12" width="10.5" style="70" customWidth="1"/>
    <col min="13" max="13" width="11.6640625" style="70" customWidth="1"/>
    <col min="14" max="14" width="1.1640625" style="70" customWidth="1"/>
    <col min="15" max="16384" width="14.33203125" style="70"/>
  </cols>
  <sheetData>
    <row r="1" spans="1:16" ht="60" customHeight="1" thickBot="1">
      <c r="A1" s="13" t="s">
        <v>65</v>
      </c>
      <c r="B1" s="14" t="s">
        <v>54</v>
      </c>
      <c r="C1" s="14" t="s">
        <v>55</v>
      </c>
      <c r="D1" s="14" t="s">
        <v>56</v>
      </c>
      <c r="E1" s="14" t="s">
        <v>58</v>
      </c>
      <c r="F1" s="91" t="s">
        <v>59</v>
      </c>
      <c r="G1" s="91" t="s">
        <v>60</v>
      </c>
      <c r="H1" s="91" t="s">
        <v>57</v>
      </c>
      <c r="I1" s="91" t="s">
        <v>62</v>
      </c>
      <c r="J1" s="71" t="s">
        <v>63</v>
      </c>
      <c r="K1" s="14" t="s">
        <v>61</v>
      </c>
      <c r="L1" s="71" t="s">
        <v>64</v>
      </c>
      <c r="M1" s="92" t="s">
        <v>66</v>
      </c>
      <c r="N1" s="72"/>
    </row>
    <row r="2" spans="1:16" ht="22" customHeight="1">
      <c r="A2" s="100" t="s">
        <v>17</v>
      </c>
      <c r="B2" s="75">
        <v>2</v>
      </c>
      <c r="C2" s="73">
        <v>3</v>
      </c>
      <c r="D2" s="75">
        <v>2</v>
      </c>
      <c r="E2" s="75">
        <v>2</v>
      </c>
      <c r="F2" s="77">
        <v>0</v>
      </c>
      <c r="G2" s="76">
        <v>1</v>
      </c>
      <c r="H2" s="77">
        <v>0</v>
      </c>
      <c r="I2" s="77">
        <v>0</v>
      </c>
      <c r="J2" s="77">
        <v>0</v>
      </c>
      <c r="K2" s="76">
        <v>1</v>
      </c>
      <c r="L2" s="77">
        <v>0</v>
      </c>
      <c r="M2" s="118">
        <f>SUM(B2:L2)/11</f>
        <v>1</v>
      </c>
      <c r="N2" s="74"/>
    </row>
    <row r="3" spans="1:16" ht="22" customHeight="1">
      <c r="A3" s="103" t="s">
        <v>48</v>
      </c>
      <c r="B3" s="73">
        <v>3</v>
      </c>
      <c r="C3" s="76">
        <v>1</v>
      </c>
      <c r="D3" s="77">
        <v>0</v>
      </c>
      <c r="E3" s="77">
        <v>0</v>
      </c>
      <c r="F3" s="76">
        <v>1</v>
      </c>
      <c r="G3" s="77">
        <v>0</v>
      </c>
      <c r="H3" s="77">
        <v>0</v>
      </c>
      <c r="I3" s="77">
        <v>0</v>
      </c>
      <c r="J3" s="77">
        <v>0</v>
      </c>
      <c r="K3" s="77">
        <v>0</v>
      </c>
      <c r="L3" s="76">
        <v>1</v>
      </c>
      <c r="M3" s="118">
        <f t="shared" ref="M3:M54" si="0">SUM(B3:L3)/11</f>
        <v>0.54545454545454541</v>
      </c>
      <c r="N3" s="74"/>
    </row>
    <row r="4" spans="1:16" ht="22" customHeight="1">
      <c r="A4" s="101" t="s">
        <v>12</v>
      </c>
      <c r="B4" s="73">
        <v>3</v>
      </c>
      <c r="C4" s="75">
        <v>2</v>
      </c>
      <c r="D4" s="73">
        <v>3</v>
      </c>
      <c r="E4" s="73">
        <v>3</v>
      </c>
      <c r="F4" s="73">
        <v>3</v>
      </c>
      <c r="G4" s="75">
        <v>2</v>
      </c>
      <c r="H4" s="77">
        <v>0</v>
      </c>
      <c r="I4" s="77">
        <v>0</v>
      </c>
      <c r="J4" s="77">
        <v>0</v>
      </c>
      <c r="K4" s="76">
        <v>1</v>
      </c>
      <c r="L4" s="77">
        <v>0</v>
      </c>
      <c r="M4" s="118">
        <f t="shared" si="0"/>
        <v>1.5454545454545454</v>
      </c>
      <c r="N4" s="74"/>
    </row>
    <row r="5" spans="1:16" ht="22" customHeight="1">
      <c r="A5" s="98" t="s">
        <v>6</v>
      </c>
      <c r="B5" s="73">
        <v>3</v>
      </c>
      <c r="C5" s="73">
        <v>3</v>
      </c>
      <c r="D5" s="73">
        <v>3</v>
      </c>
      <c r="E5" s="73">
        <v>3</v>
      </c>
      <c r="F5" s="73">
        <v>3</v>
      </c>
      <c r="G5" s="73">
        <v>3</v>
      </c>
      <c r="H5" s="73">
        <v>3</v>
      </c>
      <c r="I5" s="73">
        <v>3</v>
      </c>
      <c r="J5" s="73">
        <v>3</v>
      </c>
      <c r="K5" s="73">
        <v>3</v>
      </c>
      <c r="L5" s="73">
        <v>3</v>
      </c>
      <c r="M5" s="118">
        <f t="shared" si="0"/>
        <v>3</v>
      </c>
      <c r="N5" s="78"/>
    </row>
    <row r="6" spans="1:16" ht="22" customHeight="1">
      <c r="A6" s="102" t="s">
        <v>52</v>
      </c>
      <c r="B6" s="75">
        <v>2</v>
      </c>
      <c r="C6" s="76">
        <v>1</v>
      </c>
      <c r="D6" s="76">
        <v>1</v>
      </c>
      <c r="E6" s="75">
        <v>2</v>
      </c>
      <c r="F6" s="77">
        <v>0</v>
      </c>
      <c r="G6" s="76">
        <v>1</v>
      </c>
      <c r="H6" s="76">
        <v>1</v>
      </c>
      <c r="I6" s="76">
        <v>1</v>
      </c>
      <c r="J6" s="77">
        <v>0</v>
      </c>
      <c r="K6" s="77">
        <v>0</v>
      </c>
      <c r="L6" s="76">
        <v>1</v>
      </c>
      <c r="M6" s="118">
        <f t="shared" si="0"/>
        <v>0.90909090909090906</v>
      </c>
      <c r="N6" s="74"/>
    </row>
    <row r="7" spans="1:16" ht="22" customHeight="1">
      <c r="A7" s="98" t="s">
        <v>68</v>
      </c>
      <c r="B7" s="75">
        <v>2</v>
      </c>
      <c r="C7" s="73">
        <v>3</v>
      </c>
      <c r="D7" s="73">
        <v>3</v>
      </c>
      <c r="E7" s="75">
        <v>2</v>
      </c>
      <c r="F7" s="73">
        <v>3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118">
        <f t="shared" si="0"/>
        <v>1.1818181818181819</v>
      </c>
      <c r="N7" s="74"/>
    </row>
    <row r="8" spans="1:16" ht="22" customHeight="1">
      <c r="A8" s="98" t="s">
        <v>13</v>
      </c>
      <c r="B8" s="73">
        <v>3</v>
      </c>
      <c r="C8" s="73">
        <v>3</v>
      </c>
      <c r="D8" s="75">
        <v>2</v>
      </c>
      <c r="E8" s="73">
        <v>3</v>
      </c>
      <c r="F8" s="73">
        <v>3</v>
      </c>
      <c r="G8" s="73">
        <v>3</v>
      </c>
      <c r="H8" s="76">
        <v>1</v>
      </c>
      <c r="I8" s="75">
        <v>2</v>
      </c>
      <c r="J8" s="76">
        <v>1</v>
      </c>
      <c r="K8" s="77">
        <v>0</v>
      </c>
      <c r="L8" s="77">
        <v>0</v>
      </c>
      <c r="M8" s="118">
        <f t="shared" si="0"/>
        <v>1.9090909090909092</v>
      </c>
      <c r="N8" s="74"/>
    </row>
    <row r="9" spans="1:16" ht="22" customHeight="1">
      <c r="A9" s="98" t="s">
        <v>36</v>
      </c>
      <c r="B9" s="73">
        <v>3</v>
      </c>
      <c r="C9" s="73">
        <v>3</v>
      </c>
      <c r="D9" s="73">
        <v>3</v>
      </c>
      <c r="E9" s="73">
        <v>3</v>
      </c>
      <c r="F9" s="73">
        <v>3</v>
      </c>
      <c r="G9" s="76">
        <v>1</v>
      </c>
      <c r="H9" s="75">
        <v>2</v>
      </c>
      <c r="I9" s="75">
        <v>2</v>
      </c>
      <c r="J9" s="73">
        <v>3</v>
      </c>
      <c r="K9" s="76">
        <v>1</v>
      </c>
      <c r="L9" s="77">
        <v>0</v>
      </c>
      <c r="M9" s="118">
        <f t="shared" si="0"/>
        <v>2.1818181818181817</v>
      </c>
      <c r="N9" s="74"/>
      <c r="P9" s="79"/>
    </row>
    <row r="10" spans="1:16" ht="22" customHeight="1">
      <c r="A10" s="101" t="s">
        <v>22</v>
      </c>
      <c r="B10" s="77">
        <v>0</v>
      </c>
      <c r="C10" s="73">
        <v>3</v>
      </c>
      <c r="D10" s="75">
        <v>2</v>
      </c>
      <c r="E10" s="75">
        <v>2</v>
      </c>
      <c r="F10" s="77">
        <v>0</v>
      </c>
      <c r="G10" s="75">
        <v>2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118">
        <f t="shared" si="0"/>
        <v>0.81818181818181823</v>
      </c>
      <c r="N10" s="74"/>
    </row>
    <row r="11" spans="1:16" ht="22" customHeight="1">
      <c r="A11" s="98" t="s">
        <v>37</v>
      </c>
      <c r="B11" s="75">
        <v>2</v>
      </c>
      <c r="C11" s="76">
        <v>1</v>
      </c>
      <c r="D11" s="77">
        <v>0</v>
      </c>
      <c r="E11" s="77">
        <v>0</v>
      </c>
      <c r="F11" s="77">
        <v>0</v>
      </c>
      <c r="G11" s="76">
        <v>1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118">
        <f t="shared" si="0"/>
        <v>0.36363636363636365</v>
      </c>
      <c r="N11" s="74"/>
    </row>
    <row r="12" spans="1:16" ht="22" customHeight="1">
      <c r="A12" s="98" t="s">
        <v>42</v>
      </c>
      <c r="B12" s="77">
        <v>0</v>
      </c>
      <c r="C12" s="76">
        <v>1</v>
      </c>
      <c r="D12" s="75">
        <v>2</v>
      </c>
      <c r="E12" s="75">
        <v>2</v>
      </c>
      <c r="F12" s="76">
        <v>1</v>
      </c>
      <c r="G12" s="76">
        <v>1</v>
      </c>
      <c r="H12" s="77">
        <v>0</v>
      </c>
      <c r="I12" s="77">
        <v>0</v>
      </c>
      <c r="J12" s="77">
        <v>0</v>
      </c>
      <c r="K12" s="76">
        <v>1</v>
      </c>
      <c r="L12" s="77">
        <v>0</v>
      </c>
      <c r="M12" s="118">
        <f t="shared" si="0"/>
        <v>0.72727272727272729</v>
      </c>
      <c r="N12" s="74"/>
    </row>
    <row r="13" spans="1:16" ht="22" customHeight="1">
      <c r="A13" s="98" t="s">
        <v>18</v>
      </c>
      <c r="B13" s="73">
        <v>3</v>
      </c>
      <c r="C13" s="73">
        <v>3</v>
      </c>
      <c r="D13" s="77">
        <v>0</v>
      </c>
      <c r="E13" s="75">
        <v>2</v>
      </c>
      <c r="F13" s="77">
        <v>0</v>
      </c>
      <c r="G13" s="76">
        <v>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118">
        <f t="shared" si="0"/>
        <v>0.81818181818181823</v>
      </c>
      <c r="N13" s="74"/>
    </row>
    <row r="14" spans="1:16" ht="22" customHeight="1">
      <c r="A14" s="104" t="s">
        <v>49</v>
      </c>
      <c r="B14" s="77">
        <v>0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118">
        <f t="shared" si="0"/>
        <v>0</v>
      </c>
      <c r="N14" s="74"/>
    </row>
    <row r="15" spans="1:16" ht="22" customHeight="1">
      <c r="A15" s="98" t="s">
        <v>9</v>
      </c>
      <c r="B15" s="73">
        <v>3</v>
      </c>
      <c r="C15" s="75">
        <v>2</v>
      </c>
      <c r="D15" s="75">
        <v>2</v>
      </c>
      <c r="E15" s="77">
        <v>0</v>
      </c>
      <c r="F15" s="76">
        <v>1</v>
      </c>
      <c r="G15" s="77">
        <v>0</v>
      </c>
      <c r="H15" s="76">
        <v>1</v>
      </c>
      <c r="I15" s="77">
        <v>0</v>
      </c>
      <c r="J15" s="77">
        <v>0</v>
      </c>
      <c r="K15" s="76">
        <v>1</v>
      </c>
      <c r="L15" s="77">
        <v>0</v>
      </c>
      <c r="M15" s="118">
        <f t="shared" si="0"/>
        <v>0.90909090909090906</v>
      </c>
      <c r="N15" s="74"/>
    </row>
    <row r="16" spans="1:16" ht="22" customHeight="1">
      <c r="A16" s="98" t="s">
        <v>23</v>
      </c>
      <c r="B16" s="73">
        <v>3</v>
      </c>
      <c r="C16" s="75">
        <v>2</v>
      </c>
      <c r="D16" s="73">
        <v>3</v>
      </c>
      <c r="E16" s="73">
        <v>3</v>
      </c>
      <c r="F16" s="73">
        <v>3</v>
      </c>
      <c r="G16" s="77">
        <v>0</v>
      </c>
      <c r="H16" s="77">
        <v>0</v>
      </c>
      <c r="I16" s="76">
        <v>1</v>
      </c>
      <c r="J16" s="77">
        <v>0</v>
      </c>
      <c r="K16" s="77">
        <v>0</v>
      </c>
      <c r="L16" s="77">
        <v>0</v>
      </c>
      <c r="M16" s="118">
        <f t="shared" si="0"/>
        <v>1.3636363636363635</v>
      </c>
      <c r="N16" s="74"/>
    </row>
    <row r="17" spans="1:14" ht="22" customHeight="1">
      <c r="A17" s="98" t="s">
        <v>19</v>
      </c>
      <c r="B17" s="73">
        <v>3</v>
      </c>
      <c r="C17" s="73">
        <v>3</v>
      </c>
      <c r="D17" s="73">
        <v>3</v>
      </c>
      <c r="E17" s="76">
        <v>1</v>
      </c>
      <c r="F17" s="77">
        <v>0</v>
      </c>
      <c r="G17" s="73">
        <v>3</v>
      </c>
      <c r="H17" s="77">
        <v>0</v>
      </c>
      <c r="I17" s="76">
        <v>1</v>
      </c>
      <c r="J17" s="76">
        <v>1</v>
      </c>
      <c r="K17" s="76">
        <v>1</v>
      </c>
      <c r="L17" s="76">
        <v>1</v>
      </c>
      <c r="M17" s="118">
        <f t="shared" si="0"/>
        <v>1.5454545454545454</v>
      </c>
      <c r="N17" s="74"/>
    </row>
    <row r="18" spans="1:14" ht="22" customHeight="1">
      <c r="A18" s="98" t="s">
        <v>43</v>
      </c>
      <c r="B18" s="73">
        <v>3</v>
      </c>
      <c r="C18" s="76">
        <v>1</v>
      </c>
      <c r="D18" s="76">
        <v>1</v>
      </c>
      <c r="E18" s="75">
        <v>2</v>
      </c>
      <c r="F18" s="73">
        <v>3</v>
      </c>
      <c r="G18" s="76">
        <v>1</v>
      </c>
      <c r="H18" s="77">
        <v>0</v>
      </c>
      <c r="I18" s="77">
        <v>0</v>
      </c>
      <c r="J18" s="77">
        <v>0</v>
      </c>
      <c r="K18" s="77">
        <v>0</v>
      </c>
      <c r="L18" s="75">
        <v>2</v>
      </c>
      <c r="M18" s="118">
        <f t="shared" si="0"/>
        <v>1.1818181818181819</v>
      </c>
      <c r="N18" s="74"/>
    </row>
    <row r="19" spans="1:14" ht="22" customHeight="1">
      <c r="A19" s="98" t="s">
        <v>24</v>
      </c>
      <c r="B19" s="73">
        <v>3</v>
      </c>
      <c r="C19" s="75">
        <v>2</v>
      </c>
      <c r="D19" s="76">
        <v>1</v>
      </c>
      <c r="E19" s="77">
        <v>0</v>
      </c>
      <c r="F19" s="77">
        <v>0</v>
      </c>
      <c r="G19" s="76">
        <v>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18">
        <f t="shared" si="0"/>
        <v>0.63636363636363635</v>
      </c>
      <c r="N19" s="74"/>
    </row>
    <row r="20" spans="1:14" ht="22" customHeight="1">
      <c r="A20" s="98" t="s">
        <v>44</v>
      </c>
      <c r="B20" s="73">
        <v>3</v>
      </c>
      <c r="C20" s="75">
        <v>2</v>
      </c>
      <c r="D20" s="73">
        <v>3</v>
      </c>
      <c r="E20" s="75">
        <v>2</v>
      </c>
      <c r="F20" s="73">
        <v>3</v>
      </c>
      <c r="G20" s="75">
        <v>2</v>
      </c>
      <c r="H20" s="77">
        <v>0</v>
      </c>
      <c r="I20" s="76">
        <v>1</v>
      </c>
      <c r="J20" s="77">
        <v>0</v>
      </c>
      <c r="K20" s="77">
        <v>0</v>
      </c>
      <c r="L20" s="77">
        <v>0</v>
      </c>
      <c r="M20" s="118">
        <f t="shared" si="0"/>
        <v>1.4545454545454546</v>
      </c>
      <c r="N20" s="74"/>
    </row>
    <row r="21" spans="1:14" ht="22" customHeight="1">
      <c r="A21" s="98" t="s">
        <v>38</v>
      </c>
      <c r="B21" s="73">
        <v>3</v>
      </c>
      <c r="C21" s="73">
        <v>3</v>
      </c>
      <c r="D21" s="76">
        <v>1</v>
      </c>
      <c r="E21" s="75">
        <v>2</v>
      </c>
      <c r="F21" s="73">
        <v>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18">
        <f t="shared" si="0"/>
        <v>1.0909090909090908</v>
      </c>
      <c r="N21" s="74"/>
    </row>
    <row r="22" spans="1:14" ht="22" customHeight="1">
      <c r="A22" s="98" t="s">
        <v>25</v>
      </c>
      <c r="B22" s="73">
        <v>3</v>
      </c>
      <c r="C22" s="73">
        <v>3</v>
      </c>
      <c r="D22" s="73">
        <v>3</v>
      </c>
      <c r="E22" s="73">
        <v>3</v>
      </c>
      <c r="F22" s="73">
        <v>3</v>
      </c>
      <c r="G22" s="73">
        <v>3</v>
      </c>
      <c r="H22" s="75">
        <v>2</v>
      </c>
      <c r="I22" s="75">
        <v>2</v>
      </c>
      <c r="J22" s="77">
        <v>0</v>
      </c>
      <c r="K22" s="76">
        <v>1</v>
      </c>
      <c r="L22" s="75">
        <v>2</v>
      </c>
      <c r="M22" s="118">
        <f t="shared" si="0"/>
        <v>2.2727272727272729</v>
      </c>
      <c r="N22" s="74"/>
    </row>
    <row r="23" spans="1:14" ht="22" customHeight="1">
      <c r="A23" s="98" t="s">
        <v>39</v>
      </c>
      <c r="B23" s="77">
        <v>0</v>
      </c>
      <c r="C23" s="75">
        <v>2</v>
      </c>
      <c r="D23" s="76">
        <v>1</v>
      </c>
      <c r="E23" s="75">
        <v>2</v>
      </c>
      <c r="F23" s="77">
        <v>0</v>
      </c>
      <c r="G23" s="76">
        <v>1</v>
      </c>
      <c r="H23" s="77">
        <v>0</v>
      </c>
      <c r="I23" s="77">
        <v>0</v>
      </c>
      <c r="J23" s="77">
        <v>0</v>
      </c>
      <c r="K23" s="76">
        <v>1</v>
      </c>
      <c r="L23" s="77">
        <v>0</v>
      </c>
      <c r="M23" s="118">
        <f t="shared" si="0"/>
        <v>0.63636363636363635</v>
      </c>
      <c r="N23" s="74"/>
    </row>
    <row r="24" spans="1:14" ht="22" customHeight="1">
      <c r="A24" s="99" t="s">
        <v>10</v>
      </c>
      <c r="B24" s="73">
        <v>3</v>
      </c>
      <c r="C24" s="76">
        <v>1</v>
      </c>
      <c r="D24" s="76">
        <v>1</v>
      </c>
      <c r="E24" s="75">
        <v>2</v>
      </c>
      <c r="F24" s="77">
        <v>0</v>
      </c>
      <c r="G24" s="76">
        <v>1</v>
      </c>
      <c r="H24" s="75">
        <v>2</v>
      </c>
      <c r="I24" s="76">
        <v>1</v>
      </c>
      <c r="J24" s="77">
        <v>0</v>
      </c>
      <c r="K24" s="77">
        <v>0</v>
      </c>
      <c r="L24" s="76">
        <v>1</v>
      </c>
      <c r="M24" s="118">
        <f t="shared" si="0"/>
        <v>1.0909090909090908</v>
      </c>
      <c r="N24" s="74"/>
    </row>
    <row r="25" spans="1:14" ht="22" customHeight="1">
      <c r="A25" s="98" t="s">
        <v>5</v>
      </c>
      <c r="B25" s="73">
        <v>3</v>
      </c>
      <c r="C25" s="76">
        <v>1</v>
      </c>
      <c r="D25" s="75">
        <v>2</v>
      </c>
      <c r="E25" s="76">
        <v>1</v>
      </c>
      <c r="F25" s="76">
        <v>1</v>
      </c>
      <c r="G25" s="75">
        <v>2</v>
      </c>
      <c r="H25" s="77">
        <v>0</v>
      </c>
      <c r="I25" s="76">
        <v>1</v>
      </c>
      <c r="J25" s="77">
        <v>0</v>
      </c>
      <c r="K25" s="77">
        <v>0</v>
      </c>
      <c r="L25" s="76">
        <v>1</v>
      </c>
      <c r="M25" s="118">
        <f t="shared" si="0"/>
        <v>1.0909090909090908</v>
      </c>
      <c r="N25" s="74"/>
    </row>
    <row r="26" spans="1:14" ht="22" customHeight="1">
      <c r="A26" s="98" t="s">
        <v>1</v>
      </c>
      <c r="B26" s="75">
        <v>2</v>
      </c>
      <c r="C26" s="73">
        <v>3</v>
      </c>
      <c r="D26" s="73">
        <v>3</v>
      </c>
      <c r="E26" s="73">
        <v>3</v>
      </c>
      <c r="F26" s="73">
        <v>3</v>
      </c>
      <c r="G26" s="75">
        <v>2</v>
      </c>
      <c r="H26" s="75">
        <v>2</v>
      </c>
      <c r="I26" s="75">
        <v>2</v>
      </c>
      <c r="J26" s="76">
        <v>1</v>
      </c>
      <c r="K26" s="76">
        <v>1</v>
      </c>
      <c r="L26" s="75">
        <v>2</v>
      </c>
      <c r="M26" s="118">
        <f t="shared" si="0"/>
        <v>2.1818181818181817</v>
      </c>
      <c r="N26" s="74"/>
    </row>
    <row r="27" spans="1:14" ht="22" customHeight="1">
      <c r="A27" s="98" t="s">
        <v>26</v>
      </c>
      <c r="B27" s="73">
        <v>3</v>
      </c>
      <c r="C27" s="73">
        <v>3</v>
      </c>
      <c r="D27" s="76">
        <v>1</v>
      </c>
      <c r="E27" s="75">
        <v>2</v>
      </c>
      <c r="F27" s="73">
        <v>3</v>
      </c>
      <c r="G27" s="75">
        <v>2</v>
      </c>
      <c r="H27" s="75">
        <v>2</v>
      </c>
      <c r="I27" s="75">
        <v>2</v>
      </c>
      <c r="J27" s="77">
        <v>0</v>
      </c>
      <c r="K27" s="77">
        <v>0</v>
      </c>
      <c r="L27" s="77">
        <v>0</v>
      </c>
      <c r="M27" s="118">
        <f t="shared" si="0"/>
        <v>1.6363636363636365</v>
      </c>
      <c r="N27" s="74"/>
    </row>
    <row r="28" spans="1:14" ht="22" customHeight="1">
      <c r="A28" s="98" t="s">
        <v>45</v>
      </c>
      <c r="B28" s="73">
        <v>3</v>
      </c>
      <c r="C28" s="77">
        <v>0</v>
      </c>
      <c r="D28" s="76">
        <v>1</v>
      </c>
      <c r="E28" s="76">
        <v>1</v>
      </c>
      <c r="F28" s="73">
        <v>3</v>
      </c>
      <c r="G28" s="76">
        <v>1</v>
      </c>
      <c r="H28" s="76">
        <v>1</v>
      </c>
      <c r="I28" s="75">
        <v>2</v>
      </c>
      <c r="J28" s="77">
        <v>0</v>
      </c>
      <c r="K28" s="77">
        <v>0</v>
      </c>
      <c r="L28" s="77">
        <v>0</v>
      </c>
      <c r="M28" s="118">
        <f t="shared" si="0"/>
        <v>1.0909090909090908</v>
      </c>
      <c r="N28" s="74"/>
    </row>
    <row r="29" spans="1:14" ht="22" customHeight="1">
      <c r="A29" s="99" t="s">
        <v>27</v>
      </c>
      <c r="B29" s="73">
        <v>3</v>
      </c>
      <c r="C29" s="75">
        <v>2</v>
      </c>
      <c r="D29" s="75">
        <v>2</v>
      </c>
      <c r="E29" s="77">
        <v>0</v>
      </c>
      <c r="F29" s="77">
        <v>0</v>
      </c>
      <c r="G29" s="75">
        <v>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18">
        <f t="shared" si="0"/>
        <v>0.81818181818181823</v>
      </c>
      <c r="N29" s="74"/>
    </row>
    <row r="30" spans="1:14" ht="22" customHeight="1">
      <c r="A30" s="99" t="s">
        <v>28</v>
      </c>
      <c r="B30" s="73">
        <v>3</v>
      </c>
      <c r="C30" s="75">
        <v>2</v>
      </c>
      <c r="D30" s="76">
        <v>1</v>
      </c>
      <c r="E30" s="75">
        <v>2</v>
      </c>
      <c r="F30" s="73">
        <v>3</v>
      </c>
      <c r="G30" s="75">
        <v>2</v>
      </c>
      <c r="H30" s="77">
        <v>0</v>
      </c>
      <c r="I30" s="73">
        <v>3</v>
      </c>
      <c r="J30" s="77">
        <v>0</v>
      </c>
      <c r="K30" s="76">
        <v>1</v>
      </c>
      <c r="L30" s="77">
        <v>0</v>
      </c>
      <c r="M30" s="118">
        <f t="shared" si="0"/>
        <v>1.5454545454545454</v>
      </c>
      <c r="N30" s="74"/>
    </row>
    <row r="31" spans="1:14" ht="22" customHeight="1">
      <c r="A31" s="98" t="s">
        <v>40</v>
      </c>
      <c r="B31" s="73">
        <v>3</v>
      </c>
      <c r="C31" s="73">
        <v>3</v>
      </c>
      <c r="D31" s="73">
        <v>3</v>
      </c>
      <c r="E31" s="75">
        <v>2</v>
      </c>
      <c r="F31" s="77">
        <v>0</v>
      </c>
      <c r="G31" s="76">
        <v>1</v>
      </c>
      <c r="H31" s="77">
        <v>0</v>
      </c>
      <c r="I31" s="77">
        <v>0</v>
      </c>
      <c r="J31" s="77">
        <v>0</v>
      </c>
      <c r="K31" s="77">
        <v>0</v>
      </c>
      <c r="L31" s="76">
        <v>1</v>
      </c>
      <c r="M31" s="118">
        <f t="shared" si="0"/>
        <v>1.1818181818181819</v>
      </c>
      <c r="N31" s="74"/>
    </row>
    <row r="32" spans="1:14" ht="22" customHeight="1">
      <c r="A32" s="98" t="s">
        <v>20</v>
      </c>
      <c r="B32" s="73">
        <v>3</v>
      </c>
      <c r="C32" s="73">
        <v>3</v>
      </c>
      <c r="D32" s="73">
        <v>3</v>
      </c>
      <c r="E32" s="76">
        <v>1</v>
      </c>
      <c r="F32" s="73">
        <v>3</v>
      </c>
      <c r="G32" s="75">
        <v>2</v>
      </c>
      <c r="H32" s="77">
        <v>0</v>
      </c>
      <c r="I32" s="77">
        <v>0</v>
      </c>
      <c r="J32" s="77">
        <v>0</v>
      </c>
      <c r="K32" s="77">
        <v>0</v>
      </c>
      <c r="L32" s="76">
        <v>1</v>
      </c>
      <c r="M32" s="118">
        <f t="shared" si="0"/>
        <v>1.4545454545454546</v>
      </c>
      <c r="N32" s="74"/>
    </row>
    <row r="33" spans="1:14" ht="22" customHeight="1">
      <c r="A33" s="98" t="s">
        <v>50</v>
      </c>
      <c r="B33" s="75">
        <v>2</v>
      </c>
      <c r="C33" s="76">
        <v>1</v>
      </c>
      <c r="D33" s="77">
        <v>0</v>
      </c>
      <c r="E33" s="77">
        <v>0</v>
      </c>
      <c r="F33" s="77">
        <v>0</v>
      </c>
      <c r="G33" s="76">
        <v>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18">
        <f t="shared" si="0"/>
        <v>0.36363636363636365</v>
      </c>
      <c r="N33" s="74"/>
    </row>
    <row r="34" spans="1:14" ht="22" customHeight="1">
      <c r="A34" s="98" t="s">
        <v>29</v>
      </c>
      <c r="B34" s="75">
        <v>2</v>
      </c>
      <c r="C34" s="73">
        <v>3</v>
      </c>
      <c r="D34" s="76">
        <v>1</v>
      </c>
      <c r="E34" s="75">
        <v>2</v>
      </c>
      <c r="F34" s="77">
        <v>0</v>
      </c>
      <c r="G34" s="76">
        <v>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18">
        <f t="shared" si="0"/>
        <v>0.81818181818181823</v>
      </c>
      <c r="N34" s="74"/>
    </row>
    <row r="35" spans="1:14" ht="22" customHeight="1">
      <c r="A35" s="99" t="s">
        <v>7</v>
      </c>
      <c r="B35" s="75">
        <v>2</v>
      </c>
      <c r="C35" s="76">
        <v>1</v>
      </c>
      <c r="D35" s="76">
        <v>1</v>
      </c>
      <c r="E35" s="76">
        <v>1</v>
      </c>
      <c r="F35" s="77">
        <v>0</v>
      </c>
      <c r="G35" s="76">
        <v>1</v>
      </c>
      <c r="H35" s="76">
        <v>1</v>
      </c>
      <c r="I35" s="76">
        <v>1</v>
      </c>
      <c r="J35" s="76">
        <v>1</v>
      </c>
      <c r="K35" s="77">
        <v>0</v>
      </c>
      <c r="L35" s="75">
        <v>2</v>
      </c>
      <c r="M35" s="118">
        <f t="shared" si="0"/>
        <v>1</v>
      </c>
      <c r="N35" s="74"/>
    </row>
    <row r="36" spans="1:14" ht="22" customHeight="1">
      <c r="A36" s="99" t="s">
        <v>14</v>
      </c>
      <c r="B36" s="73">
        <v>3</v>
      </c>
      <c r="C36" s="73">
        <v>3</v>
      </c>
      <c r="D36" s="76">
        <v>1</v>
      </c>
      <c r="E36" s="76">
        <v>1</v>
      </c>
      <c r="F36" s="73">
        <v>3</v>
      </c>
      <c r="G36" s="76">
        <v>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18">
        <f t="shared" si="0"/>
        <v>1.0909090909090908</v>
      </c>
      <c r="N36" s="74"/>
    </row>
    <row r="37" spans="1:14" ht="22" customHeight="1">
      <c r="A37" s="98" t="s">
        <v>41</v>
      </c>
      <c r="B37" s="75">
        <v>2</v>
      </c>
      <c r="C37" s="73">
        <v>3</v>
      </c>
      <c r="D37" s="75">
        <v>2</v>
      </c>
      <c r="E37" s="75">
        <v>2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18">
        <f t="shared" si="0"/>
        <v>0.81818181818181823</v>
      </c>
      <c r="N37" s="74"/>
    </row>
    <row r="38" spans="1:14" ht="22" customHeight="1">
      <c r="A38" s="99" t="s">
        <v>46</v>
      </c>
      <c r="B38" s="75">
        <v>2</v>
      </c>
      <c r="C38" s="77">
        <v>0</v>
      </c>
      <c r="D38" s="77">
        <v>0</v>
      </c>
      <c r="E38" s="75">
        <v>2</v>
      </c>
      <c r="F38" s="77">
        <v>0</v>
      </c>
      <c r="G38" s="76">
        <v>1</v>
      </c>
      <c r="H38" s="76">
        <v>1</v>
      </c>
      <c r="I38" s="75">
        <v>2</v>
      </c>
      <c r="J38" s="77">
        <v>0</v>
      </c>
      <c r="K38" s="77">
        <v>0</v>
      </c>
      <c r="L38" s="75">
        <v>2</v>
      </c>
      <c r="M38" s="118">
        <f t="shared" si="0"/>
        <v>0.90909090909090906</v>
      </c>
      <c r="N38" s="74"/>
    </row>
    <row r="39" spans="1:14" ht="22" customHeight="1">
      <c r="A39" s="98" t="s">
        <v>30</v>
      </c>
      <c r="B39" s="73">
        <v>3</v>
      </c>
      <c r="C39" s="76">
        <v>1</v>
      </c>
      <c r="D39" s="73">
        <v>3</v>
      </c>
      <c r="E39" s="75">
        <v>2</v>
      </c>
      <c r="F39" s="73">
        <v>3</v>
      </c>
      <c r="G39" s="76">
        <v>1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18">
        <f t="shared" si="0"/>
        <v>1.1818181818181819</v>
      </c>
      <c r="N39" s="74"/>
    </row>
    <row r="40" spans="1:14" ht="22" customHeight="1">
      <c r="A40" s="98" t="s">
        <v>31</v>
      </c>
      <c r="B40" s="76">
        <v>1</v>
      </c>
      <c r="C40" s="73">
        <v>3</v>
      </c>
      <c r="D40" s="73">
        <v>3</v>
      </c>
      <c r="E40" s="75">
        <v>2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118">
        <f t="shared" si="0"/>
        <v>0.81818181818181823</v>
      </c>
      <c r="N40" s="74"/>
    </row>
    <row r="41" spans="1:14" ht="22" customHeight="1">
      <c r="A41" s="98" t="s">
        <v>32</v>
      </c>
      <c r="B41" s="73">
        <v>3</v>
      </c>
      <c r="C41" s="73">
        <v>3</v>
      </c>
      <c r="D41" s="75">
        <v>2</v>
      </c>
      <c r="E41" s="76">
        <v>1</v>
      </c>
      <c r="F41" s="77">
        <v>0</v>
      </c>
      <c r="G41" s="76">
        <v>1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118">
        <f t="shared" si="0"/>
        <v>0.90909090909090906</v>
      </c>
      <c r="N41" s="74"/>
    </row>
    <row r="42" spans="1:14" ht="22" customHeight="1">
      <c r="A42" s="106" t="s">
        <v>0</v>
      </c>
      <c r="B42" s="73">
        <v>3</v>
      </c>
      <c r="C42" s="73">
        <v>3</v>
      </c>
      <c r="D42" s="73">
        <v>3</v>
      </c>
      <c r="E42" s="73">
        <v>3</v>
      </c>
      <c r="F42" s="73">
        <v>3</v>
      </c>
      <c r="G42" s="73">
        <v>3</v>
      </c>
      <c r="H42" s="75">
        <v>2</v>
      </c>
      <c r="I42" s="73">
        <v>3</v>
      </c>
      <c r="J42" s="73">
        <v>3</v>
      </c>
      <c r="K42" s="76">
        <v>1</v>
      </c>
      <c r="L42" s="76">
        <v>1</v>
      </c>
      <c r="M42" s="118">
        <f t="shared" si="0"/>
        <v>2.5454545454545454</v>
      </c>
      <c r="N42" s="74"/>
    </row>
    <row r="43" spans="1:14" ht="22" customHeight="1">
      <c r="A43" s="98" t="s">
        <v>15</v>
      </c>
      <c r="B43" s="73">
        <v>3</v>
      </c>
      <c r="C43" s="73">
        <v>3</v>
      </c>
      <c r="D43" s="76">
        <v>1</v>
      </c>
      <c r="E43" s="77">
        <v>0</v>
      </c>
      <c r="F43" s="73">
        <v>3</v>
      </c>
      <c r="G43" s="76">
        <v>1</v>
      </c>
      <c r="H43" s="77">
        <v>0</v>
      </c>
      <c r="I43" s="75">
        <v>2</v>
      </c>
      <c r="J43" s="76">
        <v>1</v>
      </c>
      <c r="K43" s="77">
        <v>0</v>
      </c>
      <c r="L43" s="77">
        <v>0</v>
      </c>
      <c r="M43" s="118">
        <f t="shared" si="0"/>
        <v>1.2727272727272727</v>
      </c>
      <c r="N43" s="74"/>
    </row>
    <row r="44" spans="1:14" ht="22" customHeight="1">
      <c r="A44" s="98" t="s">
        <v>16</v>
      </c>
      <c r="B44" s="73">
        <v>3</v>
      </c>
      <c r="C44" s="73">
        <v>3</v>
      </c>
      <c r="D44" s="76">
        <v>1</v>
      </c>
      <c r="E44" s="75">
        <v>2</v>
      </c>
      <c r="F44" s="73">
        <v>3</v>
      </c>
      <c r="G44" s="76">
        <v>1</v>
      </c>
      <c r="H44" s="75">
        <v>2</v>
      </c>
      <c r="I44" s="75">
        <v>2</v>
      </c>
      <c r="J44" s="77">
        <v>0</v>
      </c>
      <c r="K44" s="76">
        <v>1</v>
      </c>
      <c r="L44" s="77">
        <v>0</v>
      </c>
      <c r="M44" s="118">
        <f t="shared" si="0"/>
        <v>1.6363636363636365</v>
      </c>
      <c r="N44" s="74"/>
    </row>
    <row r="45" spans="1:14" ht="22" customHeight="1">
      <c r="A45" s="98" t="s">
        <v>3</v>
      </c>
      <c r="B45" s="73">
        <v>3</v>
      </c>
      <c r="C45" s="73">
        <v>3</v>
      </c>
      <c r="D45" s="73">
        <v>3</v>
      </c>
      <c r="E45" s="73">
        <v>3</v>
      </c>
      <c r="F45" s="73">
        <v>3</v>
      </c>
      <c r="G45" s="73">
        <v>3</v>
      </c>
      <c r="H45" s="75">
        <v>2</v>
      </c>
      <c r="I45" s="75">
        <v>2</v>
      </c>
      <c r="J45" s="77">
        <v>0</v>
      </c>
      <c r="K45" s="76">
        <v>1</v>
      </c>
      <c r="L45" s="77">
        <v>0</v>
      </c>
      <c r="M45" s="118">
        <f t="shared" si="0"/>
        <v>2.0909090909090908</v>
      </c>
      <c r="N45" s="74"/>
    </row>
    <row r="46" spans="1:14" ht="22" customHeight="1">
      <c r="A46" s="99" t="s">
        <v>33</v>
      </c>
      <c r="B46" s="73">
        <v>3</v>
      </c>
      <c r="C46" s="73">
        <v>3</v>
      </c>
      <c r="D46" s="75">
        <v>2</v>
      </c>
      <c r="E46" s="75">
        <v>2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118">
        <f t="shared" si="0"/>
        <v>0.90909090909090906</v>
      </c>
      <c r="N46" s="74"/>
    </row>
    <row r="47" spans="1:14" ht="22" customHeight="1">
      <c r="A47" s="98" t="s">
        <v>4</v>
      </c>
      <c r="B47" s="73">
        <v>3</v>
      </c>
      <c r="C47" s="76">
        <v>1</v>
      </c>
      <c r="D47" s="73">
        <v>3</v>
      </c>
      <c r="E47" s="75">
        <v>2</v>
      </c>
      <c r="F47" s="73">
        <v>3</v>
      </c>
      <c r="G47" s="76">
        <v>1</v>
      </c>
      <c r="H47" s="75">
        <v>2</v>
      </c>
      <c r="I47" s="75">
        <v>2</v>
      </c>
      <c r="J47" s="75">
        <v>2</v>
      </c>
      <c r="K47" s="77">
        <v>0</v>
      </c>
      <c r="L47" s="77">
        <v>0</v>
      </c>
      <c r="M47" s="118">
        <f t="shared" si="0"/>
        <v>1.7272727272727273</v>
      </c>
      <c r="N47" s="74"/>
    </row>
    <row r="48" spans="1:14" ht="22" customHeight="1">
      <c r="A48" s="99" t="s">
        <v>8</v>
      </c>
      <c r="B48" s="73">
        <v>3</v>
      </c>
      <c r="C48" s="73">
        <v>3</v>
      </c>
      <c r="D48" s="76">
        <v>1</v>
      </c>
      <c r="E48" s="75">
        <v>2</v>
      </c>
      <c r="F48" s="77">
        <v>0</v>
      </c>
      <c r="G48" s="76">
        <v>1</v>
      </c>
      <c r="H48" s="76">
        <v>1</v>
      </c>
      <c r="I48" s="76">
        <v>1</v>
      </c>
      <c r="J48" s="77">
        <v>0</v>
      </c>
      <c r="K48" s="77">
        <v>0</v>
      </c>
      <c r="L48" s="77">
        <v>0</v>
      </c>
      <c r="M48" s="118">
        <f t="shared" si="0"/>
        <v>1.0909090909090908</v>
      </c>
      <c r="N48" s="74"/>
    </row>
    <row r="49" spans="1:14" ht="22" customHeight="1">
      <c r="A49" s="99" t="s">
        <v>11</v>
      </c>
      <c r="B49" s="75">
        <v>2</v>
      </c>
      <c r="C49" s="75">
        <v>2</v>
      </c>
      <c r="D49" s="75">
        <v>2</v>
      </c>
      <c r="E49" s="75">
        <v>2</v>
      </c>
      <c r="F49" s="77">
        <v>0</v>
      </c>
      <c r="G49" s="75">
        <v>2</v>
      </c>
      <c r="H49" s="77">
        <v>0</v>
      </c>
      <c r="I49" s="77">
        <v>0</v>
      </c>
      <c r="J49" s="77">
        <v>0</v>
      </c>
      <c r="K49" s="77">
        <v>0</v>
      </c>
      <c r="L49" s="76">
        <v>1</v>
      </c>
      <c r="M49" s="118">
        <f t="shared" si="0"/>
        <v>1</v>
      </c>
      <c r="N49" s="74"/>
    </row>
    <row r="50" spans="1:14" ht="22" customHeight="1">
      <c r="A50" s="98" t="s">
        <v>21</v>
      </c>
      <c r="B50" s="73">
        <v>3</v>
      </c>
      <c r="C50" s="75">
        <v>2</v>
      </c>
      <c r="D50" s="76">
        <v>1</v>
      </c>
      <c r="E50" s="75">
        <v>2</v>
      </c>
      <c r="F50" s="77">
        <v>0</v>
      </c>
      <c r="G50" s="76">
        <v>1</v>
      </c>
      <c r="H50" s="77">
        <v>0</v>
      </c>
      <c r="I50" s="77">
        <v>0</v>
      </c>
      <c r="J50" s="76">
        <v>1</v>
      </c>
      <c r="K50" s="77">
        <v>0</v>
      </c>
      <c r="L50" s="77">
        <v>0</v>
      </c>
      <c r="M50" s="118">
        <f t="shared" si="0"/>
        <v>0.90909090909090906</v>
      </c>
      <c r="N50" s="74"/>
    </row>
    <row r="51" spans="1:14" ht="22" customHeight="1">
      <c r="A51" s="98" t="s">
        <v>2</v>
      </c>
      <c r="B51" s="73">
        <v>3</v>
      </c>
      <c r="C51" s="73">
        <v>3</v>
      </c>
      <c r="D51" s="73">
        <v>3</v>
      </c>
      <c r="E51" s="73">
        <v>3</v>
      </c>
      <c r="F51" s="73">
        <v>3</v>
      </c>
      <c r="G51" s="73">
        <v>3</v>
      </c>
      <c r="H51" s="73">
        <v>3</v>
      </c>
      <c r="I51" s="73">
        <v>3</v>
      </c>
      <c r="J51" s="73">
        <v>3</v>
      </c>
      <c r="K51" s="73">
        <v>3</v>
      </c>
      <c r="L51" s="73">
        <v>3</v>
      </c>
      <c r="M51" s="118">
        <f t="shared" si="0"/>
        <v>3</v>
      </c>
      <c r="N51" s="74"/>
    </row>
    <row r="52" spans="1:14" ht="22" customHeight="1">
      <c r="A52" s="98" t="s">
        <v>34</v>
      </c>
      <c r="B52" s="107">
        <v>3</v>
      </c>
      <c r="C52" s="107">
        <v>3</v>
      </c>
      <c r="D52" s="80">
        <v>2</v>
      </c>
      <c r="E52" s="81">
        <v>1</v>
      </c>
      <c r="F52" s="107">
        <v>3</v>
      </c>
      <c r="G52" s="80">
        <v>2</v>
      </c>
      <c r="H52" s="80">
        <v>2</v>
      </c>
      <c r="I52" s="81">
        <v>1</v>
      </c>
      <c r="J52" s="82">
        <v>0</v>
      </c>
      <c r="K52" s="82">
        <v>0</v>
      </c>
      <c r="L52" s="82">
        <v>0</v>
      </c>
      <c r="M52" s="118">
        <f t="shared" si="0"/>
        <v>1.5454545454545454</v>
      </c>
      <c r="N52" s="74"/>
    </row>
    <row r="53" spans="1:14" ht="22" customHeight="1">
      <c r="A53" s="99" t="s">
        <v>35</v>
      </c>
      <c r="B53" s="73">
        <v>3</v>
      </c>
      <c r="C53" s="73">
        <v>3</v>
      </c>
      <c r="D53" s="73">
        <v>3</v>
      </c>
      <c r="E53" s="75">
        <v>2</v>
      </c>
      <c r="F53" s="77">
        <v>0</v>
      </c>
      <c r="G53" s="76">
        <v>1</v>
      </c>
      <c r="H53" s="77">
        <v>0</v>
      </c>
      <c r="I53" s="77">
        <v>0</v>
      </c>
      <c r="J53" s="77">
        <v>0</v>
      </c>
      <c r="K53" s="76">
        <v>1</v>
      </c>
      <c r="L53" s="75">
        <v>2</v>
      </c>
      <c r="M53" s="118">
        <f t="shared" si="0"/>
        <v>1.3636363636363635</v>
      </c>
      <c r="N53" s="74"/>
    </row>
    <row r="54" spans="1:14" ht="27" customHeight="1">
      <c r="A54" s="98" t="s">
        <v>47</v>
      </c>
      <c r="B54" s="108">
        <v>2</v>
      </c>
      <c r="C54" s="109">
        <v>1</v>
      </c>
      <c r="D54" s="109">
        <v>1</v>
      </c>
      <c r="E54" s="108">
        <v>2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09">
        <v>1</v>
      </c>
      <c r="L54" s="110">
        <v>0</v>
      </c>
      <c r="M54" s="118">
        <f t="shared" si="0"/>
        <v>0.63636363636363635</v>
      </c>
      <c r="N54" s="83"/>
    </row>
    <row r="55" spans="1:14" ht="15" customHeight="1">
      <c r="A55" s="70"/>
    </row>
    <row r="57" spans="1:14" ht="15" customHeight="1">
      <c r="A57" s="55"/>
    </row>
    <row r="58" spans="1:14" ht="15" customHeight="1">
      <c r="A58" s="55"/>
    </row>
    <row r="59" spans="1:14" ht="15" customHeight="1">
      <c r="A59" s="55"/>
    </row>
    <row r="60" spans="1:14" ht="15" customHeight="1">
      <c r="A60" s="55"/>
    </row>
    <row r="61" spans="1:14" ht="15" customHeight="1">
      <c r="A61" s="55"/>
    </row>
    <row r="62" spans="1:14" ht="15" customHeight="1">
      <c r="A62" s="55"/>
    </row>
    <row r="63" spans="1:14" ht="15" customHeight="1">
      <c r="A63" s="55"/>
    </row>
    <row r="64" spans="1:14" ht="15" customHeight="1">
      <c r="A64" s="55"/>
    </row>
    <row r="65" spans="1:1" ht="15" customHeight="1">
      <c r="A65" s="55"/>
    </row>
    <row r="66" spans="1:1" ht="15" customHeight="1">
      <c r="A66" s="55"/>
    </row>
    <row r="67" spans="1:1" ht="15" customHeight="1">
      <c r="A67" s="55"/>
    </row>
    <row r="68" spans="1:1" ht="15" customHeight="1">
      <c r="A68" s="55"/>
    </row>
    <row r="69" spans="1:1" ht="15" customHeight="1">
      <c r="A69" s="55"/>
    </row>
    <row r="70" spans="1:1" ht="15" customHeight="1">
      <c r="A70" s="55"/>
    </row>
    <row r="71" spans="1:1" ht="15" customHeight="1">
      <c r="A71" s="55"/>
    </row>
    <row r="72" spans="1:1" ht="15" customHeight="1">
      <c r="A72" s="55"/>
    </row>
    <row r="73" spans="1:1" ht="15" customHeight="1">
      <c r="A73" s="55"/>
    </row>
    <row r="74" spans="1:1" ht="15" customHeight="1">
      <c r="A74" s="55"/>
    </row>
    <row r="75" spans="1:1" ht="15" customHeight="1">
      <c r="A75" s="55"/>
    </row>
    <row r="76" spans="1:1" ht="15" customHeight="1">
      <c r="A76" s="55"/>
    </row>
    <row r="77" spans="1:1" ht="15" customHeight="1">
      <c r="A77" s="55"/>
    </row>
    <row r="78" spans="1:1" ht="15" customHeight="1">
      <c r="A78" s="55"/>
    </row>
    <row r="79" spans="1:1" ht="15" customHeight="1">
      <c r="A79" s="55"/>
    </row>
    <row r="80" spans="1:1" ht="15" customHeight="1">
      <c r="A80" s="55"/>
    </row>
    <row r="81" spans="1:1" ht="15" customHeight="1">
      <c r="A81" s="55"/>
    </row>
    <row r="82" spans="1:1" ht="15" customHeight="1">
      <c r="A82" s="55"/>
    </row>
    <row r="83" spans="1:1" ht="15" customHeight="1">
      <c r="A83" s="55"/>
    </row>
    <row r="84" spans="1:1" ht="15" customHeight="1">
      <c r="A84" s="55"/>
    </row>
    <row r="85" spans="1:1" ht="15" customHeight="1">
      <c r="A85" s="55"/>
    </row>
    <row r="86" spans="1:1" ht="15" customHeight="1">
      <c r="A86" s="55"/>
    </row>
    <row r="87" spans="1:1" ht="15" customHeight="1">
      <c r="A87" s="55"/>
    </row>
    <row r="88" spans="1:1" ht="15" customHeight="1">
      <c r="A88" s="55"/>
    </row>
    <row r="89" spans="1:1" ht="15" customHeight="1">
      <c r="A89" s="55"/>
    </row>
    <row r="90" spans="1:1" ht="15" customHeight="1">
      <c r="A90" s="55"/>
    </row>
    <row r="91" spans="1:1" ht="15" customHeight="1">
      <c r="A91" s="55"/>
    </row>
    <row r="92" spans="1:1" ht="15" customHeight="1">
      <c r="A92" s="55"/>
    </row>
    <row r="93" spans="1:1" ht="15" customHeight="1">
      <c r="A93" s="55"/>
    </row>
    <row r="94" spans="1:1" ht="15" customHeight="1">
      <c r="A94" s="55"/>
    </row>
    <row r="95" spans="1:1" ht="15" customHeight="1">
      <c r="A95" s="55"/>
    </row>
    <row r="96" spans="1:1" ht="15" customHeight="1">
      <c r="A96" s="55"/>
    </row>
    <row r="97" spans="1:1" ht="15" customHeight="1">
      <c r="A97" s="55"/>
    </row>
    <row r="98" spans="1:1" ht="15" customHeight="1">
      <c r="A98" s="55"/>
    </row>
    <row r="99" spans="1:1" ht="15" customHeight="1">
      <c r="A99" s="55"/>
    </row>
    <row r="100" spans="1:1" ht="15" customHeight="1">
      <c r="A100" s="55"/>
    </row>
    <row r="101" spans="1:1" ht="15" customHeight="1">
      <c r="A101" s="55"/>
    </row>
    <row r="102" spans="1:1" ht="15" customHeight="1">
      <c r="A102" s="55"/>
    </row>
    <row r="103" spans="1:1" ht="15" customHeight="1">
      <c r="A103" s="55"/>
    </row>
    <row r="104" spans="1:1" ht="15" customHeight="1">
      <c r="A104" s="55"/>
    </row>
    <row r="105" spans="1:1" ht="15" customHeight="1">
      <c r="A105" s="55"/>
    </row>
    <row r="106" spans="1:1" ht="15" customHeight="1">
      <c r="A106" s="55"/>
    </row>
    <row r="107" spans="1:1" ht="15" customHeight="1">
      <c r="A107" s="55"/>
    </row>
    <row r="108" spans="1:1" ht="15" customHeight="1">
      <c r="A108" s="55"/>
    </row>
    <row r="109" spans="1:1" ht="15" customHeight="1">
      <c r="A109" s="55"/>
    </row>
    <row r="110" spans="1:1" ht="15" customHeight="1">
      <c r="A110" s="55"/>
    </row>
    <row r="111" spans="1:1" ht="15" customHeight="1">
      <c r="A111" s="55"/>
    </row>
    <row r="112" spans="1:1" ht="15" customHeight="1">
      <c r="A112" s="55"/>
    </row>
    <row r="113" spans="1:1" ht="15" customHeight="1">
      <c r="A113" s="55"/>
    </row>
    <row r="114" spans="1:1" ht="15" customHeight="1">
      <c r="A114" s="55"/>
    </row>
    <row r="115" spans="1:1" ht="15" customHeight="1">
      <c r="A115" s="55"/>
    </row>
    <row r="116" spans="1:1" ht="15" customHeight="1">
      <c r="A116" s="55"/>
    </row>
    <row r="117" spans="1:1" ht="15" customHeight="1">
      <c r="A117" s="55"/>
    </row>
    <row r="118" spans="1:1" ht="15" customHeight="1">
      <c r="A118" s="55"/>
    </row>
    <row r="119" spans="1:1" ht="15" customHeight="1">
      <c r="A119" s="55"/>
    </row>
    <row r="120" spans="1:1" ht="15" customHeight="1">
      <c r="A120" s="55"/>
    </row>
    <row r="121" spans="1:1" ht="15" customHeight="1">
      <c r="A121" s="55"/>
    </row>
    <row r="122" spans="1:1" ht="15" customHeight="1">
      <c r="A122" s="55"/>
    </row>
    <row r="123" spans="1:1" ht="15" customHeight="1">
      <c r="A123" s="55"/>
    </row>
    <row r="124" spans="1:1" ht="15" customHeight="1">
      <c r="A124" s="55"/>
    </row>
    <row r="125" spans="1:1" ht="15" customHeight="1">
      <c r="A125" s="55"/>
    </row>
    <row r="126" spans="1:1" ht="15" customHeight="1">
      <c r="A126" s="55"/>
    </row>
    <row r="127" spans="1:1" ht="15" customHeight="1">
      <c r="A127" s="55"/>
    </row>
    <row r="128" spans="1:1" ht="15" customHeight="1">
      <c r="A128" s="55"/>
    </row>
    <row r="129" spans="1:1" ht="15" customHeight="1">
      <c r="A129" s="55"/>
    </row>
    <row r="130" spans="1:1" ht="15" customHeight="1">
      <c r="A130" s="55"/>
    </row>
    <row r="131" spans="1:1" ht="15" customHeight="1">
      <c r="A131" s="55"/>
    </row>
    <row r="132" spans="1:1" ht="15" customHeight="1">
      <c r="A132" s="55"/>
    </row>
    <row r="133" spans="1:1" ht="15" customHeight="1">
      <c r="A133" s="55"/>
    </row>
    <row r="134" spans="1:1" ht="15" customHeight="1">
      <c r="A134" s="55"/>
    </row>
    <row r="135" spans="1:1" ht="15" customHeight="1">
      <c r="A135" s="55"/>
    </row>
    <row r="136" spans="1:1" ht="15" customHeight="1">
      <c r="A136" s="55"/>
    </row>
    <row r="137" spans="1:1" ht="15" customHeight="1">
      <c r="A137" s="55"/>
    </row>
    <row r="138" spans="1:1" ht="15" customHeight="1">
      <c r="A138" s="55"/>
    </row>
    <row r="139" spans="1:1" ht="15" customHeight="1">
      <c r="A139" s="55"/>
    </row>
    <row r="140" spans="1:1" ht="15" customHeight="1">
      <c r="A140" s="55"/>
    </row>
    <row r="141" spans="1:1" ht="15" customHeight="1">
      <c r="A141" s="55"/>
    </row>
    <row r="142" spans="1:1" ht="15" customHeight="1">
      <c r="A142" s="55"/>
    </row>
    <row r="143" spans="1:1" ht="15" customHeight="1">
      <c r="A143" s="55"/>
    </row>
    <row r="144" spans="1:1" ht="15" customHeight="1">
      <c r="A144" s="55"/>
    </row>
    <row r="145" spans="1:1" ht="15" customHeight="1">
      <c r="A145" s="55"/>
    </row>
    <row r="146" spans="1:1" ht="15" customHeight="1">
      <c r="A146" s="55"/>
    </row>
    <row r="147" spans="1:1" ht="15" customHeight="1">
      <c r="A147" s="55"/>
    </row>
    <row r="148" spans="1:1" ht="15" customHeight="1">
      <c r="A148" s="55"/>
    </row>
    <row r="149" spans="1:1" ht="15" customHeight="1">
      <c r="A149" s="55"/>
    </row>
    <row r="150" spans="1:1" ht="15" customHeight="1">
      <c r="A150" s="55"/>
    </row>
    <row r="151" spans="1:1" ht="15" customHeight="1">
      <c r="A151" s="55"/>
    </row>
    <row r="152" spans="1:1" ht="15" customHeight="1">
      <c r="A152" s="55"/>
    </row>
    <row r="153" spans="1:1" ht="15" customHeight="1">
      <c r="A153" s="55"/>
    </row>
    <row r="154" spans="1:1" ht="15" customHeight="1">
      <c r="A154" s="55"/>
    </row>
    <row r="155" spans="1:1" ht="15" customHeight="1">
      <c r="A155" s="55"/>
    </row>
    <row r="156" spans="1:1" ht="15" customHeight="1">
      <c r="A156" s="55"/>
    </row>
    <row r="157" spans="1:1" ht="15" customHeight="1">
      <c r="A157" s="55"/>
    </row>
    <row r="158" spans="1:1" ht="15" customHeight="1">
      <c r="A158" s="55"/>
    </row>
    <row r="159" spans="1:1" ht="15" customHeight="1">
      <c r="A159" s="55"/>
    </row>
    <row r="160" spans="1:1" ht="15" customHeight="1">
      <c r="A160" s="55"/>
    </row>
    <row r="161" spans="1:1" ht="15" customHeight="1">
      <c r="A161" s="55"/>
    </row>
    <row r="162" spans="1:1" ht="15" customHeight="1">
      <c r="A162" s="55"/>
    </row>
    <row r="163" spans="1:1" ht="15" customHeight="1">
      <c r="A163" s="55"/>
    </row>
    <row r="164" spans="1:1" ht="15" customHeight="1">
      <c r="A164" s="55"/>
    </row>
    <row r="165" spans="1:1" ht="15" customHeight="1">
      <c r="A165" s="55"/>
    </row>
    <row r="166" spans="1:1" ht="15" customHeight="1">
      <c r="A166" s="55"/>
    </row>
    <row r="167" spans="1:1" ht="15" customHeight="1">
      <c r="A167" s="55"/>
    </row>
    <row r="168" spans="1:1" ht="15" customHeight="1">
      <c r="A168" s="55"/>
    </row>
    <row r="169" spans="1:1" ht="15" customHeight="1">
      <c r="A169" s="55"/>
    </row>
    <row r="170" spans="1:1" ht="15" customHeight="1">
      <c r="A170" s="55"/>
    </row>
    <row r="171" spans="1:1" ht="15" customHeight="1">
      <c r="A171" s="55"/>
    </row>
    <row r="172" spans="1:1" ht="15" customHeight="1">
      <c r="A172" s="55"/>
    </row>
    <row r="173" spans="1:1" ht="15" customHeight="1">
      <c r="A173" s="55"/>
    </row>
    <row r="174" spans="1:1" ht="15" customHeight="1">
      <c r="A174" s="55"/>
    </row>
    <row r="175" spans="1:1" ht="15" customHeight="1">
      <c r="A175" s="55"/>
    </row>
    <row r="176" spans="1:1" ht="15" customHeight="1">
      <c r="A176" s="55"/>
    </row>
    <row r="177" spans="1:1" ht="15" customHeight="1">
      <c r="A177" s="55"/>
    </row>
    <row r="178" spans="1:1" ht="15" customHeight="1">
      <c r="A178" s="55"/>
    </row>
    <row r="179" spans="1:1" ht="15" customHeight="1">
      <c r="A179" s="55"/>
    </row>
    <row r="180" spans="1:1" ht="15" customHeight="1">
      <c r="A180" s="55"/>
    </row>
    <row r="181" spans="1:1" ht="15" customHeight="1">
      <c r="A181" s="55"/>
    </row>
    <row r="182" spans="1:1" ht="15" customHeight="1">
      <c r="A182" s="55"/>
    </row>
    <row r="183" spans="1:1" ht="15" customHeight="1">
      <c r="A183" s="55"/>
    </row>
    <row r="184" spans="1:1" ht="15" customHeight="1">
      <c r="A184" s="55"/>
    </row>
    <row r="185" spans="1:1" ht="15" customHeight="1">
      <c r="A185" s="55"/>
    </row>
    <row r="186" spans="1:1" ht="15" customHeight="1">
      <c r="A186" s="55"/>
    </row>
    <row r="187" spans="1:1" ht="15" customHeight="1">
      <c r="A187" s="55"/>
    </row>
    <row r="188" spans="1:1" ht="15" customHeight="1">
      <c r="A188" s="55"/>
    </row>
    <row r="189" spans="1:1" ht="15" customHeight="1">
      <c r="A189" s="55"/>
    </row>
    <row r="190" spans="1:1" ht="15" customHeight="1">
      <c r="A190" s="55"/>
    </row>
    <row r="191" spans="1:1" ht="15" customHeight="1">
      <c r="A191" s="55"/>
    </row>
    <row r="192" spans="1:1" ht="15" customHeight="1">
      <c r="A192" s="55"/>
    </row>
    <row r="193" spans="1:1" ht="15" customHeight="1">
      <c r="A193" s="55"/>
    </row>
    <row r="194" spans="1:1" ht="15" customHeight="1">
      <c r="A194" s="55"/>
    </row>
    <row r="195" spans="1:1" ht="15" customHeight="1">
      <c r="A195" s="55"/>
    </row>
    <row r="196" spans="1:1" ht="15" customHeight="1">
      <c r="A196" s="55"/>
    </row>
    <row r="197" spans="1:1" ht="15" customHeight="1">
      <c r="A197" s="55"/>
    </row>
    <row r="198" spans="1:1" ht="15" customHeight="1">
      <c r="A198" s="55"/>
    </row>
    <row r="199" spans="1:1" ht="15" customHeight="1">
      <c r="A199" s="55"/>
    </row>
    <row r="200" spans="1:1" ht="15" customHeight="1">
      <c r="A200" s="55"/>
    </row>
    <row r="201" spans="1:1" ht="15" customHeight="1">
      <c r="A201" s="55"/>
    </row>
    <row r="202" spans="1:1" ht="15" customHeight="1">
      <c r="A202" s="55"/>
    </row>
  </sheetData>
  <printOptions horizontalCentered="1" verticalCentered="1"/>
  <pageMargins left="0" right="0" top="0" bottom="0" header="0" footer="0"/>
  <pageSetup scale="55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DD48-5296-414F-ABBA-AD1495A3E6E0}">
  <sheetPr>
    <pageSetUpPr fitToPage="1"/>
  </sheetPr>
  <dimension ref="A1:O195"/>
  <sheetViews>
    <sheetView showGridLines="0" topLeftCell="A37" workbookViewId="0">
      <selection activeCell="B54" sqref="B54:K54"/>
    </sheetView>
  </sheetViews>
  <sheetFormatPr baseColWidth="10" defaultColWidth="14.33203125" defaultRowHeight="15" customHeight="1"/>
  <cols>
    <col min="1" max="1" width="19" style="48" customWidth="1"/>
    <col min="2" max="2" width="11.6640625" style="58" customWidth="1"/>
    <col min="3" max="3" width="12.33203125" style="58" customWidth="1"/>
    <col min="4" max="4" width="13.6640625" style="58" customWidth="1"/>
    <col min="5" max="5" width="12.1640625" style="58" customWidth="1"/>
    <col min="6" max="6" width="16.83203125" style="58" customWidth="1"/>
    <col min="7" max="7" width="14.83203125" style="58" customWidth="1"/>
    <col min="8" max="8" width="12" style="58" customWidth="1"/>
    <col min="9" max="9" width="15.6640625" style="58" customWidth="1"/>
    <col min="10" max="10" width="15.83203125" style="58" customWidth="1"/>
    <col min="11" max="11" width="13.6640625" style="58" customWidth="1"/>
    <col min="12" max="12" width="11.6640625" style="58" customWidth="1"/>
    <col min="13" max="13" width="1.1640625" style="58" customWidth="1"/>
    <col min="14" max="15" width="59.83203125" style="58" customWidth="1"/>
    <col min="16" max="256" width="14.33203125" style="58"/>
    <col min="257" max="257" width="22.5" style="58" customWidth="1"/>
    <col min="258" max="258" width="11.6640625" style="58" customWidth="1"/>
    <col min="259" max="259" width="12.33203125" style="58" customWidth="1"/>
    <col min="260" max="260" width="13.6640625" style="58" customWidth="1"/>
    <col min="261" max="261" width="12.1640625" style="58" customWidth="1"/>
    <col min="262" max="262" width="16.83203125" style="58" customWidth="1"/>
    <col min="263" max="263" width="14.83203125" style="58" customWidth="1"/>
    <col min="264" max="264" width="12" style="58" customWidth="1"/>
    <col min="265" max="265" width="15.6640625" style="58" customWidth="1"/>
    <col min="266" max="266" width="15.83203125" style="58" customWidth="1"/>
    <col min="267" max="267" width="13.6640625" style="58" customWidth="1"/>
    <col min="268" max="268" width="11.6640625" style="58" customWidth="1"/>
    <col min="269" max="269" width="1.1640625" style="58" customWidth="1"/>
    <col min="270" max="271" width="59.83203125" style="58" customWidth="1"/>
    <col min="272" max="512" width="14.33203125" style="58"/>
    <col min="513" max="513" width="22.5" style="58" customWidth="1"/>
    <col min="514" max="514" width="11.6640625" style="58" customWidth="1"/>
    <col min="515" max="515" width="12.33203125" style="58" customWidth="1"/>
    <col min="516" max="516" width="13.6640625" style="58" customWidth="1"/>
    <col min="517" max="517" width="12.1640625" style="58" customWidth="1"/>
    <col min="518" max="518" width="16.83203125" style="58" customWidth="1"/>
    <col min="519" max="519" width="14.83203125" style="58" customWidth="1"/>
    <col min="520" max="520" width="12" style="58" customWidth="1"/>
    <col min="521" max="521" width="15.6640625" style="58" customWidth="1"/>
    <col min="522" max="522" width="15.83203125" style="58" customWidth="1"/>
    <col min="523" max="523" width="13.6640625" style="58" customWidth="1"/>
    <col min="524" max="524" width="11.6640625" style="58" customWidth="1"/>
    <col min="525" max="525" width="1.1640625" style="58" customWidth="1"/>
    <col min="526" max="527" width="59.83203125" style="58" customWidth="1"/>
    <col min="528" max="768" width="14.33203125" style="58"/>
    <col min="769" max="769" width="22.5" style="58" customWidth="1"/>
    <col min="770" max="770" width="11.6640625" style="58" customWidth="1"/>
    <col min="771" max="771" width="12.33203125" style="58" customWidth="1"/>
    <col min="772" max="772" width="13.6640625" style="58" customWidth="1"/>
    <col min="773" max="773" width="12.1640625" style="58" customWidth="1"/>
    <col min="774" max="774" width="16.83203125" style="58" customWidth="1"/>
    <col min="775" max="775" width="14.83203125" style="58" customWidth="1"/>
    <col min="776" max="776" width="12" style="58" customWidth="1"/>
    <col min="777" max="777" width="15.6640625" style="58" customWidth="1"/>
    <col min="778" max="778" width="15.83203125" style="58" customWidth="1"/>
    <col min="779" max="779" width="13.6640625" style="58" customWidth="1"/>
    <col min="780" max="780" width="11.6640625" style="58" customWidth="1"/>
    <col min="781" max="781" width="1.1640625" style="58" customWidth="1"/>
    <col min="782" max="783" width="59.83203125" style="58" customWidth="1"/>
    <col min="784" max="1024" width="14.33203125" style="58"/>
    <col min="1025" max="1025" width="22.5" style="58" customWidth="1"/>
    <col min="1026" max="1026" width="11.6640625" style="58" customWidth="1"/>
    <col min="1027" max="1027" width="12.33203125" style="58" customWidth="1"/>
    <col min="1028" max="1028" width="13.6640625" style="58" customWidth="1"/>
    <col min="1029" max="1029" width="12.1640625" style="58" customWidth="1"/>
    <col min="1030" max="1030" width="16.83203125" style="58" customWidth="1"/>
    <col min="1031" max="1031" width="14.83203125" style="58" customWidth="1"/>
    <col min="1032" max="1032" width="12" style="58" customWidth="1"/>
    <col min="1033" max="1033" width="15.6640625" style="58" customWidth="1"/>
    <col min="1034" max="1034" width="15.83203125" style="58" customWidth="1"/>
    <col min="1035" max="1035" width="13.6640625" style="58" customWidth="1"/>
    <col min="1036" max="1036" width="11.6640625" style="58" customWidth="1"/>
    <col min="1037" max="1037" width="1.1640625" style="58" customWidth="1"/>
    <col min="1038" max="1039" width="59.83203125" style="58" customWidth="1"/>
    <col min="1040" max="1280" width="14.33203125" style="58"/>
    <col min="1281" max="1281" width="22.5" style="58" customWidth="1"/>
    <col min="1282" max="1282" width="11.6640625" style="58" customWidth="1"/>
    <col min="1283" max="1283" width="12.33203125" style="58" customWidth="1"/>
    <col min="1284" max="1284" width="13.6640625" style="58" customWidth="1"/>
    <col min="1285" max="1285" width="12.1640625" style="58" customWidth="1"/>
    <col min="1286" max="1286" width="16.83203125" style="58" customWidth="1"/>
    <col min="1287" max="1287" width="14.83203125" style="58" customWidth="1"/>
    <col min="1288" max="1288" width="12" style="58" customWidth="1"/>
    <col min="1289" max="1289" width="15.6640625" style="58" customWidth="1"/>
    <col min="1290" max="1290" width="15.83203125" style="58" customWidth="1"/>
    <col min="1291" max="1291" width="13.6640625" style="58" customWidth="1"/>
    <col min="1292" max="1292" width="11.6640625" style="58" customWidth="1"/>
    <col min="1293" max="1293" width="1.1640625" style="58" customWidth="1"/>
    <col min="1294" max="1295" width="59.83203125" style="58" customWidth="1"/>
    <col min="1296" max="1536" width="14.33203125" style="58"/>
    <col min="1537" max="1537" width="22.5" style="58" customWidth="1"/>
    <col min="1538" max="1538" width="11.6640625" style="58" customWidth="1"/>
    <col min="1539" max="1539" width="12.33203125" style="58" customWidth="1"/>
    <col min="1540" max="1540" width="13.6640625" style="58" customWidth="1"/>
    <col min="1541" max="1541" width="12.1640625" style="58" customWidth="1"/>
    <col min="1542" max="1542" width="16.83203125" style="58" customWidth="1"/>
    <col min="1543" max="1543" width="14.83203125" style="58" customWidth="1"/>
    <col min="1544" max="1544" width="12" style="58" customWidth="1"/>
    <col min="1545" max="1545" width="15.6640625" style="58" customWidth="1"/>
    <col min="1546" max="1546" width="15.83203125" style="58" customWidth="1"/>
    <col min="1547" max="1547" width="13.6640625" style="58" customWidth="1"/>
    <col min="1548" max="1548" width="11.6640625" style="58" customWidth="1"/>
    <col min="1549" max="1549" width="1.1640625" style="58" customWidth="1"/>
    <col min="1550" max="1551" width="59.83203125" style="58" customWidth="1"/>
    <col min="1552" max="1792" width="14.33203125" style="58"/>
    <col min="1793" max="1793" width="22.5" style="58" customWidth="1"/>
    <col min="1794" max="1794" width="11.6640625" style="58" customWidth="1"/>
    <col min="1795" max="1795" width="12.33203125" style="58" customWidth="1"/>
    <col min="1796" max="1796" width="13.6640625" style="58" customWidth="1"/>
    <col min="1797" max="1797" width="12.1640625" style="58" customWidth="1"/>
    <col min="1798" max="1798" width="16.83203125" style="58" customWidth="1"/>
    <col min="1799" max="1799" width="14.83203125" style="58" customWidth="1"/>
    <col min="1800" max="1800" width="12" style="58" customWidth="1"/>
    <col min="1801" max="1801" width="15.6640625" style="58" customWidth="1"/>
    <col min="1802" max="1802" width="15.83203125" style="58" customWidth="1"/>
    <col min="1803" max="1803" width="13.6640625" style="58" customWidth="1"/>
    <col min="1804" max="1804" width="11.6640625" style="58" customWidth="1"/>
    <col min="1805" max="1805" width="1.1640625" style="58" customWidth="1"/>
    <col min="1806" max="1807" width="59.83203125" style="58" customWidth="1"/>
    <col min="1808" max="2048" width="14.33203125" style="58"/>
    <col min="2049" max="2049" width="22.5" style="58" customWidth="1"/>
    <col min="2050" max="2050" width="11.6640625" style="58" customWidth="1"/>
    <col min="2051" max="2051" width="12.33203125" style="58" customWidth="1"/>
    <col min="2052" max="2052" width="13.6640625" style="58" customWidth="1"/>
    <col min="2053" max="2053" width="12.1640625" style="58" customWidth="1"/>
    <col min="2054" max="2054" width="16.83203125" style="58" customWidth="1"/>
    <col min="2055" max="2055" width="14.83203125" style="58" customWidth="1"/>
    <col min="2056" max="2056" width="12" style="58" customWidth="1"/>
    <col min="2057" max="2057" width="15.6640625" style="58" customWidth="1"/>
    <col min="2058" max="2058" width="15.83203125" style="58" customWidth="1"/>
    <col min="2059" max="2059" width="13.6640625" style="58" customWidth="1"/>
    <col min="2060" max="2060" width="11.6640625" style="58" customWidth="1"/>
    <col min="2061" max="2061" width="1.1640625" style="58" customWidth="1"/>
    <col min="2062" max="2063" width="59.83203125" style="58" customWidth="1"/>
    <col min="2064" max="2304" width="14.33203125" style="58"/>
    <col min="2305" max="2305" width="22.5" style="58" customWidth="1"/>
    <col min="2306" max="2306" width="11.6640625" style="58" customWidth="1"/>
    <col min="2307" max="2307" width="12.33203125" style="58" customWidth="1"/>
    <col min="2308" max="2308" width="13.6640625" style="58" customWidth="1"/>
    <col min="2309" max="2309" width="12.1640625" style="58" customWidth="1"/>
    <col min="2310" max="2310" width="16.83203125" style="58" customWidth="1"/>
    <col min="2311" max="2311" width="14.83203125" style="58" customWidth="1"/>
    <col min="2312" max="2312" width="12" style="58" customWidth="1"/>
    <col min="2313" max="2313" width="15.6640625" style="58" customWidth="1"/>
    <col min="2314" max="2314" width="15.83203125" style="58" customWidth="1"/>
    <col min="2315" max="2315" width="13.6640625" style="58" customWidth="1"/>
    <col min="2316" max="2316" width="11.6640625" style="58" customWidth="1"/>
    <col min="2317" max="2317" width="1.1640625" style="58" customWidth="1"/>
    <col min="2318" max="2319" width="59.83203125" style="58" customWidth="1"/>
    <col min="2320" max="2560" width="14.33203125" style="58"/>
    <col min="2561" max="2561" width="22.5" style="58" customWidth="1"/>
    <col min="2562" max="2562" width="11.6640625" style="58" customWidth="1"/>
    <col min="2563" max="2563" width="12.33203125" style="58" customWidth="1"/>
    <col min="2564" max="2564" width="13.6640625" style="58" customWidth="1"/>
    <col min="2565" max="2565" width="12.1640625" style="58" customWidth="1"/>
    <col min="2566" max="2566" width="16.83203125" style="58" customWidth="1"/>
    <col min="2567" max="2567" width="14.83203125" style="58" customWidth="1"/>
    <col min="2568" max="2568" width="12" style="58" customWidth="1"/>
    <col min="2569" max="2569" width="15.6640625" style="58" customWidth="1"/>
    <col min="2570" max="2570" width="15.83203125" style="58" customWidth="1"/>
    <col min="2571" max="2571" width="13.6640625" style="58" customWidth="1"/>
    <col min="2572" max="2572" width="11.6640625" style="58" customWidth="1"/>
    <col min="2573" max="2573" width="1.1640625" style="58" customWidth="1"/>
    <col min="2574" max="2575" width="59.83203125" style="58" customWidth="1"/>
    <col min="2576" max="2816" width="14.33203125" style="58"/>
    <col min="2817" max="2817" width="22.5" style="58" customWidth="1"/>
    <col min="2818" max="2818" width="11.6640625" style="58" customWidth="1"/>
    <col min="2819" max="2819" width="12.33203125" style="58" customWidth="1"/>
    <col min="2820" max="2820" width="13.6640625" style="58" customWidth="1"/>
    <col min="2821" max="2821" width="12.1640625" style="58" customWidth="1"/>
    <col min="2822" max="2822" width="16.83203125" style="58" customWidth="1"/>
    <col min="2823" max="2823" width="14.83203125" style="58" customWidth="1"/>
    <col min="2824" max="2824" width="12" style="58" customWidth="1"/>
    <col min="2825" max="2825" width="15.6640625" style="58" customWidth="1"/>
    <col min="2826" max="2826" width="15.83203125" style="58" customWidth="1"/>
    <col min="2827" max="2827" width="13.6640625" style="58" customWidth="1"/>
    <col min="2828" max="2828" width="11.6640625" style="58" customWidth="1"/>
    <col min="2829" max="2829" width="1.1640625" style="58" customWidth="1"/>
    <col min="2830" max="2831" width="59.83203125" style="58" customWidth="1"/>
    <col min="2832" max="3072" width="14.33203125" style="58"/>
    <col min="3073" max="3073" width="22.5" style="58" customWidth="1"/>
    <col min="3074" max="3074" width="11.6640625" style="58" customWidth="1"/>
    <col min="3075" max="3075" width="12.33203125" style="58" customWidth="1"/>
    <col min="3076" max="3076" width="13.6640625" style="58" customWidth="1"/>
    <col min="3077" max="3077" width="12.1640625" style="58" customWidth="1"/>
    <col min="3078" max="3078" width="16.83203125" style="58" customWidth="1"/>
    <col min="3079" max="3079" width="14.83203125" style="58" customWidth="1"/>
    <col min="3080" max="3080" width="12" style="58" customWidth="1"/>
    <col min="3081" max="3081" width="15.6640625" style="58" customWidth="1"/>
    <col min="3082" max="3082" width="15.83203125" style="58" customWidth="1"/>
    <col min="3083" max="3083" width="13.6640625" style="58" customWidth="1"/>
    <col min="3084" max="3084" width="11.6640625" style="58" customWidth="1"/>
    <col min="3085" max="3085" width="1.1640625" style="58" customWidth="1"/>
    <col min="3086" max="3087" width="59.83203125" style="58" customWidth="1"/>
    <col min="3088" max="3328" width="14.33203125" style="58"/>
    <col min="3329" max="3329" width="22.5" style="58" customWidth="1"/>
    <col min="3330" max="3330" width="11.6640625" style="58" customWidth="1"/>
    <col min="3331" max="3331" width="12.33203125" style="58" customWidth="1"/>
    <col min="3332" max="3332" width="13.6640625" style="58" customWidth="1"/>
    <col min="3333" max="3333" width="12.1640625" style="58" customWidth="1"/>
    <col min="3334" max="3334" width="16.83203125" style="58" customWidth="1"/>
    <col min="3335" max="3335" width="14.83203125" style="58" customWidth="1"/>
    <col min="3336" max="3336" width="12" style="58" customWidth="1"/>
    <col min="3337" max="3337" width="15.6640625" style="58" customWidth="1"/>
    <col min="3338" max="3338" width="15.83203125" style="58" customWidth="1"/>
    <col min="3339" max="3339" width="13.6640625" style="58" customWidth="1"/>
    <col min="3340" max="3340" width="11.6640625" style="58" customWidth="1"/>
    <col min="3341" max="3341" width="1.1640625" style="58" customWidth="1"/>
    <col min="3342" max="3343" width="59.83203125" style="58" customWidth="1"/>
    <col min="3344" max="3584" width="14.33203125" style="58"/>
    <col min="3585" max="3585" width="22.5" style="58" customWidth="1"/>
    <col min="3586" max="3586" width="11.6640625" style="58" customWidth="1"/>
    <col min="3587" max="3587" width="12.33203125" style="58" customWidth="1"/>
    <col min="3588" max="3588" width="13.6640625" style="58" customWidth="1"/>
    <col min="3589" max="3589" width="12.1640625" style="58" customWidth="1"/>
    <col min="3590" max="3590" width="16.83203125" style="58" customWidth="1"/>
    <col min="3591" max="3591" width="14.83203125" style="58" customWidth="1"/>
    <col min="3592" max="3592" width="12" style="58" customWidth="1"/>
    <col min="3593" max="3593" width="15.6640625" style="58" customWidth="1"/>
    <col min="3594" max="3594" width="15.83203125" style="58" customWidth="1"/>
    <col min="3595" max="3595" width="13.6640625" style="58" customWidth="1"/>
    <col min="3596" max="3596" width="11.6640625" style="58" customWidth="1"/>
    <col min="3597" max="3597" width="1.1640625" style="58" customWidth="1"/>
    <col min="3598" max="3599" width="59.83203125" style="58" customWidth="1"/>
    <col min="3600" max="3840" width="14.33203125" style="58"/>
    <col min="3841" max="3841" width="22.5" style="58" customWidth="1"/>
    <col min="3842" max="3842" width="11.6640625" style="58" customWidth="1"/>
    <col min="3843" max="3843" width="12.33203125" style="58" customWidth="1"/>
    <col min="3844" max="3844" width="13.6640625" style="58" customWidth="1"/>
    <col min="3845" max="3845" width="12.1640625" style="58" customWidth="1"/>
    <col min="3846" max="3846" width="16.83203125" style="58" customWidth="1"/>
    <col min="3847" max="3847" width="14.83203125" style="58" customWidth="1"/>
    <col min="3848" max="3848" width="12" style="58" customWidth="1"/>
    <col min="3849" max="3849" width="15.6640625" style="58" customWidth="1"/>
    <col min="3850" max="3850" width="15.83203125" style="58" customWidth="1"/>
    <col min="3851" max="3851" width="13.6640625" style="58" customWidth="1"/>
    <col min="3852" max="3852" width="11.6640625" style="58" customWidth="1"/>
    <col min="3853" max="3853" width="1.1640625" style="58" customWidth="1"/>
    <col min="3854" max="3855" width="59.83203125" style="58" customWidth="1"/>
    <col min="3856" max="4096" width="14.33203125" style="58"/>
    <col min="4097" max="4097" width="22.5" style="58" customWidth="1"/>
    <col min="4098" max="4098" width="11.6640625" style="58" customWidth="1"/>
    <col min="4099" max="4099" width="12.33203125" style="58" customWidth="1"/>
    <col min="4100" max="4100" width="13.6640625" style="58" customWidth="1"/>
    <col min="4101" max="4101" width="12.1640625" style="58" customWidth="1"/>
    <col min="4102" max="4102" width="16.83203125" style="58" customWidth="1"/>
    <col min="4103" max="4103" width="14.83203125" style="58" customWidth="1"/>
    <col min="4104" max="4104" width="12" style="58" customWidth="1"/>
    <col min="4105" max="4105" width="15.6640625" style="58" customWidth="1"/>
    <col min="4106" max="4106" width="15.83203125" style="58" customWidth="1"/>
    <col min="4107" max="4107" width="13.6640625" style="58" customWidth="1"/>
    <col min="4108" max="4108" width="11.6640625" style="58" customWidth="1"/>
    <col min="4109" max="4109" width="1.1640625" style="58" customWidth="1"/>
    <col min="4110" max="4111" width="59.83203125" style="58" customWidth="1"/>
    <col min="4112" max="4352" width="14.33203125" style="58"/>
    <col min="4353" max="4353" width="22.5" style="58" customWidth="1"/>
    <col min="4354" max="4354" width="11.6640625" style="58" customWidth="1"/>
    <col min="4355" max="4355" width="12.33203125" style="58" customWidth="1"/>
    <col min="4356" max="4356" width="13.6640625" style="58" customWidth="1"/>
    <col min="4357" max="4357" width="12.1640625" style="58" customWidth="1"/>
    <col min="4358" max="4358" width="16.83203125" style="58" customWidth="1"/>
    <col min="4359" max="4359" width="14.83203125" style="58" customWidth="1"/>
    <col min="4360" max="4360" width="12" style="58" customWidth="1"/>
    <col min="4361" max="4361" width="15.6640625" style="58" customWidth="1"/>
    <col min="4362" max="4362" width="15.83203125" style="58" customWidth="1"/>
    <col min="4363" max="4363" width="13.6640625" style="58" customWidth="1"/>
    <col min="4364" max="4364" width="11.6640625" style="58" customWidth="1"/>
    <col min="4365" max="4365" width="1.1640625" style="58" customWidth="1"/>
    <col min="4366" max="4367" width="59.83203125" style="58" customWidth="1"/>
    <col min="4368" max="4608" width="14.33203125" style="58"/>
    <col min="4609" max="4609" width="22.5" style="58" customWidth="1"/>
    <col min="4610" max="4610" width="11.6640625" style="58" customWidth="1"/>
    <col min="4611" max="4611" width="12.33203125" style="58" customWidth="1"/>
    <col min="4612" max="4612" width="13.6640625" style="58" customWidth="1"/>
    <col min="4613" max="4613" width="12.1640625" style="58" customWidth="1"/>
    <col min="4614" max="4614" width="16.83203125" style="58" customWidth="1"/>
    <col min="4615" max="4615" width="14.83203125" style="58" customWidth="1"/>
    <col min="4616" max="4616" width="12" style="58" customWidth="1"/>
    <col min="4617" max="4617" width="15.6640625" style="58" customWidth="1"/>
    <col min="4618" max="4618" width="15.83203125" style="58" customWidth="1"/>
    <col min="4619" max="4619" width="13.6640625" style="58" customWidth="1"/>
    <col min="4620" max="4620" width="11.6640625" style="58" customWidth="1"/>
    <col min="4621" max="4621" width="1.1640625" style="58" customWidth="1"/>
    <col min="4622" max="4623" width="59.83203125" style="58" customWidth="1"/>
    <col min="4624" max="4864" width="14.33203125" style="58"/>
    <col min="4865" max="4865" width="22.5" style="58" customWidth="1"/>
    <col min="4866" max="4866" width="11.6640625" style="58" customWidth="1"/>
    <col min="4867" max="4867" width="12.33203125" style="58" customWidth="1"/>
    <col min="4868" max="4868" width="13.6640625" style="58" customWidth="1"/>
    <col min="4869" max="4869" width="12.1640625" style="58" customWidth="1"/>
    <col min="4870" max="4870" width="16.83203125" style="58" customWidth="1"/>
    <col min="4871" max="4871" width="14.83203125" style="58" customWidth="1"/>
    <col min="4872" max="4872" width="12" style="58" customWidth="1"/>
    <col min="4873" max="4873" width="15.6640625" style="58" customWidth="1"/>
    <col min="4874" max="4874" width="15.83203125" style="58" customWidth="1"/>
    <col min="4875" max="4875" width="13.6640625" style="58" customWidth="1"/>
    <col min="4876" max="4876" width="11.6640625" style="58" customWidth="1"/>
    <col min="4877" max="4877" width="1.1640625" style="58" customWidth="1"/>
    <col min="4878" max="4879" width="59.83203125" style="58" customWidth="1"/>
    <col min="4880" max="5120" width="14.33203125" style="58"/>
    <col min="5121" max="5121" width="22.5" style="58" customWidth="1"/>
    <col min="5122" max="5122" width="11.6640625" style="58" customWidth="1"/>
    <col min="5123" max="5123" width="12.33203125" style="58" customWidth="1"/>
    <col min="5124" max="5124" width="13.6640625" style="58" customWidth="1"/>
    <col min="5125" max="5125" width="12.1640625" style="58" customWidth="1"/>
    <col min="5126" max="5126" width="16.83203125" style="58" customWidth="1"/>
    <col min="5127" max="5127" width="14.83203125" style="58" customWidth="1"/>
    <col min="5128" max="5128" width="12" style="58" customWidth="1"/>
    <col min="5129" max="5129" width="15.6640625" style="58" customWidth="1"/>
    <col min="5130" max="5130" width="15.83203125" style="58" customWidth="1"/>
    <col min="5131" max="5131" width="13.6640625" style="58" customWidth="1"/>
    <col min="5132" max="5132" width="11.6640625" style="58" customWidth="1"/>
    <col min="5133" max="5133" width="1.1640625" style="58" customWidth="1"/>
    <col min="5134" max="5135" width="59.83203125" style="58" customWidth="1"/>
    <col min="5136" max="5376" width="14.33203125" style="58"/>
    <col min="5377" max="5377" width="22.5" style="58" customWidth="1"/>
    <col min="5378" max="5378" width="11.6640625" style="58" customWidth="1"/>
    <col min="5379" max="5379" width="12.33203125" style="58" customWidth="1"/>
    <col min="5380" max="5380" width="13.6640625" style="58" customWidth="1"/>
    <col min="5381" max="5381" width="12.1640625" style="58" customWidth="1"/>
    <col min="5382" max="5382" width="16.83203125" style="58" customWidth="1"/>
    <col min="5383" max="5383" width="14.83203125" style="58" customWidth="1"/>
    <col min="5384" max="5384" width="12" style="58" customWidth="1"/>
    <col min="5385" max="5385" width="15.6640625" style="58" customWidth="1"/>
    <col min="5386" max="5386" width="15.83203125" style="58" customWidth="1"/>
    <col min="5387" max="5387" width="13.6640625" style="58" customWidth="1"/>
    <col min="5388" max="5388" width="11.6640625" style="58" customWidth="1"/>
    <col min="5389" max="5389" width="1.1640625" style="58" customWidth="1"/>
    <col min="5390" max="5391" width="59.83203125" style="58" customWidth="1"/>
    <col min="5392" max="5632" width="14.33203125" style="58"/>
    <col min="5633" max="5633" width="22.5" style="58" customWidth="1"/>
    <col min="5634" max="5634" width="11.6640625" style="58" customWidth="1"/>
    <col min="5635" max="5635" width="12.33203125" style="58" customWidth="1"/>
    <col min="5636" max="5636" width="13.6640625" style="58" customWidth="1"/>
    <col min="5637" max="5637" width="12.1640625" style="58" customWidth="1"/>
    <col min="5638" max="5638" width="16.83203125" style="58" customWidth="1"/>
    <col min="5639" max="5639" width="14.83203125" style="58" customWidth="1"/>
    <col min="5640" max="5640" width="12" style="58" customWidth="1"/>
    <col min="5641" max="5641" width="15.6640625" style="58" customWidth="1"/>
    <col min="5642" max="5642" width="15.83203125" style="58" customWidth="1"/>
    <col min="5643" max="5643" width="13.6640625" style="58" customWidth="1"/>
    <col min="5644" max="5644" width="11.6640625" style="58" customWidth="1"/>
    <col min="5645" max="5645" width="1.1640625" style="58" customWidth="1"/>
    <col min="5646" max="5647" width="59.83203125" style="58" customWidth="1"/>
    <col min="5648" max="5888" width="14.33203125" style="58"/>
    <col min="5889" max="5889" width="22.5" style="58" customWidth="1"/>
    <col min="5890" max="5890" width="11.6640625" style="58" customWidth="1"/>
    <col min="5891" max="5891" width="12.33203125" style="58" customWidth="1"/>
    <col min="5892" max="5892" width="13.6640625" style="58" customWidth="1"/>
    <col min="5893" max="5893" width="12.1640625" style="58" customWidth="1"/>
    <col min="5894" max="5894" width="16.83203125" style="58" customWidth="1"/>
    <col min="5895" max="5895" width="14.83203125" style="58" customWidth="1"/>
    <col min="5896" max="5896" width="12" style="58" customWidth="1"/>
    <col min="5897" max="5897" width="15.6640625" style="58" customWidth="1"/>
    <col min="5898" max="5898" width="15.83203125" style="58" customWidth="1"/>
    <col min="5899" max="5899" width="13.6640625" style="58" customWidth="1"/>
    <col min="5900" max="5900" width="11.6640625" style="58" customWidth="1"/>
    <col min="5901" max="5901" width="1.1640625" style="58" customWidth="1"/>
    <col min="5902" max="5903" width="59.83203125" style="58" customWidth="1"/>
    <col min="5904" max="6144" width="14.33203125" style="58"/>
    <col min="6145" max="6145" width="22.5" style="58" customWidth="1"/>
    <col min="6146" max="6146" width="11.6640625" style="58" customWidth="1"/>
    <col min="6147" max="6147" width="12.33203125" style="58" customWidth="1"/>
    <col min="6148" max="6148" width="13.6640625" style="58" customWidth="1"/>
    <col min="6149" max="6149" width="12.1640625" style="58" customWidth="1"/>
    <col min="6150" max="6150" width="16.83203125" style="58" customWidth="1"/>
    <col min="6151" max="6151" width="14.83203125" style="58" customWidth="1"/>
    <col min="6152" max="6152" width="12" style="58" customWidth="1"/>
    <col min="6153" max="6153" width="15.6640625" style="58" customWidth="1"/>
    <col min="6154" max="6154" width="15.83203125" style="58" customWidth="1"/>
    <col min="6155" max="6155" width="13.6640625" style="58" customWidth="1"/>
    <col min="6156" max="6156" width="11.6640625" style="58" customWidth="1"/>
    <col min="6157" max="6157" width="1.1640625" style="58" customWidth="1"/>
    <col min="6158" max="6159" width="59.83203125" style="58" customWidth="1"/>
    <col min="6160" max="6400" width="14.33203125" style="58"/>
    <col min="6401" max="6401" width="22.5" style="58" customWidth="1"/>
    <col min="6402" max="6402" width="11.6640625" style="58" customWidth="1"/>
    <col min="6403" max="6403" width="12.33203125" style="58" customWidth="1"/>
    <col min="6404" max="6404" width="13.6640625" style="58" customWidth="1"/>
    <col min="6405" max="6405" width="12.1640625" style="58" customWidth="1"/>
    <col min="6406" max="6406" width="16.83203125" style="58" customWidth="1"/>
    <col min="6407" max="6407" width="14.83203125" style="58" customWidth="1"/>
    <col min="6408" max="6408" width="12" style="58" customWidth="1"/>
    <col min="6409" max="6409" width="15.6640625" style="58" customWidth="1"/>
    <col min="6410" max="6410" width="15.83203125" style="58" customWidth="1"/>
    <col min="6411" max="6411" width="13.6640625" style="58" customWidth="1"/>
    <col min="6412" max="6412" width="11.6640625" style="58" customWidth="1"/>
    <col min="6413" max="6413" width="1.1640625" style="58" customWidth="1"/>
    <col min="6414" max="6415" width="59.83203125" style="58" customWidth="1"/>
    <col min="6416" max="6656" width="14.33203125" style="58"/>
    <col min="6657" max="6657" width="22.5" style="58" customWidth="1"/>
    <col min="6658" max="6658" width="11.6640625" style="58" customWidth="1"/>
    <col min="6659" max="6659" width="12.33203125" style="58" customWidth="1"/>
    <col min="6660" max="6660" width="13.6640625" style="58" customWidth="1"/>
    <col min="6661" max="6661" width="12.1640625" style="58" customWidth="1"/>
    <col min="6662" max="6662" width="16.83203125" style="58" customWidth="1"/>
    <col min="6663" max="6663" width="14.83203125" style="58" customWidth="1"/>
    <col min="6664" max="6664" width="12" style="58" customWidth="1"/>
    <col min="6665" max="6665" width="15.6640625" style="58" customWidth="1"/>
    <col min="6666" max="6666" width="15.83203125" style="58" customWidth="1"/>
    <col min="6667" max="6667" width="13.6640625" style="58" customWidth="1"/>
    <col min="6668" max="6668" width="11.6640625" style="58" customWidth="1"/>
    <col min="6669" max="6669" width="1.1640625" style="58" customWidth="1"/>
    <col min="6670" max="6671" width="59.83203125" style="58" customWidth="1"/>
    <col min="6672" max="6912" width="14.33203125" style="58"/>
    <col min="6913" max="6913" width="22.5" style="58" customWidth="1"/>
    <col min="6914" max="6914" width="11.6640625" style="58" customWidth="1"/>
    <col min="6915" max="6915" width="12.33203125" style="58" customWidth="1"/>
    <col min="6916" max="6916" width="13.6640625" style="58" customWidth="1"/>
    <col min="6917" max="6917" width="12.1640625" style="58" customWidth="1"/>
    <col min="6918" max="6918" width="16.83203125" style="58" customWidth="1"/>
    <col min="6919" max="6919" width="14.83203125" style="58" customWidth="1"/>
    <col min="6920" max="6920" width="12" style="58" customWidth="1"/>
    <col min="6921" max="6921" width="15.6640625" style="58" customWidth="1"/>
    <col min="6922" max="6922" width="15.83203125" style="58" customWidth="1"/>
    <col min="6923" max="6923" width="13.6640625" style="58" customWidth="1"/>
    <col min="6924" max="6924" width="11.6640625" style="58" customWidth="1"/>
    <col min="6925" max="6925" width="1.1640625" style="58" customWidth="1"/>
    <col min="6926" max="6927" width="59.83203125" style="58" customWidth="1"/>
    <col min="6928" max="7168" width="14.33203125" style="58"/>
    <col min="7169" max="7169" width="22.5" style="58" customWidth="1"/>
    <col min="7170" max="7170" width="11.6640625" style="58" customWidth="1"/>
    <col min="7171" max="7171" width="12.33203125" style="58" customWidth="1"/>
    <col min="7172" max="7172" width="13.6640625" style="58" customWidth="1"/>
    <col min="7173" max="7173" width="12.1640625" style="58" customWidth="1"/>
    <col min="7174" max="7174" width="16.83203125" style="58" customWidth="1"/>
    <col min="7175" max="7175" width="14.83203125" style="58" customWidth="1"/>
    <col min="7176" max="7176" width="12" style="58" customWidth="1"/>
    <col min="7177" max="7177" width="15.6640625" style="58" customWidth="1"/>
    <col min="7178" max="7178" width="15.83203125" style="58" customWidth="1"/>
    <col min="7179" max="7179" width="13.6640625" style="58" customWidth="1"/>
    <col min="7180" max="7180" width="11.6640625" style="58" customWidth="1"/>
    <col min="7181" max="7181" width="1.1640625" style="58" customWidth="1"/>
    <col min="7182" max="7183" width="59.83203125" style="58" customWidth="1"/>
    <col min="7184" max="7424" width="14.33203125" style="58"/>
    <col min="7425" max="7425" width="22.5" style="58" customWidth="1"/>
    <col min="7426" max="7426" width="11.6640625" style="58" customWidth="1"/>
    <col min="7427" max="7427" width="12.33203125" style="58" customWidth="1"/>
    <col min="7428" max="7428" width="13.6640625" style="58" customWidth="1"/>
    <col min="7429" max="7429" width="12.1640625" style="58" customWidth="1"/>
    <col min="7430" max="7430" width="16.83203125" style="58" customWidth="1"/>
    <col min="7431" max="7431" width="14.83203125" style="58" customWidth="1"/>
    <col min="7432" max="7432" width="12" style="58" customWidth="1"/>
    <col min="7433" max="7433" width="15.6640625" style="58" customWidth="1"/>
    <col min="7434" max="7434" width="15.83203125" style="58" customWidth="1"/>
    <col min="7435" max="7435" width="13.6640625" style="58" customWidth="1"/>
    <col min="7436" max="7436" width="11.6640625" style="58" customWidth="1"/>
    <col min="7437" max="7437" width="1.1640625" style="58" customWidth="1"/>
    <col min="7438" max="7439" width="59.83203125" style="58" customWidth="1"/>
    <col min="7440" max="7680" width="14.33203125" style="58"/>
    <col min="7681" max="7681" width="22.5" style="58" customWidth="1"/>
    <col min="7682" max="7682" width="11.6640625" style="58" customWidth="1"/>
    <col min="7683" max="7683" width="12.33203125" style="58" customWidth="1"/>
    <col min="7684" max="7684" width="13.6640625" style="58" customWidth="1"/>
    <col min="7685" max="7685" width="12.1640625" style="58" customWidth="1"/>
    <col min="7686" max="7686" width="16.83203125" style="58" customWidth="1"/>
    <col min="7687" max="7687" width="14.83203125" style="58" customWidth="1"/>
    <col min="7688" max="7688" width="12" style="58" customWidth="1"/>
    <col min="7689" max="7689" width="15.6640625" style="58" customWidth="1"/>
    <col min="7690" max="7690" width="15.83203125" style="58" customWidth="1"/>
    <col min="7691" max="7691" width="13.6640625" style="58" customWidth="1"/>
    <col min="7692" max="7692" width="11.6640625" style="58" customWidth="1"/>
    <col min="7693" max="7693" width="1.1640625" style="58" customWidth="1"/>
    <col min="7694" max="7695" width="59.83203125" style="58" customWidth="1"/>
    <col min="7696" max="7936" width="14.33203125" style="58"/>
    <col min="7937" max="7937" width="22.5" style="58" customWidth="1"/>
    <col min="7938" max="7938" width="11.6640625" style="58" customWidth="1"/>
    <col min="7939" max="7939" width="12.33203125" style="58" customWidth="1"/>
    <col min="7940" max="7940" width="13.6640625" style="58" customWidth="1"/>
    <col min="7941" max="7941" width="12.1640625" style="58" customWidth="1"/>
    <col min="7942" max="7942" width="16.83203125" style="58" customWidth="1"/>
    <col min="7943" max="7943" width="14.83203125" style="58" customWidth="1"/>
    <col min="7944" max="7944" width="12" style="58" customWidth="1"/>
    <col min="7945" max="7945" width="15.6640625" style="58" customWidth="1"/>
    <col min="7946" max="7946" width="15.83203125" style="58" customWidth="1"/>
    <col min="7947" max="7947" width="13.6640625" style="58" customWidth="1"/>
    <col min="7948" max="7948" width="11.6640625" style="58" customWidth="1"/>
    <col min="7949" max="7949" width="1.1640625" style="58" customWidth="1"/>
    <col min="7950" max="7951" width="59.83203125" style="58" customWidth="1"/>
    <col min="7952" max="8192" width="14.33203125" style="58"/>
    <col min="8193" max="8193" width="22.5" style="58" customWidth="1"/>
    <col min="8194" max="8194" width="11.6640625" style="58" customWidth="1"/>
    <col min="8195" max="8195" width="12.33203125" style="58" customWidth="1"/>
    <col min="8196" max="8196" width="13.6640625" style="58" customWidth="1"/>
    <col min="8197" max="8197" width="12.1640625" style="58" customWidth="1"/>
    <col min="8198" max="8198" width="16.83203125" style="58" customWidth="1"/>
    <col min="8199" max="8199" width="14.83203125" style="58" customWidth="1"/>
    <col min="8200" max="8200" width="12" style="58" customWidth="1"/>
    <col min="8201" max="8201" width="15.6640625" style="58" customWidth="1"/>
    <col min="8202" max="8202" width="15.83203125" style="58" customWidth="1"/>
    <col min="8203" max="8203" width="13.6640625" style="58" customWidth="1"/>
    <col min="8204" max="8204" width="11.6640625" style="58" customWidth="1"/>
    <col min="8205" max="8205" width="1.1640625" style="58" customWidth="1"/>
    <col min="8206" max="8207" width="59.83203125" style="58" customWidth="1"/>
    <col min="8208" max="8448" width="14.33203125" style="58"/>
    <col min="8449" max="8449" width="22.5" style="58" customWidth="1"/>
    <col min="8450" max="8450" width="11.6640625" style="58" customWidth="1"/>
    <col min="8451" max="8451" width="12.33203125" style="58" customWidth="1"/>
    <col min="8452" max="8452" width="13.6640625" style="58" customWidth="1"/>
    <col min="8453" max="8453" width="12.1640625" style="58" customWidth="1"/>
    <col min="8454" max="8454" width="16.83203125" style="58" customWidth="1"/>
    <col min="8455" max="8455" width="14.83203125" style="58" customWidth="1"/>
    <col min="8456" max="8456" width="12" style="58" customWidth="1"/>
    <col min="8457" max="8457" width="15.6640625" style="58" customWidth="1"/>
    <col min="8458" max="8458" width="15.83203125" style="58" customWidth="1"/>
    <col min="8459" max="8459" width="13.6640625" style="58" customWidth="1"/>
    <col min="8460" max="8460" width="11.6640625" style="58" customWidth="1"/>
    <col min="8461" max="8461" width="1.1640625" style="58" customWidth="1"/>
    <col min="8462" max="8463" width="59.83203125" style="58" customWidth="1"/>
    <col min="8464" max="8704" width="14.33203125" style="58"/>
    <col min="8705" max="8705" width="22.5" style="58" customWidth="1"/>
    <col min="8706" max="8706" width="11.6640625" style="58" customWidth="1"/>
    <col min="8707" max="8707" width="12.33203125" style="58" customWidth="1"/>
    <col min="8708" max="8708" width="13.6640625" style="58" customWidth="1"/>
    <col min="8709" max="8709" width="12.1640625" style="58" customWidth="1"/>
    <col min="8710" max="8710" width="16.83203125" style="58" customWidth="1"/>
    <col min="8711" max="8711" width="14.83203125" style="58" customWidth="1"/>
    <col min="8712" max="8712" width="12" style="58" customWidth="1"/>
    <col min="8713" max="8713" width="15.6640625" style="58" customWidth="1"/>
    <col min="8714" max="8714" width="15.83203125" style="58" customWidth="1"/>
    <col min="8715" max="8715" width="13.6640625" style="58" customWidth="1"/>
    <col min="8716" max="8716" width="11.6640625" style="58" customWidth="1"/>
    <col min="8717" max="8717" width="1.1640625" style="58" customWidth="1"/>
    <col min="8718" max="8719" width="59.83203125" style="58" customWidth="1"/>
    <col min="8720" max="8960" width="14.33203125" style="58"/>
    <col min="8961" max="8961" width="22.5" style="58" customWidth="1"/>
    <col min="8962" max="8962" width="11.6640625" style="58" customWidth="1"/>
    <col min="8963" max="8963" width="12.33203125" style="58" customWidth="1"/>
    <col min="8964" max="8964" width="13.6640625" style="58" customWidth="1"/>
    <col min="8965" max="8965" width="12.1640625" style="58" customWidth="1"/>
    <col min="8966" max="8966" width="16.83203125" style="58" customWidth="1"/>
    <col min="8967" max="8967" width="14.83203125" style="58" customWidth="1"/>
    <col min="8968" max="8968" width="12" style="58" customWidth="1"/>
    <col min="8969" max="8969" width="15.6640625" style="58" customWidth="1"/>
    <col min="8970" max="8970" width="15.83203125" style="58" customWidth="1"/>
    <col min="8971" max="8971" width="13.6640625" style="58" customWidth="1"/>
    <col min="8972" max="8972" width="11.6640625" style="58" customWidth="1"/>
    <col min="8973" max="8973" width="1.1640625" style="58" customWidth="1"/>
    <col min="8974" max="8975" width="59.83203125" style="58" customWidth="1"/>
    <col min="8976" max="9216" width="14.33203125" style="58"/>
    <col min="9217" max="9217" width="22.5" style="58" customWidth="1"/>
    <col min="9218" max="9218" width="11.6640625" style="58" customWidth="1"/>
    <col min="9219" max="9219" width="12.33203125" style="58" customWidth="1"/>
    <col min="9220" max="9220" width="13.6640625" style="58" customWidth="1"/>
    <col min="9221" max="9221" width="12.1640625" style="58" customWidth="1"/>
    <col min="9222" max="9222" width="16.83203125" style="58" customWidth="1"/>
    <col min="9223" max="9223" width="14.83203125" style="58" customWidth="1"/>
    <col min="9224" max="9224" width="12" style="58" customWidth="1"/>
    <col min="9225" max="9225" width="15.6640625" style="58" customWidth="1"/>
    <col min="9226" max="9226" width="15.83203125" style="58" customWidth="1"/>
    <col min="9227" max="9227" width="13.6640625" style="58" customWidth="1"/>
    <col min="9228" max="9228" width="11.6640625" style="58" customWidth="1"/>
    <col min="9229" max="9229" width="1.1640625" style="58" customWidth="1"/>
    <col min="9230" max="9231" width="59.83203125" style="58" customWidth="1"/>
    <col min="9232" max="9472" width="14.33203125" style="58"/>
    <col min="9473" max="9473" width="22.5" style="58" customWidth="1"/>
    <col min="9474" max="9474" width="11.6640625" style="58" customWidth="1"/>
    <col min="9475" max="9475" width="12.33203125" style="58" customWidth="1"/>
    <col min="9476" max="9476" width="13.6640625" style="58" customWidth="1"/>
    <col min="9477" max="9477" width="12.1640625" style="58" customWidth="1"/>
    <col min="9478" max="9478" width="16.83203125" style="58" customWidth="1"/>
    <col min="9479" max="9479" width="14.83203125" style="58" customWidth="1"/>
    <col min="9480" max="9480" width="12" style="58" customWidth="1"/>
    <col min="9481" max="9481" width="15.6640625" style="58" customWidth="1"/>
    <col min="9482" max="9482" width="15.83203125" style="58" customWidth="1"/>
    <col min="9483" max="9483" width="13.6640625" style="58" customWidth="1"/>
    <col min="9484" max="9484" width="11.6640625" style="58" customWidth="1"/>
    <col min="9485" max="9485" width="1.1640625" style="58" customWidth="1"/>
    <col min="9486" max="9487" width="59.83203125" style="58" customWidth="1"/>
    <col min="9488" max="9728" width="14.33203125" style="58"/>
    <col min="9729" max="9729" width="22.5" style="58" customWidth="1"/>
    <col min="9730" max="9730" width="11.6640625" style="58" customWidth="1"/>
    <col min="9731" max="9731" width="12.33203125" style="58" customWidth="1"/>
    <col min="9732" max="9732" width="13.6640625" style="58" customWidth="1"/>
    <col min="9733" max="9733" width="12.1640625" style="58" customWidth="1"/>
    <col min="9734" max="9734" width="16.83203125" style="58" customWidth="1"/>
    <col min="9735" max="9735" width="14.83203125" style="58" customWidth="1"/>
    <col min="9736" max="9736" width="12" style="58" customWidth="1"/>
    <col min="9737" max="9737" width="15.6640625" style="58" customWidth="1"/>
    <col min="9738" max="9738" width="15.83203125" style="58" customWidth="1"/>
    <col min="9739" max="9739" width="13.6640625" style="58" customWidth="1"/>
    <col min="9740" max="9740" width="11.6640625" style="58" customWidth="1"/>
    <col min="9741" max="9741" width="1.1640625" style="58" customWidth="1"/>
    <col min="9742" max="9743" width="59.83203125" style="58" customWidth="1"/>
    <col min="9744" max="9984" width="14.33203125" style="58"/>
    <col min="9985" max="9985" width="22.5" style="58" customWidth="1"/>
    <col min="9986" max="9986" width="11.6640625" style="58" customWidth="1"/>
    <col min="9987" max="9987" width="12.33203125" style="58" customWidth="1"/>
    <col min="9988" max="9988" width="13.6640625" style="58" customWidth="1"/>
    <col min="9989" max="9989" width="12.1640625" style="58" customWidth="1"/>
    <col min="9990" max="9990" width="16.83203125" style="58" customWidth="1"/>
    <col min="9991" max="9991" width="14.83203125" style="58" customWidth="1"/>
    <col min="9992" max="9992" width="12" style="58" customWidth="1"/>
    <col min="9993" max="9993" width="15.6640625" style="58" customWidth="1"/>
    <col min="9994" max="9994" width="15.83203125" style="58" customWidth="1"/>
    <col min="9995" max="9995" width="13.6640625" style="58" customWidth="1"/>
    <col min="9996" max="9996" width="11.6640625" style="58" customWidth="1"/>
    <col min="9997" max="9997" width="1.1640625" style="58" customWidth="1"/>
    <col min="9998" max="9999" width="59.83203125" style="58" customWidth="1"/>
    <col min="10000" max="10240" width="14.33203125" style="58"/>
    <col min="10241" max="10241" width="22.5" style="58" customWidth="1"/>
    <col min="10242" max="10242" width="11.6640625" style="58" customWidth="1"/>
    <col min="10243" max="10243" width="12.33203125" style="58" customWidth="1"/>
    <col min="10244" max="10244" width="13.6640625" style="58" customWidth="1"/>
    <col min="10245" max="10245" width="12.1640625" style="58" customWidth="1"/>
    <col min="10246" max="10246" width="16.83203125" style="58" customWidth="1"/>
    <col min="10247" max="10247" width="14.83203125" style="58" customWidth="1"/>
    <col min="10248" max="10248" width="12" style="58" customWidth="1"/>
    <col min="10249" max="10249" width="15.6640625" style="58" customWidth="1"/>
    <col min="10250" max="10250" width="15.83203125" style="58" customWidth="1"/>
    <col min="10251" max="10251" width="13.6640625" style="58" customWidth="1"/>
    <col min="10252" max="10252" width="11.6640625" style="58" customWidth="1"/>
    <col min="10253" max="10253" width="1.1640625" style="58" customWidth="1"/>
    <col min="10254" max="10255" width="59.83203125" style="58" customWidth="1"/>
    <col min="10256" max="10496" width="14.33203125" style="58"/>
    <col min="10497" max="10497" width="22.5" style="58" customWidth="1"/>
    <col min="10498" max="10498" width="11.6640625" style="58" customWidth="1"/>
    <col min="10499" max="10499" width="12.33203125" style="58" customWidth="1"/>
    <col min="10500" max="10500" width="13.6640625" style="58" customWidth="1"/>
    <col min="10501" max="10501" width="12.1640625" style="58" customWidth="1"/>
    <col min="10502" max="10502" width="16.83203125" style="58" customWidth="1"/>
    <col min="10503" max="10503" width="14.83203125" style="58" customWidth="1"/>
    <col min="10504" max="10504" width="12" style="58" customWidth="1"/>
    <col min="10505" max="10505" width="15.6640625" style="58" customWidth="1"/>
    <col min="10506" max="10506" width="15.83203125" style="58" customWidth="1"/>
    <col min="10507" max="10507" width="13.6640625" style="58" customWidth="1"/>
    <col min="10508" max="10508" width="11.6640625" style="58" customWidth="1"/>
    <col min="10509" max="10509" width="1.1640625" style="58" customWidth="1"/>
    <col min="10510" max="10511" width="59.83203125" style="58" customWidth="1"/>
    <col min="10512" max="10752" width="14.33203125" style="58"/>
    <col min="10753" max="10753" width="22.5" style="58" customWidth="1"/>
    <col min="10754" max="10754" width="11.6640625" style="58" customWidth="1"/>
    <col min="10755" max="10755" width="12.33203125" style="58" customWidth="1"/>
    <col min="10756" max="10756" width="13.6640625" style="58" customWidth="1"/>
    <col min="10757" max="10757" width="12.1640625" style="58" customWidth="1"/>
    <col min="10758" max="10758" width="16.83203125" style="58" customWidth="1"/>
    <col min="10759" max="10759" width="14.83203125" style="58" customWidth="1"/>
    <col min="10760" max="10760" width="12" style="58" customWidth="1"/>
    <col min="10761" max="10761" width="15.6640625" style="58" customWidth="1"/>
    <col min="10762" max="10762" width="15.83203125" style="58" customWidth="1"/>
    <col min="10763" max="10763" width="13.6640625" style="58" customWidth="1"/>
    <col min="10764" max="10764" width="11.6640625" style="58" customWidth="1"/>
    <col min="10765" max="10765" width="1.1640625" style="58" customWidth="1"/>
    <col min="10766" max="10767" width="59.83203125" style="58" customWidth="1"/>
    <col min="10768" max="11008" width="14.33203125" style="58"/>
    <col min="11009" max="11009" width="22.5" style="58" customWidth="1"/>
    <col min="11010" max="11010" width="11.6640625" style="58" customWidth="1"/>
    <col min="11011" max="11011" width="12.33203125" style="58" customWidth="1"/>
    <col min="11012" max="11012" width="13.6640625" style="58" customWidth="1"/>
    <col min="11013" max="11013" width="12.1640625" style="58" customWidth="1"/>
    <col min="11014" max="11014" width="16.83203125" style="58" customWidth="1"/>
    <col min="11015" max="11015" width="14.83203125" style="58" customWidth="1"/>
    <col min="11016" max="11016" width="12" style="58" customWidth="1"/>
    <col min="11017" max="11017" width="15.6640625" style="58" customWidth="1"/>
    <col min="11018" max="11018" width="15.83203125" style="58" customWidth="1"/>
    <col min="11019" max="11019" width="13.6640625" style="58" customWidth="1"/>
    <col min="11020" max="11020" width="11.6640625" style="58" customWidth="1"/>
    <col min="11021" max="11021" width="1.1640625" style="58" customWidth="1"/>
    <col min="11022" max="11023" width="59.83203125" style="58" customWidth="1"/>
    <col min="11024" max="11264" width="14.33203125" style="58"/>
    <col min="11265" max="11265" width="22.5" style="58" customWidth="1"/>
    <col min="11266" max="11266" width="11.6640625" style="58" customWidth="1"/>
    <col min="11267" max="11267" width="12.33203125" style="58" customWidth="1"/>
    <col min="11268" max="11268" width="13.6640625" style="58" customWidth="1"/>
    <col min="11269" max="11269" width="12.1640625" style="58" customWidth="1"/>
    <col min="11270" max="11270" width="16.83203125" style="58" customWidth="1"/>
    <col min="11271" max="11271" width="14.83203125" style="58" customWidth="1"/>
    <col min="11272" max="11272" width="12" style="58" customWidth="1"/>
    <col min="11273" max="11273" width="15.6640625" style="58" customWidth="1"/>
    <col min="11274" max="11274" width="15.83203125" style="58" customWidth="1"/>
    <col min="11275" max="11275" width="13.6640625" style="58" customWidth="1"/>
    <col min="11276" max="11276" width="11.6640625" style="58" customWidth="1"/>
    <col min="11277" max="11277" width="1.1640625" style="58" customWidth="1"/>
    <col min="11278" max="11279" width="59.83203125" style="58" customWidth="1"/>
    <col min="11280" max="11520" width="14.33203125" style="58"/>
    <col min="11521" max="11521" width="22.5" style="58" customWidth="1"/>
    <col min="11522" max="11522" width="11.6640625" style="58" customWidth="1"/>
    <col min="11523" max="11523" width="12.33203125" style="58" customWidth="1"/>
    <col min="11524" max="11524" width="13.6640625" style="58" customWidth="1"/>
    <col min="11525" max="11525" width="12.1640625" style="58" customWidth="1"/>
    <col min="11526" max="11526" width="16.83203125" style="58" customWidth="1"/>
    <col min="11527" max="11527" width="14.83203125" style="58" customWidth="1"/>
    <col min="11528" max="11528" width="12" style="58" customWidth="1"/>
    <col min="11529" max="11529" width="15.6640625" style="58" customWidth="1"/>
    <col min="11530" max="11530" width="15.83203125" style="58" customWidth="1"/>
    <col min="11531" max="11531" width="13.6640625" style="58" customWidth="1"/>
    <col min="11532" max="11532" width="11.6640625" style="58" customWidth="1"/>
    <col min="11533" max="11533" width="1.1640625" style="58" customWidth="1"/>
    <col min="11534" max="11535" width="59.83203125" style="58" customWidth="1"/>
    <col min="11536" max="11776" width="14.33203125" style="58"/>
    <col min="11777" max="11777" width="22.5" style="58" customWidth="1"/>
    <col min="11778" max="11778" width="11.6640625" style="58" customWidth="1"/>
    <col min="11779" max="11779" width="12.33203125" style="58" customWidth="1"/>
    <col min="11780" max="11780" width="13.6640625" style="58" customWidth="1"/>
    <col min="11781" max="11781" width="12.1640625" style="58" customWidth="1"/>
    <col min="11782" max="11782" width="16.83203125" style="58" customWidth="1"/>
    <col min="11783" max="11783" width="14.83203125" style="58" customWidth="1"/>
    <col min="11784" max="11784" width="12" style="58" customWidth="1"/>
    <col min="11785" max="11785" width="15.6640625" style="58" customWidth="1"/>
    <col min="11786" max="11786" width="15.83203125" style="58" customWidth="1"/>
    <col min="11787" max="11787" width="13.6640625" style="58" customWidth="1"/>
    <col min="11788" max="11788" width="11.6640625" style="58" customWidth="1"/>
    <col min="11789" max="11789" width="1.1640625" style="58" customWidth="1"/>
    <col min="11790" max="11791" width="59.83203125" style="58" customWidth="1"/>
    <col min="11792" max="12032" width="14.33203125" style="58"/>
    <col min="12033" max="12033" width="22.5" style="58" customWidth="1"/>
    <col min="12034" max="12034" width="11.6640625" style="58" customWidth="1"/>
    <col min="12035" max="12035" width="12.33203125" style="58" customWidth="1"/>
    <col min="12036" max="12036" width="13.6640625" style="58" customWidth="1"/>
    <col min="12037" max="12037" width="12.1640625" style="58" customWidth="1"/>
    <col min="12038" max="12038" width="16.83203125" style="58" customWidth="1"/>
    <col min="12039" max="12039" width="14.83203125" style="58" customWidth="1"/>
    <col min="12040" max="12040" width="12" style="58" customWidth="1"/>
    <col min="12041" max="12041" width="15.6640625" style="58" customWidth="1"/>
    <col min="12042" max="12042" width="15.83203125" style="58" customWidth="1"/>
    <col min="12043" max="12043" width="13.6640625" style="58" customWidth="1"/>
    <col min="12044" max="12044" width="11.6640625" style="58" customWidth="1"/>
    <col min="12045" max="12045" width="1.1640625" style="58" customWidth="1"/>
    <col min="12046" max="12047" width="59.83203125" style="58" customWidth="1"/>
    <col min="12048" max="12288" width="14.33203125" style="58"/>
    <col min="12289" max="12289" width="22.5" style="58" customWidth="1"/>
    <col min="12290" max="12290" width="11.6640625" style="58" customWidth="1"/>
    <col min="12291" max="12291" width="12.33203125" style="58" customWidth="1"/>
    <col min="12292" max="12292" width="13.6640625" style="58" customWidth="1"/>
    <col min="12293" max="12293" width="12.1640625" style="58" customWidth="1"/>
    <col min="12294" max="12294" width="16.83203125" style="58" customWidth="1"/>
    <col min="12295" max="12295" width="14.83203125" style="58" customWidth="1"/>
    <col min="12296" max="12296" width="12" style="58" customWidth="1"/>
    <col min="12297" max="12297" width="15.6640625" style="58" customWidth="1"/>
    <col min="12298" max="12298" width="15.83203125" style="58" customWidth="1"/>
    <col min="12299" max="12299" width="13.6640625" style="58" customWidth="1"/>
    <col min="12300" max="12300" width="11.6640625" style="58" customWidth="1"/>
    <col min="12301" max="12301" width="1.1640625" style="58" customWidth="1"/>
    <col min="12302" max="12303" width="59.83203125" style="58" customWidth="1"/>
    <col min="12304" max="12544" width="14.33203125" style="58"/>
    <col min="12545" max="12545" width="22.5" style="58" customWidth="1"/>
    <col min="12546" max="12546" width="11.6640625" style="58" customWidth="1"/>
    <col min="12547" max="12547" width="12.33203125" style="58" customWidth="1"/>
    <col min="12548" max="12548" width="13.6640625" style="58" customWidth="1"/>
    <col min="12549" max="12549" width="12.1640625" style="58" customWidth="1"/>
    <col min="12550" max="12550" width="16.83203125" style="58" customWidth="1"/>
    <col min="12551" max="12551" width="14.83203125" style="58" customWidth="1"/>
    <col min="12552" max="12552" width="12" style="58" customWidth="1"/>
    <col min="12553" max="12553" width="15.6640625" style="58" customWidth="1"/>
    <col min="12554" max="12554" width="15.83203125" style="58" customWidth="1"/>
    <col min="12555" max="12555" width="13.6640625" style="58" customWidth="1"/>
    <col min="12556" max="12556" width="11.6640625" style="58" customWidth="1"/>
    <col min="12557" max="12557" width="1.1640625" style="58" customWidth="1"/>
    <col min="12558" max="12559" width="59.83203125" style="58" customWidth="1"/>
    <col min="12560" max="12800" width="14.33203125" style="58"/>
    <col min="12801" max="12801" width="22.5" style="58" customWidth="1"/>
    <col min="12802" max="12802" width="11.6640625" style="58" customWidth="1"/>
    <col min="12803" max="12803" width="12.33203125" style="58" customWidth="1"/>
    <col min="12804" max="12804" width="13.6640625" style="58" customWidth="1"/>
    <col min="12805" max="12805" width="12.1640625" style="58" customWidth="1"/>
    <col min="12806" max="12806" width="16.83203125" style="58" customWidth="1"/>
    <col min="12807" max="12807" width="14.83203125" style="58" customWidth="1"/>
    <col min="12808" max="12808" width="12" style="58" customWidth="1"/>
    <col min="12809" max="12809" width="15.6640625" style="58" customWidth="1"/>
    <col min="12810" max="12810" width="15.83203125" style="58" customWidth="1"/>
    <col min="12811" max="12811" width="13.6640625" style="58" customWidth="1"/>
    <col min="12812" max="12812" width="11.6640625" style="58" customWidth="1"/>
    <col min="12813" max="12813" width="1.1640625" style="58" customWidth="1"/>
    <col min="12814" max="12815" width="59.83203125" style="58" customWidth="1"/>
    <col min="12816" max="13056" width="14.33203125" style="58"/>
    <col min="13057" max="13057" width="22.5" style="58" customWidth="1"/>
    <col min="13058" max="13058" width="11.6640625" style="58" customWidth="1"/>
    <col min="13059" max="13059" width="12.33203125" style="58" customWidth="1"/>
    <col min="13060" max="13060" width="13.6640625" style="58" customWidth="1"/>
    <col min="13061" max="13061" width="12.1640625" style="58" customWidth="1"/>
    <col min="13062" max="13062" width="16.83203125" style="58" customWidth="1"/>
    <col min="13063" max="13063" width="14.83203125" style="58" customWidth="1"/>
    <col min="13064" max="13064" width="12" style="58" customWidth="1"/>
    <col min="13065" max="13065" width="15.6640625" style="58" customWidth="1"/>
    <col min="13066" max="13066" width="15.83203125" style="58" customWidth="1"/>
    <col min="13067" max="13067" width="13.6640625" style="58" customWidth="1"/>
    <col min="13068" max="13068" width="11.6640625" style="58" customWidth="1"/>
    <col min="13069" max="13069" width="1.1640625" style="58" customWidth="1"/>
    <col min="13070" max="13071" width="59.83203125" style="58" customWidth="1"/>
    <col min="13072" max="13312" width="14.33203125" style="58"/>
    <col min="13313" max="13313" width="22.5" style="58" customWidth="1"/>
    <col min="13314" max="13314" width="11.6640625" style="58" customWidth="1"/>
    <col min="13315" max="13315" width="12.33203125" style="58" customWidth="1"/>
    <col min="13316" max="13316" width="13.6640625" style="58" customWidth="1"/>
    <col min="13317" max="13317" width="12.1640625" style="58" customWidth="1"/>
    <col min="13318" max="13318" width="16.83203125" style="58" customWidth="1"/>
    <col min="13319" max="13319" width="14.83203125" style="58" customWidth="1"/>
    <col min="13320" max="13320" width="12" style="58" customWidth="1"/>
    <col min="13321" max="13321" width="15.6640625" style="58" customWidth="1"/>
    <col min="13322" max="13322" width="15.83203125" style="58" customWidth="1"/>
    <col min="13323" max="13323" width="13.6640625" style="58" customWidth="1"/>
    <col min="13324" max="13324" width="11.6640625" style="58" customWidth="1"/>
    <col min="13325" max="13325" width="1.1640625" style="58" customWidth="1"/>
    <col min="13326" max="13327" width="59.83203125" style="58" customWidth="1"/>
    <col min="13328" max="13568" width="14.33203125" style="58"/>
    <col min="13569" max="13569" width="22.5" style="58" customWidth="1"/>
    <col min="13570" max="13570" width="11.6640625" style="58" customWidth="1"/>
    <col min="13571" max="13571" width="12.33203125" style="58" customWidth="1"/>
    <col min="13572" max="13572" width="13.6640625" style="58" customWidth="1"/>
    <col min="13573" max="13573" width="12.1640625" style="58" customWidth="1"/>
    <col min="13574" max="13574" width="16.83203125" style="58" customWidth="1"/>
    <col min="13575" max="13575" width="14.83203125" style="58" customWidth="1"/>
    <col min="13576" max="13576" width="12" style="58" customWidth="1"/>
    <col min="13577" max="13577" width="15.6640625" style="58" customWidth="1"/>
    <col min="13578" max="13578" width="15.83203125" style="58" customWidth="1"/>
    <col min="13579" max="13579" width="13.6640625" style="58" customWidth="1"/>
    <col min="13580" max="13580" width="11.6640625" style="58" customWidth="1"/>
    <col min="13581" max="13581" width="1.1640625" style="58" customWidth="1"/>
    <col min="13582" max="13583" width="59.83203125" style="58" customWidth="1"/>
    <col min="13584" max="13824" width="14.33203125" style="58"/>
    <col min="13825" max="13825" width="22.5" style="58" customWidth="1"/>
    <col min="13826" max="13826" width="11.6640625" style="58" customWidth="1"/>
    <col min="13827" max="13827" width="12.33203125" style="58" customWidth="1"/>
    <col min="13828" max="13828" width="13.6640625" style="58" customWidth="1"/>
    <col min="13829" max="13829" width="12.1640625" style="58" customWidth="1"/>
    <col min="13830" max="13830" width="16.83203125" style="58" customWidth="1"/>
    <col min="13831" max="13831" width="14.83203125" style="58" customWidth="1"/>
    <col min="13832" max="13832" width="12" style="58" customWidth="1"/>
    <col min="13833" max="13833" width="15.6640625" style="58" customWidth="1"/>
    <col min="13834" max="13834" width="15.83203125" style="58" customWidth="1"/>
    <col min="13835" max="13835" width="13.6640625" style="58" customWidth="1"/>
    <col min="13836" max="13836" width="11.6640625" style="58" customWidth="1"/>
    <col min="13837" max="13837" width="1.1640625" style="58" customWidth="1"/>
    <col min="13838" max="13839" width="59.83203125" style="58" customWidth="1"/>
    <col min="13840" max="14080" width="14.33203125" style="58"/>
    <col min="14081" max="14081" width="22.5" style="58" customWidth="1"/>
    <col min="14082" max="14082" width="11.6640625" style="58" customWidth="1"/>
    <col min="14083" max="14083" width="12.33203125" style="58" customWidth="1"/>
    <col min="14084" max="14084" width="13.6640625" style="58" customWidth="1"/>
    <col min="14085" max="14085" width="12.1640625" style="58" customWidth="1"/>
    <col min="14086" max="14086" width="16.83203125" style="58" customWidth="1"/>
    <col min="14087" max="14087" width="14.83203125" style="58" customWidth="1"/>
    <col min="14088" max="14088" width="12" style="58" customWidth="1"/>
    <col min="14089" max="14089" width="15.6640625" style="58" customWidth="1"/>
    <col min="14090" max="14090" width="15.83203125" style="58" customWidth="1"/>
    <col min="14091" max="14091" width="13.6640625" style="58" customWidth="1"/>
    <col min="14092" max="14092" width="11.6640625" style="58" customWidth="1"/>
    <col min="14093" max="14093" width="1.1640625" style="58" customWidth="1"/>
    <col min="14094" max="14095" width="59.83203125" style="58" customWidth="1"/>
    <col min="14096" max="14336" width="14.33203125" style="58"/>
    <col min="14337" max="14337" width="22.5" style="58" customWidth="1"/>
    <col min="14338" max="14338" width="11.6640625" style="58" customWidth="1"/>
    <col min="14339" max="14339" width="12.33203125" style="58" customWidth="1"/>
    <col min="14340" max="14340" width="13.6640625" style="58" customWidth="1"/>
    <col min="14341" max="14341" width="12.1640625" style="58" customWidth="1"/>
    <col min="14342" max="14342" width="16.83203125" style="58" customWidth="1"/>
    <col min="14343" max="14343" width="14.83203125" style="58" customWidth="1"/>
    <col min="14344" max="14344" width="12" style="58" customWidth="1"/>
    <col min="14345" max="14345" width="15.6640625" style="58" customWidth="1"/>
    <col min="14346" max="14346" width="15.83203125" style="58" customWidth="1"/>
    <col min="14347" max="14347" width="13.6640625" style="58" customWidth="1"/>
    <col min="14348" max="14348" width="11.6640625" style="58" customWidth="1"/>
    <col min="14349" max="14349" width="1.1640625" style="58" customWidth="1"/>
    <col min="14350" max="14351" width="59.83203125" style="58" customWidth="1"/>
    <col min="14352" max="14592" width="14.33203125" style="58"/>
    <col min="14593" max="14593" width="22.5" style="58" customWidth="1"/>
    <col min="14594" max="14594" width="11.6640625" style="58" customWidth="1"/>
    <col min="14595" max="14595" width="12.33203125" style="58" customWidth="1"/>
    <col min="14596" max="14596" width="13.6640625" style="58" customWidth="1"/>
    <col min="14597" max="14597" width="12.1640625" style="58" customWidth="1"/>
    <col min="14598" max="14598" width="16.83203125" style="58" customWidth="1"/>
    <col min="14599" max="14599" width="14.83203125" style="58" customWidth="1"/>
    <col min="14600" max="14600" width="12" style="58" customWidth="1"/>
    <col min="14601" max="14601" width="15.6640625" style="58" customWidth="1"/>
    <col min="14602" max="14602" width="15.83203125" style="58" customWidth="1"/>
    <col min="14603" max="14603" width="13.6640625" style="58" customWidth="1"/>
    <col min="14604" max="14604" width="11.6640625" style="58" customWidth="1"/>
    <col min="14605" max="14605" width="1.1640625" style="58" customWidth="1"/>
    <col min="14606" max="14607" width="59.83203125" style="58" customWidth="1"/>
    <col min="14608" max="14848" width="14.33203125" style="58"/>
    <col min="14849" max="14849" width="22.5" style="58" customWidth="1"/>
    <col min="14850" max="14850" width="11.6640625" style="58" customWidth="1"/>
    <col min="14851" max="14851" width="12.33203125" style="58" customWidth="1"/>
    <col min="14852" max="14852" width="13.6640625" style="58" customWidth="1"/>
    <col min="14853" max="14853" width="12.1640625" style="58" customWidth="1"/>
    <col min="14854" max="14854" width="16.83203125" style="58" customWidth="1"/>
    <col min="14855" max="14855" width="14.83203125" style="58" customWidth="1"/>
    <col min="14856" max="14856" width="12" style="58" customWidth="1"/>
    <col min="14857" max="14857" width="15.6640625" style="58" customWidth="1"/>
    <col min="14858" max="14858" width="15.83203125" style="58" customWidth="1"/>
    <col min="14859" max="14859" width="13.6640625" style="58" customWidth="1"/>
    <col min="14860" max="14860" width="11.6640625" style="58" customWidth="1"/>
    <col min="14861" max="14861" width="1.1640625" style="58" customWidth="1"/>
    <col min="14862" max="14863" width="59.83203125" style="58" customWidth="1"/>
    <col min="14864" max="15104" width="14.33203125" style="58"/>
    <col min="15105" max="15105" width="22.5" style="58" customWidth="1"/>
    <col min="15106" max="15106" width="11.6640625" style="58" customWidth="1"/>
    <col min="15107" max="15107" width="12.33203125" style="58" customWidth="1"/>
    <col min="15108" max="15108" width="13.6640625" style="58" customWidth="1"/>
    <col min="15109" max="15109" width="12.1640625" style="58" customWidth="1"/>
    <col min="15110" max="15110" width="16.83203125" style="58" customWidth="1"/>
    <col min="15111" max="15111" width="14.83203125" style="58" customWidth="1"/>
    <col min="15112" max="15112" width="12" style="58" customWidth="1"/>
    <col min="15113" max="15113" width="15.6640625" style="58" customWidth="1"/>
    <col min="15114" max="15114" width="15.83203125" style="58" customWidth="1"/>
    <col min="15115" max="15115" width="13.6640625" style="58" customWidth="1"/>
    <col min="15116" max="15116" width="11.6640625" style="58" customWidth="1"/>
    <col min="15117" max="15117" width="1.1640625" style="58" customWidth="1"/>
    <col min="15118" max="15119" width="59.83203125" style="58" customWidth="1"/>
    <col min="15120" max="15360" width="14.33203125" style="58"/>
    <col min="15361" max="15361" width="22.5" style="58" customWidth="1"/>
    <col min="15362" max="15362" width="11.6640625" style="58" customWidth="1"/>
    <col min="15363" max="15363" width="12.33203125" style="58" customWidth="1"/>
    <col min="15364" max="15364" width="13.6640625" style="58" customWidth="1"/>
    <col min="15365" max="15365" width="12.1640625" style="58" customWidth="1"/>
    <col min="15366" max="15366" width="16.83203125" style="58" customWidth="1"/>
    <col min="15367" max="15367" width="14.83203125" style="58" customWidth="1"/>
    <col min="15368" max="15368" width="12" style="58" customWidth="1"/>
    <col min="15369" max="15369" width="15.6640625" style="58" customWidth="1"/>
    <col min="15370" max="15370" width="15.83203125" style="58" customWidth="1"/>
    <col min="15371" max="15371" width="13.6640625" style="58" customWidth="1"/>
    <col min="15372" max="15372" width="11.6640625" style="58" customWidth="1"/>
    <col min="15373" max="15373" width="1.1640625" style="58" customWidth="1"/>
    <col min="15374" max="15375" width="59.83203125" style="58" customWidth="1"/>
    <col min="15376" max="15616" width="14.33203125" style="58"/>
    <col min="15617" max="15617" width="22.5" style="58" customWidth="1"/>
    <col min="15618" max="15618" width="11.6640625" style="58" customWidth="1"/>
    <col min="15619" max="15619" width="12.33203125" style="58" customWidth="1"/>
    <col min="15620" max="15620" width="13.6640625" style="58" customWidth="1"/>
    <col min="15621" max="15621" width="12.1640625" style="58" customWidth="1"/>
    <col min="15622" max="15622" width="16.83203125" style="58" customWidth="1"/>
    <col min="15623" max="15623" width="14.83203125" style="58" customWidth="1"/>
    <col min="15624" max="15624" width="12" style="58" customWidth="1"/>
    <col min="15625" max="15625" width="15.6640625" style="58" customWidth="1"/>
    <col min="15626" max="15626" width="15.83203125" style="58" customWidth="1"/>
    <col min="15627" max="15627" width="13.6640625" style="58" customWidth="1"/>
    <col min="15628" max="15628" width="11.6640625" style="58" customWidth="1"/>
    <col min="15629" max="15629" width="1.1640625" style="58" customWidth="1"/>
    <col min="15630" max="15631" width="59.83203125" style="58" customWidth="1"/>
    <col min="15632" max="15872" width="14.33203125" style="58"/>
    <col min="15873" max="15873" width="22.5" style="58" customWidth="1"/>
    <col min="15874" max="15874" width="11.6640625" style="58" customWidth="1"/>
    <col min="15875" max="15875" width="12.33203125" style="58" customWidth="1"/>
    <col min="15876" max="15876" width="13.6640625" style="58" customWidth="1"/>
    <col min="15877" max="15877" width="12.1640625" style="58" customWidth="1"/>
    <col min="15878" max="15878" width="16.83203125" style="58" customWidth="1"/>
    <col min="15879" max="15879" width="14.83203125" style="58" customWidth="1"/>
    <col min="15880" max="15880" width="12" style="58" customWidth="1"/>
    <col min="15881" max="15881" width="15.6640625" style="58" customWidth="1"/>
    <col min="15882" max="15882" width="15.83203125" style="58" customWidth="1"/>
    <col min="15883" max="15883" width="13.6640625" style="58" customWidth="1"/>
    <col min="15884" max="15884" width="11.6640625" style="58" customWidth="1"/>
    <col min="15885" max="15885" width="1.1640625" style="58" customWidth="1"/>
    <col min="15886" max="15887" width="59.83203125" style="58" customWidth="1"/>
    <col min="15888" max="16128" width="14.33203125" style="58"/>
    <col min="16129" max="16129" width="22.5" style="58" customWidth="1"/>
    <col min="16130" max="16130" width="11.6640625" style="58" customWidth="1"/>
    <col min="16131" max="16131" width="12.33203125" style="58" customWidth="1"/>
    <col min="16132" max="16132" width="13.6640625" style="58" customWidth="1"/>
    <col min="16133" max="16133" width="12.1640625" style="58" customWidth="1"/>
    <col min="16134" max="16134" width="16.83203125" style="58" customWidth="1"/>
    <col min="16135" max="16135" width="14.83203125" style="58" customWidth="1"/>
    <col min="16136" max="16136" width="12" style="58" customWidth="1"/>
    <col min="16137" max="16137" width="15.6640625" style="58" customWidth="1"/>
    <col min="16138" max="16138" width="15.83203125" style="58" customWidth="1"/>
    <col min="16139" max="16139" width="13.6640625" style="58" customWidth="1"/>
    <col min="16140" max="16140" width="11.6640625" style="58" customWidth="1"/>
    <col min="16141" max="16141" width="1.1640625" style="58" customWidth="1"/>
    <col min="16142" max="16143" width="59.83203125" style="58" customWidth="1"/>
    <col min="16144" max="16384" width="14.33203125" style="58"/>
  </cols>
  <sheetData>
    <row r="1" spans="1:15" ht="60" customHeight="1" thickBot="1">
      <c r="A1" s="13" t="s">
        <v>65</v>
      </c>
      <c r="B1" s="59" t="s">
        <v>54</v>
      </c>
      <c r="C1" s="14" t="s">
        <v>55</v>
      </c>
      <c r="D1" s="14" t="s">
        <v>56</v>
      </c>
      <c r="E1" s="14" t="s">
        <v>58</v>
      </c>
      <c r="F1" s="91" t="s">
        <v>59</v>
      </c>
      <c r="G1" s="91" t="s">
        <v>60</v>
      </c>
      <c r="H1" s="91" t="s">
        <v>57</v>
      </c>
      <c r="I1" s="91" t="s">
        <v>62</v>
      </c>
      <c r="J1" s="59" t="s">
        <v>63</v>
      </c>
      <c r="K1" s="14" t="s">
        <v>61</v>
      </c>
      <c r="L1" s="1" t="s">
        <v>66</v>
      </c>
      <c r="M1" s="60"/>
      <c r="N1" s="57"/>
      <c r="O1" s="57"/>
    </row>
    <row r="2" spans="1:15" ht="22" customHeight="1">
      <c r="A2" s="100" t="s">
        <v>17</v>
      </c>
      <c r="B2" s="64">
        <v>2</v>
      </c>
      <c r="C2" s="61">
        <v>3</v>
      </c>
      <c r="D2" s="65">
        <v>1</v>
      </c>
      <c r="E2" s="64">
        <v>2</v>
      </c>
      <c r="F2" s="67">
        <v>0</v>
      </c>
      <c r="G2" s="65">
        <v>1</v>
      </c>
      <c r="H2" s="67">
        <v>0</v>
      </c>
      <c r="I2" s="67">
        <v>0</v>
      </c>
      <c r="J2" s="67">
        <v>0</v>
      </c>
      <c r="K2" s="67">
        <v>0</v>
      </c>
      <c r="L2" s="117">
        <f>SUM(B2:K2)/10</f>
        <v>0.9</v>
      </c>
      <c r="M2" s="63"/>
      <c r="N2" s="57"/>
      <c r="O2" s="57"/>
    </row>
    <row r="3" spans="1:15" ht="22" customHeight="1">
      <c r="A3" s="103" t="s">
        <v>48</v>
      </c>
      <c r="B3" s="65">
        <v>1</v>
      </c>
      <c r="C3" s="61">
        <v>3</v>
      </c>
      <c r="D3" s="119">
        <v>0</v>
      </c>
      <c r="E3" s="67">
        <v>0</v>
      </c>
      <c r="F3" s="65">
        <v>1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117">
        <f t="shared" ref="L3:L54" si="0">SUM(B3:K3)/10</f>
        <v>0.5</v>
      </c>
      <c r="M3" s="63"/>
      <c r="N3" s="57"/>
      <c r="O3" s="57"/>
    </row>
    <row r="4" spans="1:15" ht="22" customHeight="1">
      <c r="A4" s="101" t="s">
        <v>12</v>
      </c>
      <c r="B4" s="61">
        <v>3</v>
      </c>
      <c r="C4" s="65">
        <v>1</v>
      </c>
      <c r="D4" s="62">
        <v>4</v>
      </c>
      <c r="E4" s="61">
        <v>3</v>
      </c>
      <c r="F4" s="61">
        <v>3</v>
      </c>
      <c r="G4" s="64">
        <v>2</v>
      </c>
      <c r="H4" s="67">
        <v>0</v>
      </c>
      <c r="I4" s="67">
        <v>0</v>
      </c>
      <c r="J4" s="67">
        <v>0</v>
      </c>
      <c r="K4" s="67">
        <v>0</v>
      </c>
      <c r="L4" s="117">
        <f t="shared" si="0"/>
        <v>1.6</v>
      </c>
      <c r="M4" s="63"/>
      <c r="N4" s="57"/>
      <c r="O4" s="57"/>
    </row>
    <row r="5" spans="1:15" ht="22" customHeight="1">
      <c r="A5" s="98" t="s">
        <v>6</v>
      </c>
      <c r="B5" s="64">
        <v>2</v>
      </c>
      <c r="C5" s="61">
        <v>3</v>
      </c>
      <c r="D5" s="62">
        <v>4</v>
      </c>
      <c r="E5" s="61">
        <v>3</v>
      </c>
      <c r="F5" s="61">
        <v>3</v>
      </c>
      <c r="G5" s="61">
        <v>3</v>
      </c>
      <c r="H5" s="61">
        <v>3</v>
      </c>
      <c r="I5" s="61">
        <v>3</v>
      </c>
      <c r="J5" s="61">
        <v>3</v>
      </c>
      <c r="K5" s="61">
        <v>3</v>
      </c>
      <c r="L5" s="117">
        <f t="shared" si="0"/>
        <v>3</v>
      </c>
      <c r="M5" s="63"/>
      <c r="N5" s="57"/>
      <c r="O5" s="57"/>
    </row>
    <row r="6" spans="1:15" ht="22" customHeight="1">
      <c r="A6" s="102" t="s">
        <v>52</v>
      </c>
      <c r="B6" s="61">
        <v>3</v>
      </c>
      <c r="C6" s="65">
        <v>1</v>
      </c>
      <c r="D6" s="61">
        <v>3</v>
      </c>
      <c r="E6" s="65">
        <v>1</v>
      </c>
      <c r="F6" s="67">
        <v>0</v>
      </c>
      <c r="G6" s="65">
        <v>1</v>
      </c>
      <c r="H6" s="67">
        <v>0</v>
      </c>
      <c r="I6" s="67">
        <v>0</v>
      </c>
      <c r="J6" s="67">
        <v>0</v>
      </c>
      <c r="K6" s="67">
        <v>0</v>
      </c>
      <c r="L6" s="117">
        <f t="shared" si="0"/>
        <v>0.9</v>
      </c>
      <c r="M6" s="63"/>
      <c r="N6" s="57"/>
      <c r="O6" s="57"/>
    </row>
    <row r="7" spans="1:15" ht="22" customHeight="1">
      <c r="A7" s="98" t="s">
        <v>68</v>
      </c>
      <c r="B7" s="61">
        <v>3</v>
      </c>
      <c r="C7" s="61">
        <v>3</v>
      </c>
      <c r="D7" s="61">
        <v>3</v>
      </c>
      <c r="E7" s="64">
        <v>2</v>
      </c>
      <c r="F7" s="61">
        <v>3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117">
        <f t="shared" si="0"/>
        <v>1.4</v>
      </c>
      <c r="M7" s="63"/>
      <c r="N7" s="57"/>
      <c r="O7" s="57"/>
    </row>
    <row r="8" spans="1:15" ht="22" customHeight="1">
      <c r="A8" s="98" t="s">
        <v>13</v>
      </c>
      <c r="B8" s="61">
        <v>3</v>
      </c>
      <c r="C8" s="61">
        <v>3</v>
      </c>
      <c r="D8" s="65">
        <v>1</v>
      </c>
      <c r="E8" s="61">
        <v>3</v>
      </c>
      <c r="F8" s="61">
        <v>3</v>
      </c>
      <c r="G8" s="65">
        <v>1</v>
      </c>
      <c r="H8" s="67">
        <v>0</v>
      </c>
      <c r="I8" s="67">
        <v>0</v>
      </c>
      <c r="J8" s="67">
        <v>0</v>
      </c>
      <c r="K8" s="67">
        <v>0</v>
      </c>
      <c r="L8" s="117">
        <f t="shared" si="0"/>
        <v>1.4</v>
      </c>
      <c r="M8" s="63"/>
      <c r="N8" s="57"/>
      <c r="O8" s="57"/>
    </row>
    <row r="9" spans="1:15" ht="22" customHeight="1">
      <c r="A9" s="98" t="s">
        <v>36</v>
      </c>
      <c r="B9" s="61">
        <v>3</v>
      </c>
      <c r="C9" s="64">
        <v>2</v>
      </c>
      <c r="D9" s="62">
        <v>4</v>
      </c>
      <c r="E9" s="61">
        <v>3</v>
      </c>
      <c r="F9" s="61">
        <v>3</v>
      </c>
      <c r="G9" s="65">
        <v>1</v>
      </c>
      <c r="H9" s="61">
        <v>3</v>
      </c>
      <c r="I9" s="64">
        <v>2</v>
      </c>
      <c r="J9" s="61">
        <v>3</v>
      </c>
      <c r="K9" s="67">
        <v>0</v>
      </c>
      <c r="L9" s="117">
        <f t="shared" si="0"/>
        <v>2.4</v>
      </c>
      <c r="M9" s="63"/>
      <c r="N9" s="57"/>
      <c r="O9" s="57"/>
    </row>
    <row r="10" spans="1:15" ht="22" customHeight="1">
      <c r="A10" s="101" t="s">
        <v>22</v>
      </c>
      <c r="B10" s="67">
        <v>0</v>
      </c>
      <c r="C10" s="61">
        <v>3</v>
      </c>
      <c r="D10" s="64">
        <v>2</v>
      </c>
      <c r="E10" s="61">
        <v>3</v>
      </c>
      <c r="F10" s="67">
        <v>0</v>
      </c>
      <c r="G10" s="64">
        <v>2</v>
      </c>
      <c r="H10" s="67">
        <v>0</v>
      </c>
      <c r="I10" s="67">
        <v>0</v>
      </c>
      <c r="J10" s="67">
        <v>0</v>
      </c>
      <c r="K10" s="67">
        <v>0</v>
      </c>
      <c r="L10" s="117">
        <f t="shared" si="0"/>
        <v>1</v>
      </c>
      <c r="M10" s="63"/>
      <c r="N10" s="57"/>
      <c r="O10" s="57"/>
    </row>
    <row r="11" spans="1:15" ht="22" customHeight="1">
      <c r="A11" s="98" t="s">
        <v>37</v>
      </c>
      <c r="B11" s="64">
        <v>2</v>
      </c>
      <c r="C11" s="67">
        <v>0</v>
      </c>
      <c r="D11" s="64">
        <v>2</v>
      </c>
      <c r="E11" s="65">
        <v>1</v>
      </c>
      <c r="F11" s="67">
        <v>0</v>
      </c>
      <c r="G11" s="65">
        <v>1</v>
      </c>
      <c r="H11" s="67">
        <v>0</v>
      </c>
      <c r="I11" s="67">
        <v>0</v>
      </c>
      <c r="J11" s="67">
        <v>0</v>
      </c>
      <c r="K11" s="67">
        <v>0</v>
      </c>
      <c r="L11" s="117">
        <f t="shared" si="0"/>
        <v>0.6</v>
      </c>
      <c r="M11" s="63"/>
      <c r="N11" s="57"/>
      <c r="O11" s="57"/>
    </row>
    <row r="12" spans="1:15" ht="22" customHeight="1">
      <c r="A12" s="98" t="s">
        <v>42</v>
      </c>
      <c r="B12" s="65">
        <v>1</v>
      </c>
      <c r="C12" s="67">
        <v>0</v>
      </c>
      <c r="D12" s="64">
        <v>2</v>
      </c>
      <c r="E12" s="64">
        <v>2</v>
      </c>
      <c r="F12" s="65">
        <v>1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117">
        <f t="shared" si="0"/>
        <v>0.6</v>
      </c>
      <c r="M12" s="63"/>
      <c r="N12" s="57"/>
      <c r="O12" s="57"/>
    </row>
    <row r="13" spans="1:15" ht="22" customHeight="1">
      <c r="A13" s="98" t="s">
        <v>18</v>
      </c>
      <c r="B13" s="65">
        <v>1</v>
      </c>
      <c r="C13" s="61">
        <v>3</v>
      </c>
      <c r="D13" s="61">
        <v>3</v>
      </c>
      <c r="E13" s="64">
        <v>2</v>
      </c>
      <c r="F13" s="64">
        <v>2</v>
      </c>
      <c r="G13" s="67">
        <v>0</v>
      </c>
      <c r="H13" s="67">
        <v>0</v>
      </c>
      <c r="I13" s="65">
        <v>1</v>
      </c>
      <c r="J13" s="67">
        <v>0</v>
      </c>
      <c r="K13" s="67">
        <v>0</v>
      </c>
      <c r="L13" s="117">
        <f t="shared" si="0"/>
        <v>1.2</v>
      </c>
      <c r="M13" s="63"/>
      <c r="N13" s="57"/>
      <c r="O13" s="57"/>
    </row>
    <row r="14" spans="1:15" ht="22" customHeight="1">
      <c r="A14" s="104" t="s">
        <v>49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117">
        <f t="shared" si="0"/>
        <v>0</v>
      </c>
      <c r="M14" s="63"/>
      <c r="N14" s="57"/>
      <c r="O14" s="57"/>
    </row>
    <row r="15" spans="1:15" ht="22" customHeight="1">
      <c r="A15" s="98" t="s">
        <v>9</v>
      </c>
      <c r="B15" s="61">
        <v>3</v>
      </c>
      <c r="C15" s="64">
        <v>2</v>
      </c>
      <c r="D15" s="61">
        <v>3</v>
      </c>
      <c r="E15" s="67">
        <v>0</v>
      </c>
      <c r="F15" s="65">
        <v>1</v>
      </c>
      <c r="G15" s="65">
        <v>1</v>
      </c>
      <c r="H15" s="67">
        <v>0</v>
      </c>
      <c r="I15" s="67">
        <v>0</v>
      </c>
      <c r="J15" s="67">
        <v>0</v>
      </c>
      <c r="K15" s="67">
        <v>0</v>
      </c>
      <c r="L15" s="117">
        <f t="shared" si="0"/>
        <v>1</v>
      </c>
      <c r="M15" s="63"/>
      <c r="N15" s="57"/>
      <c r="O15" s="57"/>
    </row>
    <row r="16" spans="1:15" ht="22" customHeight="1">
      <c r="A16" s="98" t="s">
        <v>23</v>
      </c>
      <c r="B16" s="61">
        <v>3</v>
      </c>
      <c r="C16" s="65">
        <v>1</v>
      </c>
      <c r="D16" s="62">
        <v>4</v>
      </c>
      <c r="E16" s="64">
        <v>2</v>
      </c>
      <c r="F16" s="61">
        <v>3</v>
      </c>
      <c r="G16" s="67">
        <v>0</v>
      </c>
      <c r="H16" s="67">
        <v>0</v>
      </c>
      <c r="I16" s="65">
        <v>1</v>
      </c>
      <c r="J16" s="65">
        <v>1</v>
      </c>
      <c r="K16" s="67">
        <v>0</v>
      </c>
      <c r="L16" s="117">
        <f t="shared" si="0"/>
        <v>1.5</v>
      </c>
      <c r="M16" s="63"/>
      <c r="N16" s="57"/>
      <c r="O16" s="57"/>
    </row>
    <row r="17" spans="1:15" ht="22" customHeight="1">
      <c r="A17" s="98" t="s">
        <v>19</v>
      </c>
      <c r="B17" s="61">
        <v>3</v>
      </c>
      <c r="C17" s="61">
        <v>3</v>
      </c>
      <c r="D17" s="61">
        <v>3</v>
      </c>
      <c r="E17" s="64">
        <v>2</v>
      </c>
      <c r="F17" s="61">
        <v>3</v>
      </c>
      <c r="G17" s="67">
        <v>0</v>
      </c>
      <c r="H17" s="67">
        <v>0</v>
      </c>
      <c r="I17" s="65">
        <v>1</v>
      </c>
      <c r="J17" s="67">
        <v>0</v>
      </c>
      <c r="K17" s="67">
        <v>0</v>
      </c>
      <c r="L17" s="117">
        <f t="shared" si="0"/>
        <v>1.5</v>
      </c>
      <c r="M17" s="63"/>
      <c r="N17" s="57"/>
      <c r="O17" s="57"/>
    </row>
    <row r="18" spans="1:15" ht="22" customHeight="1">
      <c r="A18" s="98" t="s">
        <v>43</v>
      </c>
      <c r="B18" s="61">
        <v>3</v>
      </c>
      <c r="C18" s="65">
        <v>1</v>
      </c>
      <c r="D18" s="61">
        <v>3</v>
      </c>
      <c r="E18" s="65">
        <v>1</v>
      </c>
      <c r="F18" s="61">
        <v>3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117">
        <f t="shared" si="0"/>
        <v>1.1000000000000001</v>
      </c>
      <c r="M18" s="63"/>
      <c r="O18" s="57"/>
    </row>
    <row r="19" spans="1:15" ht="22" customHeight="1">
      <c r="A19" s="98" t="s">
        <v>24</v>
      </c>
      <c r="B19" s="61">
        <v>3</v>
      </c>
      <c r="C19" s="64">
        <v>2</v>
      </c>
      <c r="D19" s="61">
        <v>3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117">
        <f t="shared" si="0"/>
        <v>0.8</v>
      </c>
      <c r="M19" s="63"/>
      <c r="N19" s="57"/>
      <c r="O19" s="57"/>
    </row>
    <row r="20" spans="1:15" ht="22" customHeight="1">
      <c r="A20" s="98" t="s">
        <v>44</v>
      </c>
      <c r="B20" s="61">
        <v>3</v>
      </c>
      <c r="C20" s="61">
        <v>3</v>
      </c>
      <c r="D20" s="61">
        <v>3</v>
      </c>
      <c r="E20" s="65">
        <v>1</v>
      </c>
      <c r="F20" s="61">
        <v>3</v>
      </c>
      <c r="G20" s="65">
        <v>1</v>
      </c>
      <c r="H20" s="67">
        <v>0</v>
      </c>
      <c r="I20" s="65">
        <v>1</v>
      </c>
      <c r="J20" s="67">
        <v>0</v>
      </c>
      <c r="K20" s="67">
        <v>0</v>
      </c>
      <c r="L20" s="117">
        <f t="shared" si="0"/>
        <v>1.5</v>
      </c>
      <c r="M20" s="63"/>
      <c r="N20" s="57"/>
      <c r="O20" s="57"/>
    </row>
    <row r="21" spans="1:15" ht="22" customHeight="1">
      <c r="A21" s="98" t="s">
        <v>38</v>
      </c>
      <c r="B21" s="61">
        <v>3</v>
      </c>
      <c r="C21" s="61">
        <v>3</v>
      </c>
      <c r="D21" s="61">
        <v>3</v>
      </c>
      <c r="E21" s="64">
        <v>2</v>
      </c>
      <c r="F21" s="67">
        <v>0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117">
        <f t="shared" si="0"/>
        <v>1.1000000000000001</v>
      </c>
      <c r="M21" s="63"/>
      <c r="N21" s="57"/>
      <c r="O21" s="57"/>
    </row>
    <row r="22" spans="1:15" ht="22" customHeight="1">
      <c r="A22" s="98" t="s">
        <v>25</v>
      </c>
      <c r="B22" s="65">
        <v>1</v>
      </c>
      <c r="C22" s="67">
        <v>0</v>
      </c>
      <c r="D22" s="61">
        <v>3</v>
      </c>
      <c r="E22" s="67">
        <v>0</v>
      </c>
      <c r="F22" s="67">
        <v>0</v>
      </c>
      <c r="G22" s="65">
        <v>1</v>
      </c>
      <c r="H22" s="67">
        <v>0</v>
      </c>
      <c r="I22" s="67">
        <v>0</v>
      </c>
      <c r="J22" s="67">
        <v>0</v>
      </c>
      <c r="K22" s="67">
        <v>0</v>
      </c>
      <c r="L22" s="117">
        <f t="shared" si="0"/>
        <v>0.5</v>
      </c>
      <c r="M22" s="63"/>
      <c r="N22" s="57"/>
      <c r="O22" s="57"/>
    </row>
    <row r="23" spans="1:15" ht="22" customHeight="1">
      <c r="A23" s="98" t="s">
        <v>39</v>
      </c>
      <c r="B23" s="67">
        <v>0</v>
      </c>
      <c r="C23" s="64">
        <v>2</v>
      </c>
      <c r="D23" s="64">
        <v>2</v>
      </c>
      <c r="E23" s="64">
        <v>2</v>
      </c>
      <c r="F23" s="67">
        <v>0</v>
      </c>
      <c r="G23" s="64">
        <v>2</v>
      </c>
      <c r="H23" s="67">
        <v>0</v>
      </c>
      <c r="I23" s="67">
        <v>0</v>
      </c>
      <c r="J23" s="67">
        <v>0</v>
      </c>
      <c r="K23" s="67">
        <v>0</v>
      </c>
      <c r="L23" s="117">
        <f t="shared" si="0"/>
        <v>0.8</v>
      </c>
      <c r="M23" s="63"/>
      <c r="N23" s="57"/>
      <c r="O23" s="57"/>
    </row>
    <row r="24" spans="1:15" ht="22" customHeight="1">
      <c r="A24" s="99" t="s">
        <v>10</v>
      </c>
      <c r="B24" s="61">
        <v>3</v>
      </c>
      <c r="C24" s="65">
        <v>1</v>
      </c>
      <c r="D24" s="64">
        <v>2</v>
      </c>
      <c r="E24" s="64">
        <v>2</v>
      </c>
      <c r="F24" s="67">
        <v>0</v>
      </c>
      <c r="G24" s="65">
        <v>1</v>
      </c>
      <c r="H24" s="64">
        <v>2</v>
      </c>
      <c r="I24" s="65">
        <v>1</v>
      </c>
      <c r="J24" s="67">
        <v>0</v>
      </c>
      <c r="K24" s="67">
        <v>0</v>
      </c>
      <c r="L24" s="117">
        <f t="shared" si="0"/>
        <v>1.2</v>
      </c>
      <c r="M24" s="63"/>
      <c r="N24" s="57"/>
      <c r="O24" s="57"/>
    </row>
    <row r="25" spans="1:15" ht="22" customHeight="1">
      <c r="A25" s="98" t="s">
        <v>5</v>
      </c>
      <c r="B25" s="61">
        <v>3</v>
      </c>
      <c r="C25" s="65">
        <v>1</v>
      </c>
      <c r="D25" s="61">
        <v>3</v>
      </c>
      <c r="E25" s="67">
        <v>0</v>
      </c>
      <c r="F25" s="65">
        <v>1</v>
      </c>
      <c r="G25" s="64">
        <v>2</v>
      </c>
      <c r="H25" s="67">
        <v>0</v>
      </c>
      <c r="I25" s="67">
        <v>0</v>
      </c>
      <c r="J25" s="67">
        <v>0</v>
      </c>
      <c r="K25" s="67">
        <v>0</v>
      </c>
      <c r="L25" s="117">
        <f t="shared" si="0"/>
        <v>1</v>
      </c>
      <c r="M25" s="63"/>
      <c r="N25" s="57"/>
      <c r="O25" s="57"/>
    </row>
    <row r="26" spans="1:15" ht="22" customHeight="1">
      <c r="A26" s="98" t="s">
        <v>1</v>
      </c>
      <c r="B26" s="61">
        <v>3</v>
      </c>
      <c r="C26" s="61">
        <v>3</v>
      </c>
      <c r="D26" s="62">
        <v>4</v>
      </c>
      <c r="E26" s="61">
        <v>3</v>
      </c>
      <c r="F26" s="61">
        <v>3</v>
      </c>
      <c r="G26" s="64">
        <v>2</v>
      </c>
      <c r="H26" s="61">
        <v>3</v>
      </c>
      <c r="I26" s="64">
        <v>2</v>
      </c>
      <c r="J26" s="65">
        <v>1</v>
      </c>
      <c r="K26" s="67">
        <v>0</v>
      </c>
      <c r="L26" s="117">
        <f t="shared" si="0"/>
        <v>2.4</v>
      </c>
      <c r="M26" s="63"/>
      <c r="N26" s="56"/>
      <c r="O26" s="56"/>
    </row>
    <row r="27" spans="1:15" ht="22" customHeight="1">
      <c r="A27" s="98" t="s">
        <v>26</v>
      </c>
      <c r="B27" s="61">
        <v>3</v>
      </c>
      <c r="C27" s="61">
        <v>3</v>
      </c>
      <c r="D27" s="61">
        <v>3</v>
      </c>
      <c r="E27" s="61">
        <v>3</v>
      </c>
      <c r="F27" s="67">
        <v>0</v>
      </c>
      <c r="G27" s="64">
        <v>2</v>
      </c>
      <c r="H27" s="67">
        <v>0</v>
      </c>
      <c r="I27" s="67">
        <v>0</v>
      </c>
      <c r="J27" s="67">
        <v>0</v>
      </c>
      <c r="K27" s="67">
        <v>0</v>
      </c>
      <c r="L27" s="117">
        <f t="shared" si="0"/>
        <v>1.4</v>
      </c>
      <c r="M27" s="63"/>
      <c r="N27" s="57"/>
      <c r="O27" s="57"/>
    </row>
    <row r="28" spans="1:15" ht="22" customHeight="1">
      <c r="A28" s="98" t="s">
        <v>45</v>
      </c>
      <c r="B28" s="65">
        <v>1</v>
      </c>
      <c r="C28" s="67">
        <v>0</v>
      </c>
      <c r="D28" s="64">
        <v>2</v>
      </c>
      <c r="E28" s="67">
        <v>0</v>
      </c>
      <c r="F28" s="61">
        <v>3</v>
      </c>
      <c r="G28" s="65">
        <v>1</v>
      </c>
      <c r="H28" s="61">
        <v>3</v>
      </c>
      <c r="I28" s="67">
        <v>0</v>
      </c>
      <c r="J28" s="67">
        <v>0</v>
      </c>
      <c r="K28" s="67">
        <v>0</v>
      </c>
      <c r="L28" s="117">
        <f t="shared" si="0"/>
        <v>1</v>
      </c>
      <c r="M28" s="63"/>
      <c r="N28" s="57"/>
      <c r="O28" s="57"/>
    </row>
    <row r="29" spans="1:15" ht="22" customHeight="1">
      <c r="A29" s="99" t="s">
        <v>27</v>
      </c>
      <c r="B29" s="61">
        <v>3</v>
      </c>
      <c r="C29" s="61">
        <v>3</v>
      </c>
      <c r="D29" s="61">
        <v>3</v>
      </c>
      <c r="E29" s="67">
        <v>0</v>
      </c>
      <c r="F29" s="67">
        <v>0</v>
      </c>
      <c r="G29" s="65">
        <v>1</v>
      </c>
      <c r="H29" s="67">
        <v>0</v>
      </c>
      <c r="I29" s="67">
        <v>0</v>
      </c>
      <c r="J29" s="67">
        <v>0</v>
      </c>
      <c r="K29" s="67">
        <v>0</v>
      </c>
      <c r="L29" s="117">
        <f t="shared" si="0"/>
        <v>1</v>
      </c>
      <c r="M29" s="63"/>
      <c r="N29" s="57"/>
      <c r="O29" s="57"/>
    </row>
    <row r="30" spans="1:15" ht="22" customHeight="1">
      <c r="A30" s="99" t="s">
        <v>28</v>
      </c>
      <c r="B30" s="61">
        <v>3</v>
      </c>
      <c r="C30" s="64">
        <v>2</v>
      </c>
      <c r="D30" s="64">
        <v>2</v>
      </c>
      <c r="E30" s="64">
        <v>2</v>
      </c>
      <c r="F30" s="67">
        <v>0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117">
        <f t="shared" si="0"/>
        <v>0.9</v>
      </c>
      <c r="M30" s="63"/>
      <c r="N30" s="57"/>
      <c r="O30" s="57"/>
    </row>
    <row r="31" spans="1:15" ht="22" customHeight="1">
      <c r="A31" s="98" t="s">
        <v>40</v>
      </c>
      <c r="B31" s="61">
        <v>3</v>
      </c>
      <c r="C31" s="61">
        <v>3</v>
      </c>
      <c r="D31" s="65">
        <v>1</v>
      </c>
      <c r="E31" s="64">
        <v>2</v>
      </c>
      <c r="F31" s="67">
        <v>0</v>
      </c>
      <c r="G31" s="65">
        <v>1</v>
      </c>
      <c r="H31" s="67">
        <v>0</v>
      </c>
      <c r="I31" s="67">
        <v>0</v>
      </c>
      <c r="J31" s="67">
        <v>0</v>
      </c>
      <c r="K31" s="67">
        <v>0</v>
      </c>
      <c r="L31" s="117">
        <f t="shared" si="0"/>
        <v>1</v>
      </c>
      <c r="M31" s="63"/>
      <c r="N31" s="57"/>
      <c r="O31" s="57"/>
    </row>
    <row r="32" spans="1:15" ht="22" customHeight="1">
      <c r="A32" s="98" t="s">
        <v>20</v>
      </c>
      <c r="B32" s="61">
        <v>3</v>
      </c>
      <c r="C32" s="64">
        <v>2</v>
      </c>
      <c r="D32" s="61">
        <v>3</v>
      </c>
      <c r="E32" s="65">
        <v>1</v>
      </c>
      <c r="F32" s="61">
        <v>3</v>
      </c>
      <c r="G32" s="67">
        <v>0</v>
      </c>
      <c r="H32" s="67">
        <v>0</v>
      </c>
      <c r="I32" s="67">
        <v>0</v>
      </c>
      <c r="J32" s="67">
        <v>0</v>
      </c>
      <c r="K32" s="67">
        <v>0</v>
      </c>
      <c r="L32" s="117">
        <f t="shared" si="0"/>
        <v>1.2</v>
      </c>
      <c r="M32" s="63"/>
      <c r="N32" s="57"/>
      <c r="O32" s="57"/>
    </row>
    <row r="33" spans="1:15" ht="22" customHeight="1">
      <c r="A33" s="98" t="s">
        <v>50</v>
      </c>
      <c r="B33" s="61">
        <v>3</v>
      </c>
      <c r="C33" s="65">
        <v>1</v>
      </c>
      <c r="D33" s="65">
        <v>1</v>
      </c>
      <c r="E33" s="67">
        <v>0</v>
      </c>
      <c r="F33" s="67">
        <v>0</v>
      </c>
      <c r="G33" s="65">
        <v>1</v>
      </c>
      <c r="H33" s="67">
        <v>0</v>
      </c>
      <c r="I33" s="67">
        <v>0</v>
      </c>
      <c r="J33" s="67">
        <v>0</v>
      </c>
      <c r="K33" s="67">
        <v>0</v>
      </c>
      <c r="L33" s="117">
        <f t="shared" si="0"/>
        <v>0.6</v>
      </c>
      <c r="M33" s="63"/>
      <c r="N33" s="57"/>
      <c r="O33" s="57"/>
    </row>
    <row r="34" spans="1:15" ht="22" customHeight="1">
      <c r="A34" s="98" t="s">
        <v>29</v>
      </c>
      <c r="B34" s="64">
        <v>2</v>
      </c>
      <c r="C34" s="61">
        <v>3</v>
      </c>
      <c r="D34" s="64">
        <v>2</v>
      </c>
      <c r="E34" s="64">
        <v>2</v>
      </c>
      <c r="F34" s="67">
        <v>0</v>
      </c>
      <c r="G34" s="65">
        <v>1</v>
      </c>
      <c r="H34" s="67">
        <v>0</v>
      </c>
      <c r="I34" s="67">
        <v>0</v>
      </c>
      <c r="J34" s="67">
        <v>0</v>
      </c>
      <c r="K34" s="67">
        <v>0</v>
      </c>
      <c r="L34" s="117">
        <f t="shared" si="0"/>
        <v>1</v>
      </c>
      <c r="M34" s="63"/>
      <c r="N34" s="57"/>
      <c r="O34" s="57"/>
    </row>
    <row r="35" spans="1:15" ht="22" customHeight="1">
      <c r="A35" s="99" t="s">
        <v>7</v>
      </c>
      <c r="B35" s="67">
        <v>0</v>
      </c>
      <c r="C35" s="65">
        <v>1</v>
      </c>
      <c r="D35" s="64">
        <v>2</v>
      </c>
      <c r="E35" s="65">
        <v>1</v>
      </c>
      <c r="F35" s="67">
        <v>0</v>
      </c>
      <c r="G35" s="65">
        <v>1</v>
      </c>
      <c r="H35" s="67">
        <v>0</v>
      </c>
      <c r="I35" s="65">
        <v>1</v>
      </c>
      <c r="J35" s="64">
        <v>2</v>
      </c>
      <c r="K35" s="67">
        <v>0</v>
      </c>
      <c r="L35" s="117">
        <f t="shared" si="0"/>
        <v>0.8</v>
      </c>
      <c r="M35" s="63"/>
      <c r="N35" s="57"/>
      <c r="O35" s="57"/>
    </row>
    <row r="36" spans="1:15" ht="22" customHeight="1">
      <c r="A36" s="99" t="s">
        <v>14</v>
      </c>
      <c r="B36" s="64">
        <v>2</v>
      </c>
      <c r="C36" s="61">
        <v>3</v>
      </c>
      <c r="D36" s="61">
        <v>3</v>
      </c>
      <c r="E36" s="65">
        <v>1</v>
      </c>
      <c r="F36" s="67">
        <v>0</v>
      </c>
      <c r="G36" s="65">
        <v>1</v>
      </c>
      <c r="H36" s="67">
        <v>0</v>
      </c>
      <c r="I36" s="67">
        <v>0</v>
      </c>
      <c r="J36" s="67">
        <v>0</v>
      </c>
      <c r="K36" s="67">
        <v>0</v>
      </c>
      <c r="L36" s="117">
        <f t="shared" si="0"/>
        <v>1</v>
      </c>
      <c r="M36" s="63"/>
      <c r="N36" s="57"/>
      <c r="O36" s="57"/>
    </row>
    <row r="37" spans="1:15" ht="22" customHeight="1">
      <c r="A37" s="98" t="s">
        <v>41</v>
      </c>
      <c r="B37" s="64">
        <v>2</v>
      </c>
      <c r="C37" s="67">
        <v>0</v>
      </c>
      <c r="D37" s="62">
        <v>4</v>
      </c>
      <c r="E37" s="61">
        <v>3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0</v>
      </c>
      <c r="L37" s="117">
        <f t="shared" si="0"/>
        <v>0.9</v>
      </c>
      <c r="M37" s="63"/>
      <c r="N37" s="57"/>
      <c r="O37" s="57"/>
    </row>
    <row r="38" spans="1:15" ht="22" customHeight="1">
      <c r="A38" s="99" t="s">
        <v>46</v>
      </c>
      <c r="B38" s="64">
        <v>2</v>
      </c>
      <c r="C38" s="67">
        <v>0</v>
      </c>
      <c r="D38" s="64">
        <v>2</v>
      </c>
      <c r="E38" s="61">
        <v>3</v>
      </c>
      <c r="F38" s="61">
        <v>3</v>
      </c>
      <c r="G38" s="65">
        <v>1</v>
      </c>
      <c r="H38" s="67">
        <v>0</v>
      </c>
      <c r="I38" s="67">
        <v>0</v>
      </c>
      <c r="J38" s="67">
        <v>0</v>
      </c>
      <c r="K38" s="67">
        <v>0</v>
      </c>
      <c r="L38" s="117">
        <f t="shared" si="0"/>
        <v>1.1000000000000001</v>
      </c>
      <c r="M38" s="63"/>
      <c r="N38" s="57"/>
      <c r="O38" s="57"/>
    </row>
    <row r="39" spans="1:15" ht="22" customHeight="1">
      <c r="A39" s="98" t="s">
        <v>30</v>
      </c>
      <c r="B39" s="64">
        <v>2</v>
      </c>
      <c r="C39" s="65">
        <v>1</v>
      </c>
      <c r="D39" s="62">
        <v>4</v>
      </c>
      <c r="E39" s="64">
        <v>2</v>
      </c>
      <c r="F39" s="61">
        <v>3</v>
      </c>
      <c r="G39" s="65">
        <v>1</v>
      </c>
      <c r="H39" s="67">
        <v>0</v>
      </c>
      <c r="I39" s="67">
        <v>0</v>
      </c>
      <c r="J39" s="67">
        <v>0</v>
      </c>
      <c r="K39" s="67">
        <v>0</v>
      </c>
      <c r="L39" s="117">
        <f t="shared" si="0"/>
        <v>1.3</v>
      </c>
      <c r="M39" s="63"/>
      <c r="N39" s="57"/>
      <c r="O39" s="57"/>
    </row>
    <row r="40" spans="1:15" ht="22" customHeight="1">
      <c r="A40" s="98" t="s">
        <v>31</v>
      </c>
      <c r="B40" s="67">
        <v>0</v>
      </c>
      <c r="C40" s="64">
        <v>2</v>
      </c>
      <c r="D40" s="61">
        <v>3</v>
      </c>
      <c r="E40" s="67">
        <v>0</v>
      </c>
      <c r="F40" s="67">
        <v>0</v>
      </c>
      <c r="G40" s="67">
        <v>0</v>
      </c>
      <c r="H40" s="67">
        <v>0</v>
      </c>
      <c r="I40" s="67">
        <v>0</v>
      </c>
      <c r="J40" s="67">
        <v>0</v>
      </c>
      <c r="K40" s="67">
        <v>0</v>
      </c>
      <c r="L40" s="117">
        <f t="shared" si="0"/>
        <v>0.5</v>
      </c>
      <c r="M40" s="63"/>
      <c r="N40" s="57"/>
      <c r="O40" s="57"/>
    </row>
    <row r="41" spans="1:15" ht="22" customHeight="1">
      <c r="A41" s="98" t="s">
        <v>32</v>
      </c>
      <c r="B41" s="64">
        <v>2</v>
      </c>
      <c r="C41" s="61">
        <v>3</v>
      </c>
      <c r="D41" s="62">
        <v>4</v>
      </c>
      <c r="E41" s="64">
        <v>2</v>
      </c>
      <c r="F41" s="61">
        <v>3</v>
      </c>
      <c r="G41" s="65">
        <v>1</v>
      </c>
      <c r="H41" s="61">
        <v>3</v>
      </c>
      <c r="I41" s="61">
        <v>3</v>
      </c>
      <c r="J41" s="67">
        <v>0</v>
      </c>
      <c r="K41" s="67">
        <v>0</v>
      </c>
      <c r="L41" s="117">
        <f t="shared" si="0"/>
        <v>2.1</v>
      </c>
      <c r="M41" s="63"/>
      <c r="N41" s="57"/>
      <c r="O41" s="57"/>
    </row>
    <row r="42" spans="1:15" ht="22" customHeight="1">
      <c r="A42" s="106" t="s">
        <v>0</v>
      </c>
      <c r="B42" s="61">
        <v>3</v>
      </c>
      <c r="C42" s="61">
        <v>3</v>
      </c>
      <c r="D42" s="62">
        <v>4</v>
      </c>
      <c r="E42" s="61">
        <v>3</v>
      </c>
      <c r="F42" s="61">
        <v>3</v>
      </c>
      <c r="G42" s="65">
        <v>1</v>
      </c>
      <c r="H42" s="61">
        <v>3</v>
      </c>
      <c r="I42" s="61">
        <v>3</v>
      </c>
      <c r="J42" s="66">
        <v>3</v>
      </c>
      <c r="K42" s="61">
        <v>3</v>
      </c>
      <c r="L42" s="117">
        <f t="shared" si="0"/>
        <v>2.9</v>
      </c>
      <c r="M42" s="63"/>
      <c r="N42" s="57"/>
      <c r="O42" s="57"/>
    </row>
    <row r="43" spans="1:15" ht="22" customHeight="1">
      <c r="A43" s="98" t="s">
        <v>15</v>
      </c>
      <c r="B43" s="65">
        <v>1</v>
      </c>
      <c r="C43" s="61">
        <v>3</v>
      </c>
      <c r="D43" s="64">
        <v>2</v>
      </c>
      <c r="E43" s="65">
        <v>1</v>
      </c>
      <c r="F43" s="61">
        <v>3</v>
      </c>
      <c r="G43" s="64">
        <v>2</v>
      </c>
      <c r="H43" s="67">
        <v>0</v>
      </c>
      <c r="I43" s="64">
        <v>2</v>
      </c>
      <c r="J43" s="67">
        <v>0</v>
      </c>
      <c r="K43" s="67">
        <v>0</v>
      </c>
      <c r="L43" s="117">
        <f t="shared" si="0"/>
        <v>1.4</v>
      </c>
      <c r="M43" s="63"/>
      <c r="N43" s="57"/>
      <c r="O43" s="57"/>
    </row>
    <row r="44" spans="1:15" ht="22" customHeight="1">
      <c r="A44" s="98" t="s">
        <v>16</v>
      </c>
      <c r="B44" s="61">
        <v>3</v>
      </c>
      <c r="C44" s="61">
        <v>3</v>
      </c>
      <c r="D44" s="64">
        <v>2</v>
      </c>
      <c r="E44" s="65">
        <v>1</v>
      </c>
      <c r="F44" s="67">
        <v>0</v>
      </c>
      <c r="G44" s="65">
        <v>1</v>
      </c>
      <c r="H44" s="67">
        <v>0</v>
      </c>
      <c r="I44" s="67">
        <v>0</v>
      </c>
      <c r="J44" s="67">
        <v>0</v>
      </c>
      <c r="K44" s="67">
        <v>0</v>
      </c>
      <c r="L44" s="117">
        <f t="shared" si="0"/>
        <v>1</v>
      </c>
      <c r="M44" s="63"/>
      <c r="N44" s="57"/>
      <c r="O44" s="57"/>
    </row>
    <row r="45" spans="1:15" ht="22" customHeight="1">
      <c r="A45" s="98" t="s">
        <v>3</v>
      </c>
      <c r="B45" s="61">
        <v>3</v>
      </c>
      <c r="C45" s="61">
        <v>3</v>
      </c>
      <c r="D45" s="61">
        <v>3</v>
      </c>
      <c r="E45" s="64">
        <v>2</v>
      </c>
      <c r="F45" s="61">
        <v>3</v>
      </c>
      <c r="G45" s="64">
        <v>2</v>
      </c>
      <c r="H45" s="61">
        <v>3</v>
      </c>
      <c r="I45" s="64">
        <v>2</v>
      </c>
      <c r="J45" s="67">
        <v>0</v>
      </c>
      <c r="K45" s="67">
        <v>0</v>
      </c>
      <c r="L45" s="117">
        <f t="shared" si="0"/>
        <v>2.1</v>
      </c>
      <c r="M45" s="63"/>
      <c r="N45" s="57"/>
      <c r="O45" s="57"/>
    </row>
    <row r="46" spans="1:15" ht="22" customHeight="1">
      <c r="A46" s="99" t="s">
        <v>33</v>
      </c>
      <c r="B46" s="61">
        <v>3</v>
      </c>
      <c r="C46" s="61">
        <v>3</v>
      </c>
      <c r="D46" s="65">
        <v>1</v>
      </c>
      <c r="E46" s="64">
        <v>2</v>
      </c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117">
        <f t="shared" si="0"/>
        <v>0.9</v>
      </c>
      <c r="M46" s="63"/>
      <c r="O46" s="57"/>
    </row>
    <row r="47" spans="1:15" ht="22" customHeight="1">
      <c r="A47" s="98" t="s">
        <v>4</v>
      </c>
      <c r="B47" s="61">
        <v>3</v>
      </c>
      <c r="C47" s="65">
        <v>1</v>
      </c>
      <c r="D47" s="62">
        <v>4</v>
      </c>
      <c r="E47" s="61">
        <v>3</v>
      </c>
      <c r="F47" s="61">
        <v>3</v>
      </c>
      <c r="G47" s="64">
        <v>2</v>
      </c>
      <c r="H47" s="61">
        <v>3</v>
      </c>
      <c r="I47" s="65">
        <v>1</v>
      </c>
      <c r="J47" s="67">
        <v>0</v>
      </c>
      <c r="K47" s="67">
        <v>0</v>
      </c>
      <c r="L47" s="117">
        <f t="shared" si="0"/>
        <v>2</v>
      </c>
      <c r="M47" s="63"/>
      <c r="N47" s="57"/>
      <c r="O47" s="57"/>
    </row>
    <row r="48" spans="1:15" ht="22" customHeight="1">
      <c r="A48" s="99" t="s">
        <v>8</v>
      </c>
      <c r="B48" s="64">
        <v>2</v>
      </c>
      <c r="C48" s="61">
        <v>3</v>
      </c>
      <c r="D48" s="61">
        <v>3</v>
      </c>
      <c r="E48" s="64">
        <v>2</v>
      </c>
      <c r="F48" s="67">
        <v>0</v>
      </c>
      <c r="G48" s="64">
        <v>2</v>
      </c>
      <c r="H48" s="67">
        <v>0</v>
      </c>
      <c r="I48" s="67">
        <v>0</v>
      </c>
      <c r="J48" s="67">
        <v>0</v>
      </c>
      <c r="K48" s="67">
        <v>0</v>
      </c>
      <c r="L48" s="117">
        <f t="shared" si="0"/>
        <v>1.2</v>
      </c>
      <c r="M48" s="63"/>
      <c r="N48" s="57"/>
      <c r="O48" s="57"/>
    </row>
    <row r="49" spans="1:15" ht="22" customHeight="1">
      <c r="A49" s="99" t="s">
        <v>11</v>
      </c>
      <c r="B49" s="67">
        <v>0</v>
      </c>
      <c r="C49" s="64">
        <v>2</v>
      </c>
      <c r="D49" s="64">
        <v>2</v>
      </c>
      <c r="E49" s="64">
        <v>2</v>
      </c>
      <c r="F49" s="65">
        <v>1</v>
      </c>
      <c r="G49" s="61">
        <v>3</v>
      </c>
      <c r="H49" s="67">
        <v>0</v>
      </c>
      <c r="I49" s="67">
        <v>0</v>
      </c>
      <c r="J49" s="67">
        <v>0</v>
      </c>
      <c r="K49" s="67">
        <v>0</v>
      </c>
      <c r="L49" s="117">
        <f t="shared" si="0"/>
        <v>1</v>
      </c>
      <c r="M49" s="63"/>
      <c r="N49" s="57"/>
      <c r="O49" s="57"/>
    </row>
    <row r="50" spans="1:15" ht="22" customHeight="1">
      <c r="A50" s="98" t="s">
        <v>21</v>
      </c>
      <c r="B50" s="61">
        <v>3</v>
      </c>
      <c r="C50" s="65">
        <v>1</v>
      </c>
      <c r="D50" s="62">
        <v>4</v>
      </c>
      <c r="E50" s="61">
        <v>3</v>
      </c>
      <c r="F50" s="67">
        <v>0</v>
      </c>
      <c r="G50" s="65">
        <v>1</v>
      </c>
      <c r="H50" s="65">
        <v>1</v>
      </c>
      <c r="I50" s="67">
        <v>0</v>
      </c>
      <c r="J50" s="67">
        <v>0</v>
      </c>
      <c r="K50" s="67">
        <v>0</v>
      </c>
      <c r="L50" s="117">
        <f t="shared" si="0"/>
        <v>1.3</v>
      </c>
      <c r="M50" s="63"/>
      <c r="N50" s="57"/>
      <c r="O50" s="57"/>
    </row>
    <row r="51" spans="1:15" ht="22" customHeight="1">
      <c r="A51" s="98" t="s">
        <v>2</v>
      </c>
      <c r="B51" s="61">
        <v>3</v>
      </c>
      <c r="C51" s="61">
        <v>3</v>
      </c>
      <c r="D51" s="62">
        <v>4</v>
      </c>
      <c r="E51" s="61">
        <v>3</v>
      </c>
      <c r="F51" s="61">
        <v>3</v>
      </c>
      <c r="G51" s="61">
        <v>3</v>
      </c>
      <c r="H51" s="61">
        <v>3</v>
      </c>
      <c r="I51" s="61">
        <v>3</v>
      </c>
      <c r="J51" s="61">
        <v>3</v>
      </c>
      <c r="K51" s="61">
        <v>3</v>
      </c>
      <c r="L51" s="117">
        <f t="shared" si="0"/>
        <v>3.1</v>
      </c>
      <c r="M51" s="63"/>
      <c r="N51" s="57"/>
      <c r="O51" s="57"/>
    </row>
    <row r="52" spans="1:15" ht="22" customHeight="1">
      <c r="A52" s="98" t="s">
        <v>34</v>
      </c>
      <c r="B52" s="61">
        <v>3</v>
      </c>
      <c r="C52" s="64">
        <v>2</v>
      </c>
      <c r="D52" s="61">
        <v>3</v>
      </c>
      <c r="E52" s="64">
        <v>2</v>
      </c>
      <c r="F52" s="61">
        <v>3</v>
      </c>
      <c r="G52" s="65">
        <v>1</v>
      </c>
      <c r="H52" s="61">
        <v>3</v>
      </c>
      <c r="I52" s="65">
        <v>1</v>
      </c>
      <c r="J52" s="67">
        <v>0</v>
      </c>
      <c r="K52" s="67">
        <v>0</v>
      </c>
      <c r="L52" s="117">
        <f t="shared" si="0"/>
        <v>1.8</v>
      </c>
      <c r="M52" s="63"/>
      <c r="N52" s="57"/>
      <c r="O52" s="57"/>
    </row>
    <row r="53" spans="1:15" ht="22" customHeight="1">
      <c r="A53" s="99" t="s">
        <v>35</v>
      </c>
      <c r="B53" s="111">
        <v>3</v>
      </c>
      <c r="C53" s="113">
        <v>2</v>
      </c>
      <c r="D53" s="113">
        <v>2</v>
      </c>
      <c r="E53" s="111">
        <v>3</v>
      </c>
      <c r="F53" s="68">
        <v>0</v>
      </c>
      <c r="G53" s="116">
        <v>1</v>
      </c>
      <c r="H53" s="116">
        <v>1</v>
      </c>
      <c r="I53" s="68">
        <v>0</v>
      </c>
      <c r="J53" s="68">
        <v>0</v>
      </c>
      <c r="K53" s="68">
        <v>0</v>
      </c>
      <c r="L53" s="117">
        <f t="shared" si="0"/>
        <v>1.2</v>
      </c>
      <c r="M53" s="63"/>
      <c r="N53" s="57"/>
      <c r="O53" s="57"/>
    </row>
    <row r="54" spans="1:15" ht="22" customHeight="1">
      <c r="A54" s="98" t="s">
        <v>47</v>
      </c>
      <c r="B54" s="112">
        <v>2</v>
      </c>
      <c r="C54" s="114">
        <v>1</v>
      </c>
      <c r="D54" s="114">
        <v>1</v>
      </c>
      <c r="E54" s="112">
        <v>2</v>
      </c>
      <c r="F54" s="115">
        <v>0</v>
      </c>
      <c r="G54" s="115">
        <v>0</v>
      </c>
      <c r="H54" s="115">
        <v>0</v>
      </c>
      <c r="I54" s="114">
        <v>1</v>
      </c>
      <c r="J54" s="115">
        <v>0</v>
      </c>
      <c r="K54" s="115">
        <v>0</v>
      </c>
      <c r="L54" s="117">
        <f t="shared" si="0"/>
        <v>0.7</v>
      </c>
      <c r="M54" s="63"/>
      <c r="N54" s="57"/>
      <c r="O54" s="57"/>
    </row>
    <row r="55" spans="1:15" ht="16" customHeight="1">
      <c r="A55" s="55"/>
      <c r="M55" s="69"/>
      <c r="N55" s="56"/>
      <c r="O55" s="56"/>
    </row>
    <row r="56" spans="1:15" ht="15" customHeight="1">
      <c r="A56" s="55"/>
    </row>
    <row r="57" spans="1:15" ht="15" customHeight="1">
      <c r="A57" s="55"/>
    </row>
    <row r="58" spans="1:15" ht="15" customHeight="1">
      <c r="A58" s="55"/>
    </row>
    <row r="59" spans="1:15" ht="15" customHeight="1">
      <c r="A59" s="55"/>
    </row>
    <row r="60" spans="1:15" ht="15" customHeight="1">
      <c r="A60" s="55"/>
    </row>
    <row r="61" spans="1:15" ht="15" customHeight="1">
      <c r="A61" s="55"/>
    </row>
    <row r="62" spans="1:15" ht="15" customHeight="1">
      <c r="A62" s="55"/>
    </row>
    <row r="63" spans="1:15" ht="15" customHeight="1">
      <c r="A63" s="55"/>
    </row>
    <row r="64" spans="1:15" ht="15" customHeight="1">
      <c r="A64" s="55"/>
    </row>
    <row r="65" spans="1:1" ht="15" customHeight="1">
      <c r="A65" s="55"/>
    </row>
    <row r="66" spans="1:1" ht="15" customHeight="1">
      <c r="A66" s="55"/>
    </row>
    <row r="67" spans="1:1" ht="15" customHeight="1">
      <c r="A67" s="55"/>
    </row>
    <row r="68" spans="1:1" ht="15" customHeight="1">
      <c r="A68" s="55"/>
    </row>
    <row r="69" spans="1:1" ht="15" customHeight="1">
      <c r="A69" s="55"/>
    </row>
    <row r="70" spans="1:1" ht="15" customHeight="1">
      <c r="A70" s="55"/>
    </row>
    <row r="71" spans="1:1" ht="15" customHeight="1">
      <c r="A71" s="55"/>
    </row>
    <row r="72" spans="1:1" ht="15" customHeight="1">
      <c r="A72" s="55"/>
    </row>
    <row r="73" spans="1:1" ht="15" customHeight="1">
      <c r="A73" s="55"/>
    </row>
    <row r="74" spans="1:1" ht="15" customHeight="1">
      <c r="A74" s="55"/>
    </row>
    <row r="75" spans="1:1" ht="15" customHeight="1">
      <c r="A75" s="55"/>
    </row>
    <row r="76" spans="1:1" ht="15" customHeight="1">
      <c r="A76" s="55"/>
    </row>
    <row r="77" spans="1:1" ht="15" customHeight="1">
      <c r="A77" s="55"/>
    </row>
    <row r="78" spans="1:1" ht="15" customHeight="1">
      <c r="A78" s="55"/>
    </row>
    <row r="79" spans="1:1" ht="15" customHeight="1">
      <c r="A79" s="55"/>
    </row>
    <row r="80" spans="1:1" ht="15" customHeight="1">
      <c r="A80" s="55"/>
    </row>
    <row r="81" spans="1:1" ht="15" customHeight="1">
      <c r="A81" s="55"/>
    </row>
    <row r="82" spans="1:1" ht="15" customHeight="1">
      <c r="A82" s="55"/>
    </row>
    <row r="83" spans="1:1" ht="15" customHeight="1">
      <c r="A83" s="55"/>
    </row>
    <row r="84" spans="1:1" ht="15" customHeight="1">
      <c r="A84" s="55"/>
    </row>
    <row r="85" spans="1:1" ht="15" customHeight="1">
      <c r="A85" s="55"/>
    </row>
    <row r="86" spans="1:1" ht="15" customHeight="1">
      <c r="A86" s="55"/>
    </row>
    <row r="87" spans="1:1" ht="15" customHeight="1">
      <c r="A87" s="55"/>
    </row>
    <row r="88" spans="1:1" ht="15" customHeight="1">
      <c r="A88" s="55"/>
    </row>
    <row r="89" spans="1:1" ht="15" customHeight="1">
      <c r="A89" s="55"/>
    </row>
    <row r="90" spans="1:1" ht="15" customHeight="1">
      <c r="A90" s="55"/>
    </row>
    <row r="91" spans="1:1" ht="15" customHeight="1">
      <c r="A91" s="55"/>
    </row>
    <row r="92" spans="1:1" ht="15" customHeight="1">
      <c r="A92" s="55"/>
    </row>
    <row r="93" spans="1:1" ht="15" customHeight="1">
      <c r="A93" s="55"/>
    </row>
    <row r="94" spans="1:1" ht="15" customHeight="1">
      <c r="A94" s="55"/>
    </row>
    <row r="95" spans="1:1" ht="15" customHeight="1">
      <c r="A95" s="55"/>
    </row>
    <row r="96" spans="1:1" ht="15" customHeight="1">
      <c r="A96" s="55"/>
    </row>
    <row r="97" spans="1:1" ht="15" customHeight="1">
      <c r="A97" s="55"/>
    </row>
    <row r="98" spans="1:1" ht="15" customHeight="1">
      <c r="A98" s="55"/>
    </row>
    <row r="99" spans="1:1" ht="15" customHeight="1">
      <c r="A99" s="55"/>
    </row>
    <row r="100" spans="1:1" ht="15" customHeight="1">
      <c r="A100" s="55"/>
    </row>
    <row r="101" spans="1:1" ht="15" customHeight="1">
      <c r="A101" s="55"/>
    </row>
    <row r="102" spans="1:1" ht="15" customHeight="1">
      <c r="A102" s="55"/>
    </row>
    <row r="103" spans="1:1" ht="15" customHeight="1">
      <c r="A103" s="55"/>
    </row>
    <row r="104" spans="1:1" ht="15" customHeight="1">
      <c r="A104" s="55"/>
    </row>
    <row r="105" spans="1:1" ht="15" customHeight="1">
      <c r="A105" s="55"/>
    </row>
    <row r="106" spans="1:1" ht="15" customHeight="1">
      <c r="A106" s="55"/>
    </row>
    <row r="107" spans="1:1" ht="15" customHeight="1">
      <c r="A107" s="55"/>
    </row>
    <row r="108" spans="1:1" ht="15" customHeight="1">
      <c r="A108" s="55"/>
    </row>
    <row r="109" spans="1:1" ht="15" customHeight="1">
      <c r="A109" s="55"/>
    </row>
    <row r="110" spans="1:1" ht="15" customHeight="1">
      <c r="A110" s="55"/>
    </row>
    <row r="111" spans="1:1" ht="15" customHeight="1">
      <c r="A111" s="55"/>
    </row>
    <row r="112" spans="1:1" ht="15" customHeight="1">
      <c r="A112" s="55"/>
    </row>
    <row r="113" spans="1:1" ht="15" customHeight="1">
      <c r="A113" s="55"/>
    </row>
    <row r="114" spans="1:1" ht="15" customHeight="1">
      <c r="A114" s="55"/>
    </row>
    <row r="115" spans="1:1" ht="15" customHeight="1">
      <c r="A115" s="55"/>
    </row>
    <row r="116" spans="1:1" ht="15" customHeight="1">
      <c r="A116" s="55"/>
    </row>
    <row r="117" spans="1:1" ht="15" customHeight="1">
      <c r="A117" s="55"/>
    </row>
    <row r="118" spans="1:1" ht="15" customHeight="1">
      <c r="A118" s="55"/>
    </row>
    <row r="119" spans="1:1" ht="15" customHeight="1">
      <c r="A119" s="55"/>
    </row>
    <row r="120" spans="1:1" ht="15" customHeight="1">
      <c r="A120" s="55"/>
    </row>
    <row r="121" spans="1:1" ht="15" customHeight="1">
      <c r="A121" s="55"/>
    </row>
    <row r="122" spans="1:1" ht="15" customHeight="1">
      <c r="A122" s="55"/>
    </row>
    <row r="123" spans="1:1" ht="15" customHeight="1">
      <c r="A123" s="55"/>
    </row>
    <row r="124" spans="1:1" ht="15" customHeight="1">
      <c r="A124" s="55"/>
    </row>
    <row r="125" spans="1:1" ht="15" customHeight="1">
      <c r="A125" s="55"/>
    </row>
    <row r="126" spans="1:1" ht="15" customHeight="1">
      <c r="A126" s="55"/>
    </row>
    <row r="127" spans="1:1" ht="15" customHeight="1">
      <c r="A127" s="55"/>
    </row>
    <row r="128" spans="1:1" ht="15" customHeight="1">
      <c r="A128" s="55"/>
    </row>
    <row r="129" spans="1:1" ht="15" customHeight="1">
      <c r="A129" s="55"/>
    </row>
    <row r="130" spans="1:1" ht="15" customHeight="1">
      <c r="A130" s="55"/>
    </row>
    <row r="131" spans="1:1" ht="15" customHeight="1">
      <c r="A131" s="55"/>
    </row>
    <row r="132" spans="1:1" ht="15" customHeight="1">
      <c r="A132" s="55"/>
    </row>
    <row r="133" spans="1:1" ht="15" customHeight="1">
      <c r="A133" s="55"/>
    </row>
    <row r="134" spans="1:1" ht="15" customHeight="1">
      <c r="A134" s="55"/>
    </row>
    <row r="135" spans="1:1" ht="15" customHeight="1">
      <c r="A135" s="55"/>
    </row>
    <row r="136" spans="1:1" ht="15" customHeight="1">
      <c r="A136" s="55"/>
    </row>
    <row r="137" spans="1:1" ht="15" customHeight="1">
      <c r="A137" s="55"/>
    </row>
    <row r="138" spans="1:1" ht="15" customHeight="1">
      <c r="A138" s="55"/>
    </row>
    <row r="139" spans="1:1" ht="15" customHeight="1">
      <c r="A139" s="55"/>
    </row>
    <row r="140" spans="1:1" ht="15" customHeight="1">
      <c r="A140" s="55"/>
    </row>
    <row r="141" spans="1:1" ht="15" customHeight="1">
      <c r="A141" s="55"/>
    </row>
    <row r="142" spans="1:1" ht="15" customHeight="1">
      <c r="A142" s="55"/>
    </row>
    <row r="143" spans="1:1" ht="15" customHeight="1">
      <c r="A143" s="55"/>
    </row>
    <row r="144" spans="1:1" ht="15" customHeight="1">
      <c r="A144" s="55"/>
    </row>
    <row r="145" spans="1:1" ht="15" customHeight="1">
      <c r="A145" s="55"/>
    </row>
    <row r="146" spans="1:1" ht="15" customHeight="1">
      <c r="A146" s="55"/>
    </row>
    <row r="147" spans="1:1" ht="15" customHeight="1">
      <c r="A147" s="55"/>
    </row>
    <row r="148" spans="1:1" ht="15" customHeight="1">
      <c r="A148" s="55"/>
    </row>
    <row r="149" spans="1:1" ht="15" customHeight="1">
      <c r="A149" s="55"/>
    </row>
    <row r="150" spans="1:1" ht="15" customHeight="1">
      <c r="A150" s="55"/>
    </row>
    <row r="151" spans="1:1" ht="15" customHeight="1">
      <c r="A151" s="55"/>
    </row>
    <row r="152" spans="1:1" ht="15" customHeight="1">
      <c r="A152" s="55"/>
    </row>
    <row r="153" spans="1:1" ht="15" customHeight="1">
      <c r="A153" s="55"/>
    </row>
    <row r="154" spans="1:1" ht="15" customHeight="1">
      <c r="A154" s="55"/>
    </row>
    <row r="155" spans="1:1" ht="15" customHeight="1">
      <c r="A155" s="55"/>
    </row>
    <row r="156" spans="1:1" ht="15" customHeight="1">
      <c r="A156" s="55"/>
    </row>
    <row r="157" spans="1:1" ht="15" customHeight="1">
      <c r="A157" s="55"/>
    </row>
    <row r="158" spans="1:1" ht="15" customHeight="1">
      <c r="A158" s="55"/>
    </row>
    <row r="159" spans="1:1" ht="15" customHeight="1">
      <c r="A159" s="55"/>
    </row>
    <row r="160" spans="1:1" ht="15" customHeight="1">
      <c r="A160" s="55"/>
    </row>
    <row r="161" spans="1:1" ht="15" customHeight="1">
      <c r="A161" s="55"/>
    </row>
    <row r="162" spans="1:1" ht="15" customHeight="1">
      <c r="A162" s="55"/>
    </row>
    <row r="163" spans="1:1" ht="15" customHeight="1">
      <c r="A163" s="55"/>
    </row>
    <row r="164" spans="1:1" ht="15" customHeight="1">
      <c r="A164" s="55"/>
    </row>
    <row r="165" spans="1:1" ht="15" customHeight="1">
      <c r="A165" s="55"/>
    </row>
    <row r="166" spans="1:1" ht="15" customHeight="1">
      <c r="A166" s="55"/>
    </row>
    <row r="167" spans="1:1" ht="15" customHeight="1">
      <c r="A167" s="55"/>
    </row>
    <row r="168" spans="1:1" ht="15" customHeight="1">
      <c r="A168" s="55"/>
    </row>
    <row r="169" spans="1:1" ht="15" customHeight="1">
      <c r="A169" s="55"/>
    </row>
    <row r="170" spans="1:1" ht="15" customHeight="1">
      <c r="A170" s="55"/>
    </row>
    <row r="171" spans="1:1" ht="15" customHeight="1">
      <c r="A171" s="55"/>
    </row>
    <row r="172" spans="1:1" ht="15" customHeight="1">
      <c r="A172" s="55"/>
    </row>
    <row r="173" spans="1:1" ht="15" customHeight="1">
      <c r="A173" s="55"/>
    </row>
    <row r="174" spans="1:1" ht="15" customHeight="1">
      <c r="A174" s="55"/>
    </row>
    <row r="175" spans="1:1" ht="15" customHeight="1">
      <c r="A175" s="55"/>
    </row>
    <row r="176" spans="1:1" ht="15" customHeight="1">
      <c r="A176" s="55"/>
    </row>
    <row r="177" spans="1:1" ht="15" customHeight="1">
      <c r="A177" s="55"/>
    </row>
    <row r="178" spans="1:1" ht="15" customHeight="1">
      <c r="A178" s="55"/>
    </row>
    <row r="179" spans="1:1" ht="15" customHeight="1">
      <c r="A179" s="55"/>
    </row>
    <row r="180" spans="1:1" ht="15" customHeight="1">
      <c r="A180" s="55"/>
    </row>
    <row r="181" spans="1:1" ht="15" customHeight="1">
      <c r="A181" s="55"/>
    </row>
    <row r="182" spans="1:1" ht="15" customHeight="1">
      <c r="A182" s="55"/>
    </row>
    <row r="183" spans="1:1" ht="15" customHeight="1">
      <c r="A183" s="55"/>
    </row>
    <row r="184" spans="1:1" ht="15" customHeight="1">
      <c r="A184" s="55"/>
    </row>
    <row r="185" spans="1:1" ht="15" customHeight="1">
      <c r="A185" s="55"/>
    </row>
    <row r="186" spans="1:1" ht="15" customHeight="1">
      <c r="A186" s="55"/>
    </row>
    <row r="187" spans="1:1" ht="15" customHeight="1">
      <c r="A187" s="55"/>
    </row>
    <row r="188" spans="1:1" ht="15" customHeight="1">
      <c r="A188" s="55"/>
    </row>
    <row r="189" spans="1:1" ht="15" customHeight="1">
      <c r="A189" s="55"/>
    </row>
    <row r="190" spans="1:1" ht="15" customHeight="1">
      <c r="A190" s="55"/>
    </row>
    <row r="191" spans="1:1" ht="15" customHeight="1">
      <c r="A191" s="55"/>
    </row>
    <row r="192" spans="1:1" ht="15" customHeight="1">
      <c r="A192" s="55"/>
    </row>
    <row r="193" spans="1:1" ht="15" customHeight="1">
      <c r="A193" s="55"/>
    </row>
    <row r="194" spans="1:1" ht="15" customHeight="1">
      <c r="A194" s="55"/>
    </row>
    <row r="195" spans="1:1" ht="15" customHeight="1">
      <c r="A195" s="55"/>
    </row>
  </sheetData>
  <pageMargins left="0" right="0" top="0" bottom="0" header="0" footer="0"/>
  <pageSetup scale="55" orientation="portrait" horizontalDpi="4294967292" verticalDpi="4294967292"/>
  <headerFooter alignWithMargins="0">
    <oddFooter>&amp;"Helvetica,Regular"&amp;11&amp;P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CC35-44BC-9444-9543-42B2B06960C4}">
  <dimension ref="A1:J201"/>
  <sheetViews>
    <sheetView tabSelected="1" workbookViewId="0">
      <selection activeCell="I1" sqref="B1:I1"/>
    </sheetView>
  </sheetViews>
  <sheetFormatPr baseColWidth="10" defaultRowHeight="16"/>
  <cols>
    <col min="1" max="1" width="19" style="48" customWidth="1"/>
  </cols>
  <sheetData>
    <row r="1" spans="1:10" ht="35" thickBot="1">
      <c r="A1" s="13" t="s">
        <v>65</v>
      </c>
      <c r="B1" s="14" t="s">
        <v>55</v>
      </c>
      <c r="C1" s="91" t="s">
        <v>57</v>
      </c>
      <c r="D1" s="91" t="s">
        <v>62</v>
      </c>
      <c r="E1" s="14" t="s">
        <v>61</v>
      </c>
      <c r="F1" s="91" t="s">
        <v>59</v>
      </c>
      <c r="G1" s="59" t="s">
        <v>63</v>
      </c>
      <c r="H1" s="91" t="s">
        <v>60</v>
      </c>
      <c r="I1" s="14" t="s">
        <v>56</v>
      </c>
      <c r="J1" s="1" t="s">
        <v>66</v>
      </c>
    </row>
    <row r="2" spans="1:10">
      <c r="A2" s="100" t="s">
        <v>17</v>
      </c>
      <c r="B2" s="2">
        <v>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3">
        <v>2</v>
      </c>
      <c r="I2" s="2">
        <v>3</v>
      </c>
      <c r="J2" s="5">
        <f t="shared" ref="J2:J33" si="0">SUM(B2:I2)/8</f>
        <v>1</v>
      </c>
    </row>
    <row r="3" spans="1:10">
      <c r="A3" s="103" t="s">
        <v>48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5">
        <f t="shared" si="0"/>
        <v>0</v>
      </c>
    </row>
    <row r="4" spans="1:10">
      <c r="A4" s="101" t="s">
        <v>12</v>
      </c>
      <c r="B4" s="2">
        <v>3</v>
      </c>
      <c r="C4" s="6">
        <v>0</v>
      </c>
      <c r="D4" s="6">
        <v>0</v>
      </c>
      <c r="E4" s="4">
        <v>1</v>
      </c>
      <c r="F4" s="4">
        <v>1</v>
      </c>
      <c r="G4" s="7">
        <v>1</v>
      </c>
      <c r="H4" s="6">
        <v>0</v>
      </c>
      <c r="I4" s="8">
        <v>3</v>
      </c>
      <c r="J4" s="5">
        <f t="shared" si="0"/>
        <v>1.125</v>
      </c>
    </row>
    <row r="5" spans="1:10">
      <c r="A5" s="98" t="s">
        <v>6</v>
      </c>
      <c r="B5" s="2">
        <v>3</v>
      </c>
      <c r="C5" s="6">
        <v>0</v>
      </c>
      <c r="D5" s="6">
        <v>0</v>
      </c>
      <c r="E5" s="2">
        <v>3</v>
      </c>
      <c r="F5" s="6">
        <v>0</v>
      </c>
      <c r="G5" s="6">
        <v>0</v>
      </c>
      <c r="H5" s="2">
        <v>3</v>
      </c>
      <c r="I5" s="2">
        <v>3</v>
      </c>
      <c r="J5" s="5">
        <f t="shared" si="0"/>
        <v>1.5</v>
      </c>
    </row>
    <row r="6" spans="1:10">
      <c r="A6" s="102" t="s">
        <v>52</v>
      </c>
      <c r="B6" s="9">
        <v>2</v>
      </c>
      <c r="C6" s="10">
        <v>0</v>
      </c>
      <c r="D6" s="10">
        <v>0</v>
      </c>
      <c r="E6" s="10">
        <v>0</v>
      </c>
      <c r="F6" s="10">
        <v>0</v>
      </c>
      <c r="G6" s="7">
        <v>1</v>
      </c>
      <c r="H6" s="10">
        <v>0</v>
      </c>
      <c r="I6" s="11">
        <v>3</v>
      </c>
      <c r="J6" s="5">
        <f t="shared" si="0"/>
        <v>0.75</v>
      </c>
    </row>
    <row r="7" spans="1:10">
      <c r="A7" s="98" t="s">
        <v>68</v>
      </c>
      <c r="B7" s="2">
        <v>3</v>
      </c>
      <c r="C7" s="6">
        <v>0</v>
      </c>
      <c r="D7" s="6">
        <v>0</v>
      </c>
      <c r="E7" s="6">
        <v>0</v>
      </c>
      <c r="F7" s="2">
        <v>3</v>
      </c>
      <c r="G7" s="6">
        <v>0</v>
      </c>
      <c r="H7" s="6">
        <v>0</v>
      </c>
      <c r="I7" s="2">
        <v>3</v>
      </c>
      <c r="J7" s="5">
        <f t="shared" si="0"/>
        <v>1.125</v>
      </c>
    </row>
    <row r="8" spans="1:10">
      <c r="A8" s="98" t="s">
        <v>13</v>
      </c>
      <c r="B8" s="2">
        <v>3</v>
      </c>
      <c r="C8" s="6">
        <v>0</v>
      </c>
      <c r="D8" s="6">
        <v>0</v>
      </c>
      <c r="E8" s="6">
        <v>0</v>
      </c>
      <c r="F8" s="2">
        <v>3</v>
      </c>
      <c r="G8" s="6">
        <v>0</v>
      </c>
      <c r="H8" s="4">
        <v>1</v>
      </c>
      <c r="I8" s="3">
        <v>2</v>
      </c>
      <c r="J8" s="5">
        <f t="shared" si="0"/>
        <v>1.125</v>
      </c>
    </row>
    <row r="9" spans="1:10">
      <c r="A9" s="98" t="s">
        <v>36</v>
      </c>
      <c r="B9" s="3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2">
        <v>3</v>
      </c>
      <c r="J9" s="5">
        <f t="shared" si="0"/>
        <v>0.625</v>
      </c>
    </row>
    <row r="10" spans="1:10">
      <c r="A10" s="101" t="s">
        <v>22</v>
      </c>
      <c r="B10" s="4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2">
        <v>3</v>
      </c>
      <c r="I10" s="2">
        <v>3</v>
      </c>
      <c r="J10" s="5">
        <f t="shared" si="0"/>
        <v>0.875</v>
      </c>
    </row>
    <row r="11" spans="1:10">
      <c r="A11" s="98" t="s">
        <v>37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2">
        <v>3</v>
      </c>
      <c r="I11" s="3">
        <v>2</v>
      </c>
      <c r="J11" s="5">
        <f t="shared" si="0"/>
        <v>0.625</v>
      </c>
    </row>
    <row r="12" spans="1:10">
      <c r="A12" s="98" t="s">
        <v>42</v>
      </c>
      <c r="B12" s="4">
        <v>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2">
        <v>3</v>
      </c>
      <c r="J12" s="5">
        <f t="shared" si="0"/>
        <v>0.5</v>
      </c>
    </row>
    <row r="13" spans="1:10">
      <c r="A13" s="98" t="s">
        <v>18</v>
      </c>
      <c r="B13" s="2">
        <v>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2">
        <v>3</v>
      </c>
      <c r="I13" s="3">
        <v>2</v>
      </c>
      <c r="J13" s="5">
        <f t="shared" si="0"/>
        <v>1</v>
      </c>
    </row>
    <row r="14" spans="1:10">
      <c r="A14" s="104" t="s">
        <v>49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5">
        <f t="shared" si="0"/>
        <v>0</v>
      </c>
    </row>
    <row r="15" spans="1:10">
      <c r="A15" s="98" t="s">
        <v>9</v>
      </c>
      <c r="B15" s="3">
        <v>2</v>
      </c>
      <c r="C15" s="6">
        <v>0</v>
      </c>
      <c r="D15" s="6">
        <v>0</v>
      </c>
      <c r="E15" s="6">
        <v>0</v>
      </c>
      <c r="F15" s="2">
        <v>3</v>
      </c>
      <c r="G15" s="6">
        <v>0</v>
      </c>
      <c r="H15" s="2">
        <v>3</v>
      </c>
      <c r="I15" s="2">
        <v>3</v>
      </c>
      <c r="J15" s="5">
        <f t="shared" si="0"/>
        <v>1.375</v>
      </c>
    </row>
    <row r="16" spans="1:10">
      <c r="A16" s="98" t="s">
        <v>23</v>
      </c>
      <c r="B16" s="4">
        <v>1</v>
      </c>
      <c r="C16" s="6">
        <v>0</v>
      </c>
      <c r="D16" s="2">
        <v>3</v>
      </c>
      <c r="E16" s="6">
        <v>0</v>
      </c>
      <c r="F16" s="6">
        <v>0</v>
      </c>
      <c r="G16" s="6">
        <v>0</v>
      </c>
      <c r="H16" s="6">
        <v>0</v>
      </c>
      <c r="I16" s="3">
        <v>2</v>
      </c>
      <c r="J16" s="5">
        <f t="shared" si="0"/>
        <v>0.75</v>
      </c>
    </row>
    <row r="17" spans="1:10">
      <c r="A17" s="98" t="s">
        <v>19</v>
      </c>
      <c r="B17" s="2">
        <v>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3">
        <v>2</v>
      </c>
      <c r="I17" s="2">
        <v>3</v>
      </c>
      <c r="J17" s="5">
        <f t="shared" si="0"/>
        <v>1</v>
      </c>
    </row>
    <row r="18" spans="1:10">
      <c r="A18" s="98" t="s">
        <v>43</v>
      </c>
      <c r="B18" s="3">
        <v>2</v>
      </c>
      <c r="C18" s="6">
        <v>0</v>
      </c>
      <c r="D18" s="6">
        <v>0</v>
      </c>
      <c r="E18" s="6">
        <v>0</v>
      </c>
      <c r="F18" s="4">
        <v>1</v>
      </c>
      <c r="G18" s="6">
        <v>0</v>
      </c>
      <c r="H18" s="6">
        <v>0</v>
      </c>
      <c r="I18" s="4">
        <v>1</v>
      </c>
      <c r="J18" s="5">
        <f t="shared" si="0"/>
        <v>0.5</v>
      </c>
    </row>
    <row r="19" spans="1:10">
      <c r="A19" s="98" t="s">
        <v>24</v>
      </c>
      <c r="B19" s="2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2">
        <v>3</v>
      </c>
      <c r="J19" s="5">
        <f t="shared" si="0"/>
        <v>0.75</v>
      </c>
    </row>
    <row r="20" spans="1:10">
      <c r="A20" s="98" t="s">
        <v>44</v>
      </c>
      <c r="B20" s="3">
        <v>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3">
        <v>2</v>
      </c>
      <c r="J20" s="5">
        <f t="shared" si="0"/>
        <v>0.5</v>
      </c>
    </row>
    <row r="21" spans="1:10">
      <c r="A21" s="98" t="s">
        <v>38</v>
      </c>
      <c r="B21" s="2">
        <v>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3">
        <v>2</v>
      </c>
      <c r="J21" s="5">
        <f t="shared" si="0"/>
        <v>0.625</v>
      </c>
    </row>
    <row r="22" spans="1:10">
      <c r="A22" s="98" t="s">
        <v>25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2">
        <v>3</v>
      </c>
      <c r="I22" s="2">
        <v>3</v>
      </c>
      <c r="J22" s="5">
        <f t="shared" si="0"/>
        <v>0.75</v>
      </c>
    </row>
    <row r="23" spans="1:10">
      <c r="A23" s="98" t="s">
        <v>39</v>
      </c>
      <c r="B23" s="3">
        <v>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2">
        <v>3</v>
      </c>
      <c r="J23" s="5">
        <f t="shared" si="0"/>
        <v>0.625</v>
      </c>
    </row>
    <row r="24" spans="1:10">
      <c r="A24" s="99" t="s">
        <v>10</v>
      </c>
      <c r="B24" s="2">
        <v>3</v>
      </c>
      <c r="C24" s="2">
        <v>3</v>
      </c>
      <c r="D24" s="3">
        <v>2</v>
      </c>
      <c r="E24" s="6">
        <v>0</v>
      </c>
      <c r="F24" s="6">
        <v>0</v>
      </c>
      <c r="G24" s="6">
        <v>0</v>
      </c>
      <c r="H24" s="6">
        <v>0</v>
      </c>
      <c r="I24" s="3">
        <v>2</v>
      </c>
      <c r="J24" s="5">
        <f t="shared" si="0"/>
        <v>1.25</v>
      </c>
    </row>
    <row r="25" spans="1:10">
      <c r="A25" s="98" t="s">
        <v>5</v>
      </c>
      <c r="B25" s="2">
        <v>3</v>
      </c>
      <c r="C25" s="6">
        <v>0</v>
      </c>
      <c r="D25" s="3">
        <v>2</v>
      </c>
      <c r="E25" s="6">
        <v>0</v>
      </c>
      <c r="F25" s="2">
        <v>3</v>
      </c>
      <c r="G25" s="6">
        <v>0</v>
      </c>
      <c r="H25" s="2">
        <v>3</v>
      </c>
      <c r="I25" s="3">
        <v>2</v>
      </c>
      <c r="J25" s="5">
        <f t="shared" si="0"/>
        <v>1.625</v>
      </c>
    </row>
    <row r="26" spans="1:10">
      <c r="A26" s="98" t="s">
        <v>1</v>
      </c>
      <c r="B26" s="2">
        <v>3</v>
      </c>
      <c r="C26" s="2">
        <v>3</v>
      </c>
      <c r="D26" s="2">
        <v>3</v>
      </c>
      <c r="E26" s="6">
        <v>0</v>
      </c>
      <c r="F26" s="3">
        <v>2</v>
      </c>
      <c r="G26" s="3">
        <v>2</v>
      </c>
      <c r="H26" s="2">
        <v>3</v>
      </c>
      <c r="I26" s="2">
        <v>3</v>
      </c>
      <c r="J26" s="5">
        <f t="shared" si="0"/>
        <v>2.375</v>
      </c>
    </row>
    <row r="27" spans="1:10">
      <c r="A27" s="98" t="s">
        <v>26</v>
      </c>
      <c r="B27" s="3">
        <v>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4">
        <v>1</v>
      </c>
      <c r="I27" s="2">
        <v>3</v>
      </c>
      <c r="J27" s="5">
        <f t="shared" si="0"/>
        <v>0.75</v>
      </c>
    </row>
    <row r="28" spans="1:10">
      <c r="A28" s="98" t="s">
        <v>45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2">
        <v>3</v>
      </c>
      <c r="J28" s="5">
        <f t="shared" si="0"/>
        <v>0.375</v>
      </c>
    </row>
    <row r="29" spans="1:10">
      <c r="A29" s="99" t="s">
        <v>27</v>
      </c>
      <c r="B29" s="2">
        <v>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2">
        <v>3</v>
      </c>
      <c r="J29" s="5">
        <f t="shared" si="0"/>
        <v>0.75</v>
      </c>
    </row>
    <row r="30" spans="1:10">
      <c r="A30" s="99" t="s">
        <v>28</v>
      </c>
      <c r="B30" s="2">
        <v>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2">
        <v>3</v>
      </c>
      <c r="J30" s="5">
        <f t="shared" si="0"/>
        <v>0.75</v>
      </c>
    </row>
    <row r="31" spans="1:10">
      <c r="A31" s="98" t="s">
        <v>40</v>
      </c>
      <c r="B31" s="3">
        <v>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2">
        <v>3</v>
      </c>
      <c r="J31" s="5">
        <f t="shared" si="0"/>
        <v>0.625</v>
      </c>
    </row>
    <row r="32" spans="1:10">
      <c r="A32" s="98" t="s">
        <v>20</v>
      </c>
      <c r="B32" s="2">
        <v>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3">
        <v>2</v>
      </c>
      <c r="I32" s="2">
        <v>3</v>
      </c>
      <c r="J32" s="5">
        <f t="shared" si="0"/>
        <v>1</v>
      </c>
    </row>
    <row r="33" spans="1:10">
      <c r="A33" s="98" t="s">
        <v>50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5">
        <f t="shared" si="0"/>
        <v>0</v>
      </c>
    </row>
    <row r="34" spans="1:10">
      <c r="A34" s="98" t="s">
        <v>29</v>
      </c>
      <c r="B34" s="2">
        <v>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2">
        <v>3</v>
      </c>
      <c r="J34" s="5">
        <f t="shared" ref="J34:J54" si="1">SUM(B34:I34)/8</f>
        <v>0.75</v>
      </c>
    </row>
    <row r="35" spans="1:10">
      <c r="A35" s="99" t="s">
        <v>7</v>
      </c>
      <c r="B35" s="3">
        <v>2</v>
      </c>
      <c r="C35" s="3">
        <v>2</v>
      </c>
      <c r="D35" s="3">
        <v>2</v>
      </c>
      <c r="E35" s="6">
        <v>0</v>
      </c>
      <c r="F35" s="6">
        <v>0</v>
      </c>
      <c r="G35" s="6">
        <v>0</v>
      </c>
      <c r="H35" s="2">
        <v>3</v>
      </c>
      <c r="I35" s="2">
        <v>3</v>
      </c>
      <c r="J35" s="5">
        <f t="shared" si="1"/>
        <v>1.5</v>
      </c>
    </row>
    <row r="36" spans="1:10">
      <c r="A36" s="99" t="s">
        <v>14</v>
      </c>
      <c r="B36" s="2">
        <v>3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2">
        <v>3</v>
      </c>
      <c r="I36" s="2">
        <v>3</v>
      </c>
      <c r="J36" s="5">
        <f t="shared" si="1"/>
        <v>1.125</v>
      </c>
    </row>
    <row r="37" spans="1:10">
      <c r="A37" s="98" t="s">
        <v>41</v>
      </c>
      <c r="B37" s="3">
        <v>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2">
        <v>3</v>
      </c>
      <c r="J37" s="5">
        <f t="shared" si="1"/>
        <v>0.625</v>
      </c>
    </row>
    <row r="38" spans="1:10">
      <c r="A38" s="99" t="s">
        <v>46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4">
        <v>1</v>
      </c>
      <c r="I38" s="3">
        <v>2</v>
      </c>
      <c r="J38" s="5">
        <f t="shared" si="1"/>
        <v>0.375</v>
      </c>
    </row>
    <row r="39" spans="1:10">
      <c r="A39" s="98" t="s">
        <v>30</v>
      </c>
      <c r="B39" s="2">
        <v>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2">
        <v>3</v>
      </c>
      <c r="J39" s="5">
        <f t="shared" si="1"/>
        <v>0.75</v>
      </c>
    </row>
    <row r="40" spans="1:10">
      <c r="A40" s="98" t="s">
        <v>31</v>
      </c>
      <c r="B40" s="2">
        <v>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2">
        <v>3</v>
      </c>
      <c r="J40" s="5">
        <f t="shared" si="1"/>
        <v>0.75</v>
      </c>
    </row>
    <row r="41" spans="1:10">
      <c r="A41" s="98" t="s">
        <v>32</v>
      </c>
      <c r="B41" s="2">
        <v>3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2">
        <v>3</v>
      </c>
      <c r="J41" s="5">
        <f t="shared" si="1"/>
        <v>0.75</v>
      </c>
    </row>
    <row r="42" spans="1:10">
      <c r="A42" s="106" t="s">
        <v>0</v>
      </c>
      <c r="B42" s="2">
        <v>3</v>
      </c>
      <c r="C42" s="2">
        <v>3</v>
      </c>
      <c r="D42" s="2">
        <v>3</v>
      </c>
      <c r="E42" s="2">
        <v>3</v>
      </c>
      <c r="F42" s="2">
        <v>3</v>
      </c>
      <c r="G42" s="3">
        <v>2</v>
      </c>
      <c r="H42" s="4">
        <v>1</v>
      </c>
      <c r="I42" s="2">
        <v>3</v>
      </c>
      <c r="J42" s="5">
        <f t="shared" si="1"/>
        <v>2.625</v>
      </c>
    </row>
    <row r="43" spans="1:10">
      <c r="A43" s="98" t="s">
        <v>15</v>
      </c>
      <c r="B43" s="2">
        <v>3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2">
        <v>3</v>
      </c>
      <c r="I43" s="2">
        <v>3</v>
      </c>
      <c r="J43" s="5">
        <f t="shared" si="1"/>
        <v>1.125</v>
      </c>
    </row>
    <row r="44" spans="1:10">
      <c r="A44" s="98" t="s">
        <v>16</v>
      </c>
      <c r="B44" s="2">
        <v>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2">
        <v>3</v>
      </c>
      <c r="I44" s="2">
        <v>3</v>
      </c>
      <c r="J44" s="5">
        <f t="shared" si="1"/>
        <v>1.125</v>
      </c>
    </row>
    <row r="45" spans="1:10">
      <c r="A45" s="98" t="s">
        <v>3</v>
      </c>
      <c r="B45" s="2">
        <v>3</v>
      </c>
      <c r="C45" s="3">
        <v>2</v>
      </c>
      <c r="D45" s="3">
        <v>2</v>
      </c>
      <c r="E45" s="6">
        <v>0</v>
      </c>
      <c r="F45" s="3">
        <v>2</v>
      </c>
      <c r="G45" s="7">
        <v>1</v>
      </c>
      <c r="H45" s="2">
        <v>3</v>
      </c>
      <c r="I45" s="2">
        <v>3</v>
      </c>
      <c r="J45" s="5">
        <f t="shared" si="1"/>
        <v>2</v>
      </c>
    </row>
    <row r="46" spans="1:10">
      <c r="A46" s="99" t="s">
        <v>33</v>
      </c>
      <c r="B46" s="2">
        <v>3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2">
        <v>3</v>
      </c>
      <c r="J46" s="5">
        <f t="shared" si="1"/>
        <v>0.75</v>
      </c>
    </row>
    <row r="47" spans="1:10">
      <c r="A47" s="98" t="s">
        <v>4</v>
      </c>
      <c r="B47" s="2">
        <v>3</v>
      </c>
      <c r="C47" s="2">
        <v>3</v>
      </c>
      <c r="D47" s="6">
        <v>0</v>
      </c>
      <c r="E47" s="6">
        <v>0</v>
      </c>
      <c r="F47" s="4">
        <v>1</v>
      </c>
      <c r="G47" s="7">
        <v>1</v>
      </c>
      <c r="H47" s="2">
        <v>3</v>
      </c>
      <c r="I47" s="2">
        <v>3</v>
      </c>
      <c r="J47" s="5">
        <f t="shared" si="1"/>
        <v>1.75</v>
      </c>
    </row>
    <row r="48" spans="1:10">
      <c r="A48" s="99" t="s">
        <v>8</v>
      </c>
      <c r="B48" s="2">
        <v>3</v>
      </c>
      <c r="C48" s="3">
        <v>2</v>
      </c>
      <c r="D48" s="3">
        <v>2</v>
      </c>
      <c r="E48" s="6">
        <v>0</v>
      </c>
      <c r="F48" s="6">
        <v>0</v>
      </c>
      <c r="G48" s="6">
        <v>0</v>
      </c>
      <c r="H48" s="3">
        <v>2</v>
      </c>
      <c r="I48" s="2">
        <v>3</v>
      </c>
      <c r="J48" s="5">
        <f t="shared" si="1"/>
        <v>1.5</v>
      </c>
    </row>
    <row r="49" spans="1:10">
      <c r="A49" s="99" t="s">
        <v>11</v>
      </c>
      <c r="B49" s="2">
        <v>3</v>
      </c>
      <c r="C49" s="6">
        <v>0</v>
      </c>
      <c r="D49" s="6">
        <v>0</v>
      </c>
      <c r="E49" s="6">
        <v>0</v>
      </c>
      <c r="F49" s="6">
        <v>0</v>
      </c>
      <c r="G49" s="4">
        <v>1</v>
      </c>
      <c r="H49" s="2">
        <v>3</v>
      </c>
      <c r="I49" s="2">
        <v>3</v>
      </c>
      <c r="J49" s="5">
        <f t="shared" si="1"/>
        <v>1.25</v>
      </c>
    </row>
    <row r="50" spans="1:10">
      <c r="A50" s="98" t="s">
        <v>21</v>
      </c>
      <c r="B50" s="2">
        <v>3</v>
      </c>
      <c r="C50" s="6">
        <v>0</v>
      </c>
      <c r="D50" s="6">
        <v>0</v>
      </c>
      <c r="E50" s="6">
        <v>0</v>
      </c>
      <c r="F50" s="6">
        <v>0</v>
      </c>
      <c r="G50" s="4">
        <v>1</v>
      </c>
      <c r="H50" s="4">
        <v>1</v>
      </c>
      <c r="I50" s="2">
        <v>3</v>
      </c>
      <c r="J50" s="5">
        <f t="shared" si="1"/>
        <v>1</v>
      </c>
    </row>
    <row r="51" spans="1:10">
      <c r="A51" s="98" t="s">
        <v>2</v>
      </c>
      <c r="B51" s="2">
        <v>3</v>
      </c>
      <c r="C51" s="2">
        <v>3</v>
      </c>
      <c r="D51" s="4">
        <v>1</v>
      </c>
      <c r="E51" s="2">
        <v>3</v>
      </c>
      <c r="F51" s="2">
        <v>3</v>
      </c>
      <c r="G51" s="6">
        <v>0</v>
      </c>
      <c r="H51" s="2">
        <v>3</v>
      </c>
      <c r="I51" s="2">
        <v>3</v>
      </c>
      <c r="J51" s="5">
        <f t="shared" si="1"/>
        <v>2.375</v>
      </c>
    </row>
    <row r="52" spans="1:10">
      <c r="A52" s="98" t="s">
        <v>34</v>
      </c>
      <c r="B52" s="2">
        <v>3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2">
        <v>3</v>
      </c>
      <c r="J52" s="5">
        <f t="shared" si="1"/>
        <v>0.75</v>
      </c>
    </row>
    <row r="53" spans="1:10">
      <c r="A53" s="99" t="s">
        <v>35</v>
      </c>
      <c r="B53" s="3">
        <v>2</v>
      </c>
      <c r="C53" s="6">
        <v>0</v>
      </c>
      <c r="D53" s="6">
        <v>0</v>
      </c>
      <c r="E53" s="6">
        <v>0</v>
      </c>
      <c r="F53" s="4">
        <v>1</v>
      </c>
      <c r="G53" s="6">
        <v>0</v>
      </c>
      <c r="H53" s="6">
        <v>0</v>
      </c>
      <c r="I53" s="2">
        <v>3</v>
      </c>
      <c r="J53" s="5">
        <f t="shared" si="1"/>
        <v>0.75</v>
      </c>
    </row>
    <row r="54" spans="1:10">
      <c r="A54" s="98" t="s">
        <v>47</v>
      </c>
      <c r="B54" s="2">
        <v>3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12">
        <f t="shared" si="1"/>
        <v>0.375</v>
      </c>
    </row>
    <row r="56" spans="1:10">
      <c r="A56" s="55"/>
    </row>
    <row r="57" spans="1:10">
      <c r="A57" s="55"/>
    </row>
    <row r="58" spans="1:10">
      <c r="A58" s="55"/>
    </row>
    <row r="59" spans="1:10">
      <c r="A59" s="55"/>
    </row>
    <row r="60" spans="1:10">
      <c r="A60" s="55"/>
    </row>
    <row r="61" spans="1:10">
      <c r="A61" s="55"/>
    </row>
    <row r="62" spans="1:10">
      <c r="A62" s="55"/>
    </row>
    <row r="63" spans="1:10">
      <c r="A63" s="55"/>
    </row>
    <row r="64" spans="1:10">
      <c r="A64" s="55"/>
    </row>
    <row r="65" spans="1:1">
      <c r="A65" s="55"/>
    </row>
    <row r="66" spans="1:1">
      <c r="A66" s="55"/>
    </row>
    <row r="67" spans="1:1">
      <c r="A67" s="55"/>
    </row>
    <row r="68" spans="1:1">
      <c r="A68" s="55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  <row r="73" spans="1:1">
      <c r="A73" s="55"/>
    </row>
    <row r="74" spans="1:1">
      <c r="A74" s="55"/>
    </row>
    <row r="75" spans="1:1">
      <c r="A75" s="55"/>
    </row>
    <row r="76" spans="1:1">
      <c r="A76" s="55"/>
    </row>
    <row r="77" spans="1:1">
      <c r="A77" s="55"/>
    </row>
    <row r="78" spans="1:1">
      <c r="A78" s="55"/>
    </row>
    <row r="79" spans="1:1">
      <c r="A79" s="55"/>
    </row>
    <row r="80" spans="1:1">
      <c r="A80" s="55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  <row r="85" spans="1:1">
      <c r="A85" s="55"/>
    </row>
    <row r="86" spans="1:1">
      <c r="A86" s="55"/>
    </row>
    <row r="87" spans="1:1">
      <c r="A87" s="55"/>
    </row>
    <row r="88" spans="1:1">
      <c r="A88" s="55"/>
    </row>
    <row r="89" spans="1:1">
      <c r="A89" s="55"/>
    </row>
    <row r="90" spans="1:1">
      <c r="A90" s="55"/>
    </row>
    <row r="91" spans="1:1">
      <c r="A91" s="55"/>
    </row>
    <row r="92" spans="1:1">
      <c r="A92" s="55"/>
    </row>
    <row r="93" spans="1:1">
      <c r="A93" s="55"/>
    </row>
    <row r="94" spans="1:1">
      <c r="A94" s="55"/>
    </row>
    <row r="95" spans="1:1">
      <c r="A95" s="55"/>
    </row>
    <row r="96" spans="1:1">
      <c r="A96" s="55"/>
    </row>
    <row r="97" spans="1:1">
      <c r="A97" s="55"/>
    </row>
    <row r="98" spans="1:1">
      <c r="A98" s="55"/>
    </row>
    <row r="99" spans="1:1">
      <c r="A99" s="55"/>
    </row>
    <row r="100" spans="1:1">
      <c r="A100" s="55"/>
    </row>
    <row r="101" spans="1:1">
      <c r="A101" s="55"/>
    </row>
    <row r="102" spans="1:1">
      <c r="A102" s="55"/>
    </row>
    <row r="103" spans="1:1">
      <c r="A103" s="55"/>
    </row>
    <row r="104" spans="1:1">
      <c r="A104" s="55"/>
    </row>
    <row r="105" spans="1:1">
      <c r="A105" s="55"/>
    </row>
    <row r="106" spans="1:1">
      <c r="A106" s="55"/>
    </row>
    <row r="107" spans="1:1">
      <c r="A107" s="55"/>
    </row>
    <row r="108" spans="1:1">
      <c r="A108" s="55"/>
    </row>
    <row r="109" spans="1:1">
      <c r="A109" s="55"/>
    </row>
    <row r="110" spans="1:1">
      <c r="A110" s="55"/>
    </row>
    <row r="111" spans="1:1">
      <c r="A111" s="55"/>
    </row>
    <row r="112" spans="1:1">
      <c r="A112" s="55"/>
    </row>
    <row r="113" spans="1:1">
      <c r="A113" s="55"/>
    </row>
    <row r="114" spans="1:1">
      <c r="A114" s="55"/>
    </row>
    <row r="115" spans="1:1">
      <c r="A115" s="55"/>
    </row>
    <row r="116" spans="1:1">
      <c r="A116" s="55"/>
    </row>
    <row r="117" spans="1:1">
      <c r="A117" s="55"/>
    </row>
    <row r="118" spans="1:1">
      <c r="A118" s="55"/>
    </row>
    <row r="119" spans="1:1">
      <c r="A119" s="55"/>
    </row>
    <row r="120" spans="1:1">
      <c r="A120" s="55"/>
    </row>
    <row r="121" spans="1:1">
      <c r="A121" s="55"/>
    </row>
    <row r="122" spans="1:1">
      <c r="A122" s="55"/>
    </row>
    <row r="123" spans="1:1">
      <c r="A123" s="55"/>
    </row>
    <row r="124" spans="1:1">
      <c r="A124" s="55"/>
    </row>
    <row r="125" spans="1:1">
      <c r="A125" s="55"/>
    </row>
    <row r="126" spans="1:1">
      <c r="A126" s="55"/>
    </row>
    <row r="127" spans="1:1">
      <c r="A127" s="55"/>
    </row>
    <row r="128" spans="1:1">
      <c r="A128" s="55"/>
    </row>
    <row r="129" spans="1:1">
      <c r="A129" s="55"/>
    </row>
    <row r="130" spans="1:1">
      <c r="A130" s="55"/>
    </row>
    <row r="131" spans="1:1">
      <c r="A131" s="55"/>
    </row>
    <row r="132" spans="1:1">
      <c r="A132" s="55"/>
    </row>
    <row r="133" spans="1:1">
      <c r="A133" s="55"/>
    </row>
    <row r="134" spans="1:1">
      <c r="A134" s="55"/>
    </row>
    <row r="135" spans="1:1">
      <c r="A135" s="55"/>
    </row>
    <row r="136" spans="1:1">
      <c r="A136" s="55"/>
    </row>
    <row r="137" spans="1:1">
      <c r="A137" s="55"/>
    </row>
    <row r="138" spans="1:1">
      <c r="A138" s="55"/>
    </row>
    <row r="139" spans="1:1">
      <c r="A139" s="55"/>
    </row>
    <row r="140" spans="1:1">
      <c r="A140" s="55"/>
    </row>
    <row r="141" spans="1:1">
      <c r="A141" s="55"/>
    </row>
    <row r="142" spans="1:1">
      <c r="A142" s="55"/>
    </row>
    <row r="143" spans="1:1">
      <c r="A143" s="55"/>
    </row>
    <row r="144" spans="1:1">
      <c r="A144" s="55"/>
    </row>
    <row r="145" spans="1:1">
      <c r="A145" s="55"/>
    </row>
    <row r="146" spans="1:1">
      <c r="A146" s="55"/>
    </row>
    <row r="147" spans="1:1">
      <c r="A147" s="55"/>
    </row>
    <row r="148" spans="1:1">
      <c r="A148" s="55"/>
    </row>
    <row r="149" spans="1:1">
      <c r="A149" s="55"/>
    </row>
    <row r="150" spans="1:1">
      <c r="A150" s="55"/>
    </row>
    <row r="151" spans="1:1">
      <c r="A151" s="55"/>
    </row>
    <row r="152" spans="1:1">
      <c r="A152" s="55"/>
    </row>
    <row r="153" spans="1:1">
      <c r="A153" s="55"/>
    </row>
    <row r="154" spans="1:1">
      <c r="A154" s="55"/>
    </row>
    <row r="155" spans="1:1">
      <c r="A155" s="55"/>
    </row>
    <row r="156" spans="1:1">
      <c r="A156" s="55"/>
    </row>
    <row r="157" spans="1:1">
      <c r="A157" s="55"/>
    </row>
    <row r="158" spans="1:1">
      <c r="A158" s="55"/>
    </row>
    <row r="159" spans="1:1">
      <c r="A159" s="55"/>
    </row>
    <row r="160" spans="1:1">
      <c r="A160" s="55"/>
    </row>
    <row r="161" spans="1:1">
      <c r="A161" s="55"/>
    </row>
    <row r="162" spans="1:1">
      <c r="A162" s="55"/>
    </row>
    <row r="163" spans="1:1">
      <c r="A163" s="55"/>
    </row>
    <row r="164" spans="1:1">
      <c r="A164" s="55"/>
    </row>
    <row r="165" spans="1:1">
      <c r="A165" s="55"/>
    </row>
    <row r="166" spans="1:1">
      <c r="A166" s="55"/>
    </row>
    <row r="167" spans="1:1">
      <c r="A167" s="55"/>
    </row>
    <row r="168" spans="1:1">
      <c r="A168" s="55"/>
    </row>
    <row r="169" spans="1:1">
      <c r="A169" s="55"/>
    </row>
    <row r="170" spans="1:1">
      <c r="A170" s="55"/>
    </row>
    <row r="171" spans="1:1">
      <c r="A171" s="55"/>
    </row>
    <row r="172" spans="1:1">
      <c r="A172" s="55"/>
    </row>
    <row r="173" spans="1:1">
      <c r="A173" s="55"/>
    </row>
    <row r="174" spans="1:1">
      <c r="A174" s="55"/>
    </row>
    <row r="175" spans="1:1">
      <c r="A175" s="55"/>
    </row>
    <row r="176" spans="1:1">
      <c r="A176" s="55"/>
    </row>
    <row r="177" spans="1:1">
      <c r="A177" s="55"/>
    </row>
    <row r="178" spans="1:1">
      <c r="A178" s="55"/>
    </row>
    <row r="179" spans="1:1">
      <c r="A179" s="55"/>
    </row>
    <row r="180" spans="1:1">
      <c r="A180" s="55"/>
    </row>
    <row r="181" spans="1:1">
      <c r="A181" s="55"/>
    </row>
    <row r="182" spans="1:1">
      <c r="A182" s="55"/>
    </row>
    <row r="183" spans="1:1">
      <c r="A183" s="55"/>
    </row>
    <row r="184" spans="1:1">
      <c r="A184" s="55"/>
    </row>
    <row r="185" spans="1:1">
      <c r="A185" s="55"/>
    </row>
    <row r="186" spans="1:1">
      <c r="A186" s="55"/>
    </row>
    <row r="187" spans="1:1">
      <c r="A187" s="55"/>
    </row>
    <row r="188" spans="1:1">
      <c r="A188" s="55"/>
    </row>
    <row r="189" spans="1:1">
      <c r="A189" s="55"/>
    </row>
    <row r="190" spans="1:1">
      <c r="A190" s="55"/>
    </row>
    <row r="191" spans="1:1">
      <c r="A191" s="55"/>
    </row>
    <row r="192" spans="1:1">
      <c r="A192" s="55"/>
    </row>
    <row r="193" spans="1:1">
      <c r="A193" s="55"/>
    </row>
    <row r="194" spans="1:1">
      <c r="A194" s="55"/>
    </row>
    <row r="195" spans="1:1">
      <c r="A195" s="55"/>
    </row>
    <row r="196" spans="1:1">
      <c r="A196" s="55"/>
    </row>
    <row r="197" spans="1:1">
      <c r="A197" s="55"/>
    </row>
    <row r="198" spans="1:1">
      <c r="A198" s="55"/>
    </row>
    <row r="199" spans="1:1">
      <c r="A199" s="55"/>
    </row>
    <row r="200" spans="1:1">
      <c r="A200" s="55"/>
    </row>
    <row r="201" spans="1:1">
      <c r="A201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2022</vt:lpstr>
      <vt:lpstr>2020</vt:lpstr>
      <vt:lpstr>2018</vt:lpstr>
      <vt:lpstr>2017</vt:lpstr>
      <vt:lpstr>2016</vt:lpstr>
      <vt:lpstr>2015</vt:lpstr>
      <vt:lpstr>2014</vt:lpstr>
      <vt:lpstr>2013</vt:lpstr>
      <vt:lpstr>2012</vt:lpstr>
      <vt:lpstr>'2013'!Print_Area</vt:lpstr>
      <vt:lpstr>'2014'!Print_Area</vt:lpstr>
      <vt:lpstr>'2015'!Print_Area</vt:lpstr>
      <vt:lpstr>'2020'!Print_Area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2022-09-07T18:02:53Z</dcterms:created>
  <dcterms:modified xsi:type="dcterms:W3CDTF">2022-09-08T22:23:56Z</dcterms:modified>
</cp:coreProperties>
</file>