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jmdavis\OneDrive\WTFIT\_posts\2024-08-25-the-depletion-of-the-strategic-petroleum-reserve\"/>
    </mc:Choice>
  </mc:AlternateContent>
  <xr:revisionPtr revIDLastSave="0" documentId="13_ncr:1_{42C6B648-8AD8-412B-8461-FA37DACBB7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ude Oil Imports" sheetId="1" r:id="rId1"/>
    <sheet name="Condens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4" i="1"/>
  <c r="L4" i="1"/>
  <c r="F54" i="1"/>
  <c r="J54" i="1"/>
  <c r="K54" i="1"/>
  <c r="M54" i="1" s="1"/>
  <c r="J53" i="1"/>
  <c r="F53" i="1"/>
  <c r="K53" i="1" s="1"/>
  <c r="M53" i="1" s="1"/>
  <c r="K51" i="1"/>
  <c r="L51" i="1" s="1"/>
  <c r="K50" i="1"/>
  <c r="K45" i="1"/>
  <c r="K49" i="1"/>
  <c r="L53" i="1" l="1"/>
  <c r="M51" i="1"/>
  <c r="K46" i="1"/>
  <c r="K47" i="1"/>
  <c r="K48" i="1"/>
  <c r="K52" i="1"/>
  <c r="L52" i="1" l="1"/>
  <c r="M52" i="1"/>
  <c r="K11" i="1"/>
  <c r="K18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<sst xmlns="http://schemas.openxmlformats.org/spreadsheetml/2006/main" count="31" uniqueCount="22">
  <si>
    <t>Year</t>
  </si>
  <si>
    <t>Saudi Arabia</t>
  </si>
  <si>
    <t>Venezuela</t>
  </si>
  <si>
    <t>Other OPEC Countries</t>
  </si>
  <si>
    <t>Canada</t>
  </si>
  <si>
    <t>Mexico</t>
  </si>
  <si>
    <t>Russia</t>
  </si>
  <si>
    <t>Total</t>
  </si>
  <si>
    <t>Iraq</t>
  </si>
  <si>
    <t>Other Non-OPEC Countries</t>
  </si>
  <si>
    <r>
      <rPr>
        <b/>
        <sz val="10"/>
        <rFont val="Arial"/>
        <family val="2"/>
      </rPr>
      <t>Data Source:</t>
    </r>
    <r>
      <rPr>
        <sz val="10"/>
        <color theme="1"/>
        <rFont val="Arial"/>
        <family val="2"/>
      </rPr>
      <t xml:space="preserve"> </t>
    </r>
  </si>
  <si>
    <t xml:space="preserve">Worksheet available at afdc.energy.gov/data </t>
  </si>
  <si>
    <t>Note:</t>
  </si>
  <si>
    <t>OPEC: Organization of the Petroleum Exporting Countries</t>
  </si>
  <si>
    <t>Acronyms:</t>
  </si>
  <si>
    <t>U.S. Crude Oil Imports by Country of Origin, 1973-2020 (Thousand barrels per day)</t>
  </si>
  <si>
    <t>U.S. Crude Oil Imports by Country of Origin, 1973-2023 (Thousand Barrels per Day)</t>
  </si>
  <si>
    <t>U.S. Energy Information Administration, Monthly Energy Review November 2023, Tables 3.3c and 3.3d.                                                  (eia.gov/totalenergy/data/monthly/#petroleum)</t>
  </si>
  <si>
    <r>
      <t xml:space="preserve">Last updated </t>
    </r>
    <r>
      <rPr>
        <sz val="10"/>
        <color theme="1"/>
        <rFont val="Arial"/>
        <family val="2"/>
      </rPr>
      <t>December 2023</t>
    </r>
  </si>
  <si>
    <t>Data were not reported for imports from Venezuela from July 2019 until 2023, and data were not reported from Russia in 2023.
2023 data are 9-month averages through September when the report is released.
"Other" columns are sums of the other countries listed in source tables.</t>
  </si>
  <si>
    <t>Candda/Mexico</t>
  </si>
  <si>
    <t>OPEC+Russ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</si>
</sst>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rgb="FF3C4349"/>
      <name val="Inherit"/>
    </font>
    <font>
      <sz val="12"/>
      <color rgb="FF3C4349"/>
      <name val="Inherit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2" xfId="0" applyFont="1" applyBorder="1" applyAlignment="1">
      <alignment horizontal="center"/>
    </xf>
    <xf numFmtId="0" fontId="5" fillId="0" borderId="0" xfId="1"/>
    <xf numFmtId="0" fontId="5" fillId="0" borderId="0" xfId="1" applyAlignment="1">
      <alignment horizontal="left"/>
    </xf>
    <xf numFmtId="0" fontId="1" fillId="0" borderId="0" xfId="1" applyFont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5" fillId="0" borderId="1" xfId="0" applyNumberFormat="1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0" fontId="5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3" fontId="5" fillId="0" borderId="14" xfId="0" applyNumberFormat="1" applyFont="1" applyBorder="1"/>
    <xf numFmtId="3" fontId="5" fillId="0" borderId="15" xfId="0" applyNumberFormat="1" applyFont="1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3" fontId="5" fillId="0" borderId="3" xfId="0" applyNumberFormat="1" applyFont="1" applyBorder="1"/>
    <xf numFmtId="3" fontId="5" fillId="0" borderId="19" xfId="0" applyNumberFormat="1" applyFont="1" applyBorder="1"/>
    <xf numFmtId="3" fontId="5" fillId="0" borderId="20" xfId="0" applyNumberFormat="1" applyFont="1" applyBorder="1"/>
    <xf numFmtId="9" fontId="0" fillId="0" borderId="0" xfId="0" applyNumberFormat="1"/>
    <xf numFmtId="3" fontId="0" fillId="0" borderId="1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0" borderId="2" xfId="0" applyBorder="1" applyAlignment="1">
      <alignment horizontal="center"/>
    </xf>
    <xf numFmtId="3" fontId="0" fillId="0" borderId="5" xfId="0" applyNumberFormat="1" applyBorder="1"/>
    <xf numFmtId="0" fontId="0" fillId="0" borderId="21" xfId="0" applyBorder="1" applyAlignment="1">
      <alignment horizontal="center"/>
    </xf>
    <xf numFmtId="3" fontId="0" fillId="0" borderId="22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0" fontId="5" fillId="0" borderId="21" xfId="0" applyFont="1" applyBorder="1" applyAlignment="1">
      <alignment horizontal="center"/>
    </xf>
    <xf numFmtId="0" fontId="0" fillId="0" borderId="0" xfId="0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9" fontId="4" fillId="0" borderId="0" xfId="2" applyFont="1"/>
    <xf numFmtId="0" fontId="8" fillId="0" borderId="0" xfId="0" applyFont="1"/>
    <xf numFmtId="9" fontId="0" fillId="0" borderId="0" xfId="2" applyFont="1"/>
    <xf numFmtId="9" fontId="3" fillId="0" borderId="0" xfId="2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U.S. Crude Oil Imports by Country of Origin, 1973-2023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24087300371511827"/>
          <c:y val="2.226233045897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2415549712712E-2"/>
          <c:y val="0.10276297193620026"/>
          <c:w val="0.87241524926709479"/>
          <c:h val="0.77851775889282238"/>
        </c:manualLayout>
      </c:layout>
      <c:areaChart>
        <c:grouping val="stacked"/>
        <c:varyColors val="0"/>
        <c:ser>
          <c:idx val="2"/>
          <c:order val="0"/>
          <c:tx>
            <c:strRef>
              <c:f>'Crude Oil Imports'!$G$3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Imports'!$G$4:$G$54</c:f>
              <c:numCache>
                <c:formatCode>#,##0</c:formatCode>
                <c:ptCount val="51"/>
                <c:pt idx="0">
                  <c:v>1324.8440000000001</c:v>
                </c:pt>
                <c:pt idx="1">
                  <c:v>1069.5039999999999</c:v>
                </c:pt>
                <c:pt idx="2">
                  <c:v>846.43799999999999</c:v>
                </c:pt>
                <c:pt idx="3">
                  <c:v>599.27</c:v>
                </c:pt>
                <c:pt idx="4">
                  <c:v>516.92899999999997</c:v>
                </c:pt>
                <c:pt idx="5">
                  <c:v>466.76400000000001</c:v>
                </c:pt>
                <c:pt idx="6">
                  <c:v>537.68499999999995</c:v>
                </c:pt>
                <c:pt idx="7">
                  <c:v>454.53800000000001</c:v>
                </c:pt>
                <c:pt idx="8">
                  <c:v>447.13799999999998</c:v>
                </c:pt>
                <c:pt idx="9">
                  <c:v>482.22899999999998</c:v>
                </c:pt>
                <c:pt idx="10">
                  <c:v>547.15200000000004</c:v>
                </c:pt>
                <c:pt idx="11">
                  <c:v>629.84500000000003</c:v>
                </c:pt>
                <c:pt idx="12">
                  <c:v>770</c:v>
                </c:pt>
                <c:pt idx="13">
                  <c:v>806.61099999999999</c:v>
                </c:pt>
                <c:pt idx="14">
                  <c:v>848.08600000000001</c:v>
                </c:pt>
                <c:pt idx="15">
                  <c:v>999.37199999999996</c:v>
                </c:pt>
                <c:pt idx="16">
                  <c:v>931.36699999999996</c:v>
                </c:pt>
                <c:pt idx="17">
                  <c:v>933.85799999999995</c:v>
                </c:pt>
                <c:pt idx="18">
                  <c:v>1032.6790000000001</c:v>
                </c:pt>
                <c:pt idx="19">
                  <c:v>1069.096</c:v>
                </c:pt>
                <c:pt idx="20">
                  <c:v>1181.3209999999999</c:v>
                </c:pt>
                <c:pt idx="21">
                  <c:v>1272.1010000000001</c:v>
                </c:pt>
                <c:pt idx="22">
                  <c:v>1332.1369999999999</c:v>
                </c:pt>
                <c:pt idx="23">
                  <c:v>1423.7729999999999</c:v>
                </c:pt>
                <c:pt idx="24">
                  <c:v>1563.2929999999999</c:v>
                </c:pt>
                <c:pt idx="25">
                  <c:v>1598.433</c:v>
                </c:pt>
                <c:pt idx="26">
                  <c:v>1539.4</c:v>
                </c:pt>
                <c:pt idx="27">
                  <c:v>1806.97</c:v>
                </c:pt>
                <c:pt idx="28">
                  <c:v>1828.422</c:v>
                </c:pt>
                <c:pt idx="29">
                  <c:v>1970.778</c:v>
                </c:pt>
                <c:pt idx="30">
                  <c:v>2072.203</c:v>
                </c:pt>
                <c:pt idx="31">
                  <c:v>2138.2460000000001</c:v>
                </c:pt>
                <c:pt idx="32">
                  <c:v>2181.422</c:v>
                </c:pt>
                <c:pt idx="33">
                  <c:v>2352.9839999999999</c:v>
                </c:pt>
                <c:pt idx="34">
                  <c:v>2454.7289999999998</c:v>
                </c:pt>
                <c:pt idx="35">
                  <c:v>2492.5219999999999</c:v>
                </c:pt>
                <c:pt idx="36">
                  <c:v>2479.2159999999999</c:v>
                </c:pt>
                <c:pt idx="37">
                  <c:v>2535.4189999999999</c:v>
                </c:pt>
                <c:pt idx="38">
                  <c:v>2728.7890000000002</c:v>
                </c:pt>
                <c:pt idx="39">
                  <c:v>2946.4810000000002</c:v>
                </c:pt>
                <c:pt idx="40">
                  <c:v>3141.6489999999999</c:v>
                </c:pt>
                <c:pt idx="41">
                  <c:v>3387.5590000000002</c:v>
                </c:pt>
                <c:pt idx="42">
                  <c:v>3764.9009999999998</c:v>
                </c:pt>
                <c:pt idx="43">
                  <c:v>3780.0709999999999</c:v>
                </c:pt>
                <c:pt idx="44">
                  <c:v>4054.4490000000001</c:v>
                </c:pt>
                <c:pt idx="45">
                  <c:v>4291.7809999999999</c:v>
                </c:pt>
                <c:pt idx="46">
                  <c:v>4419.8959999999997</c:v>
                </c:pt>
                <c:pt idx="47">
                  <c:v>4123.46</c:v>
                </c:pt>
                <c:pt idx="48">
                  <c:v>4340</c:v>
                </c:pt>
                <c:pt idx="49">
                  <c:v>4365</c:v>
                </c:pt>
                <c:pt idx="50">
                  <c:v>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6-4026-8BAB-E870CA54F579}"/>
            </c:ext>
          </c:extLst>
        </c:ser>
        <c:ser>
          <c:idx val="1"/>
          <c:order val="1"/>
          <c:tx>
            <c:strRef>
              <c:f>'Crude Oil Imports'!$J$3</c:f>
              <c:strCache>
                <c:ptCount val="1"/>
                <c:pt idx="0">
                  <c:v>Other Non-OPEC Countries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Imports'!$J$4:$J$54</c:f>
              <c:numCache>
                <c:formatCode>#,##0</c:formatCode>
                <c:ptCount val="51"/>
                <c:pt idx="0">
                  <c:v>1896.6970000000001</c:v>
                </c:pt>
                <c:pt idx="1">
                  <c:v>1758.3760000000002</c:v>
                </c:pt>
                <c:pt idx="2">
                  <c:v>1522.1189999999999</c:v>
                </c:pt>
                <c:pt idx="3">
                  <c:v>1549.855</c:v>
                </c:pt>
                <c:pt idx="4">
                  <c:v>1906.2710000000002</c:v>
                </c:pt>
                <c:pt idx="5">
                  <c:v>1819.2190000000001</c:v>
                </c:pt>
                <c:pt idx="6">
                  <c:v>1840.683</c:v>
                </c:pt>
                <c:pt idx="7">
                  <c:v>1620.6660000000002</c:v>
                </c:pt>
                <c:pt idx="8">
                  <c:v>1697.8719999999998</c:v>
                </c:pt>
                <c:pt idx="9">
                  <c:v>1799.694</c:v>
                </c:pt>
                <c:pt idx="10">
                  <c:v>1814.2930000000001</c:v>
                </c:pt>
                <c:pt idx="11">
                  <c:v>1997.037</c:v>
                </c:pt>
                <c:pt idx="12">
                  <c:v>1643.4079999999999</c:v>
                </c:pt>
                <c:pt idx="13">
                  <c:v>1863.328</c:v>
                </c:pt>
                <c:pt idx="14">
                  <c:v>2103.8050000000003</c:v>
                </c:pt>
                <c:pt idx="15">
                  <c:v>2107.3000000000002</c:v>
                </c:pt>
                <c:pt idx="16">
                  <c:v>2174.502</c:v>
                </c:pt>
                <c:pt idx="17">
                  <c:v>1987.5050000000001</c:v>
                </c:pt>
                <c:pt idx="18">
                  <c:v>1666.2240000000002</c:v>
                </c:pt>
                <c:pt idx="19">
                  <c:v>1878.6959999999999</c:v>
                </c:pt>
                <c:pt idx="20">
                  <c:v>2192.3069999999998</c:v>
                </c:pt>
                <c:pt idx="21">
                  <c:v>2462.9830000000002</c:v>
                </c:pt>
                <c:pt idx="22">
                  <c:v>2408.7539999999999</c:v>
                </c:pt>
                <c:pt idx="23">
                  <c:v>2573.9539999999997</c:v>
                </c:pt>
                <c:pt idx="24">
                  <c:v>2631.53</c:v>
                </c:pt>
                <c:pt idx="25">
                  <c:v>2829.415</c:v>
                </c:pt>
                <c:pt idx="26">
                  <c:v>2946.326</c:v>
                </c:pt>
                <c:pt idx="27">
                  <c:v>3004.5250000000005</c:v>
                </c:pt>
                <c:pt idx="28">
                  <c:v>2984.7830000000004</c:v>
                </c:pt>
                <c:pt idx="29">
                  <c:v>3197.6120000000001</c:v>
                </c:pt>
                <c:pt idx="30">
                  <c:v>3153.1130000000003</c:v>
                </c:pt>
                <c:pt idx="31">
                  <c:v>3343.3559999999998</c:v>
                </c:pt>
                <c:pt idx="32">
                  <c:v>3872.8810000000003</c:v>
                </c:pt>
                <c:pt idx="33">
                  <c:v>3763.2489999999998</c:v>
                </c:pt>
                <c:pt idx="34">
                  <c:v>3087.66</c:v>
                </c:pt>
                <c:pt idx="35">
                  <c:v>2701.6289999999999</c:v>
                </c:pt>
                <c:pt idx="36">
                  <c:v>2662.6850000000004</c:v>
                </c:pt>
                <c:pt idx="37">
                  <c:v>2455.0520000000001</c:v>
                </c:pt>
                <c:pt idx="38">
                  <c:v>2321.797</c:v>
                </c:pt>
                <c:pt idx="39">
                  <c:v>1868.4770000000001</c:v>
                </c:pt>
                <c:pt idx="40">
                  <c:v>1617.8220000000001</c:v>
                </c:pt>
                <c:pt idx="41">
                  <c:v>1444.8389999999999</c:v>
                </c:pt>
                <c:pt idx="42">
                  <c:v>1660.9090000000001</c:v>
                </c:pt>
                <c:pt idx="43">
                  <c:v>1719.847</c:v>
                </c:pt>
                <c:pt idx="44">
                  <c:v>1652.5190000000002</c:v>
                </c:pt>
                <c:pt idx="45">
                  <c:v>1668.2600000000002</c:v>
                </c:pt>
                <c:pt idx="46">
                  <c:v>1870.0140000000001</c:v>
                </c:pt>
                <c:pt idx="47">
                  <c:v>1560.0740000000005</c:v>
                </c:pt>
                <c:pt idx="48">
                  <c:v>1790</c:v>
                </c:pt>
                <c:pt idx="49">
                  <c:v>1755</c:v>
                </c:pt>
                <c:pt idx="50">
                  <c:v>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6-4026-8BAB-E870CA54F579}"/>
            </c:ext>
          </c:extLst>
        </c:ser>
        <c:ser>
          <c:idx val="0"/>
          <c:order val="2"/>
          <c:tx>
            <c:strRef>
              <c:f>'Crude Oil Imports'!$C$3</c:f>
              <c:strCache>
                <c:ptCount val="1"/>
                <c:pt idx="0">
                  <c:v>Saudi Arabia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Imports'!$C$4:$C$54</c:f>
              <c:numCache>
                <c:formatCode>#,##0</c:formatCode>
                <c:ptCount val="51"/>
                <c:pt idx="0">
                  <c:v>485.74799999999999</c:v>
                </c:pt>
                <c:pt idx="1">
                  <c:v>461.255</c:v>
                </c:pt>
                <c:pt idx="2">
                  <c:v>714.61400000000003</c:v>
                </c:pt>
                <c:pt idx="3">
                  <c:v>1229.7729999999999</c:v>
                </c:pt>
                <c:pt idx="4">
                  <c:v>1380.386</c:v>
                </c:pt>
                <c:pt idx="5">
                  <c:v>1143.8989999999999</c:v>
                </c:pt>
                <c:pt idx="6">
                  <c:v>1355.6769999999999</c:v>
                </c:pt>
                <c:pt idx="7">
                  <c:v>1260.56</c:v>
                </c:pt>
                <c:pt idx="8">
                  <c:v>1129.296</c:v>
                </c:pt>
                <c:pt idx="9">
                  <c:v>551.95299999999997</c:v>
                </c:pt>
                <c:pt idx="10">
                  <c:v>337.23500000000001</c:v>
                </c:pt>
                <c:pt idx="11">
                  <c:v>324.83199999999999</c:v>
                </c:pt>
                <c:pt idx="12">
                  <c:v>167.62899999999999</c:v>
                </c:pt>
                <c:pt idx="13">
                  <c:v>684.90700000000004</c:v>
                </c:pt>
                <c:pt idx="14">
                  <c:v>751.279</c:v>
                </c:pt>
                <c:pt idx="15">
                  <c:v>1073.385</c:v>
                </c:pt>
                <c:pt idx="16">
                  <c:v>1224.3119999999999</c:v>
                </c:pt>
                <c:pt idx="17">
                  <c:v>1339.2270000000001</c:v>
                </c:pt>
                <c:pt idx="18">
                  <c:v>1801.556</c:v>
                </c:pt>
                <c:pt idx="19">
                  <c:v>1720.077</c:v>
                </c:pt>
                <c:pt idx="20">
                  <c:v>1413.723</c:v>
                </c:pt>
                <c:pt idx="21">
                  <c:v>1402.4960000000001</c:v>
                </c:pt>
                <c:pt idx="22">
                  <c:v>1343.8</c:v>
                </c:pt>
                <c:pt idx="23">
                  <c:v>1362.65</c:v>
                </c:pt>
                <c:pt idx="24">
                  <c:v>1407.3779999999999</c:v>
                </c:pt>
                <c:pt idx="25">
                  <c:v>1491.2360000000001</c:v>
                </c:pt>
                <c:pt idx="26">
                  <c:v>1478.252</c:v>
                </c:pt>
                <c:pt idx="27">
                  <c:v>1571.787</c:v>
                </c:pt>
                <c:pt idx="28">
                  <c:v>1662.337</c:v>
                </c:pt>
                <c:pt idx="29">
                  <c:v>1552.088</c:v>
                </c:pt>
                <c:pt idx="30">
                  <c:v>1774.4269999999999</c:v>
                </c:pt>
                <c:pt idx="31">
                  <c:v>1557.751</c:v>
                </c:pt>
                <c:pt idx="32">
                  <c:v>1536.501</c:v>
                </c:pt>
                <c:pt idx="33">
                  <c:v>1463.405</c:v>
                </c:pt>
                <c:pt idx="34">
                  <c:v>1484.896</c:v>
                </c:pt>
                <c:pt idx="35">
                  <c:v>1529.3720000000001</c:v>
                </c:pt>
                <c:pt idx="36">
                  <c:v>1004.397</c:v>
                </c:pt>
                <c:pt idx="37">
                  <c:v>1096.2380000000001</c:v>
                </c:pt>
                <c:pt idx="38">
                  <c:v>1194.575</c:v>
                </c:pt>
                <c:pt idx="39">
                  <c:v>1365.0139999999999</c:v>
                </c:pt>
                <c:pt idx="40">
                  <c:v>1328.586</c:v>
                </c:pt>
                <c:pt idx="41">
                  <c:v>1166.49</c:v>
                </c:pt>
                <c:pt idx="42">
                  <c:v>1058.9179999999999</c:v>
                </c:pt>
                <c:pt idx="43">
                  <c:v>1106.3520000000001</c:v>
                </c:pt>
                <c:pt idx="44">
                  <c:v>955.12599999999998</c:v>
                </c:pt>
                <c:pt idx="45">
                  <c:v>900.64700000000005</c:v>
                </c:pt>
                <c:pt idx="46">
                  <c:v>529.745</c:v>
                </c:pt>
                <c:pt idx="47">
                  <c:v>522.09</c:v>
                </c:pt>
                <c:pt idx="48">
                  <c:v>430</c:v>
                </c:pt>
                <c:pt idx="49">
                  <c:v>559</c:v>
                </c:pt>
                <c:pt idx="50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6-4026-8BAB-E870CA54F579}"/>
            </c:ext>
          </c:extLst>
        </c:ser>
        <c:ser>
          <c:idx val="3"/>
          <c:order val="3"/>
          <c:tx>
            <c:strRef>
              <c:f>'Crude Oil Imports'!$F$3</c:f>
              <c:strCache>
                <c:ptCount val="1"/>
                <c:pt idx="0">
                  <c:v>Other OPEC Countries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Imports'!$F$4:$F$54</c:f>
              <c:numCache>
                <c:formatCode>#,##0</c:formatCode>
                <c:ptCount val="51"/>
                <c:pt idx="0">
                  <c:v>1368.057</c:v>
                </c:pt>
                <c:pt idx="1">
                  <c:v>1815.9739999999999</c:v>
                </c:pt>
                <c:pt idx="2">
                  <c:v>2181.7129999999997</c:v>
                </c:pt>
                <c:pt idx="3">
                  <c:v>3109.8580000000002</c:v>
                </c:pt>
                <c:pt idx="4">
                  <c:v>4048.672</c:v>
                </c:pt>
                <c:pt idx="5">
                  <c:v>3899.9450000000002</c:v>
                </c:pt>
                <c:pt idx="6">
                  <c:v>3503.8689999999997</c:v>
                </c:pt>
                <c:pt idx="7">
                  <c:v>2530.02</c:v>
                </c:pt>
                <c:pt idx="8">
                  <c:v>1787.9829999999999</c:v>
                </c:pt>
                <c:pt idx="9">
                  <c:v>1179.1880000000001</c:v>
                </c:pt>
                <c:pt idx="10">
                  <c:v>1092.5610000000001</c:v>
                </c:pt>
                <c:pt idx="11">
                  <c:v>1163.287</c:v>
                </c:pt>
                <c:pt idx="12">
                  <c:v>1011.294</c:v>
                </c:pt>
                <c:pt idx="13">
                  <c:v>1277.454</c:v>
                </c:pt>
                <c:pt idx="14">
                  <c:v>1422.056</c:v>
                </c:pt>
                <c:pt idx="15">
                  <c:v>1306.721</c:v>
                </c:pt>
                <c:pt idx="16">
                  <c:v>1593.625</c:v>
                </c:pt>
                <c:pt idx="17">
                  <c:v>1414.1950000000002</c:v>
                </c:pt>
                <c:pt idx="18">
                  <c:v>1255.5830000000001</c:v>
                </c:pt>
                <c:pt idx="19">
                  <c:v>1201.748</c:v>
                </c:pt>
                <c:pt idx="20">
                  <c:v>1559.3370000000002</c:v>
                </c:pt>
                <c:pt idx="21">
                  <c:v>1510.7779999999998</c:v>
                </c:pt>
                <c:pt idx="22">
                  <c:v>1177.5519999999999</c:v>
                </c:pt>
                <c:pt idx="23">
                  <c:v>1171.42</c:v>
                </c:pt>
                <c:pt idx="24">
                  <c:v>1299.1980000000001</c:v>
                </c:pt>
                <c:pt idx="25">
                  <c:v>1359.4479999999999</c:v>
                </c:pt>
                <c:pt idx="26">
                  <c:v>1256.6129999999998</c:v>
                </c:pt>
                <c:pt idx="27">
                  <c:v>1465.1499999999999</c:v>
                </c:pt>
                <c:pt idx="28">
                  <c:v>1518.1669999999999</c:v>
                </c:pt>
                <c:pt idx="29">
                  <c:v>1195.5539999999999</c:v>
                </c:pt>
                <c:pt idx="30">
                  <c:v>1529.9369999999999</c:v>
                </c:pt>
                <c:pt idx="31">
                  <c:v>1932.2130000000002</c:v>
                </c:pt>
                <c:pt idx="32">
                  <c:v>1989.921</c:v>
                </c:pt>
                <c:pt idx="33">
                  <c:v>2081.2239999999997</c:v>
                </c:pt>
                <c:pt idx="34">
                  <c:v>2649.9379999999996</c:v>
                </c:pt>
                <c:pt idx="35">
                  <c:v>2609.9070000000002</c:v>
                </c:pt>
                <c:pt idx="36">
                  <c:v>2258.4249999999997</c:v>
                </c:pt>
                <c:pt idx="37">
                  <c:v>2406.9570000000003</c:v>
                </c:pt>
                <c:pt idx="38">
                  <c:v>1950.7429999999997</c:v>
                </c:pt>
                <c:pt idx="39">
                  <c:v>1470.9779999999998</c:v>
                </c:pt>
                <c:pt idx="40">
                  <c:v>1244.6959999999999</c:v>
                </c:pt>
                <c:pt idx="41">
                  <c:v>912.11</c:v>
                </c:pt>
                <c:pt idx="42">
                  <c:v>778.77</c:v>
                </c:pt>
                <c:pt idx="43">
                  <c:v>1119.038</c:v>
                </c:pt>
                <c:pt idx="44">
                  <c:v>1132.674</c:v>
                </c:pt>
                <c:pt idx="45">
                  <c:v>880.17799999999988</c:v>
                </c:pt>
                <c:pt idx="46">
                  <c:v>675.63800000000003</c:v>
                </c:pt>
                <c:pt idx="47">
                  <c:v>188.21974999999998</c:v>
                </c:pt>
                <c:pt idx="48">
                  <c:v>374</c:v>
                </c:pt>
                <c:pt idx="49">
                  <c:v>383</c:v>
                </c:pt>
                <c:pt idx="50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6-4026-8BAB-E870CA54F579}"/>
            </c:ext>
          </c:extLst>
        </c:ser>
        <c:ser>
          <c:idx val="4"/>
          <c:order val="4"/>
          <c:tx>
            <c:strRef>
              <c:f>'Crude Oil Imports'!$H$3</c:f>
              <c:strCache>
                <c:ptCount val="1"/>
                <c:pt idx="0">
                  <c:v>Mexico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Imports'!$H$4:$H$54</c:f>
              <c:numCache>
                <c:formatCode>#,##0</c:formatCode>
                <c:ptCount val="51"/>
                <c:pt idx="0">
                  <c:v>15.663</c:v>
                </c:pt>
                <c:pt idx="1">
                  <c:v>8.4770000000000003</c:v>
                </c:pt>
                <c:pt idx="2">
                  <c:v>71.418999999999997</c:v>
                </c:pt>
                <c:pt idx="3">
                  <c:v>87.153000000000006</c:v>
                </c:pt>
                <c:pt idx="4">
                  <c:v>179.42699999999999</c:v>
                </c:pt>
                <c:pt idx="5">
                  <c:v>317.81400000000002</c:v>
                </c:pt>
                <c:pt idx="6">
                  <c:v>439.04899999999998</c:v>
                </c:pt>
                <c:pt idx="7">
                  <c:v>533.06799999999998</c:v>
                </c:pt>
                <c:pt idx="8">
                  <c:v>522.495</c:v>
                </c:pt>
                <c:pt idx="9">
                  <c:v>684.85599999999999</c:v>
                </c:pt>
                <c:pt idx="10">
                  <c:v>826.471</c:v>
                </c:pt>
                <c:pt idx="11">
                  <c:v>748.16099999999994</c:v>
                </c:pt>
                <c:pt idx="12">
                  <c:v>815.89499999999998</c:v>
                </c:pt>
                <c:pt idx="13">
                  <c:v>698.60299999999995</c:v>
                </c:pt>
                <c:pt idx="14">
                  <c:v>654.70699999999999</c:v>
                </c:pt>
                <c:pt idx="15">
                  <c:v>746.91099999999994</c:v>
                </c:pt>
                <c:pt idx="16">
                  <c:v>767.03599999999994</c:v>
                </c:pt>
                <c:pt idx="17">
                  <c:v>755.05200000000002</c:v>
                </c:pt>
                <c:pt idx="18">
                  <c:v>806.84100000000001</c:v>
                </c:pt>
                <c:pt idx="19">
                  <c:v>830.15300000000002</c:v>
                </c:pt>
                <c:pt idx="20">
                  <c:v>918.58399999999995</c:v>
                </c:pt>
                <c:pt idx="21">
                  <c:v>983.92899999999997</c:v>
                </c:pt>
                <c:pt idx="22">
                  <c:v>1067.5809999999999</c:v>
                </c:pt>
                <c:pt idx="23">
                  <c:v>1244.279</c:v>
                </c:pt>
                <c:pt idx="24">
                  <c:v>1385.2329999999999</c:v>
                </c:pt>
                <c:pt idx="25">
                  <c:v>1351.1369999999999</c:v>
                </c:pt>
                <c:pt idx="26">
                  <c:v>1324.3420000000001</c:v>
                </c:pt>
                <c:pt idx="27">
                  <c:v>1372.9749999999999</c:v>
                </c:pt>
                <c:pt idx="28">
                  <c:v>1439.8820000000001</c:v>
                </c:pt>
                <c:pt idx="29">
                  <c:v>1546.567</c:v>
                </c:pt>
                <c:pt idx="30">
                  <c:v>1623.1949999999999</c:v>
                </c:pt>
                <c:pt idx="31">
                  <c:v>1664.549</c:v>
                </c:pt>
                <c:pt idx="32">
                  <c:v>1662.3320000000001</c:v>
                </c:pt>
                <c:pt idx="33">
                  <c:v>1705.2270000000001</c:v>
                </c:pt>
                <c:pt idx="34">
                  <c:v>1532.34</c:v>
                </c:pt>
                <c:pt idx="35">
                  <c:v>1301.546</c:v>
                </c:pt>
                <c:pt idx="36">
                  <c:v>1209.9949999999999</c:v>
                </c:pt>
                <c:pt idx="37">
                  <c:v>1284.4659999999999</c:v>
                </c:pt>
                <c:pt idx="38">
                  <c:v>1206.17</c:v>
                </c:pt>
                <c:pt idx="39">
                  <c:v>1034.6780000000001</c:v>
                </c:pt>
                <c:pt idx="40">
                  <c:v>918.66600000000005</c:v>
                </c:pt>
                <c:pt idx="41">
                  <c:v>841.85199999999998</c:v>
                </c:pt>
                <c:pt idx="42">
                  <c:v>757.79499999999996</c:v>
                </c:pt>
                <c:pt idx="43">
                  <c:v>669.11199999999997</c:v>
                </c:pt>
                <c:pt idx="44">
                  <c:v>682.35599999999999</c:v>
                </c:pt>
                <c:pt idx="45">
                  <c:v>719.48800000000006</c:v>
                </c:pt>
                <c:pt idx="46">
                  <c:v>650.41399999999999</c:v>
                </c:pt>
                <c:pt idx="47">
                  <c:v>749.36</c:v>
                </c:pt>
                <c:pt idx="48">
                  <c:v>711</c:v>
                </c:pt>
                <c:pt idx="49">
                  <c:v>808</c:v>
                </c:pt>
                <c:pt idx="50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6-4026-8BAB-E870CA54F579}"/>
            </c:ext>
          </c:extLst>
        </c:ser>
        <c:ser>
          <c:idx val="5"/>
          <c:order val="5"/>
          <c:tx>
            <c:strRef>
              <c:f>'Crude Oil Imports'!$D$3</c:f>
              <c:strCache>
                <c:ptCount val="1"/>
                <c:pt idx="0">
                  <c:v>Venezuela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Imports'!$D$4:$D$54</c:f>
              <c:numCache>
                <c:formatCode>#,##0</c:formatCode>
                <c:ptCount val="51"/>
                <c:pt idx="0">
                  <c:v>1134.912</c:v>
                </c:pt>
                <c:pt idx="1">
                  <c:v>979.096</c:v>
                </c:pt>
                <c:pt idx="2">
                  <c:v>702.46799999999996</c:v>
                </c:pt>
                <c:pt idx="3">
                  <c:v>700.09</c:v>
                </c:pt>
                <c:pt idx="4">
                  <c:v>690.35900000000004</c:v>
                </c:pt>
                <c:pt idx="5">
                  <c:v>645.50099999999998</c:v>
                </c:pt>
                <c:pt idx="6">
                  <c:v>690.09</c:v>
                </c:pt>
                <c:pt idx="7">
                  <c:v>481.24299999999999</c:v>
                </c:pt>
                <c:pt idx="8">
                  <c:v>406.05799999999999</c:v>
                </c:pt>
                <c:pt idx="9">
                  <c:v>411.82400000000001</c:v>
                </c:pt>
                <c:pt idx="10">
                  <c:v>422.01799999999997</c:v>
                </c:pt>
                <c:pt idx="11">
                  <c:v>548.00099999999998</c:v>
                </c:pt>
                <c:pt idx="12">
                  <c:v>604.84</c:v>
                </c:pt>
                <c:pt idx="13">
                  <c:v>793.06500000000005</c:v>
                </c:pt>
                <c:pt idx="14">
                  <c:v>804.28899999999999</c:v>
                </c:pt>
                <c:pt idx="15">
                  <c:v>794.09299999999996</c:v>
                </c:pt>
                <c:pt idx="16">
                  <c:v>872.726</c:v>
                </c:pt>
                <c:pt idx="17">
                  <c:v>1024.627</c:v>
                </c:pt>
                <c:pt idx="18">
                  <c:v>1034.8989999999999</c:v>
                </c:pt>
                <c:pt idx="19">
                  <c:v>1169.7840000000001</c:v>
                </c:pt>
                <c:pt idx="20">
                  <c:v>1300.403</c:v>
                </c:pt>
                <c:pt idx="21">
                  <c:v>1333.721</c:v>
                </c:pt>
                <c:pt idx="22">
                  <c:v>1480.2629999999999</c:v>
                </c:pt>
                <c:pt idx="23">
                  <c:v>1675.9839999999999</c:v>
                </c:pt>
                <c:pt idx="24">
                  <c:v>1772.8630000000001</c:v>
                </c:pt>
                <c:pt idx="25">
                  <c:v>1718.9480000000001</c:v>
                </c:pt>
                <c:pt idx="26">
                  <c:v>1492.597</c:v>
                </c:pt>
                <c:pt idx="27">
                  <c:v>1546.079</c:v>
                </c:pt>
                <c:pt idx="28">
                  <c:v>1553.414</c:v>
                </c:pt>
                <c:pt idx="29">
                  <c:v>1398.252</c:v>
                </c:pt>
                <c:pt idx="30">
                  <c:v>1376.241</c:v>
                </c:pt>
                <c:pt idx="31">
                  <c:v>1554.492</c:v>
                </c:pt>
                <c:pt idx="32">
                  <c:v>1529.1969999999999</c:v>
                </c:pt>
                <c:pt idx="33">
                  <c:v>1419.0329999999999</c:v>
                </c:pt>
                <c:pt idx="34">
                  <c:v>1360.778</c:v>
                </c:pt>
                <c:pt idx="35">
                  <c:v>1188.604</c:v>
                </c:pt>
                <c:pt idx="36">
                  <c:v>1062.6189999999999</c:v>
                </c:pt>
                <c:pt idx="37">
                  <c:v>987.74199999999996</c:v>
                </c:pt>
                <c:pt idx="38">
                  <c:v>950.65499999999997</c:v>
                </c:pt>
                <c:pt idx="39">
                  <c:v>959.61699999999996</c:v>
                </c:pt>
                <c:pt idx="40">
                  <c:v>806.18899999999996</c:v>
                </c:pt>
                <c:pt idx="41">
                  <c:v>789.38900000000001</c:v>
                </c:pt>
                <c:pt idx="42">
                  <c:v>827.36699999999996</c:v>
                </c:pt>
                <c:pt idx="43">
                  <c:v>796.34199999999998</c:v>
                </c:pt>
                <c:pt idx="44">
                  <c:v>673.91800000000001</c:v>
                </c:pt>
                <c:pt idx="45">
                  <c:v>585.89</c:v>
                </c:pt>
                <c:pt idx="46">
                  <c:v>92.03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D6-4026-8BAB-E870CA54F579}"/>
            </c:ext>
          </c:extLst>
        </c:ser>
        <c:ser>
          <c:idx val="6"/>
          <c:order val="6"/>
          <c:tx>
            <c:strRef>
              <c:f>'Crude Oil Imports'!$E$3</c:f>
              <c:strCache>
                <c:ptCount val="1"/>
                <c:pt idx="0">
                  <c:v>Iraq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Imports'!$E$4:$E$54</c:f>
              <c:numCache>
                <c:formatCode>#,##0</c:formatCode>
                <c:ptCount val="51"/>
                <c:pt idx="0">
                  <c:v>4.1890000000000001</c:v>
                </c:pt>
                <c:pt idx="1">
                  <c:v>0</c:v>
                </c:pt>
                <c:pt idx="2">
                  <c:v>2.468</c:v>
                </c:pt>
                <c:pt idx="3">
                  <c:v>26.071000000000002</c:v>
                </c:pt>
                <c:pt idx="4">
                  <c:v>73.682000000000002</c:v>
                </c:pt>
                <c:pt idx="5">
                  <c:v>62.118000000000002</c:v>
                </c:pt>
                <c:pt idx="6">
                  <c:v>87.813999999999993</c:v>
                </c:pt>
                <c:pt idx="7">
                  <c:v>28.219000000000001</c:v>
                </c:pt>
                <c:pt idx="8">
                  <c:v>0</c:v>
                </c:pt>
                <c:pt idx="9">
                  <c:v>2.67</c:v>
                </c:pt>
                <c:pt idx="10">
                  <c:v>10.295999999999999</c:v>
                </c:pt>
                <c:pt idx="11">
                  <c:v>12.443</c:v>
                </c:pt>
                <c:pt idx="12">
                  <c:v>46.271000000000001</c:v>
                </c:pt>
                <c:pt idx="13">
                  <c:v>81.126000000000005</c:v>
                </c:pt>
                <c:pt idx="14">
                  <c:v>82.796999999999997</c:v>
                </c:pt>
                <c:pt idx="15">
                  <c:v>345.47800000000001</c:v>
                </c:pt>
                <c:pt idx="16">
                  <c:v>449.375</c:v>
                </c:pt>
                <c:pt idx="17">
                  <c:v>518.096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1.1559999999999999</c:v>
                </c:pt>
                <c:pt idx="24">
                  <c:v>89.123000000000005</c:v>
                </c:pt>
                <c:pt idx="25">
                  <c:v>335.666</c:v>
                </c:pt>
                <c:pt idx="26">
                  <c:v>725.38099999999997</c:v>
                </c:pt>
                <c:pt idx="27">
                  <c:v>619.68299999999999</c:v>
                </c:pt>
                <c:pt idx="28">
                  <c:v>794.51499999999999</c:v>
                </c:pt>
                <c:pt idx="29">
                  <c:v>459.28199999999998</c:v>
                </c:pt>
                <c:pt idx="30">
                  <c:v>481.26799999999997</c:v>
                </c:pt>
                <c:pt idx="31">
                  <c:v>656.26</c:v>
                </c:pt>
                <c:pt idx="32">
                  <c:v>531.471</c:v>
                </c:pt>
                <c:pt idx="33">
                  <c:v>553.05799999999999</c:v>
                </c:pt>
                <c:pt idx="34">
                  <c:v>484.13400000000001</c:v>
                </c:pt>
                <c:pt idx="35">
                  <c:v>626.50300000000004</c:v>
                </c:pt>
                <c:pt idx="36">
                  <c:v>450.29300000000001</c:v>
                </c:pt>
                <c:pt idx="37">
                  <c:v>415.39499999999998</c:v>
                </c:pt>
                <c:pt idx="38">
                  <c:v>459.42500000000001</c:v>
                </c:pt>
                <c:pt idx="39">
                  <c:v>475.62799999999999</c:v>
                </c:pt>
                <c:pt idx="40">
                  <c:v>340.83</c:v>
                </c:pt>
                <c:pt idx="41">
                  <c:v>368.88200000000001</c:v>
                </c:pt>
                <c:pt idx="42">
                  <c:v>229.386</c:v>
                </c:pt>
                <c:pt idx="43">
                  <c:v>423.83100000000002</c:v>
                </c:pt>
                <c:pt idx="44">
                  <c:v>604.10699999999997</c:v>
                </c:pt>
                <c:pt idx="45">
                  <c:v>521.32100000000003</c:v>
                </c:pt>
                <c:pt idx="46">
                  <c:v>340.50400000000002</c:v>
                </c:pt>
                <c:pt idx="47">
                  <c:v>177.25</c:v>
                </c:pt>
                <c:pt idx="48">
                  <c:v>157</c:v>
                </c:pt>
                <c:pt idx="49">
                  <c:v>311</c:v>
                </c:pt>
                <c:pt idx="5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6-4026-8BAB-E870CA54F579}"/>
            </c:ext>
          </c:extLst>
        </c:ser>
        <c:ser>
          <c:idx val="7"/>
          <c:order val="7"/>
          <c:tx>
            <c:strRef>
              <c:f>'Crude Oil Imports'!$I$3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'Crude Oil Imports'!$B$4:$B$54</c:f>
              <c:numCache>
                <c:formatCode>General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f>'Crude Oil Imports'!$I$4:$I$54</c:f>
              <c:numCache>
                <c:formatCode>#,##0</c:formatCode>
                <c:ptCount val="51"/>
                <c:pt idx="0">
                  <c:v>26.036000000000001</c:v>
                </c:pt>
                <c:pt idx="1">
                  <c:v>19.501000000000001</c:v>
                </c:pt>
                <c:pt idx="2">
                  <c:v>14.474</c:v>
                </c:pt>
                <c:pt idx="3">
                  <c:v>10.526999999999999</c:v>
                </c:pt>
                <c:pt idx="4">
                  <c:v>11.523</c:v>
                </c:pt>
                <c:pt idx="5">
                  <c:v>8.1509999999999998</c:v>
                </c:pt>
                <c:pt idx="6">
                  <c:v>1.26</c:v>
                </c:pt>
                <c:pt idx="7">
                  <c:v>0.71</c:v>
                </c:pt>
                <c:pt idx="8">
                  <c:v>4.8319999999999999</c:v>
                </c:pt>
                <c:pt idx="9">
                  <c:v>0.745</c:v>
                </c:pt>
                <c:pt idx="10">
                  <c:v>1.3280000000000001</c:v>
                </c:pt>
                <c:pt idx="11">
                  <c:v>13.377000000000001</c:v>
                </c:pt>
                <c:pt idx="12">
                  <c:v>7.806</c:v>
                </c:pt>
                <c:pt idx="13">
                  <c:v>18.419</c:v>
                </c:pt>
                <c:pt idx="14">
                  <c:v>10.677</c:v>
                </c:pt>
                <c:pt idx="15">
                  <c:v>28.76</c:v>
                </c:pt>
                <c:pt idx="16">
                  <c:v>47.603000000000002</c:v>
                </c:pt>
                <c:pt idx="17">
                  <c:v>44.962000000000003</c:v>
                </c:pt>
                <c:pt idx="18">
                  <c:v>28.963999999999999</c:v>
                </c:pt>
                <c:pt idx="19">
                  <c:v>18.141999999999999</c:v>
                </c:pt>
                <c:pt idx="20">
                  <c:v>54.747999999999998</c:v>
                </c:pt>
                <c:pt idx="21">
                  <c:v>30.213999999999999</c:v>
                </c:pt>
                <c:pt idx="22">
                  <c:v>24.852</c:v>
                </c:pt>
                <c:pt idx="23">
                  <c:v>25.276</c:v>
                </c:pt>
                <c:pt idx="24">
                  <c:v>12.945</c:v>
                </c:pt>
                <c:pt idx="25">
                  <c:v>23.789000000000001</c:v>
                </c:pt>
                <c:pt idx="26">
                  <c:v>89.344999999999999</c:v>
                </c:pt>
                <c:pt idx="27">
                  <c:v>72.081999999999994</c:v>
                </c:pt>
                <c:pt idx="28">
                  <c:v>89.816000000000003</c:v>
                </c:pt>
                <c:pt idx="29">
                  <c:v>210.11</c:v>
                </c:pt>
                <c:pt idx="30">
                  <c:v>254.00299999999999</c:v>
                </c:pt>
                <c:pt idx="31">
                  <c:v>298.22699999999998</c:v>
                </c:pt>
                <c:pt idx="32">
                  <c:v>410.08499999999998</c:v>
                </c:pt>
                <c:pt idx="33">
                  <c:v>368.89299999999997</c:v>
                </c:pt>
                <c:pt idx="34">
                  <c:v>413.90100000000001</c:v>
                </c:pt>
                <c:pt idx="35">
                  <c:v>465.202</c:v>
                </c:pt>
                <c:pt idx="36">
                  <c:v>563.08199999999999</c:v>
                </c:pt>
                <c:pt idx="37">
                  <c:v>611.97299999999996</c:v>
                </c:pt>
                <c:pt idx="38">
                  <c:v>624.03800000000001</c:v>
                </c:pt>
                <c:pt idx="39">
                  <c:v>477.08199999999999</c:v>
                </c:pt>
                <c:pt idx="40">
                  <c:v>460.34</c:v>
                </c:pt>
                <c:pt idx="41">
                  <c:v>329.71199999999999</c:v>
                </c:pt>
                <c:pt idx="42">
                  <c:v>370.54</c:v>
                </c:pt>
                <c:pt idx="43">
                  <c:v>440.67200000000003</c:v>
                </c:pt>
                <c:pt idx="44">
                  <c:v>389.07100000000003</c:v>
                </c:pt>
                <c:pt idx="45">
                  <c:v>375.37</c:v>
                </c:pt>
                <c:pt idx="46">
                  <c:v>514.95899999999995</c:v>
                </c:pt>
                <c:pt idx="47">
                  <c:v>538.20000000000005</c:v>
                </c:pt>
                <c:pt idx="48">
                  <c:v>673</c:v>
                </c:pt>
                <c:pt idx="49">
                  <c:v>147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D6-4026-8BAB-E870CA54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03128"/>
        <c:axId val="396507440"/>
      </c:areaChart>
      <c:catAx>
        <c:axId val="3965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507440"/>
        <c:crosses val="autoZero"/>
        <c:auto val="1"/>
        <c:lblAlgn val="ctr"/>
        <c:lblOffset val="100"/>
        <c:noMultiLvlLbl val="0"/>
      </c:catAx>
      <c:valAx>
        <c:axId val="396507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Thousand Barrels Per 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96503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1059" name="Straight Connector 1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ShapeType="1"/>
        </xdr:cNvSpPr>
      </xdr:nvSpPr>
      <xdr:spPr bwMode="auto">
        <a:xfrm>
          <a:off x="219075" y="1381125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476884</xdr:colOff>
      <xdr:row>4</xdr:row>
      <xdr:rowOff>9525</xdr:rowOff>
    </xdr:from>
    <xdr:to>
      <xdr:col>23</xdr:col>
      <xdr:colOff>875506</xdr:colOff>
      <xdr:row>32</xdr:row>
      <xdr:rowOff>180975</xdr:rowOff>
    </xdr:to>
    <xdr:graphicFrame macro="">
      <xdr:nvGraphicFramePr>
        <xdr:cNvPr id="1060" name="Chart 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0.80659</cdr:x>
      <cdr:y>0.94927</cdr:y>
    </cdr:from>
    <cdr:to>
      <cdr:x>0.99791</cdr:x>
      <cdr:y>0.98776</cdr:y>
    </cdr:to>
    <cdr:sp macro="" textlink="">
      <cdr:nvSpPr>
        <cdr:cNvPr id="2" name="Rectangle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4000000}"/>
            </a:ext>
          </a:extLst>
        </cdr:cNvPr>
        <cdr:cNvSpPr/>
      </cdr:nvSpPr>
      <cdr:spPr>
        <a:xfrm xmlns:a="http://schemas.openxmlformats.org/drawingml/2006/main">
          <a:off x="7387565" y="4964191"/>
          <a:ext cx="1752235" cy="201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67"/>
  <sheetViews>
    <sheetView tabSelected="1" zoomScaleNormal="100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M54" sqref="M54"/>
    </sheetView>
  </sheetViews>
  <sheetFormatPr defaultColWidth="8.85546875" defaultRowHeight="12.75"/>
  <cols>
    <col min="1" max="1" width="3.85546875" customWidth="1"/>
    <col min="2" max="3" width="8.42578125" customWidth="1"/>
    <col min="4" max="4" width="14.28515625" customWidth="1"/>
    <col min="5" max="5" width="5.85546875" customWidth="1"/>
    <col min="6" max="6" width="12.42578125" customWidth="1"/>
    <col min="7" max="8" width="8.42578125" customWidth="1"/>
    <col min="9" max="9" width="15" customWidth="1"/>
    <col min="10" max="10" width="16.42578125" customWidth="1"/>
    <col min="11" max="11" width="10.140625" customWidth="1"/>
    <col min="12" max="12" width="18.42578125" bestFit="1" customWidth="1"/>
    <col min="13" max="13" width="8.85546875" style="52"/>
    <col min="16" max="16" width="18" bestFit="1" customWidth="1"/>
    <col min="17" max="18" width="23.42578125" bestFit="1" customWidth="1"/>
    <col min="19" max="19" width="13" customWidth="1"/>
    <col min="20" max="20" width="13.42578125" customWidth="1"/>
    <col min="21" max="21" width="11.42578125" customWidth="1"/>
    <col min="22" max="22" width="13" customWidth="1"/>
    <col min="23" max="23" width="11.42578125" customWidth="1"/>
    <col min="24" max="24" width="15.42578125" customWidth="1"/>
    <col min="25" max="25" width="12" customWidth="1"/>
    <col min="26" max="26" width="11.140625" customWidth="1"/>
  </cols>
  <sheetData>
    <row r="1" spans="2:26" ht="13.5" thickBot="1"/>
    <row r="2" spans="2:26" ht="25.5" customHeight="1" thickBot="1">
      <c r="B2" s="41" t="s">
        <v>16</v>
      </c>
      <c r="C2" s="42"/>
      <c r="D2" s="42"/>
      <c r="E2" s="42"/>
      <c r="F2" s="42"/>
      <c r="G2" s="42"/>
      <c r="H2" s="42"/>
      <c r="I2" s="42"/>
      <c r="J2" s="42"/>
      <c r="K2" s="43"/>
    </row>
    <row r="3" spans="2:26" ht="33" customHeight="1">
      <c r="B3" s="21" t="s">
        <v>0</v>
      </c>
      <c r="C3" s="22" t="s">
        <v>1</v>
      </c>
      <c r="D3" s="23" t="s">
        <v>2</v>
      </c>
      <c r="E3" s="23" t="s">
        <v>8</v>
      </c>
      <c r="F3" s="22" t="s">
        <v>3</v>
      </c>
      <c r="G3" s="23" t="s">
        <v>4</v>
      </c>
      <c r="H3" s="23" t="s">
        <v>5</v>
      </c>
      <c r="I3" s="23" t="s">
        <v>6</v>
      </c>
      <c r="J3" s="24" t="s">
        <v>9</v>
      </c>
      <c r="K3" s="12" t="s">
        <v>7</v>
      </c>
      <c r="L3" s="51" t="s">
        <v>20</v>
      </c>
      <c r="M3" s="53" t="s">
        <v>21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2:26" s="1" customFormat="1" ht="15">
      <c r="B4" s="5">
        <v>1973</v>
      </c>
      <c r="C4" s="13">
        <v>485.74799999999999</v>
      </c>
      <c r="D4" s="13">
        <v>1134.912</v>
      </c>
      <c r="E4" s="13">
        <v>4.1890000000000001</v>
      </c>
      <c r="F4" s="13">
        <v>1368.057</v>
      </c>
      <c r="G4" s="13">
        <v>1324.8440000000001</v>
      </c>
      <c r="H4" s="13">
        <v>15.663</v>
      </c>
      <c r="I4" s="13">
        <v>26.036000000000001</v>
      </c>
      <c r="J4" s="14">
        <v>1896.6970000000001</v>
      </c>
      <c r="K4" s="15">
        <f t="shared" ref="K4:K54" si="0">SUM(C4:J4)</f>
        <v>6256.1459999999997</v>
      </c>
      <c r="L4" s="50">
        <f>(G4+H4)/K4</f>
        <v>0.21427041504466171</v>
      </c>
      <c r="M4" s="52">
        <f t="shared" ref="M4:M31" si="1">(I4+F4+C4+D4)/K4</f>
        <v>0.48188661198124216</v>
      </c>
      <c r="O4" s="7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2:26" s="1" customFormat="1" ht="15">
      <c r="B5" s="5">
        <v>1974</v>
      </c>
      <c r="C5" s="13">
        <v>461.255</v>
      </c>
      <c r="D5" s="13">
        <v>979.096</v>
      </c>
      <c r="E5" s="13">
        <v>0</v>
      </c>
      <c r="F5" s="13">
        <v>1815.9739999999999</v>
      </c>
      <c r="G5" s="13">
        <v>1069.5039999999999</v>
      </c>
      <c r="H5" s="13">
        <v>8.4770000000000003</v>
      </c>
      <c r="I5" s="13">
        <v>19.501000000000001</v>
      </c>
      <c r="J5" s="14">
        <v>1758.3760000000002</v>
      </c>
      <c r="K5" s="15">
        <f t="shared" si="0"/>
        <v>6112.183</v>
      </c>
      <c r="L5" s="50">
        <f t="shared" ref="L5:L54" si="2">(G5+H5)/K5</f>
        <v>0.17636595632035232</v>
      </c>
      <c r="M5" s="52">
        <f t="shared" si="1"/>
        <v>0.53595024887180243</v>
      </c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2:26" s="1" customFormat="1" ht="15">
      <c r="B6" s="5">
        <v>1975</v>
      </c>
      <c r="C6" s="13">
        <v>714.61400000000003</v>
      </c>
      <c r="D6" s="13">
        <v>702.46799999999996</v>
      </c>
      <c r="E6" s="13">
        <v>2.468</v>
      </c>
      <c r="F6" s="13">
        <v>2181.7129999999997</v>
      </c>
      <c r="G6" s="13">
        <v>846.43799999999999</v>
      </c>
      <c r="H6" s="13">
        <v>71.418999999999997</v>
      </c>
      <c r="I6" s="13">
        <v>14.474</v>
      </c>
      <c r="J6" s="14">
        <v>1522.1189999999999</v>
      </c>
      <c r="K6" s="15">
        <f t="shared" si="0"/>
        <v>6055.7129999999997</v>
      </c>
      <c r="L6" s="50">
        <f t="shared" si="2"/>
        <v>0.15156877480818526</v>
      </c>
      <c r="M6" s="52">
        <f t="shared" si="1"/>
        <v>0.59667111040434051</v>
      </c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2:26" s="1" customFormat="1" ht="15">
      <c r="B7" s="5">
        <v>1976</v>
      </c>
      <c r="C7" s="13">
        <v>1229.7729999999999</v>
      </c>
      <c r="D7" s="13">
        <v>700.09</v>
      </c>
      <c r="E7" s="13">
        <v>26.071000000000002</v>
      </c>
      <c r="F7" s="13">
        <v>3109.8580000000002</v>
      </c>
      <c r="G7" s="13">
        <v>599.27</v>
      </c>
      <c r="H7" s="13">
        <v>87.153000000000006</v>
      </c>
      <c r="I7" s="13">
        <v>10.526999999999999</v>
      </c>
      <c r="J7" s="14">
        <v>1549.855</v>
      </c>
      <c r="K7" s="15">
        <f t="shared" si="0"/>
        <v>7312.5969999999998</v>
      </c>
      <c r="L7" s="50">
        <f t="shared" si="2"/>
        <v>9.38685668032848E-2</v>
      </c>
      <c r="M7" s="52">
        <f t="shared" si="1"/>
        <v>0.69062304404303976</v>
      </c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2:26" ht="15">
      <c r="B8" s="5">
        <v>1977</v>
      </c>
      <c r="C8" s="13">
        <v>1380.386</v>
      </c>
      <c r="D8" s="13">
        <v>690.35900000000004</v>
      </c>
      <c r="E8" s="13">
        <v>73.682000000000002</v>
      </c>
      <c r="F8" s="13">
        <v>4048.672</v>
      </c>
      <c r="G8" s="13">
        <v>516.92899999999997</v>
      </c>
      <c r="H8" s="13">
        <v>179.42699999999999</v>
      </c>
      <c r="I8" s="13">
        <v>11.523</v>
      </c>
      <c r="J8" s="14">
        <v>1906.2710000000002</v>
      </c>
      <c r="K8" s="15">
        <f t="shared" si="0"/>
        <v>8807.2489999999998</v>
      </c>
      <c r="L8" s="50">
        <f t="shared" si="2"/>
        <v>7.9066232827072341E-2</v>
      </c>
      <c r="M8" s="52">
        <f t="shared" si="1"/>
        <v>0.69612429488481598</v>
      </c>
      <c r="N8" s="1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2:26" ht="15">
      <c r="B9" s="5">
        <v>1978</v>
      </c>
      <c r="C9" s="13">
        <v>1143.8989999999999</v>
      </c>
      <c r="D9" s="13">
        <v>645.50099999999998</v>
      </c>
      <c r="E9" s="13">
        <v>62.118000000000002</v>
      </c>
      <c r="F9" s="13">
        <v>3899.9450000000002</v>
      </c>
      <c r="G9" s="13">
        <v>466.76400000000001</v>
      </c>
      <c r="H9" s="13">
        <v>317.81400000000002</v>
      </c>
      <c r="I9" s="13">
        <v>8.1509999999999998</v>
      </c>
      <c r="J9" s="14">
        <v>1819.2190000000001</v>
      </c>
      <c r="K9" s="15">
        <f t="shared" si="0"/>
        <v>8363.4110000000001</v>
      </c>
      <c r="L9" s="50">
        <f t="shared" si="2"/>
        <v>9.3810766922730451E-2</v>
      </c>
      <c r="M9" s="52">
        <f t="shared" si="1"/>
        <v>0.6812407043011518</v>
      </c>
      <c r="N9" s="1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2:26" ht="15">
      <c r="B10" s="5">
        <v>1979</v>
      </c>
      <c r="C10" s="13">
        <v>1355.6769999999999</v>
      </c>
      <c r="D10" s="13">
        <v>690.09</v>
      </c>
      <c r="E10" s="13">
        <v>87.813999999999993</v>
      </c>
      <c r="F10" s="13">
        <v>3503.8689999999997</v>
      </c>
      <c r="G10" s="13">
        <v>537.68499999999995</v>
      </c>
      <c r="H10" s="13">
        <v>439.04899999999998</v>
      </c>
      <c r="I10" s="13">
        <v>1.26</v>
      </c>
      <c r="J10" s="14">
        <v>1840.683</v>
      </c>
      <c r="K10" s="15">
        <f t="shared" si="0"/>
        <v>8456.1269999999986</v>
      </c>
      <c r="L10" s="50">
        <f t="shared" si="2"/>
        <v>0.11550607033219819</v>
      </c>
      <c r="M10" s="52">
        <f t="shared" si="1"/>
        <v>0.65643479574041408</v>
      </c>
      <c r="N10" s="1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2:26" ht="15">
      <c r="B11" s="5">
        <v>1980</v>
      </c>
      <c r="C11" s="13">
        <v>1260.56</v>
      </c>
      <c r="D11" s="13">
        <v>481.24299999999999</v>
      </c>
      <c r="E11" s="13">
        <v>28.219000000000001</v>
      </c>
      <c r="F11" s="13">
        <v>2530.02</v>
      </c>
      <c r="G11" s="13">
        <v>454.53800000000001</v>
      </c>
      <c r="H11" s="13">
        <v>533.06799999999998</v>
      </c>
      <c r="I11" s="13">
        <v>0.71</v>
      </c>
      <c r="J11" s="14">
        <v>1620.6660000000002</v>
      </c>
      <c r="K11" s="15">
        <f t="shared" si="0"/>
        <v>6909.0240000000003</v>
      </c>
      <c r="L11" s="50">
        <f t="shared" si="2"/>
        <v>0.14294435798746682</v>
      </c>
      <c r="M11" s="52">
        <f t="shared" si="1"/>
        <v>0.61839892291588505</v>
      </c>
      <c r="N11" s="1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2:26" ht="15">
      <c r="B12" s="5">
        <v>1981</v>
      </c>
      <c r="C12" s="13">
        <v>1129.296</v>
      </c>
      <c r="D12" s="13">
        <v>406.05799999999999</v>
      </c>
      <c r="E12" s="13">
        <v>0</v>
      </c>
      <c r="F12" s="13">
        <v>1787.9829999999999</v>
      </c>
      <c r="G12" s="13">
        <v>447.13799999999998</v>
      </c>
      <c r="H12" s="13">
        <v>522.495</v>
      </c>
      <c r="I12" s="13">
        <v>4.8319999999999999</v>
      </c>
      <c r="J12" s="14">
        <v>1697.8719999999998</v>
      </c>
      <c r="K12" s="15">
        <f t="shared" si="0"/>
        <v>5995.6740000000009</v>
      </c>
      <c r="L12" s="50">
        <f t="shared" si="2"/>
        <v>0.16172210163527903</v>
      </c>
      <c r="M12" s="52">
        <f t="shared" si="1"/>
        <v>0.55509505686933602</v>
      </c>
      <c r="N12" s="1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2:26" ht="15">
      <c r="B13" s="5">
        <v>1982</v>
      </c>
      <c r="C13" s="13">
        <v>551.95299999999997</v>
      </c>
      <c r="D13" s="13">
        <v>411.82400000000001</v>
      </c>
      <c r="E13" s="13">
        <v>2.67</v>
      </c>
      <c r="F13" s="13">
        <v>1179.1880000000001</v>
      </c>
      <c r="G13" s="13">
        <v>482.22899999999998</v>
      </c>
      <c r="H13" s="13">
        <v>684.85599999999999</v>
      </c>
      <c r="I13" s="13">
        <v>0.745</v>
      </c>
      <c r="J13" s="14">
        <v>1799.694</v>
      </c>
      <c r="K13" s="15">
        <f t="shared" si="0"/>
        <v>5113.1589999999997</v>
      </c>
      <c r="L13" s="50">
        <f t="shared" si="2"/>
        <v>0.22825126306457516</v>
      </c>
      <c r="M13" s="52">
        <f t="shared" si="1"/>
        <v>0.41925353778358943</v>
      </c>
      <c r="N13" s="1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2:26" ht="15">
      <c r="B14" s="5">
        <v>1983</v>
      </c>
      <c r="C14" s="13">
        <v>337.23500000000001</v>
      </c>
      <c r="D14" s="13">
        <v>422.01799999999997</v>
      </c>
      <c r="E14" s="13">
        <v>10.295999999999999</v>
      </c>
      <c r="F14" s="13">
        <v>1092.5610000000001</v>
      </c>
      <c r="G14" s="13">
        <v>547.15200000000004</v>
      </c>
      <c r="H14" s="13">
        <v>826.471</v>
      </c>
      <c r="I14" s="13">
        <v>1.3280000000000001</v>
      </c>
      <c r="J14" s="14">
        <v>1814.2930000000001</v>
      </c>
      <c r="K14" s="15">
        <f t="shared" si="0"/>
        <v>5051.3540000000003</v>
      </c>
      <c r="L14" s="50">
        <f t="shared" si="2"/>
        <v>0.27193164446601842</v>
      </c>
      <c r="M14" s="52">
        <f t="shared" si="1"/>
        <v>0.36686044969329018</v>
      </c>
      <c r="N14" s="1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2:26" ht="15">
      <c r="B15" s="5">
        <v>1984</v>
      </c>
      <c r="C15" s="13">
        <v>324.83199999999999</v>
      </c>
      <c r="D15" s="13">
        <v>548.00099999999998</v>
      </c>
      <c r="E15" s="13">
        <v>12.443</v>
      </c>
      <c r="F15" s="13">
        <v>1163.287</v>
      </c>
      <c r="G15" s="13">
        <v>629.84500000000003</v>
      </c>
      <c r="H15" s="13">
        <v>748.16099999999994</v>
      </c>
      <c r="I15" s="13">
        <v>13.377000000000001</v>
      </c>
      <c r="J15" s="14">
        <v>1997.037</v>
      </c>
      <c r="K15" s="15">
        <f t="shared" si="0"/>
        <v>5436.9830000000002</v>
      </c>
      <c r="L15" s="50">
        <f t="shared" si="2"/>
        <v>0.25345048899362016</v>
      </c>
      <c r="M15" s="52">
        <f t="shared" si="1"/>
        <v>0.3769548295442528</v>
      </c>
      <c r="N15" s="1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2:26" ht="15">
      <c r="B16" s="5">
        <v>1985</v>
      </c>
      <c r="C16" s="13">
        <v>167.62899999999999</v>
      </c>
      <c r="D16" s="13">
        <v>604.84</v>
      </c>
      <c r="E16" s="13">
        <v>46.271000000000001</v>
      </c>
      <c r="F16" s="13">
        <v>1011.294</v>
      </c>
      <c r="G16" s="13">
        <v>770</v>
      </c>
      <c r="H16" s="13">
        <v>815.89499999999998</v>
      </c>
      <c r="I16" s="13">
        <v>7.806</v>
      </c>
      <c r="J16" s="14">
        <v>1643.4079999999999</v>
      </c>
      <c r="K16" s="15">
        <f t="shared" si="0"/>
        <v>5067.143</v>
      </c>
      <c r="L16" s="50">
        <f t="shared" si="2"/>
        <v>0.31297616822734231</v>
      </c>
      <c r="M16" s="52">
        <f t="shared" si="1"/>
        <v>0.35356590488959949</v>
      </c>
      <c r="N16" s="1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2:26" ht="15">
      <c r="B17" s="5">
        <v>1986</v>
      </c>
      <c r="C17" s="13">
        <v>684.90700000000004</v>
      </c>
      <c r="D17" s="13">
        <v>793.06500000000005</v>
      </c>
      <c r="E17" s="13">
        <v>81.126000000000005</v>
      </c>
      <c r="F17" s="13">
        <v>1277.454</v>
      </c>
      <c r="G17" s="13">
        <v>806.61099999999999</v>
      </c>
      <c r="H17" s="13">
        <v>698.60299999999995</v>
      </c>
      <c r="I17" s="13">
        <v>18.419</v>
      </c>
      <c r="J17" s="14">
        <v>1863.328</v>
      </c>
      <c r="K17" s="15">
        <f t="shared" si="0"/>
        <v>6223.512999999999</v>
      </c>
      <c r="L17" s="50">
        <f t="shared" si="2"/>
        <v>0.24185922002573149</v>
      </c>
      <c r="M17" s="52">
        <f t="shared" si="1"/>
        <v>0.44570405814208158</v>
      </c>
      <c r="N17" s="1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ht="15">
      <c r="B18" s="5">
        <v>1987</v>
      </c>
      <c r="C18" s="13">
        <v>751.279</v>
      </c>
      <c r="D18" s="13">
        <v>804.28899999999999</v>
      </c>
      <c r="E18" s="13">
        <v>82.796999999999997</v>
      </c>
      <c r="F18" s="13">
        <v>1422.056</v>
      </c>
      <c r="G18" s="13">
        <v>848.08600000000001</v>
      </c>
      <c r="H18" s="13">
        <v>654.70699999999999</v>
      </c>
      <c r="I18" s="13">
        <v>10.677</v>
      </c>
      <c r="J18" s="14">
        <v>2103.8050000000003</v>
      </c>
      <c r="K18" s="15">
        <f t="shared" si="0"/>
        <v>6677.6960000000008</v>
      </c>
      <c r="L18" s="50">
        <f t="shared" si="2"/>
        <v>0.22504663285061194</v>
      </c>
      <c r="M18" s="52">
        <f t="shared" si="1"/>
        <v>0.44750479806208593</v>
      </c>
      <c r="N18" s="1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ht="15">
      <c r="B19" s="5">
        <v>1988</v>
      </c>
      <c r="C19" s="13">
        <v>1073.385</v>
      </c>
      <c r="D19" s="13">
        <v>794.09299999999996</v>
      </c>
      <c r="E19" s="13">
        <v>345.47800000000001</v>
      </c>
      <c r="F19" s="13">
        <v>1306.721</v>
      </c>
      <c r="G19" s="13">
        <v>999.37199999999996</v>
      </c>
      <c r="H19" s="13">
        <v>746.91099999999994</v>
      </c>
      <c r="I19" s="13">
        <v>28.76</v>
      </c>
      <c r="J19" s="14">
        <v>2107.3000000000002</v>
      </c>
      <c r="K19" s="15">
        <f t="shared" si="0"/>
        <v>7402.02</v>
      </c>
      <c r="L19" s="50">
        <f t="shared" si="2"/>
        <v>0.23591978946287631</v>
      </c>
      <c r="M19" s="52">
        <f t="shared" si="1"/>
        <v>0.43271417802167511</v>
      </c>
      <c r="N19" s="1"/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ht="15">
      <c r="B20" s="5">
        <v>1989</v>
      </c>
      <c r="C20" s="13">
        <v>1224.3119999999999</v>
      </c>
      <c r="D20" s="13">
        <v>872.726</v>
      </c>
      <c r="E20" s="13">
        <v>449.375</v>
      </c>
      <c r="F20" s="13">
        <v>1593.625</v>
      </c>
      <c r="G20" s="13">
        <v>931.36699999999996</v>
      </c>
      <c r="H20" s="13">
        <v>767.03599999999994</v>
      </c>
      <c r="I20" s="13">
        <v>47.603000000000002</v>
      </c>
      <c r="J20" s="14">
        <v>2174.502</v>
      </c>
      <c r="K20" s="15">
        <f t="shared" si="0"/>
        <v>8060.5460000000003</v>
      </c>
      <c r="L20" s="50">
        <f t="shared" si="2"/>
        <v>0.21070570157406207</v>
      </c>
      <c r="M20" s="52">
        <f t="shared" si="1"/>
        <v>0.46377329773938392</v>
      </c>
      <c r="N20" s="1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ht="15">
      <c r="B21" s="5">
        <v>1990</v>
      </c>
      <c r="C21" s="13">
        <v>1339.2270000000001</v>
      </c>
      <c r="D21" s="13">
        <v>1024.627</v>
      </c>
      <c r="E21" s="13">
        <v>518.096</v>
      </c>
      <c r="F21" s="13">
        <v>1414.1950000000002</v>
      </c>
      <c r="G21" s="13">
        <v>933.85799999999995</v>
      </c>
      <c r="H21" s="13">
        <v>755.05200000000002</v>
      </c>
      <c r="I21" s="13">
        <v>44.962000000000003</v>
      </c>
      <c r="J21" s="14">
        <v>1987.5050000000001</v>
      </c>
      <c r="K21" s="15">
        <f t="shared" si="0"/>
        <v>8017.5220000000008</v>
      </c>
      <c r="L21" s="50">
        <f t="shared" si="2"/>
        <v>0.21065236864956524</v>
      </c>
      <c r="M21" s="52">
        <f t="shared" si="1"/>
        <v>0.47683199372574214</v>
      </c>
      <c r="N21" s="1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2:26" ht="15">
      <c r="B22" s="5">
        <v>1991</v>
      </c>
      <c r="C22" s="13">
        <v>1801.556</v>
      </c>
      <c r="D22" s="13">
        <v>1034.8989999999999</v>
      </c>
      <c r="E22" s="13">
        <v>0</v>
      </c>
      <c r="F22" s="13">
        <v>1255.5830000000001</v>
      </c>
      <c r="G22" s="13">
        <v>1032.6790000000001</v>
      </c>
      <c r="H22" s="13">
        <v>806.84100000000001</v>
      </c>
      <c r="I22" s="13">
        <v>28.963999999999999</v>
      </c>
      <c r="J22" s="14">
        <v>1666.2240000000002</v>
      </c>
      <c r="K22" s="15">
        <f t="shared" si="0"/>
        <v>7626.746000000001</v>
      </c>
      <c r="L22" s="50">
        <f t="shared" si="2"/>
        <v>0.24119329527953334</v>
      </c>
      <c r="M22" s="52">
        <f t="shared" si="1"/>
        <v>0.54033555070537287</v>
      </c>
      <c r="N22" s="1"/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2:26" ht="15">
      <c r="B23" s="5">
        <v>1992</v>
      </c>
      <c r="C23" s="13">
        <v>1720.077</v>
      </c>
      <c r="D23" s="13">
        <v>1169.7840000000001</v>
      </c>
      <c r="E23" s="13">
        <v>0</v>
      </c>
      <c r="F23" s="13">
        <v>1201.748</v>
      </c>
      <c r="G23" s="13">
        <v>1069.096</v>
      </c>
      <c r="H23" s="13">
        <v>830.15300000000002</v>
      </c>
      <c r="I23" s="13">
        <v>18.141999999999999</v>
      </c>
      <c r="J23" s="14">
        <v>1878.6959999999999</v>
      </c>
      <c r="K23" s="15">
        <f t="shared" si="0"/>
        <v>7887.6959999999999</v>
      </c>
      <c r="L23" s="50">
        <f t="shared" si="2"/>
        <v>0.24078628283848669</v>
      </c>
      <c r="M23" s="52">
        <f t="shared" si="1"/>
        <v>0.5210331381939669</v>
      </c>
      <c r="N23" s="1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ht="15">
      <c r="B24" s="5">
        <v>1993</v>
      </c>
      <c r="C24" s="13">
        <v>1413.723</v>
      </c>
      <c r="D24" s="13">
        <v>1300.403</v>
      </c>
      <c r="E24" s="13">
        <v>0</v>
      </c>
      <c r="F24" s="13">
        <v>1559.3370000000002</v>
      </c>
      <c r="G24" s="13">
        <v>1181.3209999999999</v>
      </c>
      <c r="H24" s="13">
        <v>918.58399999999995</v>
      </c>
      <c r="I24" s="13">
        <v>54.747999999999998</v>
      </c>
      <c r="J24" s="14">
        <v>2192.3069999999998</v>
      </c>
      <c r="K24" s="15">
        <f t="shared" si="0"/>
        <v>8620.4229999999989</v>
      </c>
      <c r="L24" s="50">
        <f t="shared" si="2"/>
        <v>0.24359651492739973</v>
      </c>
      <c r="M24" s="52">
        <f t="shared" si="1"/>
        <v>0.50208800658621977</v>
      </c>
      <c r="N24" s="1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ht="15">
      <c r="B25" s="5">
        <v>1994</v>
      </c>
      <c r="C25" s="13">
        <v>1402.4960000000001</v>
      </c>
      <c r="D25" s="13">
        <v>1333.721</v>
      </c>
      <c r="E25" s="13">
        <v>0</v>
      </c>
      <c r="F25" s="13">
        <v>1510.7779999999998</v>
      </c>
      <c r="G25" s="13">
        <v>1272.1010000000001</v>
      </c>
      <c r="H25" s="13">
        <v>983.92899999999997</v>
      </c>
      <c r="I25" s="13">
        <v>30.213999999999999</v>
      </c>
      <c r="J25" s="14">
        <v>2462.9830000000002</v>
      </c>
      <c r="K25" s="15">
        <f t="shared" si="0"/>
        <v>8996.2219999999998</v>
      </c>
      <c r="L25" s="50">
        <f t="shared" si="2"/>
        <v>0.25077526988551418</v>
      </c>
      <c r="M25" s="52">
        <f t="shared" si="1"/>
        <v>0.47544502570078861</v>
      </c>
      <c r="N25" s="1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ht="15">
      <c r="B26" s="5">
        <v>1995</v>
      </c>
      <c r="C26" s="13">
        <v>1343.8</v>
      </c>
      <c r="D26" s="13">
        <v>1480.2629999999999</v>
      </c>
      <c r="E26" s="13">
        <v>0</v>
      </c>
      <c r="F26" s="13">
        <v>1177.5519999999999</v>
      </c>
      <c r="G26" s="13">
        <v>1332.1369999999999</v>
      </c>
      <c r="H26" s="13">
        <v>1067.5809999999999</v>
      </c>
      <c r="I26" s="13">
        <v>24.852</v>
      </c>
      <c r="J26" s="14">
        <v>2408.7539999999999</v>
      </c>
      <c r="K26" s="15">
        <f t="shared" si="0"/>
        <v>8834.9389999999985</v>
      </c>
      <c r="L26" s="50">
        <f t="shared" si="2"/>
        <v>0.27161681591689546</v>
      </c>
      <c r="M26" s="52">
        <f t="shared" si="1"/>
        <v>0.45574361068027752</v>
      </c>
      <c r="N26" s="1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ht="15">
      <c r="B27" s="5">
        <v>1996</v>
      </c>
      <c r="C27" s="13">
        <v>1362.65</v>
      </c>
      <c r="D27" s="13">
        <v>1675.9839999999999</v>
      </c>
      <c r="E27" s="13">
        <v>1.1559999999999999</v>
      </c>
      <c r="F27" s="13">
        <v>1171.42</v>
      </c>
      <c r="G27" s="13">
        <v>1423.7729999999999</v>
      </c>
      <c r="H27" s="13">
        <v>1244.279</v>
      </c>
      <c r="I27" s="13">
        <v>25.276</v>
      </c>
      <c r="J27" s="14">
        <v>2573.9539999999997</v>
      </c>
      <c r="K27" s="15">
        <f t="shared" si="0"/>
        <v>9478.4920000000002</v>
      </c>
      <c r="L27" s="50">
        <f t="shared" si="2"/>
        <v>0.28148486067192963</v>
      </c>
      <c r="M27" s="52">
        <f t="shared" si="1"/>
        <v>0.4468358468836604</v>
      </c>
      <c r="N27" s="1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2:26" ht="15">
      <c r="B28" s="5">
        <v>1997</v>
      </c>
      <c r="C28" s="13">
        <v>1407.3779999999999</v>
      </c>
      <c r="D28" s="13">
        <v>1772.8630000000001</v>
      </c>
      <c r="E28" s="13">
        <v>89.123000000000005</v>
      </c>
      <c r="F28" s="13">
        <v>1299.1980000000001</v>
      </c>
      <c r="G28" s="13">
        <v>1563.2929999999999</v>
      </c>
      <c r="H28" s="13">
        <v>1385.2329999999999</v>
      </c>
      <c r="I28" s="13">
        <v>12.945</v>
      </c>
      <c r="J28" s="14">
        <v>2631.53</v>
      </c>
      <c r="K28" s="15">
        <f t="shared" si="0"/>
        <v>10161.563</v>
      </c>
      <c r="L28" s="50">
        <f t="shared" si="2"/>
        <v>0.29016461345562683</v>
      </c>
      <c r="M28" s="52">
        <f t="shared" si="1"/>
        <v>0.44209576814118062</v>
      </c>
      <c r="N28" s="1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2:26" ht="15">
      <c r="B29" s="5">
        <v>1998</v>
      </c>
      <c r="C29" s="13">
        <v>1491.2360000000001</v>
      </c>
      <c r="D29" s="13">
        <v>1718.9480000000001</v>
      </c>
      <c r="E29" s="13">
        <v>335.666</v>
      </c>
      <c r="F29" s="13">
        <v>1359.4479999999999</v>
      </c>
      <c r="G29" s="13">
        <v>1598.433</v>
      </c>
      <c r="H29" s="13">
        <v>1351.1369999999999</v>
      </c>
      <c r="I29" s="13">
        <v>23.789000000000001</v>
      </c>
      <c r="J29" s="14">
        <v>2829.415</v>
      </c>
      <c r="K29" s="15">
        <f t="shared" si="0"/>
        <v>10708.072</v>
      </c>
      <c r="L29" s="50">
        <f t="shared" si="2"/>
        <v>0.27545294801902709</v>
      </c>
      <c r="M29" s="52">
        <f t="shared" si="1"/>
        <v>0.42896807193675951</v>
      </c>
      <c r="N29" s="1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ht="15">
      <c r="B30" s="5">
        <v>1999</v>
      </c>
      <c r="C30" s="13">
        <v>1478.252</v>
      </c>
      <c r="D30" s="13">
        <v>1492.597</v>
      </c>
      <c r="E30" s="13">
        <v>725.38099999999997</v>
      </c>
      <c r="F30" s="13">
        <v>1256.6129999999998</v>
      </c>
      <c r="G30" s="13">
        <v>1539.4</v>
      </c>
      <c r="H30" s="13">
        <v>1324.3420000000001</v>
      </c>
      <c r="I30" s="13">
        <v>89.344999999999999</v>
      </c>
      <c r="J30" s="14">
        <v>2946.326</v>
      </c>
      <c r="K30" s="15">
        <f t="shared" si="0"/>
        <v>10852.256000000001</v>
      </c>
      <c r="L30" s="50">
        <f t="shared" si="2"/>
        <v>0.26388448632247524</v>
      </c>
      <c r="M30" s="52">
        <f t="shared" si="1"/>
        <v>0.39777968746774856</v>
      </c>
      <c r="N30" s="1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2:26" ht="15">
      <c r="B31" s="5">
        <v>2000</v>
      </c>
      <c r="C31" s="13">
        <v>1571.787</v>
      </c>
      <c r="D31" s="13">
        <v>1546.079</v>
      </c>
      <c r="E31" s="13">
        <v>619.68299999999999</v>
      </c>
      <c r="F31" s="13">
        <v>1465.1499999999999</v>
      </c>
      <c r="G31" s="13">
        <v>1806.97</v>
      </c>
      <c r="H31" s="13">
        <v>1372.9749999999999</v>
      </c>
      <c r="I31" s="13">
        <v>72.081999999999994</v>
      </c>
      <c r="J31" s="14">
        <v>3004.5250000000005</v>
      </c>
      <c r="K31" s="15">
        <f t="shared" si="0"/>
        <v>11459.251</v>
      </c>
      <c r="L31" s="50">
        <f t="shared" si="2"/>
        <v>0.27750024848919008</v>
      </c>
      <c r="M31" s="52">
        <f t="shared" si="1"/>
        <v>0.4062305642838262</v>
      </c>
      <c r="N31" s="1"/>
      <c r="O31" s="7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2:26" ht="15">
      <c r="B32" s="5">
        <v>2001</v>
      </c>
      <c r="C32" s="13">
        <v>1662.337</v>
      </c>
      <c r="D32" s="13">
        <v>1553.414</v>
      </c>
      <c r="E32" s="13">
        <v>794.51499999999999</v>
      </c>
      <c r="F32" s="13">
        <v>1518.1669999999999</v>
      </c>
      <c r="G32" s="13">
        <v>1828.422</v>
      </c>
      <c r="H32" s="13">
        <v>1439.8820000000001</v>
      </c>
      <c r="I32" s="13">
        <v>89.816000000000003</v>
      </c>
      <c r="J32" s="14">
        <v>2984.7830000000004</v>
      </c>
      <c r="K32" s="15">
        <f t="shared" si="0"/>
        <v>11871.335999999999</v>
      </c>
      <c r="L32" s="50">
        <f t="shared" si="2"/>
        <v>0.27531054634457319</v>
      </c>
      <c r="M32" s="52">
        <f>(I32+F32+C32+D32)/K32</f>
        <v>0.40633455240421129</v>
      </c>
      <c r="N32" s="1"/>
      <c r="O32" s="7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2:26" ht="15">
      <c r="B33" s="5">
        <v>2002</v>
      </c>
      <c r="C33" s="13">
        <v>1552.088</v>
      </c>
      <c r="D33" s="13">
        <v>1398.252</v>
      </c>
      <c r="E33" s="13">
        <v>459.28199999999998</v>
      </c>
      <c r="F33" s="13">
        <v>1195.5539999999999</v>
      </c>
      <c r="G33" s="13">
        <v>1970.778</v>
      </c>
      <c r="H33" s="13">
        <v>1546.567</v>
      </c>
      <c r="I33" s="13">
        <v>210.11</v>
      </c>
      <c r="J33" s="14">
        <v>3197.6120000000001</v>
      </c>
      <c r="K33" s="15">
        <f t="shared" si="0"/>
        <v>11530.243000000002</v>
      </c>
      <c r="L33" s="50">
        <f t="shared" si="2"/>
        <v>0.30505384838810418</v>
      </c>
      <c r="M33" s="52">
        <f t="shared" ref="M33:M54" si="3">(I33+F33+C33+D33)/K33</f>
        <v>0.37778943600754972</v>
      </c>
      <c r="N33" s="1"/>
      <c r="O33" s="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2:26" ht="15">
      <c r="B34" s="5">
        <v>2003</v>
      </c>
      <c r="C34" s="13">
        <v>1774.4269999999999</v>
      </c>
      <c r="D34" s="13">
        <v>1376.241</v>
      </c>
      <c r="E34" s="13">
        <v>481.26799999999997</v>
      </c>
      <c r="F34" s="13">
        <v>1529.9369999999999</v>
      </c>
      <c r="G34" s="13">
        <v>2072.203</v>
      </c>
      <c r="H34" s="13">
        <v>1623.1949999999999</v>
      </c>
      <c r="I34" s="13">
        <v>254.00299999999999</v>
      </c>
      <c r="J34" s="14">
        <v>3153.1130000000003</v>
      </c>
      <c r="K34" s="15">
        <f t="shared" si="0"/>
        <v>12264.386999999999</v>
      </c>
      <c r="L34" s="50">
        <f t="shared" si="2"/>
        <v>0.30131126814572962</v>
      </c>
      <c r="M34" s="52">
        <f t="shared" si="3"/>
        <v>0.40235260025633574</v>
      </c>
      <c r="N34" s="1"/>
      <c r="O34" s="7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2:26" ht="15">
      <c r="B35" s="5">
        <v>2004</v>
      </c>
      <c r="C35" s="13">
        <v>1557.751</v>
      </c>
      <c r="D35" s="13">
        <v>1554.492</v>
      </c>
      <c r="E35" s="13">
        <v>656.26</v>
      </c>
      <c r="F35" s="13">
        <v>1932.2130000000002</v>
      </c>
      <c r="G35" s="13">
        <v>2138.2460000000001</v>
      </c>
      <c r="H35" s="13">
        <v>1664.549</v>
      </c>
      <c r="I35" s="13">
        <v>298.22699999999998</v>
      </c>
      <c r="J35" s="14">
        <v>3343.3559999999998</v>
      </c>
      <c r="K35" s="15">
        <f t="shared" si="0"/>
        <v>13145.094000000001</v>
      </c>
      <c r="L35" s="50">
        <f t="shared" si="2"/>
        <v>0.28929386126869838</v>
      </c>
      <c r="M35" s="52">
        <f t="shared" si="3"/>
        <v>0.40643931492616175</v>
      </c>
      <c r="N35" s="1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2:26" ht="15">
      <c r="B36" s="5">
        <v>2005</v>
      </c>
      <c r="C36" s="13">
        <v>1536.501</v>
      </c>
      <c r="D36" s="13">
        <v>1529.1969999999999</v>
      </c>
      <c r="E36" s="13">
        <v>531.471</v>
      </c>
      <c r="F36" s="13">
        <v>1989.921</v>
      </c>
      <c r="G36" s="13">
        <v>2181.422</v>
      </c>
      <c r="H36" s="13">
        <v>1662.3320000000001</v>
      </c>
      <c r="I36" s="13">
        <v>410.08499999999998</v>
      </c>
      <c r="J36" s="14">
        <v>3872.8810000000003</v>
      </c>
      <c r="K36" s="15">
        <f t="shared" si="0"/>
        <v>13713.810000000001</v>
      </c>
      <c r="L36" s="50">
        <f t="shared" si="2"/>
        <v>0.2802834514988905</v>
      </c>
      <c r="M36" s="52">
        <f t="shared" si="3"/>
        <v>0.39855474153426357</v>
      </c>
      <c r="N36" s="1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2:26" ht="15">
      <c r="B37" s="5">
        <v>2006</v>
      </c>
      <c r="C37" s="13">
        <v>1463.405</v>
      </c>
      <c r="D37" s="13">
        <v>1419.0329999999999</v>
      </c>
      <c r="E37" s="13">
        <v>553.05799999999999</v>
      </c>
      <c r="F37" s="13">
        <v>2081.2239999999997</v>
      </c>
      <c r="G37" s="13">
        <v>2352.9839999999999</v>
      </c>
      <c r="H37" s="13">
        <v>1705.2270000000001</v>
      </c>
      <c r="I37" s="13">
        <v>368.89299999999997</v>
      </c>
      <c r="J37" s="14">
        <v>3763.2489999999998</v>
      </c>
      <c r="K37" s="15">
        <f t="shared" si="0"/>
        <v>13707.073</v>
      </c>
      <c r="L37" s="50">
        <f t="shared" si="2"/>
        <v>0.29606692836610704</v>
      </c>
      <c r="M37" s="52">
        <f t="shared" si="3"/>
        <v>0.38903674037484154</v>
      </c>
      <c r="N37" s="28"/>
      <c r="O37" s="28"/>
      <c r="P37" s="28"/>
      <c r="Q37" s="28"/>
      <c r="R37" s="28"/>
      <c r="S37" s="28"/>
      <c r="T37" s="28"/>
      <c r="U37" s="6"/>
      <c r="V37" s="6"/>
      <c r="W37" s="6"/>
      <c r="X37" s="6"/>
      <c r="Y37" s="6"/>
      <c r="Z37" s="6"/>
    </row>
    <row r="38" spans="2:26" ht="15">
      <c r="B38" s="5">
        <v>2007</v>
      </c>
      <c r="C38" s="13">
        <v>1484.896</v>
      </c>
      <c r="D38" s="13">
        <v>1360.778</v>
      </c>
      <c r="E38" s="13">
        <v>484.13400000000001</v>
      </c>
      <c r="F38" s="13">
        <v>2649.9379999999996</v>
      </c>
      <c r="G38" s="13">
        <v>2454.7289999999998</v>
      </c>
      <c r="H38" s="13">
        <v>1532.34</v>
      </c>
      <c r="I38" s="13">
        <v>413.90100000000001</v>
      </c>
      <c r="J38" s="14">
        <v>3087.66</v>
      </c>
      <c r="K38" s="15">
        <f t="shared" si="0"/>
        <v>13468.375999999998</v>
      </c>
      <c r="L38" s="50">
        <f t="shared" si="2"/>
        <v>0.29603190466319029</v>
      </c>
      <c r="M38" s="52">
        <f t="shared" si="3"/>
        <v>0.43876952945180625</v>
      </c>
      <c r="N38" s="28"/>
      <c r="O38" s="28"/>
      <c r="P38" s="28"/>
      <c r="Q38" s="28"/>
      <c r="R38" s="28"/>
      <c r="S38" s="28"/>
      <c r="T38" s="28"/>
      <c r="U38" s="6"/>
      <c r="V38" s="6"/>
      <c r="W38" s="6"/>
      <c r="X38" s="6"/>
      <c r="Y38" s="6"/>
      <c r="Z38" s="6"/>
    </row>
    <row r="39" spans="2:26" ht="15">
      <c r="B39" s="5">
        <v>2008</v>
      </c>
      <c r="C39" s="13">
        <v>1529.3720000000001</v>
      </c>
      <c r="D39" s="13">
        <v>1188.604</v>
      </c>
      <c r="E39" s="13">
        <v>626.50300000000004</v>
      </c>
      <c r="F39" s="13">
        <v>2609.9070000000002</v>
      </c>
      <c r="G39" s="13">
        <v>2492.5219999999999</v>
      </c>
      <c r="H39" s="13">
        <v>1301.546</v>
      </c>
      <c r="I39" s="13">
        <v>465.202</v>
      </c>
      <c r="J39" s="14">
        <v>2701.6289999999999</v>
      </c>
      <c r="K39" s="15">
        <f t="shared" si="0"/>
        <v>12915.285</v>
      </c>
      <c r="L39" s="50">
        <f t="shared" si="2"/>
        <v>0.29376572022994463</v>
      </c>
      <c r="M39" s="52">
        <f t="shared" si="3"/>
        <v>0.44854488305910406</v>
      </c>
      <c r="N39" s="28"/>
      <c r="O39" s="28"/>
      <c r="P39" s="28"/>
      <c r="Q39" s="28"/>
      <c r="R39" s="28"/>
      <c r="S39" s="28"/>
      <c r="T39" s="28"/>
      <c r="U39" s="6"/>
      <c r="V39" s="6"/>
      <c r="W39" s="6"/>
      <c r="X39" s="6"/>
      <c r="Y39" s="6"/>
      <c r="Z39" s="6"/>
    </row>
    <row r="40" spans="2:26" ht="15">
      <c r="B40" s="5">
        <v>2009</v>
      </c>
      <c r="C40" s="13">
        <v>1004.397</v>
      </c>
      <c r="D40" s="13">
        <v>1062.6189999999999</v>
      </c>
      <c r="E40" s="13">
        <v>450.29300000000001</v>
      </c>
      <c r="F40" s="13">
        <v>2258.4249999999997</v>
      </c>
      <c r="G40" s="13">
        <v>2479.2159999999999</v>
      </c>
      <c r="H40" s="13">
        <v>1209.9949999999999</v>
      </c>
      <c r="I40" s="13">
        <v>563.08199999999999</v>
      </c>
      <c r="J40" s="14">
        <v>2662.6850000000004</v>
      </c>
      <c r="K40" s="15">
        <f t="shared" si="0"/>
        <v>11690.712</v>
      </c>
      <c r="L40" s="50">
        <f t="shared" si="2"/>
        <v>0.31556769168550214</v>
      </c>
      <c r="M40" s="52">
        <f t="shared" si="3"/>
        <v>0.41815442891758853</v>
      </c>
      <c r="N40" s="28"/>
      <c r="O40" s="28"/>
      <c r="P40" s="28"/>
      <c r="Q40" s="28"/>
      <c r="R40" s="28"/>
      <c r="S40" s="28"/>
      <c r="T40" s="28"/>
      <c r="U40" s="6"/>
      <c r="V40" s="6"/>
      <c r="W40" s="6"/>
      <c r="X40" s="6"/>
      <c r="Y40" s="6"/>
      <c r="Z40" s="6"/>
    </row>
    <row r="41" spans="2:26" ht="15">
      <c r="B41" s="5">
        <v>2010</v>
      </c>
      <c r="C41" s="13">
        <v>1096.2380000000001</v>
      </c>
      <c r="D41" s="13">
        <v>987.74199999999996</v>
      </c>
      <c r="E41" s="13">
        <v>415.39499999999998</v>
      </c>
      <c r="F41" s="13">
        <v>2406.9570000000003</v>
      </c>
      <c r="G41" s="13">
        <v>2535.4189999999999</v>
      </c>
      <c r="H41" s="13">
        <v>1284.4659999999999</v>
      </c>
      <c r="I41" s="13">
        <v>611.97299999999996</v>
      </c>
      <c r="J41" s="14">
        <v>2455.0520000000001</v>
      </c>
      <c r="K41" s="15">
        <f t="shared" si="0"/>
        <v>11793.242</v>
      </c>
      <c r="L41" s="50">
        <f t="shared" si="2"/>
        <v>0.32390457178780863</v>
      </c>
      <c r="M41" s="52">
        <f t="shared" si="3"/>
        <v>0.43269781117016004</v>
      </c>
      <c r="N41" s="28"/>
      <c r="O41" s="28"/>
      <c r="P41" s="28"/>
      <c r="Q41" s="28"/>
      <c r="R41" s="28"/>
      <c r="S41" s="28"/>
      <c r="T41" s="28"/>
      <c r="U41" s="6"/>
      <c r="V41" s="6"/>
      <c r="W41" s="6"/>
      <c r="X41" s="6"/>
      <c r="Y41" s="6"/>
      <c r="Z41" s="6"/>
    </row>
    <row r="42" spans="2:26" ht="15.75" customHeight="1">
      <c r="B42" s="5">
        <v>2011</v>
      </c>
      <c r="C42" s="13">
        <v>1194.575</v>
      </c>
      <c r="D42" s="13">
        <v>950.65499999999997</v>
      </c>
      <c r="E42" s="13">
        <v>459.42500000000001</v>
      </c>
      <c r="F42" s="13">
        <v>1950.7429999999997</v>
      </c>
      <c r="G42" s="13">
        <v>2728.7890000000002</v>
      </c>
      <c r="H42" s="13">
        <v>1206.17</v>
      </c>
      <c r="I42" s="13">
        <v>624.03800000000001</v>
      </c>
      <c r="J42" s="14">
        <v>2321.797</v>
      </c>
      <c r="K42" s="15">
        <f t="shared" si="0"/>
        <v>11436.192000000001</v>
      </c>
      <c r="L42" s="50">
        <f t="shared" si="2"/>
        <v>0.34407948030253427</v>
      </c>
      <c r="M42" s="52">
        <f t="shared" si="3"/>
        <v>0.41272575696525549</v>
      </c>
      <c r="N42" s="28"/>
      <c r="O42" s="28"/>
      <c r="P42" s="28"/>
      <c r="Q42" s="28"/>
      <c r="R42" s="28"/>
      <c r="S42" s="28"/>
      <c r="T42" s="28"/>
      <c r="U42" s="6"/>
      <c r="V42" s="6"/>
      <c r="W42" s="6"/>
      <c r="X42" s="6"/>
      <c r="Y42" s="6"/>
      <c r="Z42" s="6"/>
    </row>
    <row r="43" spans="2:26" ht="15.75" customHeight="1">
      <c r="B43" s="5">
        <v>2012</v>
      </c>
      <c r="C43" s="13">
        <v>1365.0139999999999</v>
      </c>
      <c r="D43" s="13">
        <v>959.61699999999996</v>
      </c>
      <c r="E43" s="13">
        <v>475.62799999999999</v>
      </c>
      <c r="F43" s="13">
        <v>1470.9779999999998</v>
      </c>
      <c r="G43" s="13">
        <v>2946.4810000000002</v>
      </c>
      <c r="H43" s="13">
        <v>1034.6780000000001</v>
      </c>
      <c r="I43" s="13">
        <v>477.08199999999999</v>
      </c>
      <c r="J43" s="14">
        <v>1868.4770000000001</v>
      </c>
      <c r="K43" s="15">
        <f t="shared" si="0"/>
        <v>10597.955000000002</v>
      </c>
      <c r="L43" s="50">
        <f t="shared" si="2"/>
        <v>0.37565351051216955</v>
      </c>
      <c r="M43" s="52">
        <f t="shared" si="3"/>
        <v>0.40316183641089237</v>
      </c>
      <c r="N43" s="28"/>
      <c r="O43" s="28"/>
      <c r="P43" s="28"/>
      <c r="Q43" s="28"/>
      <c r="R43" s="28"/>
      <c r="S43" s="28"/>
      <c r="T43" s="28"/>
      <c r="U43" s="6"/>
      <c r="V43" s="6"/>
      <c r="W43" s="6"/>
      <c r="X43" s="6"/>
      <c r="Y43" s="6"/>
      <c r="Z43" s="6"/>
    </row>
    <row r="44" spans="2:26" ht="15.75" customHeight="1">
      <c r="B44" s="5">
        <v>2013</v>
      </c>
      <c r="C44" s="13">
        <v>1328.586</v>
      </c>
      <c r="D44" s="13">
        <v>806.18899999999996</v>
      </c>
      <c r="E44" s="13">
        <v>340.83</v>
      </c>
      <c r="F44" s="13">
        <v>1244.6959999999999</v>
      </c>
      <c r="G44" s="13">
        <v>3141.6489999999999</v>
      </c>
      <c r="H44" s="13">
        <v>918.66600000000005</v>
      </c>
      <c r="I44" s="13">
        <v>460.34</v>
      </c>
      <c r="J44" s="14">
        <v>1617.8220000000001</v>
      </c>
      <c r="K44" s="15">
        <f t="shared" si="0"/>
        <v>9858.7780000000002</v>
      </c>
      <c r="L44" s="50">
        <f t="shared" si="2"/>
        <v>0.41184769552575379</v>
      </c>
      <c r="M44" s="52">
        <f t="shared" si="3"/>
        <v>0.38948143471736552</v>
      </c>
      <c r="N44" s="28"/>
      <c r="O44" s="28"/>
      <c r="P44" s="28"/>
      <c r="Q44" s="28"/>
      <c r="R44" s="28"/>
      <c r="S44" s="28"/>
      <c r="T44" s="28"/>
    </row>
    <row r="45" spans="2:26" ht="15.75" customHeight="1">
      <c r="B45" s="18">
        <v>2014</v>
      </c>
      <c r="C45" s="19">
        <v>1166.49</v>
      </c>
      <c r="D45" s="19">
        <v>789.38900000000001</v>
      </c>
      <c r="E45" s="19">
        <v>368.88200000000001</v>
      </c>
      <c r="F45" s="19">
        <v>912.11</v>
      </c>
      <c r="G45" s="19">
        <v>3387.5590000000002</v>
      </c>
      <c r="H45" s="19">
        <v>841.85199999999998</v>
      </c>
      <c r="I45" s="19">
        <v>329.71199999999999</v>
      </c>
      <c r="J45" s="20">
        <v>1444.8389999999999</v>
      </c>
      <c r="K45" s="15">
        <f>SUM(C45:J45)</f>
        <v>9240.8330000000005</v>
      </c>
      <c r="L45" s="50">
        <f t="shared" si="2"/>
        <v>0.45768720200873664</v>
      </c>
      <c r="M45" s="52">
        <f t="shared" si="3"/>
        <v>0.34604034073551593</v>
      </c>
      <c r="N45" s="28"/>
      <c r="O45" s="28"/>
      <c r="P45" s="28"/>
      <c r="Q45" s="28"/>
      <c r="R45" s="28"/>
      <c r="S45" s="28"/>
      <c r="T45" s="28"/>
    </row>
    <row r="46" spans="2:26" ht="15.75" customHeight="1">
      <c r="B46" s="18">
        <v>2015</v>
      </c>
      <c r="C46" s="19">
        <v>1058.9179999999999</v>
      </c>
      <c r="D46" s="19">
        <v>827.36699999999996</v>
      </c>
      <c r="E46" s="19">
        <v>229.386</v>
      </c>
      <c r="F46" s="19">
        <v>778.77</v>
      </c>
      <c r="G46" s="19">
        <v>3764.9009999999998</v>
      </c>
      <c r="H46" s="19">
        <v>757.79499999999996</v>
      </c>
      <c r="I46" s="19">
        <v>370.54</v>
      </c>
      <c r="J46" s="20">
        <v>1660.9090000000001</v>
      </c>
      <c r="K46" s="15">
        <f t="shared" si="0"/>
        <v>9448.5859999999993</v>
      </c>
      <c r="L46" s="50">
        <f t="shared" si="2"/>
        <v>0.47866379159802325</v>
      </c>
      <c r="M46" s="52">
        <f t="shared" si="3"/>
        <v>0.32127505639468174</v>
      </c>
      <c r="N46" s="28"/>
      <c r="O46" s="28"/>
      <c r="P46" s="28"/>
      <c r="Q46" s="28"/>
      <c r="R46" s="28"/>
      <c r="S46" s="28"/>
      <c r="T46" s="28"/>
    </row>
    <row r="47" spans="2:26" ht="15.75" customHeight="1">
      <c r="B47" s="18">
        <v>2016</v>
      </c>
      <c r="C47" s="19">
        <v>1106.3520000000001</v>
      </c>
      <c r="D47" s="19">
        <v>796.34199999999998</v>
      </c>
      <c r="E47" s="19">
        <v>423.83100000000002</v>
      </c>
      <c r="F47" s="19">
        <v>1119.038</v>
      </c>
      <c r="G47" s="19">
        <v>3780.0709999999999</v>
      </c>
      <c r="H47" s="19">
        <v>669.11199999999997</v>
      </c>
      <c r="I47" s="19">
        <v>440.67200000000003</v>
      </c>
      <c r="J47" s="20">
        <v>1719.847</v>
      </c>
      <c r="K47" s="15">
        <f t="shared" si="0"/>
        <v>10055.264999999999</v>
      </c>
      <c r="L47" s="50">
        <f t="shared" si="2"/>
        <v>0.44247297311408501</v>
      </c>
      <c r="M47" s="52">
        <f t="shared" si="3"/>
        <v>0.34433741925250105</v>
      </c>
      <c r="N47" s="28"/>
      <c r="O47" s="28"/>
      <c r="P47" s="28"/>
      <c r="Q47" s="28"/>
      <c r="R47" s="28"/>
      <c r="S47" s="28"/>
      <c r="T47" s="28"/>
    </row>
    <row r="48" spans="2:26" ht="15.75" customHeight="1">
      <c r="B48" s="18">
        <v>2017</v>
      </c>
      <c r="C48" s="19">
        <v>955.12599999999998</v>
      </c>
      <c r="D48" s="19">
        <v>673.91800000000001</v>
      </c>
      <c r="E48" s="19">
        <v>604.10699999999997</v>
      </c>
      <c r="F48" s="19">
        <v>1132.674</v>
      </c>
      <c r="G48" s="19">
        <v>4054.4490000000001</v>
      </c>
      <c r="H48" s="19">
        <v>682.35599999999999</v>
      </c>
      <c r="I48" s="19">
        <v>389.07100000000003</v>
      </c>
      <c r="J48" s="20">
        <v>1652.5190000000002</v>
      </c>
      <c r="K48" s="15">
        <f t="shared" si="0"/>
        <v>10144.219999999999</v>
      </c>
      <c r="L48" s="50">
        <f t="shared" si="2"/>
        <v>0.46694620187653663</v>
      </c>
      <c r="M48" s="52">
        <f t="shared" si="3"/>
        <v>0.3105994349491632</v>
      </c>
      <c r="N48" s="28"/>
      <c r="O48" s="28"/>
      <c r="P48" s="28"/>
      <c r="Q48" s="28"/>
      <c r="R48" s="28"/>
      <c r="S48" s="28"/>
      <c r="T48" s="28"/>
    </row>
    <row r="49" spans="2:26" ht="15.75" customHeight="1">
      <c r="B49" s="18">
        <v>2018</v>
      </c>
      <c r="C49" s="19">
        <v>900.64700000000005</v>
      </c>
      <c r="D49" s="19">
        <v>585.89</v>
      </c>
      <c r="E49" s="19">
        <v>521.32100000000003</v>
      </c>
      <c r="F49" s="19">
        <v>880.17799999999988</v>
      </c>
      <c r="G49" s="19">
        <v>4291.7809999999999</v>
      </c>
      <c r="H49" s="19">
        <v>719.48800000000006</v>
      </c>
      <c r="I49" s="19">
        <v>375.37</v>
      </c>
      <c r="J49" s="20">
        <v>1668.2600000000002</v>
      </c>
      <c r="K49" s="27">
        <f t="shared" ref="K49" si="4">SUM(C49:J49)</f>
        <v>9942.9350000000013</v>
      </c>
      <c r="L49" s="50">
        <f t="shared" si="2"/>
        <v>0.50400299308001106</v>
      </c>
      <c r="M49" s="52">
        <f t="shared" si="3"/>
        <v>0.27578225141771512</v>
      </c>
      <c r="N49" s="28"/>
      <c r="O49" s="28"/>
      <c r="P49" s="28"/>
      <c r="Q49" s="28"/>
      <c r="R49" s="28"/>
      <c r="S49" s="28"/>
      <c r="T49" s="28"/>
    </row>
    <row r="50" spans="2:26" ht="15.75" customHeight="1">
      <c r="B50" s="5">
        <v>2019</v>
      </c>
      <c r="C50" s="29">
        <v>529.745</v>
      </c>
      <c r="D50" s="29">
        <v>92.03</v>
      </c>
      <c r="E50" s="29">
        <v>340.50400000000002</v>
      </c>
      <c r="F50" s="29">
        <v>675.63800000000003</v>
      </c>
      <c r="G50" s="29">
        <v>4419.8959999999997</v>
      </c>
      <c r="H50" s="29">
        <v>650.41399999999999</v>
      </c>
      <c r="I50" s="29">
        <v>514.95899999999995</v>
      </c>
      <c r="J50" s="30">
        <v>1870.0140000000001</v>
      </c>
      <c r="K50" s="15">
        <f t="shared" ref="K50" si="5">SUM(C50:J50)</f>
        <v>9093.2000000000007</v>
      </c>
      <c r="L50" s="50">
        <f t="shared" si="2"/>
        <v>0.55759358641622303</v>
      </c>
      <c r="M50" s="52">
        <f t="shared" si="3"/>
        <v>0.19931069370518628</v>
      </c>
      <c r="N50" s="28"/>
      <c r="O50" s="28"/>
      <c r="P50" s="28"/>
      <c r="Q50" s="28"/>
      <c r="R50" s="28"/>
      <c r="S50" s="28"/>
      <c r="T50" s="28"/>
    </row>
    <row r="51" spans="2:26" ht="15.75" customHeight="1">
      <c r="B51" s="32">
        <v>2020</v>
      </c>
      <c r="C51" s="29">
        <v>522.09</v>
      </c>
      <c r="D51" s="29">
        <v>0</v>
      </c>
      <c r="E51" s="29">
        <v>177.25</v>
      </c>
      <c r="F51" s="29">
        <v>188.21974999999998</v>
      </c>
      <c r="G51" s="29">
        <v>4123.46</v>
      </c>
      <c r="H51" s="29">
        <v>749.36</v>
      </c>
      <c r="I51" s="29">
        <v>538.20000000000005</v>
      </c>
      <c r="J51" s="30">
        <v>1560.0740000000005</v>
      </c>
      <c r="K51" s="33">
        <f t="shared" ref="K51" si="6">SUM(C51:J51)</f>
        <v>7858.6537500000004</v>
      </c>
      <c r="L51" s="50">
        <f t="shared" si="2"/>
        <v>0.62005785660171109</v>
      </c>
      <c r="M51" s="52">
        <f t="shared" si="3"/>
        <v>0.15887069079739008</v>
      </c>
      <c r="N51" s="28"/>
      <c r="O51" s="28"/>
      <c r="P51" s="28"/>
      <c r="Q51" s="28"/>
      <c r="R51" s="28"/>
      <c r="S51" s="28"/>
      <c r="T51" s="28"/>
    </row>
    <row r="52" spans="2:26" ht="15.75" customHeight="1">
      <c r="B52" s="32">
        <v>2021</v>
      </c>
      <c r="C52" s="29">
        <v>430</v>
      </c>
      <c r="D52" s="29">
        <v>0</v>
      </c>
      <c r="E52" s="29">
        <v>157</v>
      </c>
      <c r="F52" s="29">
        <v>374</v>
      </c>
      <c r="G52" s="29">
        <v>4340</v>
      </c>
      <c r="H52" s="29">
        <v>711</v>
      </c>
      <c r="I52" s="29">
        <v>673</v>
      </c>
      <c r="J52" s="30">
        <v>1790</v>
      </c>
      <c r="K52" s="33">
        <f t="shared" si="0"/>
        <v>8475</v>
      </c>
      <c r="L52" s="50">
        <f t="shared" si="2"/>
        <v>0.59598820058997048</v>
      </c>
      <c r="M52" s="52">
        <f t="shared" si="3"/>
        <v>0.17427728613569321</v>
      </c>
      <c r="N52" s="28"/>
      <c r="O52" s="28"/>
      <c r="P52" s="28"/>
      <c r="Q52" s="28"/>
      <c r="R52" s="28"/>
      <c r="S52" s="28"/>
      <c r="T52" s="28"/>
    </row>
    <row r="53" spans="2:26" ht="15.75" customHeight="1">
      <c r="B53" s="32">
        <v>2022</v>
      </c>
      <c r="C53" s="29">
        <v>559</v>
      </c>
      <c r="D53" s="29">
        <v>0</v>
      </c>
      <c r="E53" s="29">
        <v>311</v>
      </c>
      <c r="F53" s="29">
        <f>SUM(59,47,42,79,105,39,12)</f>
        <v>383</v>
      </c>
      <c r="G53" s="29">
        <v>4365</v>
      </c>
      <c r="H53" s="29">
        <v>808</v>
      </c>
      <c r="I53" s="29">
        <v>147</v>
      </c>
      <c r="J53" s="30">
        <f>SUM(193,242,169,83,41,106,921)</f>
        <v>1755</v>
      </c>
      <c r="K53" s="33">
        <f t="shared" si="0"/>
        <v>8328</v>
      </c>
      <c r="L53" s="50">
        <f t="shared" si="2"/>
        <v>0.62115754082612873</v>
      </c>
      <c r="M53" s="52">
        <f t="shared" si="3"/>
        <v>0.13076368876080691</v>
      </c>
      <c r="N53" s="28"/>
      <c r="O53" s="28"/>
      <c r="P53" s="28"/>
      <c r="Q53" s="28"/>
      <c r="R53" s="28"/>
      <c r="S53" s="28"/>
      <c r="T53" s="28"/>
    </row>
    <row r="54" spans="2:26" ht="15.75" customHeight="1" thickBot="1">
      <c r="B54" s="34">
        <v>2023</v>
      </c>
      <c r="C54" s="35">
        <v>477</v>
      </c>
      <c r="D54" s="35">
        <v>125</v>
      </c>
      <c r="E54" s="35">
        <v>344</v>
      </c>
      <c r="F54" s="35">
        <f>SUM(78,45,45,68,177,28,125,21)</f>
        <v>587</v>
      </c>
      <c r="G54" s="35">
        <v>4394</v>
      </c>
      <c r="H54" s="35">
        <v>918</v>
      </c>
      <c r="I54" s="35">
        <v>0</v>
      </c>
      <c r="J54" s="36">
        <f>SUM(228,229,153,99,43,96,1007)</f>
        <v>1855</v>
      </c>
      <c r="K54" s="37">
        <f t="shared" si="0"/>
        <v>8700</v>
      </c>
      <c r="L54" s="50">
        <f t="shared" si="2"/>
        <v>0.61057471264367813</v>
      </c>
      <c r="M54" s="52">
        <f t="shared" si="3"/>
        <v>0.13666666666666666</v>
      </c>
      <c r="N54" s="28"/>
      <c r="O54" s="28"/>
      <c r="P54" s="28"/>
      <c r="Q54" s="28"/>
      <c r="R54" s="28"/>
      <c r="S54" s="28"/>
      <c r="T54" s="28"/>
    </row>
    <row r="55" spans="2:26">
      <c r="B55" s="16"/>
    </row>
    <row r="56" spans="2:26" ht="15" customHeight="1">
      <c r="B56" s="45" t="s">
        <v>10</v>
      </c>
      <c r="C56" s="45"/>
      <c r="D56" s="45"/>
      <c r="E56" s="45"/>
      <c r="F56" s="45"/>
      <c r="G56" s="45"/>
      <c r="H56" s="45"/>
      <c r="I56" s="45"/>
      <c r="J56" s="45"/>
      <c r="K56" s="45"/>
      <c r="L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ht="28.5" customHeight="1">
      <c r="B57" s="44" t="s">
        <v>17</v>
      </c>
      <c r="C57" s="44"/>
      <c r="D57" s="44"/>
      <c r="E57" s="44"/>
      <c r="F57" s="44"/>
      <c r="G57" s="44"/>
      <c r="H57" s="44"/>
      <c r="I57" s="44"/>
      <c r="J57" s="44"/>
      <c r="K57" s="44"/>
      <c r="L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>
      <c r="B58" s="46" t="s">
        <v>12</v>
      </c>
      <c r="C58" s="40"/>
      <c r="D58" s="40"/>
      <c r="E58" s="40"/>
      <c r="F58" s="40"/>
      <c r="G58" s="40"/>
      <c r="H58" s="40"/>
      <c r="I58" s="40"/>
      <c r="J58" s="40"/>
      <c r="K58" s="40"/>
    </row>
    <row r="59" spans="2:26" ht="43.35" customHeight="1">
      <c r="B59" s="45" t="s">
        <v>19</v>
      </c>
      <c r="C59" s="45"/>
      <c r="D59" s="45"/>
      <c r="E59" s="45"/>
      <c r="F59" s="45"/>
      <c r="G59" s="45"/>
      <c r="H59" s="45"/>
      <c r="I59" s="45"/>
      <c r="J59" s="45"/>
      <c r="K59" s="45"/>
    </row>
    <row r="60" spans="2:26">
      <c r="B60" s="1" t="s">
        <v>14</v>
      </c>
    </row>
    <row r="61" spans="2:26">
      <c r="B61" s="40" t="s">
        <v>13</v>
      </c>
      <c r="C61" s="40"/>
      <c r="D61" s="40"/>
      <c r="E61" s="40"/>
      <c r="F61" s="40"/>
      <c r="G61" s="40"/>
      <c r="H61" s="40"/>
      <c r="I61" s="40"/>
      <c r="J61" s="40"/>
      <c r="K61" s="40"/>
    </row>
    <row r="63" spans="2:26">
      <c r="B63" s="40" t="s">
        <v>11</v>
      </c>
      <c r="C63" s="40"/>
      <c r="D63" s="40"/>
      <c r="E63" s="40"/>
      <c r="F63" s="40"/>
      <c r="G63" s="40"/>
      <c r="H63" s="40"/>
      <c r="I63" s="40"/>
      <c r="J63" s="40"/>
      <c r="K63" s="40"/>
    </row>
    <row r="64" spans="2:26">
      <c r="B64" s="40" t="s">
        <v>18</v>
      </c>
      <c r="C64" s="40"/>
      <c r="D64" s="40"/>
      <c r="E64" s="40"/>
      <c r="F64" s="40"/>
      <c r="G64" s="40"/>
      <c r="H64" s="40"/>
      <c r="I64" s="40"/>
      <c r="J64" s="40"/>
      <c r="K64" s="40"/>
    </row>
    <row r="65" spans="2:2" ht="15">
      <c r="B65" s="2"/>
    </row>
    <row r="66" spans="2:2" ht="15">
      <c r="B66" s="2"/>
    </row>
    <row r="67" spans="2:2" ht="15">
      <c r="B67" s="2"/>
    </row>
  </sheetData>
  <mergeCells count="8">
    <mergeCell ref="B64:K64"/>
    <mergeCell ref="B2:K2"/>
    <mergeCell ref="B57:K57"/>
    <mergeCell ref="B56:K56"/>
    <mergeCell ref="B63:K63"/>
    <mergeCell ref="B61:K61"/>
    <mergeCell ref="B58:K58"/>
    <mergeCell ref="B59:K59"/>
  </mergeCells>
  <pageMargins left="0.7" right="0.7" top="0.75" bottom="0.75" header="0.3" footer="0.3"/>
  <pageSetup orientation="portrait" horizontalDpi="4294967292" verticalDpi="4294967292" r:id="rId1"/>
  <ignoredErrors>
    <ignoredError sqref="K52 K4:K4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4"/>
  <sheetViews>
    <sheetView topLeftCell="A32" workbookViewId="0">
      <selection activeCell="I56" sqref="I56"/>
    </sheetView>
  </sheetViews>
  <sheetFormatPr defaultColWidth="8.85546875" defaultRowHeight="12.75"/>
  <cols>
    <col min="1" max="1" width="3.85546875" customWidth="1"/>
    <col min="2" max="2" width="7" customWidth="1"/>
    <col min="3" max="3" width="13.42578125" customWidth="1"/>
    <col min="4" max="4" width="11.42578125" customWidth="1"/>
    <col min="5" max="5" width="6.42578125" bestFit="1" customWidth="1"/>
    <col min="6" max="6" width="12.85546875" customWidth="1"/>
    <col min="7" max="8" width="8.42578125" customWidth="1"/>
    <col min="9" max="9" width="7.140625" customWidth="1"/>
    <col min="10" max="10" width="16" bestFit="1" customWidth="1"/>
  </cols>
  <sheetData>
    <row r="1" spans="2:10" ht="13.5" thickBot="1"/>
    <row r="2" spans="2:10" ht="39" customHeight="1" thickBot="1">
      <c r="B2" s="47" t="s">
        <v>15</v>
      </c>
      <c r="C2" s="48"/>
      <c r="D2" s="48"/>
      <c r="E2" s="48"/>
      <c r="F2" s="48"/>
      <c r="G2" s="48"/>
      <c r="H2" s="48"/>
      <c r="I2" s="48"/>
      <c r="J2" s="49"/>
    </row>
    <row r="3" spans="2:10" ht="40.5" customHeight="1">
      <c r="B3" s="9" t="s">
        <v>0</v>
      </c>
      <c r="C3" s="11" t="s">
        <v>1</v>
      </c>
      <c r="D3" s="11" t="s">
        <v>2</v>
      </c>
      <c r="E3" s="11" t="s">
        <v>8</v>
      </c>
      <c r="F3" s="10" t="s">
        <v>3</v>
      </c>
      <c r="G3" s="11" t="s">
        <v>4</v>
      </c>
      <c r="H3" s="11" t="s">
        <v>5</v>
      </c>
      <c r="I3" s="11" t="s">
        <v>6</v>
      </c>
      <c r="J3" s="17" t="s">
        <v>9</v>
      </c>
    </row>
    <row r="4" spans="2:10">
      <c r="B4" s="5">
        <v>1973</v>
      </c>
      <c r="C4" s="13">
        <v>485.74799999999999</v>
      </c>
      <c r="D4" s="13">
        <v>1134.912</v>
      </c>
      <c r="E4" s="13">
        <v>4.1890000000000001</v>
      </c>
      <c r="F4" s="13">
        <v>1368.057</v>
      </c>
      <c r="G4" s="13">
        <v>1324.8440000000001</v>
      </c>
      <c r="H4" s="13">
        <v>15.663</v>
      </c>
      <c r="I4" s="13">
        <v>26.036000000000001</v>
      </c>
      <c r="J4" s="25">
        <v>1896.6970000000001</v>
      </c>
    </row>
    <row r="5" spans="2:10">
      <c r="B5" s="5">
        <v>1974</v>
      </c>
      <c r="C5" s="13">
        <v>461.255</v>
      </c>
      <c r="D5" s="13">
        <v>979.096</v>
      </c>
      <c r="E5" s="13">
        <v>0</v>
      </c>
      <c r="F5" s="13">
        <v>1815.9739999999999</v>
      </c>
      <c r="G5" s="13">
        <v>1069.5039999999999</v>
      </c>
      <c r="H5" s="13">
        <v>8.4770000000000003</v>
      </c>
      <c r="I5" s="13">
        <v>19.501000000000001</v>
      </c>
      <c r="J5" s="25">
        <v>1758.3760000000002</v>
      </c>
    </row>
    <row r="6" spans="2:10">
      <c r="B6" s="5">
        <v>1975</v>
      </c>
      <c r="C6" s="13">
        <v>714.61400000000003</v>
      </c>
      <c r="D6" s="13">
        <v>702.46799999999996</v>
      </c>
      <c r="E6" s="13">
        <v>2.468</v>
      </c>
      <c r="F6" s="13">
        <v>2181.7129999999997</v>
      </c>
      <c r="G6" s="13">
        <v>846.43799999999999</v>
      </c>
      <c r="H6" s="13">
        <v>71.418999999999997</v>
      </c>
      <c r="I6" s="13">
        <v>14.474</v>
      </c>
      <c r="J6" s="25">
        <v>1522.1189999999999</v>
      </c>
    </row>
    <row r="7" spans="2:10">
      <c r="B7" s="5">
        <v>1976</v>
      </c>
      <c r="C7" s="13">
        <v>1229.7729999999999</v>
      </c>
      <c r="D7" s="13">
        <v>700.09</v>
      </c>
      <c r="E7" s="13">
        <v>26.071000000000002</v>
      </c>
      <c r="F7" s="13">
        <v>3109.8580000000002</v>
      </c>
      <c r="G7" s="13">
        <v>599.27</v>
      </c>
      <c r="H7" s="13">
        <v>87.153000000000006</v>
      </c>
      <c r="I7" s="13">
        <v>10.526999999999999</v>
      </c>
      <c r="J7" s="25">
        <v>1549.855</v>
      </c>
    </row>
    <row r="8" spans="2:10">
      <c r="B8" s="5">
        <v>1977</v>
      </c>
      <c r="C8" s="13">
        <v>1380.386</v>
      </c>
      <c r="D8" s="13">
        <v>690.35900000000004</v>
      </c>
      <c r="E8" s="13">
        <v>73.682000000000002</v>
      </c>
      <c r="F8" s="13">
        <v>4048.672</v>
      </c>
      <c r="G8" s="13">
        <v>516.92899999999997</v>
      </c>
      <c r="H8" s="13">
        <v>179.42699999999999</v>
      </c>
      <c r="I8" s="13">
        <v>11.523</v>
      </c>
      <c r="J8" s="25">
        <v>1906.2710000000002</v>
      </c>
    </row>
    <row r="9" spans="2:10">
      <c r="B9" s="5">
        <v>1978</v>
      </c>
      <c r="C9" s="13">
        <v>1143.8989999999999</v>
      </c>
      <c r="D9" s="13">
        <v>645.50099999999998</v>
      </c>
      <c r="E9" s="13">
        <v>62.118000000000002</v>
      </c>
      <c r="F9" s="13">
        <v>3899.9450000000002</v>
      </c>
      <c r="G9" s="13">
        <v>466.76400000000001</v>
      </c>
      <c r="H9" s="13">
        <v>317.81400000000002</v>
      </c>
      <c r="I9" s="13">
        <v>8.1509999999999998</v>
      </c>
      <c r="J9" s="25">
        <v>1819.2190000000001</v>
      </c>
    </row>
    <row r="10" spans="2:10">
      <c r="B10" s="5">
        <v>1979</v>
      </c>
      <c r="C10" s="13">
        <v>1355.6769999999999</v>
      </c>
      <c r="D10" s="13">
        <v>690.09</v>
      </c>
      <c r="E10" s="13">
        <v>87.813999999999993</v>
      </c>
      <c r="F10" s="13">
        <v>3503.8689999999997</v>
      </c>
      <c r="G10" s="13">
        <v>537.68499999999995</v>
      </c>
      <c r="H10" s="13">
        <v>439.04899999999998</v>
      </c>
      <c r="I10" s="13">
        <v>1.26</v>
      </c>
      <c r="J10" s="25">
        <v>1840.683</v>
      </c>
    </row>
    <row r="11" spans="2:10">
      <c r="B11" s="5">
        <v>1980</v>
      </c>
      <c r="C11" s="13">
        <v>1260.56</v>
      </c>
      <c r="D11" s="13">
        <v>481.24299999999999</v>
      </c>
      <c r="E11" s="13">
        <v>28.219000000000001</v>
      </c>
      <c r="F11" s="13">
        <v>2530.02</v>
      </c>
      <c r="G11" s="13">
        <v>454.53800000000001</v>
      </c>
      <c r="H11" s="13">
        <v>533.06799999999998</v>
      </c>
      <c r="I11" s="13">
        <v>0.71</v>
      </c>
      <c r="J11" s="25">
        <v>1620.6660000000002</v>
      </c>
    </row>
    <row r="12" spans="2:10">
      <c r="B12" s="5">
        <v>1981</v>
      </c>
      <c r="C12" s="13">
        <v>1129.296</v>
      </c>
      <c r="D12" s="13">
        <v>406.05799999999999</v>
      </c>
      <c r="E12" s="13">
        <v>0</v>
      </c>
      <c r="F12" s="13">
        <v>1787.9829999999999</v>
      </c>
      <c r="G12" s="13">
        <v>447.13799999999998</v>
      </c>
      <c r="H12" s="13">
        <v>522.495</v>
      </c>
      <c r="I12" s="13">
        <v>4.8319999999999999</v>
      </c>
      <c r="J12" s="25">
        <v>1697.8719999999998</v>
      </c>
    </row>
    <row r="13" spans="2:10">
      <c r="B13" s="5">
        <v>1982</v>
      </c>
      <c r="C13" s="13">
        <v>551.95299999999997</v>
      </c>
      <c r="D13" s="13">
        <v>411.82400000000001</v>
      </c>
      <c r="E13" s="13">
        <v>2.67</v>
      </c>
      <c r="F13" s="13">
        <v>1179.1880000000001</v>
      </c>
      <c r="G13" s="13">
        <v>482.22899999999998</v>
      </c>
      <c r="H13" s="13">
        <v>684.85599999999999</v>
      </c>
      <c r="I13" s="13">
        <v>0.745</v>
      </c>
      <c r="J13" s="25">
        <v>1799.694</v>
      </c>
    </row>
    <row r="14" spans="2:10">
      <c r="B14" s="5">
        <v>1983</v>
      </c>
      <c r="C14" s="13">
        <v>337.23500000000001</v>
      </c>
      <c r="D14" s="13">
        <v>422.01799999999997</v>
      </c>
      <c r="E14" s="13">
        <v>10.295999999999999</v>
      </c>
      <c r="F14" s="13">
        <v>1092.5610000000001</v>
      </c>
      <c r="G14" s="13">
        <v>547.15200000000004</v>
      </c>
      <c r="H14" s="13">
        <v>826.471</v>
      </c>
      <c r="I14" s="13">
        <v>1.3280000000000001</v>
      </c>
      <c r="J14" s="25">
        <v>1814.2930000000001</v>
      </c>
    </row>
    <row r="15" spans="2:10">
      <c r="B15" s="5">
        <v>1984</v>
      </c>
      <c r="C15" s="13">
        <v>324.83199999999999</v>
      </c>
      <c r="D15" s="13">
        <v>548.00099999999998</v>
      </c>
      <c r="E15" s="13">
        <v>12.443</v>
      </c>
      <c r="F15" s="13">
        <v>1163.287</v>
      </c>
      <c r="G15" s="13">
        <v>629.84500000000003</v>
      </c>
      <c r="H15" s="13">
        <v>748.16099999999994</v>
      </c>
      <c r="I15" s="13">
        <v>13.377000000000001</v>
      </c>
      <c r="J15" s="25">
        <v>1997.037</v>
      </c>
    </row>
    <row r="16" spans="2:10">
      <c r="B16" s="5">
        <v>1985</v>
      </c>
      <c r="C16" s="13">
        <v>167.62899999999999</v>
      </c>
      <c r="D16" s="13">
        <v>604.84</v>
      </c>
      <c r="E16" s="13">
        <v>46.271000000000001</v>
      </c>
      <c r="F16" s="13">
        <v>1011.294</v>
      </c>
      <c r="G16" s="13">
        <v>770</v>
      </c>
      <c r="H16" s="13">
        <v>815.89499999999998</v>
      </c>
      <c r="I16" s="13">
        <v>7.806</v>
      </c>
      <c r="J16" s="25">
        <v>1643.4079999999999</v>
      </c>
    </row>
    <row r="17" spans="2:10">
      <c r="B17" s="5">
        <v>1986</v>
      </c>
      <c r="C17" s="13">
        <v>684.90700000000004</v>
      </c>
      <c r="D17" s="13">
        <v>793.06500000000005</v>
      </c>
      <c r="E17" s="13">
        <v>81.126000000000005</v>
      </c>
      <c r="F17" s="13">
        <v>1277.454</v>
      </c>
      <c r="G17" s="13">
        <v>806.61099999999999</v>
      </c>
      <c r="H17" s="13">
        <v>698.60299999999995</v>
      </c>
      <c r="I17" s="13">
        <v>18.419</v>
      </c>
      <c r="J17" s="25">
        <v>1863.328</v>
      </c>
    </row>
    <row r="18" spans="2:10">
      <c r="B18" s="5">
        <v>1987</v>
      </c>
      <c r="C18" s="13">
        <v>751.279</v>
      </c>
      <c r="D18" s="13">
        <v>804.28899999999999</v>
      </c>
      <c r="E18" s="13">
        <v>82.796999999999997</v>
      </c>
      <c r="F18" s="13">
        <v>1422.056</v>
      </c>
      <c r="G18" s="13">
        <v>848.08600000000001</v>
      </c>
      <c r="H18" s="13">
        <v>654.70699999999999</v>
      </c>
      <c r="I18" s="13">
        <v>10.677</v>
      </c>
      <c r="J18" s="25">
        <v>2103.8050000000003</v>
      </c>
    </row>
    <row r="19" spans="2:10">
      <c r="B19" s="5">
        <v>1988</v>
      </c>
      <c r="C19" s="13">
        <v>1073.385</v>
      </c>
      <c r="D19" s="13">
        <v>794.09299999999996</v>
      </c>
      <c r="E19" s="13">
        <v>345.47800000000001</v>
      </c>
      <c r="F19" s="13">
        <v>1306.721</v>
      </c>
      <c r="G19" s="13">
        <v>999.37199999999996</v>
      </c>
      <c r="H19" s="13">
        <v>746.91099999999994</v>
      </c>
      <c r="I19" s="13">
        <v>28.76</v>
      </c>
      <c r="J19" s="25">
        <v>2107.3000000000002</v>
      </c>
    </row>
    <row r="20" spans="2:10">
      <c r="B20" s="5">
        <v>1989</v>
      </c>
      <c r="C20" s="13">
        <v>1224.3119999999999</v>
      </c>
      <c r="D20" s="13">
        <v>872.726</v>
      </c>
      <c r="E20" s="13">
        <v>449.375</v>
      </c>
      <c r="F20" s="13">
        <v>1593.625</v>
      </c>
      <c r="G20" s="13">
        <v>931.36699999999996</v>
      </c>
      <c r="H20" s="13">
        <v>767.03599999999994</v>
      </c>
      <c r="I20" s="13">
        <v>47.603000000000002</v>
      </c>
      <c r="J20" s="25">
        <v>2174.502</v>
      </c>
    </row>
    <row r="21" spans="2:10">
      <c r="B21" s="5">
        <v>1990</v>
      </c>
      <c r="C21" s="13">
        <v>1339.2270000000001</v>
      </c>
      <c r="D21" s="13">
        <v>1024.627</v>
      </c>
      <c r="E21" s="13">
        <v>518.096</v>
      </c>
      <c r="F21" s="13">
        <v>1414.1950000000002</v>
      </c>
      <c r="G21" s="13">
        <v>933.85799999999995</v>
      </c>
      <c r="H21" s="13">
        <v>755.05200000000002</v>
      </c>
      <c r="I21" s="13">
        <v>44.962000000000003</v>
      </c>
      <c r="J21" s="25">
        <v>1987.5050000000001</v>
      </c>
    </row>
    <row r="22" spans="2:10">
      <c r="B22" s="5">
        <v>1991</v>
      </c>
      <c r="C22" s="13">
        <v>1801.556</v>
      </c>
      <c r="D22" s="13">
        <v>1034.8989999999999</v>
      </c>
      <c r="E22" s="13">
        <v>0</v>
      </c>
      <c r="F22" s="13">
        <v>1255.5830000000001</v>
      </c>
      <c r="G22" s="13">
        <v>1032.6790000000001</v>
      </c>
      <c r="H22" s="13">
        <v>806.84100000000001</v>
      </c>
      <c r="I22" s="13">
        <v>28.963999999999999</v>
      </c>
      <c r="J22" s="25">
        <v>1666.2240000000002</v>
      </c>
    </row>
    <row r="23" spans="2:10">
      <c r="B23" s="5">
        <v>1992</v>
      </c>
      <c r="C23" s="13">
        <v>1720.077</v>
      </c>
      <c r="D23" s="13">
        <v>1169.7840000000001</v>
      </c>
      <c r="E23" s="13">
        <v>0</v>
      </c>
      <c r="F23" s="13">
        <v>1201.748</v>
      </c>
      <c r="G23" s="13">
        <v>1069.096</v>
      </c>
      <c r="H23" s="13">
        <v>830.15300000000002</v>
      </c>
      <c r="I23" s="13">
        <v>18.141999999999999</v>
      </c>
      <c r="J23" s="25">
        <v>1878.6959999999999</v>
      </c>
    </row>
    <row r="24" spans="2:10">
      <c r="B24" s="5">
        <v>1993</v>
      </c>
      <c r="C24" s="13">
        <v>1413.723</v>
      </c>
      <c r="D24" s="13">
        <v>1300.403</v>
      </c>
      <c r="E24" s="13">
        <v>0</v>
      </c>
      <c r="F24" s="13">
        <v>1559.3370000000002</v>
      </c>
      <c r="G24" s="13">
        <v>1181.3209999999999</v>
      </c>
      <c r="H24" s="13">
        <v>918.58399999999995</v>
      </c>
      <c r="I24" s="13">
        <v>54.747999999999998</v>
      </c>
      <c r="J24" s="25">
        <v>2192.3069999999998</v>
      </c>
    </row>
    <row r="25" spans="2:10">
      <c r="B25" s="5">
        <v>1994</v>
      </c>
      <c r="C25" s="13">
        <v>1402.4960000000001</v>
      </c>
      <c r="D25" s="13">
        <v>1333.721</v>
      </c>
      <c r="E25" s="13">
        <v>0</v>
      </c>
      <c r="F25" s="13">
        <v>1510.7779999999998</v>
      </c>
      <c r="G25" s="13">
        <v>1272.1010000000001</v>
      </c>
      <c r="H25" s="13">
        <v>983.92899999999997</v>
      </c>
      <c r="I25" s="13">
        <v>30.213999999999999</v>
      </c>
      <c r="J25" s="25">
        <v>2462.9830000000002</v>
      </c>
    </row>
    <row r="26" spans="2:10">
      <c r="B26" s="5">
        <v>1995</v>
      </c>
      <c r="C26" s="13">
        <v>1343.8</v>
      </c>
      <c r="D26" s="13">
        <v>1480.2629999999999</v>
      </c>
      <c r="E26" s="13">
        <v>0</v>
      </c>
      <c r="F26" s="13">
        <v>1177.5519999999999</v>
      </c>
      <c r="G26" s="13">
        <v>1332.1369999999999</v>
      </c>
      <c r="H26" s="13">
        <v>1067.5809999999999</v>
      </c>
      <c r="I26" s="13">
        <v>24.852</v>
      </c>
      <c r="J26" s="25">
        <v>2408.7539999999999</v>
      </c>
    </row>
    <row r="27" spans="2:10">
      <c r="B27" s="5">
        <v>1996</v>
      </c>
      <c r="C27" s="13">
        <v>1362.65</v>
      </c>
      <c r="D27" s="13">
        <v>1675.9839999999999</v>
      </c>
      <c r="E27" s="13">
        <v>1.1559999999999999</v>
      </c>
      <c r="F27" s="13">
        <v>1171.42</v>
      </c>
      <c r="G27" s="13">
        <v>1423.7729999999999</v>
      </c>
      <c r="H27" s="13">
        <v>1244.279</v>
      </c>
      <c r="I27" s="13">
        <v>25.276</v>
      </c>
      <c r="J27" s="25">
        <v>2573.9539999999997</v>
      </c>
    </row>
    <row r="28" spans="2:10">
      <c r="B28" s="5">
        <v>1997</v>
      </c>
      <c r="C28" s="13">
        <v>1407.3779999999999</v>
      </c>
      <c r="D28" s="13">
        <v>1772.8630000000001</v>
      </c>
      <c r="E28" s="13">
        <v>89.123000000000005</v>
      </c>
      <c r="F28" s="13">
        <v>1299.1980000000001</v>
      </c>
      <c r="G28" s="13">
        <v>1563.2929999999999</v>
      </c>
      <c r="H28" s="13">
        <v>1385.2329999999999</v>
      </c>
      <c r="I28" s="13">
        <v>12.945</v>
      </c>
      <c r="J28" s="25">
        <v>2631.53</v>
      </c>
    </row>
    <row r="29" spans="2:10">
      <c r="B29" s="5">
        <v>1998</v>
      </c>
      <c r="C29" s="13">
        <v>1491.2360000000001</v>
      </c>
      <c r="D29" s="13">
        <v>1718.9480000000001</v>
      </c>
      <c r="E29" s="13">
        <v>335.666</v>
      </c>
      <c r="F29" s="13">
        <v>1359.4479999999999</v>
      </c>
      <c r="G29" s="13">
        <v>1598.433</v>
      </c>
      <c r="H29" s="13">
        <v>1351.1369999999999</v>
      </c>
      <c r="I29" s="13">
        <v>23.789000000000001</v>
      </c>
      <c r="J29" s="25">
        <v>2829.415</v>
      </c>
    </row>
    <row r="30" spans="2:10">
      <c r="B30" s="5">
        <v>1999</v>
      </c>
      <c r="C30" s="13">
        <v>1478.252</v>
      </c>
      <c r="D30" s="13">
        <v>1492.597</v>
      </c>
      <c r="E30" s="13">
        <v>725.38099999999997</v>
      </c>
      <c r="F30" s="13">
        <v>1256.6129999999998</v>
      </c>
      <c r="G30" s="13">
        <v>1539.4</v>
      </c>
      <c r="H30" s="13">
        <v>1324.3420000000001</v>
      </c>
      <c r="I30" s="13">
        <v>89.344999999999999</v>
      </c>
      <c r="J30" s="25">
        <v>2946.326</v>
      </c>
    </row>
    <row r="31" spans="2:10">
      <c r="B31" s="5">
        <v>2000</v>
      </c>
      <c r="C31" s="13">
        <v>1571.787</v>
      </c>
      <c r="D31" s="13">
        <v>1546.079</v>
      </c>
      <c r="E31" s="13">
        <v>619.68299999999999</v>
      </c>
      <c r="F31" s="13">
        <v>1465.1499999999999</v>
      </c>
      <c r="G31" s="13">
        <v>1806.97</v>
      </c>
      <c r="H31" s="13">
        <v>1372.9749999999999</v>
      </c>
      <c r="I31" s="13">
        <v>72.081999999999994</v>
      </c>
      <c r="J31" s="25">
        <v>3004.5250000000005</v>
      </c>
    </row>
    <row r="32" spans="2:10">
      <c r="B32" s="5">
        <v>2001</v>
      </c>
      <c r="C32" s="13">
        <v>1662.337</v>
      </c>
      <c r="D32" s="13">
        <v>1553.414</v>
      </c>
      <c r="E32" s="13">
        <v>794.51499999999999</v>
      </c>
      <c r="F32" s="13">
        <v>1518.1669999999999</v>
      </c>
      <c r="G32" s="13">
        <v>1828.422</v>
      </c>
      <c r="H32" s="13">
        <v>1439.8820000000001</v>
      </c>
      <c r="I32" s="13">
        <v>89.816000000000003</v>
      </c>
      <c r="J32" s="25">
        <v>2984.7830000000004</v>
      </c>
    </row>
    <row r="33" spans="2:10">
      <c r="B33" s="5">
        <v>2002</v>
      </c>
      <c r="C33" s="13">
        <v>1552.088</v>
      </c>
      <c r="D33" s="13">
        <v>1398.252</v>
      </c>
      <c r="E33" s="13">
        <v>459.28199999999998</v>
      </c>
      <c r="F33" s="13">
        <v>1195.5539999999999</v>
      </c>
      <c r="G33" s="13">
        <v>1970.778</v>
      </c>
      <c r="H33" s="13">
        <v>1546.567</v>
      </c>
      <c r="I33" s="13">
        <v>210.11</v>
      </c>
      <c r="J33" s="25">
        <v>3197.6120000000001</v>
      </c>
    </row>
    <row r="34" spans="2:10">
      <c r="B34" s="5">
        <v>2003</v>
      </c>
      <c r="C34" s="13">
        <v>1774.4269999999999</v>
      </c>
      <c r="D34" s="13">
        <v>1376.241</v>
      </c>
      <c r="E34" s="13">
        <v>481.26799999999997</v>
      </c>
      <c r="F34" s="13">
        <v>1529.9369999999999</v>
      </c>
      <c r="G34" s="13">
        <v>2072.203</v>
      </c>
      <c r="H34" s="13">
        <v>1623.1949999999999</v>
      </c>
      <c r="I34" s="13">
        <v>254.00299999999999</v>
      </c>
      <c r="J34" s="25">
        <v>3153.1130000000003</v>
      </c>
    </row>
    <row r="35" spans="2:10">
      <c r="B35" s="5">
        <v>2004</v>
      </c>
      <c r="C35" s="13">
        <v>1557.751</v>
      </c>
      <c r="D35" s="13">
        <v>1554.492</v>
      </c>
      <c r="E35" s="13">
        <v>656.26</v>
      </c>
      <c r="F35" s="13">
        <v>1932.2130000000002</v>
      </c>
      <c r="G35" s="13">
        <v>2138.2460000000001</v>
      </c>
      <c r="H35" s="13">
        <v>1664.549</v>
      </c>
      <c r="I35" s="13">
        <v>298.22699999999998</v>
      </c>
      <c r="J35" s="25">
        <v>3343.3559999999998</v>
      </c>
    </row>
    <row r="36" spans="2:10">
      <c r="B36" s="5">
        <v>2005</v>
      </c>
      <c r="C36" s="13">
        <v>1536.501</v>
      </c>
      <c r="D36" s="13">
        <v>1529.1969999999999</v>
      </c>
      <c r="E36" s="13">
        <v>531.471</v>
      </c>
      <c r="F36" s="13">
        <v>1989.921</v>
      </c>
      <c r="G36" s="13">
        <v>2181.422</v>
      </c>
      <c r="H36" s="13">
        <v>1662.3320000000001</v>
      </c>
      <c r="I36" s="13">
        <v>410.08499999999998</v>
      </c>
      <c r="J36" s="25">
        <v>3872.8810000000003</v>
      </c>
    </row>
    <row r="37" spans="2:10">
      <c r="B37" s="5">
        <v>2006</v>
      </c>
      <c r="C37" s="13">
        <v>1463.405</v>
      </c>
      <c r="D37" s="13">
        <v>1419.0329999999999</v>
      </c>
      <c r="E37" s="13">
        <v>553.05799999999999</v>
      </c>
      <c r="F37" s="13">
        <v>2081.2239999999997</v>
      </c>
      <c r="G37" s="13">
        <v>2352.9839999999999</v>
      </c>
      <c r="H37" s="13">
        <v>1705.2270000000001</v>
      </c>
      <c r="I37" s="13">
        <v>368.89299999999997</v>
      </c>
      <c r="J37" s="25">
        <v>3763.2489999999998</v>
      </c>
    </row>
    <row r="38" spans="2:10">
      <c r="B38" s="5">
        <v>2007</v>
      </c>
      <c r="C38" s="13">
        <v>1484.896</v>
      </c>
      <c r="D38" s="13">
        <v>1360.778</v>
      </c>
      <c r="E38" s="13">
        <v>484.13400000000001</v>
      </c>
      <c r="F38" s="13">
        <v>2649.9379999999996</v>
      </c>
      <c r="G38" s="13">
        <v>2454.7289999999998</v>
      </c>
      <c r="H38" s="13">
        <v>1532.34</v>
      </c>
      <c r="I38" s="13">
        <v>413.90100000000001</v>
      </c>
      <c r="J38" s="25">
        <v>3087.66</v>
      </c>
    </row>
    <row r="39" spans="2:10">
      <c r="B39" s="5">
        <v>2008</v>
      </c>
      <c r="C39" s="13">
        <v>1529.3720000000001</v>
      </c>
      <c r="D39" s="13">
        <v>1188.604</v>
      </c>
      <c r="E39" s="13">
        <v>626.50300000000004</v>
      </c>
      <c r="F39" s="13">
        <v>2609.9070000000002</v>
      </c>
      <c r="G39" s="13">
        <v>2492.5219999999999</v>
      </c>
      <c r="H39" s="13">
        <v>1301.546</v>
      </c>
      <c r="I39" s="13">
        <v>465.202</v>
      </c>
      <c r="J39" s="25">
        <v>2701.6289999999999</v>
      </c>
    </row>
    <row r="40" spans="2:10">
      <c r="B40" s="5">
        <v>2009</v>
      </c>
      <c r="C40" s="13">
        <v>1004.397</v>
      </c>
      <c r="D40" s="13">
        <v>1062.6189999999999</v>
      </c>
      <c r="E40" s="13">
        <v>450.29300000000001</v>
      </c>
      <c r="F40" s="13">
        <v>2258.4249999999997</v>
      </c>
      <c r="G40" s="13">
        <v>2479.2159999999999</v>
      </c>
      <c r="H40" s="13">
        <v>1209.9949999999999</v>
      </c>
      <c r="I40" s="13">
        <v>563.08199999999999</v>
      </c>
      <c r="J40" s="25">
        <v>2662.6850000000004</v>
      </c>
    </row>
    <row r="41" spans="2:10">
      <c r="B41" s="5">
        <v>2010</v>
      </c>
      <c r="C41" s="13">
        <v>1096.2380000000001</v>
      </c>
      <c r="D41" s="13">
        <v>987.74199999999996</v>
      </c>
      <c r="E41" s="13">
        <v>415.39499999999998</v>
      </c>
      <c r="F41" s="13">
        <v>2406.9570000000003</v>
      </c>
      <c r="G41" s="13">
        <v>2535.4189999999999</v>
      </c>
      <c r="H41" s="13">
        <v>1284.4659999999999</v>
      </c>
      <c r="I41" s="13">
        <v>611.97299999999996</v>
      </c>
      <c r="J41" s="25">
        <v>2455.0520000000001</v>
      </c>
    </row>
    <row r="42" spans="2:10">
      <c r="B42" s="5">
        <v>2011</v>
      </c>
      <c r="C42" s="13">
        <v>1194.575</v>
      </c>
      <c r="D42" s="13">
        <v>950.65499999999997</v>
      </c>
      <c r="E42" s="13">
        <v>459.42500000000001</v>
      </c>
      <c r="F42" s="13">
        <v>1950.7429999999997</v>
      </c>
      <c r="G42" s="13">
        <v>2728.7890000000002</v>
      </c>
      <c r="H42" s="13">
        <v>1206.17</v>
      </c>
      <c r="I42" s="13">
        <v>624.03800000000001</v>
      </c>
      <c r="J42" s="25">
        <v>2321.797</v>
      </c>
    </row>
    <row r="43" spans="2:10">
      <c r="B43" s="5">
        <v>2012</v>
      </c>
      <c r="C43" s="13">
        <v>1365.0139999999999</v>
      </c>
      <c r="D43" s="13">
        <v>959.61699999999996</v>
      </c>
      <c r="E43" s="13">
        <v>475.62799999999999</v>
      </c>
      <c r="F43" s="13">
        <v>1470.9779999999998</v>
      </c>
      <c r="G43" s="13">
        <v>2946.4810000000002</v>
      </c>
      <c r="H43" s="13">
        <v>1034.6780000000001</v>
      </c>
      <c r="I43" s="13">
        <v>477.08199999999999</v>
      </c>
      <c r="J43" s="25">
        <v>1868.4770000000001</v>
      </c>
    </row>
    <row r="44" spans="2:10">
      <c r="B44" s="5">
        <v>2013</v>
      </c>
      <c r="C44" s="13">
        <v>1328.586</v>
      </c>
      <c r="D44" s="13">
        <v>806.18899999999996</v>
      </c>
      <c r="E44" s="13">
        <v>340.83</v>
      </c>
      <c r="F44" s="13">
        <v>1244.6959999999999</v>
      </c>
      <c r="G44" s="13">
        <v>3141.6489999999999</v>
      </c>
      <c r="H44" s="13">
        <v>918.66600000000005</v>
      </c>
      <c r="I44" s="13">
        <v>460.34</v>
      </c>
      <c r="J44" s="25">
        <v>1617.8220000000001</v>
      </c>
    </row>
    <row r="45" spans="2:10">
      <c r="B45" s="18">
        <v>2014</v>
      </c>
      <c r="C45" s="19">
        <v>1166.49</v>
      </c>
      <c r="D45" s="19">
        <v>789.38900000000001</v>
      </c>
      <c r="E45" s="19">
        <v>368.88200000000001</v>
      </c>
      <c r="F45" s="19">
        <v>912.11</v>
      </c>
      <c r="G45" s="19">
        <v>3387.5590000000002</v>
      </c>
      <c r="H45" s="19">
        <v>841.85199999999998</v>
      </c>
      <c r="I45" s="19">
        <v>329.71199999999999</v>
      </c>
      <c r="J45" s="26">
        <v>1444.8389999999999</v>
      </c>
    </row>
    <row r="46" spans="2:10">
      <c r="B46" s="18">
        <v>2015</v>
      </c>
      <c r="C46" s="19">
        <v>1058.9179999999999</v>
      </c>
      <c r="D46" s="19">
        <v>827.36699999999996</v>
      </c>
      <c r="E46" s="19">
        <v>229.386</v>
      </c>
      <c r="F46" s="19">
        <v>778.77</v>
      </c>
      <c r="G46" s="19">
        <v>3764.9009999999998</v>
      </c>
      <c r="H46" s="19">
        <v>757.79499999999996</v>
      </c>
      <c r="I46" s="19">
        <v>370.54</v>
      </c>
      <c r="J46" s="26">
        <v>1660.9090000000001</v>
      </c>
    </row>
    <row r="47" spans="2:10">
      <c r="B47" s="18">
        <v>2016</v>
      </c>
      <c r="C47" s="19">
        <v>1106.3520000000001</v>
      </c>
      <c r="D47" s="19">
        <v>796.34199999999998</v>
      </c>
      <c r="E47" s="19">
        <v>423.83100000000002</v>
      </c>
      <c r="F47" s="19">
        <v>1119.038</v>
      </c>
      <c r="G47" s="19">
        <v>3780.0709999999999</v>
      </c>
      <c r="H47" s="19">
        <v>669.11199999999997</v>
      </c>
      <c r="I47" s="19">
        <v>440.67200000000003</v>
      </c>
      <c r="J47" s="26">
        <v>1719.847</v>
      </c>
    </row>
    <row r="48" spans="2:10">
      <c r="B48" s="18">
        <v>2017</v>
      </c>
      <c r="C48" s="19">
        <v>955.12599999999998</v>
      </c>
      <c r="D48" s="19">
        <v>673.91800000000001</v>
      </c>
      <c r="E48" s="19">
        <v>604.10699999999997</v>
      </c>
      <c r="F48" s="19">
        <v>1132.674</v>
      </c>
      <c r="G48" s="19">
        <v>4054.4490000000001</v>
      </c>
      <c r="H48" s="19">
        <v>682.35599999999999</v>
      </c>
      <c r="I48" s="19">
        <v>389.07100000000003</v>
      </c>
      <c r="J48" s="26">
        <v>1652.5190000000002</v>
      </c>
    </row>
    <row r="49" spans="2:10">
      <c r="B49" s="5">
        <v>2018</v>
      </c>
      <c r="C49" s="19">
        <v>900.64700000000005</v>
      </c>
      <c r="D49" s="19">
        <v>585.89</v>
      </c>
      <c r="E49" s="19">
        <v>521.32100000000003</v>
      </c>
      <c r="F49" s="19">
        <v>880.17799999999988</v>
      </c>
      <c r="G49" s="19">
        <v>4291.7809999999999</v>
      </c>
      <c r="H49" s="19">
        <v>719.48800000000006</v>
      </c>
      <c r="I49" s="19">
        <v>375.37</v>
      </c>
      <c r="J49" s="26">
        <v>1668.2600000000002</v>
      </c>
    </row>
    <row r="50" spans="2:10">
      <c r="B50" s="5">
        <v>2019</v>
      </c>
      <c r="C50" s="29">
        <v>529.745</v>
      </c>
      <c r="D50" s="29">
        <v>92.03</v>
      </c>
      <c r="E50" s="29">
        <v>340.50400000000002</v>
      </c>
      <c r="F50" s="29">
        <v>675.63800000000003</v>
      </c>
      <c r="G50" s="29">
        <v>4419.8959999999997</v>
      </c>
      <c r="H50" s="29">
        <v>650.41399999999999</v>
      </c>
      <c r="I50" s="29">
        <v>514.95899999999995</v>
      </c>
      <c r="J50" s="31">
        <v>1870.0140000000001</v>
      </c>
    </row>
    <row r="51" spans="2:10">
      <c r="B51" s="5">
        <v>2020</v>
      </c>
      <c r="C51" s="29">
        <v>522.09</v>
      </c>
      <c r="D51" s="29">
        <v>0</v>
      </c>
      <c r="E51" s="29">
        <v>177.25</v>
      </c>
      <c r="F51" s="29">
        <v>188.21974999999998</v>
      </c>
      <c r="G51" s="29">
        <v>4123.46</v>
      </c>
      <c r="H51" s="29">
        <v>749.36</v>
      </c>
      <c r="I51" s="29">
        <v>538.20000000000005</v>
      </c>
      <c r="J51" s="31">
        <v>1560.0740000000005</v>
      </c>
    </row>
    <row r="52" spans="2:10">
      <c r="B52" s="5">
        <v>2021</v>
      </c>
      <c r="C52" s="29">
        <v>430</v>
      </c>
      <c r="D52" s="29">
        <v>0</v>
      </c>
      <c r="E52" s="29">
        <v>157</v>
      </c>
      <c r="F52" s="29">
        <v>374</v>
      </c>
      <c r="G52" s="29">
        <v>4340</v>
      </c>
      <c r="H52" s="29">
        <v>711</v>
      </c>
      <c r="I52" s="29">
        <v>673</v>
      </c>
      <c r="J52" s="31">
        <v>1790</v>
      </c>
    </row>
    <row r="53" spans="2:10">
      <c r="B53" s="5">
        <v>2022</v>
      </c>
      <c r="C53" s="29">
        <v>559</v>
      </c>
      <c r="D53" s="29">
        <v>0</v>
      </c>
      <c r="E53" s="29">
        <v>311</v>
      </c>
      <c r="F53" s="29">
        <v>383</v>
      </c>
      <c r="G53" s="29">
        <v>4365</v>
      </c>
      <c r="H53" s="29">
        <v>808</v>
      </c>
      <c r="I53" s="29">
        <v>147</v>
      </c>
      <c r="J53" s="31">
        <v>1755</v>
      </c>
    </row>
    <row r="54" spans="2:10" ht="13.5" thickBot="1">
      <c r="B54" s="39">
        <v>2023</v>
      </c>
      <c r="C54" s="35">
        <v>477</v>
      </c>
      <c r="D54" s="35">
        <v>125</v>
      </c>
      <c r="E54" s="35">
        <v>344</v>
      </c>
      <c r="F54" s="35">
        <v>587</v>
      </c>
      <c r="G54" s="35">
        <v>4394</v>
      </c>
      <c r="H54" s="35">
        <v>918</v>
      </c>
      <c r="I54" s="35">
        <v>0</v>
      </c>
      <c r="J54" s="38">
        <v>1855</v>
      </c>
    </row>
  </sheetData>
  <mergeCells count="1">
    <mergeCell ref="B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5" ma:contentTypeDescription="Create a new document." ma:contentTypeScope="" ma:versionID="ebe467e1bc15984d42e81a614a86359f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41a20adf9409c19ba3f46e581422b7df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BB01B9-6CF5-49B4-948F-049867CFC202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9073c3f8-2855-48ea-b895-d99d76b52c59"/>
    <ds:schemaRef ds:uri="http://purl.org/dc/elements/1.1/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7E190B9-0F89-45BF-9D09-0F1682592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95E14-2145-48DD-997B-880510EB10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Oil Imports</vt:lpstr>
      <vt:lpstr>Condensed</vt:lpstr>
    </vt:vector>
  </TitlesOfParts>
  <Company>Oak Ridge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Domestic Consumption of Transportation Energy by Mode and Fuel Type, 2011</dc:title>
  <dc:creator>Stacy Davis, Susan Diegel &amp; Robert Boundy</dc:creator>
  <cp:lastModifiedBy>jon davis</cp:lastModifiedBy>
  <dcterms:created xsi:type="dcterms:W3CDTF">2011-06-17T18:15:08Z</dcterms:created>
  <dcterms:modified xsi:type="dcterms:W3CDTF">2024-09-07T03:18:28Z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2023-12-28T21:27:10Z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95c2fab8-78b9-4550-8fd6-9134d241f4f5</vt:lpwstr>
  </property>
  <property fmtid="{D5CDD505-2E9C-101B-9397-08002B2CF9AE}" pid="9" name="MSIP_Label_95965d95-ecc0-4720-b759-1f33c42ed7da_ContentBits">
    <vt:lpwstr>0</vt:lpwstr>
  </property>
</Properties>
</file>