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fem\Documents\Unal\Unal drive\OneDrive - Universidad Nacional de Colombia\Documents\Unal\2023-2\Automatización de proyectos de manufactura\Diseño linea y celdas roboticas\"/>
    </mc:Choice>
  </mc:AlternateContent>
  <xr:revisionPtr revIDLastSave="0" documentId="8_{A418BE28-6562-4ADF-A21B-75513BF88ADE}" xr6:coauthVersionLast="47" xr6:coauthVersionMax="47" xr10:uidLastSave="{00000000-0000-0000-0000-000000000000}"/>
  <bookViews>
    <workbookView xWindow="-120" yWindow="-120" windowWidth="29040" windowHeight="15720" xr2:uid="{5B8B7B95-25BB-48D7-9F5E-BD950C58F8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H53" i="1" s="1"/>
  <c r="G53" i="1"/>
  <c r="G64" i="1" s="1"/>
  <c r="F53" i="1"/>
  <c r="F45" i="1"/>
  <c r="F44" i="1"/>
  <c r="F43" i="1"/>
  <c r="F42" i="1"/>
  <c r="F41" i="1"/>
  <c r="H37" i="1" s="1"/>
  <c r="F40" i="1"/>
  <c r="F39" i="1"/>
  <c r="F38" i="1"/>
  <c r="G37" i="1"/>
  <c r="G48" i="1" s="1"/>
  <c r="F37" i="1"/>
  <c r="H20" i="1"/>
  <c r="F28" i="1"/>
  <c r="F27" i="1"/>
  <c r="F26" i="1"/>
  <c r="F25" i="1"/>
  <c r="F24" i="1"/>
  <c r="F23" i="1"/>
  <c r="F22" i="1"/>
  <c r="F21" i="1"/>
  <c r="G20" i="1"/>
  <c r="F20" i="1"/>
  <c r="F11" i="1"/>
  <c r="F5" i="1"/>
  <c r="F6" i="1"/>
  <c r="F7" i="1"/>
  <c r="F8" i="1"/>
  <c r="F9" i="1"/>
  <c r="F10" i="1"/>
  <c r="F4" i="1"/>
  <c r="G4" i="1"/>
  <c r="H4" i="1" l="1"/>
  <c r="G14" i="1" s="1"/>
  <c r="G31" i="1"/>
</calcChain>
</file>

<file path=xl/sharedStrings.xml><?xml version="1.0" encoding="utf-8"?>
<sst xmlns="http://schemas.openxmlformats.org/spreadsheetml/2006/main" count="66" uniqueCount="22">
  <si>
    <t>limpieza</t>
  </si>
  <si>
    <t>frecuencia</t>
  </si>
  <si>
    <t>tiempo</t>
  </si>
  <si>
    <t>lubricacion</t>
  </si>
  <si>
    <t xml:space="preserve">inspeccion visual </t>
  </si>
  <si>
    <t xml:space="preserve">calibracion anual </t>
  </si>
  <si>
    <t>Mantenimiento de electronica</t>
  </si>
  <si>
    <t>remplazo de piezas</t>
  </si>
  <si>
    <t>verficiacion de seguridad</t>
  </si>
  <si>
    <t>tiempo teorico</t>
  </si>
  <si>
    <t xml:space="preserve">tiempo de mantenimientos </t>
  </si>
  <si>
    <t>tiempo en el año</t>
  </si>
  <si>
    <t>Disponibiliad</t>
  </si>
  <si>
    <t xml:space="preserve">preparacion </t>
  </si>
  <si>
    <t>Manipulador</t>
  </si>
  <si>
    <t>Corte laser CNC</t>
  </si>
  <si>
    <t xml:space="preserve">remplazo de componentes consumibles </t>
  </si>
  <si>
    <t>Mantenimiento del sistema de extracción de humos y filtración</t>
  </si>
  <si>
    <t xml:space="preserve">Dobladora CNC </t>
  </si>
  <si>
    <t>Los mantenimientos necesarios para un manipulador robótico pueden variar según el tipo de robot y su uso específico. Sin embargo, a continuación, te proporciono una lista general de los mantenimientos típicos que se deben realizar en un periodo de un año, junto con una estimación aproximada del tiempo que puede tomar cada uno:
Limpieza regular (mensual o trimestral): La limpieza es esencial para evitar que el polvo y la suciedad afecten el funcionamiento del robot. Esto puede llevar de 1 a 2 horas, dependiendo del tamaño y la complejidad del robot.
Lubricación (cada 3 a 6 meses): La lubricación de las articulaciones y los mecanismos es importante para mantener un funcionamiento suave y reducir el desgaste. Esto puede llevar alrededor de 2 a 4 horas.
Inspección visual (mensual): Debes realizar inspecciones visuales regulares para identificar signos de desgaste, daños o piezas sueltas. Esto puede llevar de 1 a 2 horas.
Calibración (anual): La calibración garantiza la precisión de los movimientos del robot. Puede llevar varias horas, dependiendo de la complejidad del robot y los procedimientos requeridos.
Reemplazo de piezas desgastadas (según necesidad): Si se identifican piezas desgastadas durante las inspecciones, es importante reemplazarlas de inmediato para evitar problemas futuros. El tiempo necesario dependerá de las piezas a reemplazar.
Actualización de software (según necesidad): Actualizar el software de control es importante para mantener la seguridad y mejorar la eficiencia. El tiempo necesario variará según las actualizaciones disponibles.
Mantenimiento de la electrónica (anual): Esto incluye la revisión y limpieza de componentes electrónicos, como sensores y controladores. Puede tomar varias horas.
Verificación de seguridad (anual): Realiza una revisión completa de los sistemas de seguridad del robot para garantizar que estén funcionando correctamente. Puede llevar varias horas.
Capacitación y recertificación del personal (según necesidad): Es esencial que el personal que opera el robot reciba capacitación continua y se recertifique según sea necesario.
Es importante recordar que estos son solo estimados y que el mantenimiento específico puede variar según el fabricante, el modelo del robot y las condiciones de uso. Siempre es recomendable consultar el manual del fabricante y seguir sus pautas de mantenimiento, así como contar con personal especializado para realizar las tareas de mantenimiento adecuadamente.</t>
  </si>
  <si>
    <t>Corte laser</t>
  </si>
  <si>
    <t>Limpieza regular (semanal o mensual): La limpieza es crucial para evitar la acumulación de residuos y polvo que puedan obstruir los componentes y reducir la calidad de corte. Esto puede llevar de 1 a 2 horas, dependiendo del tamaño de la máquina y la frecuencia de uso.
Lubricación (cada 3 a 6 meses): La lubricación de guías, rodamientos y husillos es fundamental para un funcionamiento suave y preciso. Esto puede llevar alrededor de 2 a 4 horas.
Calibración y alineación (anual): La calibración y alineación de los componentes ópticos y mecánicos son esenciales para mantener la precisión de corte. Esto puede tomar varias horas y a menudo requiere experiencia técnica.
Reemplazo de componentes consumibles (según necesidad): Esto incluye el reemplazo de lámparas láser, espejos, lentes y otros componentes que se desgastan con el tiempo. El tiempo necesario variará según los componentes a reemplazar.
Mantenimiento del sistema de extracción de humos y filtración (anual o según necesidad): Esto incluye la limpieza y reemplazo de filtros y el mantenimiento del sistema de extracción para garantizar un ambiente de trabajo seguro y limpio. Puede tomar varias horas.
Actualización de software (según necesidad): Actualizar el software de control es importante para mantener la compatibilidad y la eficiencia. El tiempo necesario variará según las actualizaciones disponibles.
Mantenimiento de la electrónica (anual o según necesidad): Esto implica la revisión y limpieza de componentes electrónicos, como controladores y paneles de control. Puede llevar varias horas.
Verificación de seguridad (anual): Realiza una revisión completa de los sistemas de seguridad de la máquina para garantizar que estén funcionando correctamente. Puede llevar varias horas.
Capacitación y recertificación del personal (según necesidad): Es esencial que el personal que opera la cortadora láser CNC reciba capacitación continua y se recertifique según sea necesario.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</si>
</sst>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3F9E-7683-4ABE-A1C8-8AC07A20AA47}">
  <dimension ref="B1:S64"/>
  <sheetViews>
    <sheetView tabSelected="1" workbookViewId="0">
      <selection activeCell="J2" sqref="J2:S27"/>
    </sheetView>
  </sheetViews>
  <sheetFormatPr baseColWidth="10" defaultRowHeight="15" x14ac:dyDescent="0.25"/>
  <cols>
    <col min="1" max="1" width="4.5703125" customWidth="1"/>
    <col min="2" max="2" width="11.42578125" hidden="1" customWidth="1"/>
    <col min="3" max="3" width="35.140625" customWidth="1"/>
    <col min="7" max="7" width="14.7109375" customWidth="1"/>
    <col min="8" max="8" width="24.28515625" customWidth="1"/>
  </cols>
  <sheetData>
    <row r="1" spans="3:19" x14ac:dyDescent="0.25">
      <c r="C1" s="3" t="s">
        <v>14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3:19" x14ac:dyDescent="0.25">
      <c r="F2" s="2" t="s">
        <v>11</v>
      </c>
      <c r="J2" s="5" t="s">
        <v>19</v>
      </c>
      <c r="K2" s="4"/>
      <c r="L2" s="4"/>
      <c r="M2" s="4"/>
      <c r="N2" s="4"/>
      <c r="O2" s="4"/>
      <c r="P2" s="4"/>
      <c r="Q2" s="4"/>
      <c r="R2" s="4"/>
      <c r="S2" s="4"/>
    </row>
    <row r="3" spans="3:19" x14ac:dyDescent="0.25">
      <c r="D3" t="s">
        <v>1</v>
      </c>
      <c r="E3" t="s">
        <v>2</v>
      </c>
      <c r="F3" s="2"/>
      <c r="G3" t="s">
        <v>9</v>
      </c>
      <c r="H3" t="s">
        <v>10</v>
      </c>
      <c r="J3" s="4"/>
      <c r="K3" s="4"/>
      <c r="L3" s="4"/>
      <c r="M3" s="4"/>
      <c r="N3" s="4"/>
      <c r="O3" s="4"/>
      <c r="P3" s="4"/>
      <c r="Q3" s="4"/>
      <c r="R3" s="4"/>
      <c r="S3" s="4"/>
    </row>
    <row r="4" spans="3:19" x14ac:dyDescent="0.25">
      <c r="C4" t="s">
        <v>0</v>
      </c>
      <c r="D4">
        <v>12</v>
      </c>
      <c r="E4">
        <v>0.5</v>
      </c>
      <c r="F4">
        <f>E4*D4</f>
        <v>6</v>
      </c>
      <c r="G4">
        <f>15*22.8*12</f>
        <v>4104</v>
      </c>
      <c r="H4">
        <f>SUM(F4:F11)</f>
        <v>329.4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pans="3:19" x14ac:dyDescent="0.25">
      <c r="C5" t="s">
        <v>3</v>
      </c>
      <c r="D5">
        <v>4</v>
      </c>
      <c r="E5">
        <v>3</v>
      </c>
      <c r="F5">
        <f t="shared" ref="F5:F10" si="0">E5*D5</f>
        <v>12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pans="3:19" x14ac:dyDescent="0.25">
      <c r="C6" t="s">
        <v>4</v>
      </c>
      <c r="D6">
        <v>12</v>
      </c>
      <c r="E6">
        <v>0.5</v>
      </c>
      <c r="F6">
        <f t="shared" si="0"/>
        <v>6</v>
      </c>
      <c r="J6" s="4"/>
      <c r="K6" s="4"/>
      <c r="L6" s="4"/>
      <c r="M6" s="4"/>
      <c r="N6" s="4"/>
      <c r="O6" s="4"/>
      <c r="P6" s="4"/>
      <c r="Q6" s="4"/>
      <c r="R6" s="4"/>
      <c r="S6" s="4"/>
    </row>
    <row r="7" spans="3:19" x14ac:dyDescent="0.25">
      <c r="C7" t="s">
        <v>5</v>
      </c>
      <c r="D7">
        <v>1</v>
      </c>
      <c r="E7">
        <v>3</v>
      </c>
      <c r="F7">
        <f t="shared" si="0"/>
        <v>3</v>
      </c>
      <c r="J7" s="4"/>
      <c r="K7" s="4"/>
      <c r="L7" s="4"/>
      <c r="M7" s="4"/>
      <c r="N7" s="4"/>
      <c r="O7" s="4"/>
      <c r="P7" s="4"/>
      <c r="Q7" s="4"/>
      <c r="R7" s="4"/>
      <c r="S7" s="4"/>
    </row>
    <row r="8" spans="3:19" x14ac:dyDescent="0.25">
      <c r="C8" t="s">
        <v>6</v>
      </c>
      <c r="D8">
        <v>1</v>
      </c>
      <c r="E8">
        <v>4</v>
      </c>
      <c r="F8">
        <f t="shared" si="0"/>
        <v>4</v>
      </c>
      <c r="J8" s="4"/>
      <c r="K8" s="4"/>
      <c r="L8" s="4"/>
      <c r="M8" s="4"/>
      <c r="N8" s="4"/>
      <c r="O8" s="4"/>
      <c r="P8" s="4"/>
      <c r="Q8" s="4"/>
      <c r="R8" s="4"/>
      <c r="S8" s="4"/>
    </row>
    <row r="9" spans="3:19" x14ac:dyDescent="0.25">
      <c r="C9" t="s">
        <v>7</v>
      </c>
      <c r="D9">
        <v>1</v>
      </c>
      <c r="E9">
        <v>24</v>
      </c>
      <c r="F9">
        <f t="shared" si="0"/>
        <v>24</v>
      </c>
      <c r="J9" s="4"/>
      <c r="K9" s="4"/>
      <c r="L9" s="4"/>
      <c r="M9" s="4"/>
      <c r="N9" s="4"/>
      <c r="O9" s="4"/>
      <c r="P9" s="4"/>
      <c r="Q9" s="4"/>
      <c r="R9" s="4"/>
      <c r="S9" s="4"/>
    </row>
    <row r="10" spans="3:19" x14ac:dyDescent="0.25">
      <c r="C10" t="s">
        <v>8</v>
      </c>
      <c r="D10">
        <v>1</v>
      </c>
      <c r="E10">
        <v>8</v>
      </c>
      <c r="F10">
        <f t="shared" si="0"/>
        <v>8</v>
      </c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3:19" x14ac:dyDescent="0.25">
      <c r="C11" t="s">
        <v>13</v>
      </c>
      <c r="D11">
        <v>12</v>
      </c>
      <c r="E11">
        <v>22.2</v>
      </c>
      <c r="F11">
        <f>E11*D11</f>
        <v>266.39999999999998</v>
      </c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3:19" x14ac:dyDescent="0.25"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3:19" x14ac:dyDescent="0.25">
      <c r="G13" t="s">
        <v>12</v>
      </c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3:19" x14ac:dyDescent="0.25">
      <c r="G14">
        <f>(G4-H4)/G4</f>
        <v>0.91973684210526319</v>
      </c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3:19" x14ac:dyDescent="0.25"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3:19" x14ac:dyDescent="0.25"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3:19" x14ac:dyDescent="0.25">
      <c r="C17" s="3" t="s">
        <v>15</v>
      </c>
      <c r="D17" s="3"/>
      <c r="E17" s="3"/>
      <c r="F17" s="3"/>
      <c r="G17" s="3"/>
      <c r="H17" s="3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3:19" x14ac:dyDescent="0.25">
      <c r="F18" s="2" t="s">
        <v>11</v>
      </c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3:19" x14ac:dyDescent="0.25">
      <c r="D19" t="s">
        <v>1</v>
      </c>
      <c r="E19" t="s">
        <v>2</v>
      </c>
      <c r="F19" s="2"/>
      <c r="G19" t="s">
        <v>9</v>
      </c>
      <c r="H19" t="s">
        <v>10</v>
      </c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3:19" x14ac:dyDescent="0.25">
      <c r="C20" t="s">
        <v>0</v>
      </c>
      <c r="D20">
        <v>12</v>
      </c>
      <c r="E20">
        <v>0.5</v>
      </c>
      <c r="F20">
        <f>E20*D20</f>
        <v>6</v>
      </c>
      <c r="G20">
        <f>15*22.8*12</f>
        <v>4104</v>
      </c>
      <c r="H20">
        <f>SUM(F20:F29)</f>
        <v>335.4</v>
      </c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3:19" x14ac:dyDescent="0.25">
      <c r="C21" t="s">
        <v>3</v>
      </c>
      <c r="D21">
        <v>4</v>
      </c>
      <c r="E21">
        <v>3</v>
      </c>
      <c r="F21">
        <f t="shared" ref="F21:F25" si="1">E21*D21</f>
        <v>12</v>
      </c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3:19" x14ac:dyDescent="0.25">
      <c r="C22" t="s">
        <v>5</v>
      </c>
      <c r="D22">
        <v>1</v>
      </c>
      <c r="E22">
        <v>3</v>
      </c>
      <c r="F22">
        <f t="shared" si="1"/>
        <v>3</v>
      </c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3:19" x14ac:dyDescent="0.25">
      <c r="C23" t="s">
        <v>6</v>
      </c>
      <c r="D23">
        <v>1</v>
      </c>
      <c r="E23">
        <v>4</v>
      </c>
      <c r="F23">
        <f t="shared" si="1"/>
        <v>4</v>
      </c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3:19" x14ac:dyDescent="0.25">
      <c r="C24" t="s">
        <v>7</v>
      </c>
      <c r="D24">
        <v>1</v>
      </c>
      <c r="E24">
        <v>24</v>
      </c>
      <c r="F24">
        <f t="shared" si="1"/>
        <v>24</v>
      </c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3:19" x14ac:dyDescent="0.25">
      <c r="C25" t="s">
        <v>8</v>
      </c>
      <c r="D25">
        <v>1</v>
      </c>
      <c r="E25">
        <v>8</v>
      </c>
      <c r="F25">
        <f t="shared" si="1"/>
        <v>8</v>
      </c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3:19" x14ac:dyDescent="0.25">
      <c r="C26" t="s">
        <v>13</v>
      </c>
      <c r="D26">
        <v>12</v>
      </c>
      <c r="E26">
        <v>22.2</v>
      </c>
      <c r="F26">
        <f>E26*D26</f>
        <v>266.39999999999998</v>
      </c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3:19" x14ac:dyDescent="0.25">
      <c r="C27" t="s">
        <v>16</v>
      </c>
      <c r="D27">
        <v>4</v>
      </c>
      <c r="E27">
        <v>1</v>
      </c>
      <c r="F27">
        <f>E27*D27</f>
        <v>4</v>
      </c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3:19" x14ac:dyDescent="0.25">
      <c r="C28" s="2" t="s">
        <v>17</v>
      </c>
      <c r="D28" s="1">
        <v>1</v>
      </c>
      <c r="E28" s="1">
        <v>8</v>
      </c>
      <c r="F28" s="1">
        <f>E28*D28</f>
        <v>8</v>
      </c>
    </row>
    <row r="29" spans="3:19" x14ac:dyDescent="0.25">
      <c r="C29" s="2"/>
      <c r="D29" s="1"/>
      <c r="E29" s="1"/>
      <c r="F29" s="1"/>
      <c r="J29" s="3" t="s">
        <v>20</v>
      </c>
      <c r="K29" s="3"/>
      <c r="L29" s="3"/>
      <c r="M29" s="3"/>
      <c r="N29" s="3"/>
      <c r="O29" s="3"/>
      <c r="P29" s="3"/>
      <c r="Q29" s="3"/>
      <c r="R29" s="3"/>
      <c r="S29" s="3"/>
    </row>
    <row r="30" spans="3:19" x14ac:dyDescent="0.25">
      <c r="G30" t="s">
        <v>12</v>
      </c>
      <c r="J30" s="2" t="s">
        <v>21</v>
      </c>
      <c r="K30" s="1"/>
      <c r="L30" s="1"/>
      <c r="M30" s="1"/>
      <c r="N30" s="1"/>
      <c r="O30" s="1"/>
      <c r="P30" s="1"/>
      <c r="Q30" s="1"/>
      <c r="R30" s="1"/>
      <c r="S30" s="1"/>
    </row>
    <row r="31" spans="3:19" x14ac:dyDescent="0.25">
      <c r="G31">
        <f>(G20-H20)/G20</f>
        <v>0.91827485380116958</v>
      </c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3:19" x14ac:dyDescent="0.25"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3:19" x14ac:dyDescent="0.25"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3:19" x14ac:dyDescent="0.25">
      <c r="C34" s="3" t="s">
        <v>15</v>
      </c>
      <c r="D34" s="3"/>
      <c r="E34" s="3"/>
      <c r="F34" s="3"/>
      <c r="G34" s="3"/>
      <c r="H34" s="3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3:19" x14ac:dyDescent="0.25">
      <c r="F35" s="2" t="s">
        <v>11</v>
      </c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3:19" x14ac:dyDescent="0.25">
      <c r="D36" t="s">
        <v>1</v>
      </c>
      <c r="E36" t="s">
        <v>2</v>
      </c>
      <c r="F36" s="2"/>
      <c r="G36" t="s">
        <v>9</v>
      </c>
      <c r="H36" t="s">
        <v>10</v>
      </c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3:19" x14ac:dyDescent="0.25">
      <c r="C37" t="s">
        <v>0</v>
      </c>
      <c r="D37">
        <v>12</v>
      </c>
      <c r="E37">
        <v>0.5</v>
      </c>
      <c r="F37">
        <f>E37*D37</f>
        <v>6</v>
      </c>
      <c r="G37">
        <f>15*22.8*12</f>
        <v>4104</v>
      </c>
      <c r="H37">
        <f>SUM(F37:F46)</f>
        <v>335.4</v>
      </c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3:19" x14ac:dyDescent="0.25">
      <c r="C38" t="s">
        <v>3</v>
      </c>
      <c r="D38">
        <v>4</v>
      </c>
      <c r="E38">
        <v>3</v>
      </c>
      <c r="F38">
        <f t="shared" ref="F38:F42" si="2">E38*D38</f>
        <v>12</v>
      </c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3:19" x14ac:dyDescent="0.25">
      <c r="C39" t="s">
        <v>5</v>
      </c>
      <c r="D39">
        <v>1</v>
      </c>
      <c r="E39">
        <v>3</v>
      </c>
      <c r="F39">
        <f t="shared" si="2"/>
        <v>3</v>
      </c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3:19" x14ac:dyDescent="0.25">
      <c r="C40" t="s">
        <v>6</v>
      </c>
      <c r="D40">
        <v>1</v>
      </c>
      <c r="E40">
        <v>4</v>
      </c>
      <c r="F40">
        <f t="shared" si="2"/>
        <v>4</v>
      </c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3:19" x14ac:dyDescent="0.25">
      <c r="C41" t="s">
        <v>7</v>
      </c>
      <c r="D41">
        <v>1</v>
      </c>
      <c r="E41">
        <v>24</v>
      </c>
      <c r="F41">
        <f t="shared" si="2"/>
        <v>24</v>
      </c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3:19" x14ac:dyDescent="0.25">
      <c r="C42" t="s">
        <v>8</v>
      </c>
      <c r="D42">
        <v>1</v>
      </c>
      <c r="E42">
        <v>8</v>
      </c>
      <c r="F42">
        <f t="shared" si="2"/>
        <v>8</v>
      </c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3:19" x14ac:dyDescent="0.25">
      <c r="C43" t="s">
        <v>13</v>
      </c>
      <c r="D43">
        <v>12</v>
      </c>
      <c r="E43">
        <v>22.2</v>
      </c>
      <c r="F43">
        <f>E43*D43</f>
        <v>266.39999999999998</v>
      </c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3:19" x14ac:dyDescent="0.25">
      <c r="C44" t="s">
        <v>16</v>
      </c>
      <c r="D44">
        <v>4</v>
      </c>
      <c r="E44">
        <v>1</v>
      </c>
      <c r="F44">
        <f>E44*D44</f>
        <v>4</v>
      </c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3:19" x14ac:dyDescent="0.25">
      <c r="C45" s="2" t="s">
        <v>17</v>
      </c>
      <c r="D45" s="1">
        <v>1</v>
      </c>
      <c r="E45" s="1">
        <v>8</v>
      </c>
      <c r="F45" s="1">
        <f>E45*D45</f>
        <v>8</v>
      </c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3:19" x14ac:dyDescent="0.25">
      <c r="C46" s="2"/>
      <c r="D46" s="1"/>
      <c r="E46" s="1"/>
      <c r="F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3:19" x14ac:dyDescent="0.25">
      <c r="G47" t="s">
        <v>12</v>
      </c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3:19" x14ac:dyDescent="0.25">
      <c r="G48">
        <f>(G37-H37)/G37</f>
        <v>0.91827485380116958</v>
      </c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3:19" x14ac:dyDescent="0.25"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3:19" x14ac:dyDescent="0.25">
      <c r="C50" s="3" t="s">
        <v>18</v>
      </c>
      <c r="D50" s="3"/>
      <c r="E50" s="3"/>
      <c r="F50" s="3"/>
      <c r="G50" s="3"/>
      <c r="H50" s="3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3:19" x14ac:dyDescent="0.25">
      <c r="F51" s="2" t="s">
        <v>11</v>
      </c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3:19" x14ac:dyDescent="0.25">
      <c r="D52" t="s">
        <v>1</v>
      </c>
      <c r="E52" t="s">
        <v>2</v>
      </c>
      <c r="F52" s="2"/>
      <c r="G52" t="s">
        <v>9</v>
      </c>
      <c r="H52" t="s">
        <v>10</v>
      </c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3:19" x14ac:dyDescent="0.25">
      <c r="C53" t="s">
        <v>0</v>
      </c>
      <c r="D53">
        <v>12</v>
      </c>
      <c r="E53">
        <v>0.5</v>
      </c>
      <c r="F53">
        <f>E53*D53</f>
        <v>6</v>
      </c>
      <c r="G53">
        <f>15*22.8*12</f>
        <v>4104</v>
      </c>
      <c r="H53">
        <f>SUM(F53:F62)</f>
        <v>335.4</v>
      </c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3:19" x14ac:dyDescent="0.25">
      <c r="C54" t="s">
        <v>3</v>
      </c>
      <c r="D54">
        <v>4</v>
      </c>
      <c r="E54">
        <v>3</v>
      </c>
      <c r="F54">
        <f t="shared" ref="F54:F58" si="3">E54*D54</f>
        <v>12</v>
      </c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3:19" x14ac:dyDescent="0.25">
      <c r="C55" t="s">
        <v>5</v>
      </c>
      <c r="D55">
        <v>1</v>
      </c>
      <c r="E55">
        <v>3</v>
      </c>
      <c r="F55">
        <f t="shared" si="3"/>
        <v>3</v>
      </c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3:19" x14ac:dyDescent="0.25">
      <c r="C56" t="s">
        <v>6</v>
      </c>
      <c r="D56">
        <v>1</v>
      </c>
      <c r="E56">
        <v>4</v>
      </c>
      <c r="F56">
        <f t="shared" si="3"/>
        <v>4</v>
      </c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3:19" x14ac:dyDescent="0.25">
      <c r="C57" t="s">
        <v>7</v>
      </c>
      <c r="D57">
        <v>1</v>
      </c>
      <c r="E57">
        <v>24</v>
      </c>
      <c r="F57">
        <f t="shared" si="3"/>
        <v>24</v>
      </c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3:19" x14ac:dyDescent="0.25">
      <c r="C58" t="s">
        <v>8</v>
      </c>
      <c r="D58">
        <v>1</v>
      </c>
      <c r="E58">
        <v>8</v>
      </c>
      <c r="F58">
        <f t="shared" si="3"/>
        <v>8</v>
      </c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3:19" x14ac:dyDescent="0.25">
      <c r="C59" t="s">
        <v>13</v>
      </c>
      <c r="D59">
        <v>12</v>
      </c>
      <c r="E59">
        <v>22.2</v>
      </c>
      <c r="F59">
        <f>E59*D59</f>
        <v>266.39999999999998</v>
      </c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3:19" x14ac:dyDescent="0.25">
      <c r="C60" t="s">
        <v>16</v>
      </c>
      <c r="D60">
        <v>4</v>
      </c>
      <c r="E60">
        <v>1</v>
      </c>
      <c r="F60">
        <f>E60*D60</f>
        <v>4</v>
      </c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3:19" x14ac:dyDescent="0.25">
      <c r="C61" s="2" t="s">
        <v>17</v>
      </c>
      <c r="D61" s="1">
        <v>1</v>
      </c>
      <c r="E61" s="1">
        <v>8</v>
      </c>
      <c r="F61" s="1">
        <f>E61*D61</f>
        <v>8</v>
      </c>
    </row>
    <row r="62" spans="3:19" x14ac:dyDescent="0.25">
      <c r="C62" s="2"/>
      <c r="D62" s="1"/>
      <c r="E62" s="1"/>
      <c r="F62" s="1"/>
    </row>
    <row r="63" spans="3:19" x14ac:dyDescent="0.25">
      <c r="G63" t="s">
        <v>12</v>
      </c>
    </row>
    <row r="64" spans="3:19" x14ac:dyDescent="0.25">
      <c r="G64">
        <f>(G53-H53)/G53</f>
        <v>0.91827485380116958</v>
      </c>
    </row>
  </sheetData>
  <mergeCells count="23">
    <mergeCell ref="J2:S27"/>
    <mergeCell ref="C1:S1"/>
    <mergeCell ref="J29:S29"/>
    <mergeCell ref="J30:S60"/>
    <mergeCell ref="C50:H50"/>
    <mergeCell ref="F51:F52"/>
    <mergeCell ref="C61:C62"/>
    <mergeCell ref="D61:D62"/>
    <mergeCell ref="E61:E62"/>
    <mergeCell ref="F61:F62"/>
    <mergeCell ref="C34:H34"/>
    <mergeCell ref="F35:F36"/>
    <mergeCell ref="C45:C46"/>
    <mergeCell ref="D45:D46"/>
    <mergeCell ref="E45:E46"/>
    <mergeCell ref="F45:F46"/>
    <mergeCell ref="F2:F3"/>
    <mergeCell ref="C17:H17"/>
    <mergeCell ref="F18:F19"/>
    <mergeCell ref="C28:C29"/>
    <mergeCell ref="D28:D29"/>
    <mergeCell ref="E28:E29"/>
    <mergeCell ref="F28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Medina</dc:creator>
  <cp:lastModifiedBy>Julian Medina</cp:lastModifiedBy>
  <dcterms:created xsi:type="dcterms:W3CDTF">2023-10-23T01:24:41Z</dcterms:created>
  <dcterms:modified xsi:type="dcterms:W3CDTF">2023-10-23T02:16:08Z</dcterms:modified>
</cp:coreProperties>
</file>