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zado" sheetId="1" r:id="rId4"/>
    <sheet state="visible" name="tradicional" sheetId="2" r:id="rId5"/>
  </sheets>
  <definedNames/>
  <calcPr/>
</workbook>
</file>

<file path=xl/sharedStrings.xml><?xml version="1.0" encoding="utf-8"?>
<sst xmlns="http://schemas.openxmlformats.org/spreadsheetml/2006/main" count="86" uniqueCount="36">
  <si>
    <t>KPIs</t>
  </si>
  <si>
    <t>Periodo de evaluación: 15 dias 2 horas</t>
  </si>
  <si>
    <t xml:space="preserve">volumen real de produccion </t>
  </si>
  <si>
    <t>15 dias 2 horas =21720 min</t>
  </si>
  <si>
    <t>Salida de defectuosos</t>
  </si>
  <si>
    <t>Q</t>
  </si>
  <si>
    <t>proceso</t>
  </si>
  <si>
    <t>working</t>
  </si>
  <si>
    <t>waiting</t>
  </si>
  <si>
    <t>blocked</t>
  </si>
  <si>
    <t>failed</t>
  </si>
  <si>
    <t>Corte laser</t>
  </si>
  <si>
    <t>Doblado CNC</t>
  </si>
  <si>
    <t>Soldadura</t>
  </si>
  <si>
    <t>Pintura</t>
  </si>
  <si>
    <t>Ensamble</t>
  </si>
  <si>
    <t xml:space="preserve">prom </t>
  </si>
  <si>
    <t>Indicadores</t>
  </si>
  <si>
    <t>Valor [min]</t>
  </si>
  <si>
    <t>A</t>
  </si>
  <si>
    <t>Tiempos de inactividad planeados [failed]</t>
  </si>
  <si>
    <t>PE</t>
  </si>
  <si>
    <t>Tiempos de inactividad  NO planeados [Blocked and waiting]</t>
  </si>
  <si>
    <t>Tiempo total de la planta</t>
  </si>
  <si>
    <t>OEE</t>
  </si>
  <si>
    <t>Tiempo de ejecucion real</t>
  </si>
  <si>
    <t xml:space="preserve">Volumen real de producción </t>
  </si>
  <si>
    <t>Tiempo de ciclo real [min]</t>
  </si>
  <si>
    <t>Tiempo de ciclo diseñado [min]</t>
  </si>
  <si>
    <t xml:space="preserve">Volumen real de producción en % </t>
  </si>
  <si>
    <t>Tiempo de ciclo real en %</t>
  </si>
  <si>
    <t>Volumen producción teorica</t>
  </si>
  <si>
    <t xml:space="preserve">Tiempo de ejecucion real </t>
  </si>
  <si>
    <t>Tiempo de ciclo real [Min]</t>
  </si>
  <si>
    <t>tasa de eficiencia</t>
  </si>
  <si>
    <t>eficiencia en velocidad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</si>
</sst>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0.000000000"/>
    <numFmt numFmtId="166" formatCode="0.00000%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/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7" fillId="2" fontId="1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7" fillId="3" fontId="1" numFmtId="0" xfId="0" applyAlignment="1" applyBorder="1" applyFill="1" applyFont="1">
      <alignment horizontal="center" readingOrder="0" vertical="center"/>
    </xf>
    <xf borderId="9" fillId="3" fontId="1" numFmtId="9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10" xfId="0" applyAlignment="1" applyBorder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vertical="center"/>
    </xf>
    <xf borderId="11" fillId="0" fontId="3" numFmtId="0" xfId="0" applyBorder="1" applyFont="1"/>
    <xf borderId="1" fillId="5" fontId="1" numFmtId="0" xfId="0" applyAlignment="1" applyBorder="1" applyFill="1" applyFont="1">
      <alignment horizontal="center" readingOrder="0" vertical="center"/>
    </xf>
    <xf borderId="10" fillId="5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readingOrder="0" vertical="center"/>
    </xf>
    <xf borderId="10" fillId="6" fontId="1" numFmtId="10" xfId="0" applyAlignment="1" applyBorder="1" applyFont="1" applyNumberForma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9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7" fontId="4" numFmtId="10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vertical="center"/>
    </xf>
    <xf borderId="10" fillId="8" fontId="1" numFmtId="4" xfId="0" applyAlignment="1" applyBorder="1" applyFont="1" applyNumberFormat="1">
      <alignment horizontal="center" readingOrder="0" vertical="center"/>
    </xf>
    <xf borderId="10" fillId="8" fontId="1" numFmtId="0" xfId="0" applyAlignment="1" applyBorder="1" applyFont="1">
      <alignment horizontal="center" readingOrder="0" vertical="center"/>
    </xf>
    <xf borderId="9" fillId="8" fontId="1" numFmtId="0" xfId="0" applyAlignment="1" applyBorder="1" applyFont="1">
      <alignment horizontal="center" readingOrder="0" vertical="center"/>
    </xf>
    <xf borderId="10" fillId="8" fontId="1" numFmtId="10" xfId="0" applyAlignment="1" applyBorder="1" applyFont="1" applyNumberFormat="1">
      <alignment horizontal="center" readingOrder="0" vertical="center"/>
    </xf>
    <xf borderId="1" fillId="8" fontId="1" numFmtId="4" xfId="0" applyAlignment="1" applyBorder="1" applyFont="1" applyNumberFormat="1">
      <alignment horizontal="center" readingOrder="0" vertical="center"/>
    </xf>
    <xf borderId="10" fillId="8" fontId="1" numFmtId="166" xfId="0" applyAlignment="1" applyBorder="1" applyFont="1" applyNumberFormat="1">
      <alignment horizontal="center" readingOrder="0" vertical="center"/>
    </xf>
    <xf borderId="10" fillId="8" fontId="1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5.jp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0</xdr:row>
      <xdr:rowOff>190500</xdr:rowOff>
    </xdr:from>
    <xdr:ext cx="4781550" cy="282892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26</xdr:row>
      <xdr:rowOff>180975</xdr:rowOff>
    </xdr:from>
    <xdr:ext cx="4781550" cy="2705100"/>
    <xdr:pic>
      <xdr:nvPicPr>
        <xdr:cNvPr id="0" name="image3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59</xdr:row>
      <xdr:rowOff>123825</xdr:rowOff>
    </xdr:from>
    <xdr:ext cx="4743450" cy="2876550"/>
    <xdr:pic>
      <xdr:nvPicPr>
        <xdr:cNvPr id="0" name="image2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75</xdr:row>
      <xdr:rowOff>28575</xdr:rowOff>
    </xdr:from>
    <xdr:ext cx="4781550" cy="2705100"/>
    <xdr:pic>
      <xdr:nvPicPr>
        <xdr:cNvPr id="0" name="image5.jp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89</xdr:row>
      <xdr:rowOff>114300</xdr:rowOff>
    </xdr:from>
    <xdr:ext cx="4819650" cy="282892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952500</xdr:colOff>
      <xdr:row>2</xdr:row>
      <xdr:rowOff>180975</xdr:rowOff>
    </xdr:from>
    <xdr:ext cx="4781550" cy="2705100"/>
    <xdr:pic>
      <xdr:nvPicPr>
        <xdr:cNvPr id="0" name="image3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31</xdr:row>
      <xdr:rowOff>123825</xdr:rowOff>
    </xdr:from>
    <xdr:ext cx="4743450" cy="2876550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47</xdr:row>
      <xdr:rowOff>28575</xdr:rowOff>
    </xdr:from>
    <xdr:ext cx="4781550" cy="2705100"/>
    <xdr:pic>
      <xdr:nvPicPr>
        <xdr:cNvPr id="0" name="image5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914400</xdr:colOff>
      <xdr:row>61</xdr:row>
      <xdr:rowOff>114300</xdr:rowOff>
    </xdr:from>
    <xdr:ext cx="4819650" cy="282892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C2" s="6"/>
      <c r="D2" s="6"/>
      <c r="E2" s="6"/>
      <c r="F2" s="6"/>
      <c r="G2" s="6"/>
      <c r="H2" s="6"/>
      <c r="I2" s="6"/>
      <c r="J2" s="6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/>
      <c r="C4" s="9"/>
      <c r="D4" s="1"/>
      <c r="E4" s="10" t="s">
        <v>1</v>
      </c>
      <c r="F4" s="3"/>
      <c r="G4" s="3"/>
      <c r="H4" s="3"/>
      <c r="I4" s="4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/>
      <c r="C5" s="1"/>
      <c r="D5" s="1"/>
      <c r="E5" s="5"/>
      <c r="F5" s="6"/>
      <c r="G5" s="6"/>
      <c r="H5" s="6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75" customHeight="1">
      <c r="A8" s="11" t="s">
        <v>2</v>
      </c>
      <c r="B8" s="12"/>
      <c r="C8" s="13">
        <v>631.0</v>
      </c>
      <c r="D8" s="1"/>
      <c r="E8" s="1"/>
      <c r="F8" s="10" t="s">
        <v>3</v>
      </c>
      <c r="G8" s="3"/>
      <c r="H8" s="3"/>
      <c r="I8" s="3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1" t="s">
        <v>4</v>
      </c>
      <c r="B9" s="12"/>
      <c r="C9" s="14">
        <f>-((C10*C8)-C8)</f>
        <v>31.55</v>
      </c>
      <c r="D9" s="1"/>
      <c r="E9" s="1"/>
      <c r="F9" s="5"/>
      <c r="G9" s="6"/>
      <c r="H9" s="6"/>
      <c r="I9" s="6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5" t="s">
        <v>5</v>
      </c>
      <c r="B10" s="12"/>
      <c r="C10" s="16">
        <v>0.95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7" t="s">
        <v>6</v>
      </c>
      <c r="G11" s="17" t="s">
        <v>7</v>
      </c>
      <c r="H11" s="17" t="s">
        <v>8</v>
      </c>
      <c r="I11" s="17" t="s">
        <v>9</v>
      </c>
      <c r="J11" s="17" t="s">
        <v>10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7" t="s">
        <v>11</v>
      </c>
      <c r="G12" s="18">
        <v>0.7562</v>
      </c>
      <c r="H12" s="18">
        <v>0.0013</v>
      </c>
      <c r="I12" s="18">
        <v>0.1628</v>
      </c>
      <c r="J12" s="18">
        <v>0.0798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7" t="s">
        <v>12</v>
      </c>
      <c r="G13" s="18">
        <v>0.7393</v>
      </c>
      <c r="H13" s="18">
        <v>0.1779</v>
      </c>
      <c r="I13" s="18">
        <v>0.1779</v>
      </c>
      <c r="J13" s="18">
        <v>0.0792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7" t="s">
        <v>13</v>
      </c>
      <c r="G14" s="18">
        <v>0.7938</v>
      </c>
      <c r="H14" s="18">
        <v>0.1237</v>
      </c>
      <c r="I14" s="18">
        <v>0.1237</v>
      </c>
      <c r="J14" s="18">
        <v>0.0794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7" t="s">
        <v>14</v>
      </c>
      <c r="G15" s="18">
        <v>0.7746</v>
      </c>
      <c r="H15" s="18">
        <v>0.0053</v>
      </c>
      <c r="I15" s="18">
        <v>0.1418</v>
      </c>
      <c r="J15" s="18">
        <v>0.0782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7" t="s">
        <v>15</v>
      </c>
      <c r="G16" s="18">
        <v>0.6974</v>
      </c>
      <c r="H16" s="18">
        <v>0.0043</v>
      </c>
      <c r="I16" s="18">
        <v>7.0E-4</v>
      </c>
      <c r="J16" s="18">
        <v>0.2976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7" t="s">
        <v>16</v>
      </c>
      <c r="G17" s="18">
        <f t="shared" ref="G17:J17" si="1">SUM(G12:G16)/5</f>
        <v>0.75226</v>
      </c>
      <c r="H17" s="18">
        <f t="shared" si="1"/>
        <v>0.0625</v>
      </c>
      <c r="I17" s="18">
        <f t="shared" si="1"/>
        <v>0.12138</v>
      </c>
      <c r="J17" s="18">
        <f t="shared" si="1"/>
        <v>0.12284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C18" s="1"/>
      <c r="D18" s="1"/>
      <c r="E18" s="1"/>
      <c r="F18" s="8"/>
      <c r="G18" s="19"/>
      <c r="H18" s="8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>
      <c r="A20" s="8"/>
      <c r="C20" s="8"/>
      <c r="D20" s="8"/>
      <c r="E20" s="1"/>
      <c r="F20" s="8"/>
      <c r="G20" s="19"/>
      <c r="H20" s="8"/>
      <c r="I20" s="8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/>
      <c r="C21" s="8"/>
      <c r="D21" s="1"/>
      <c r="E21" s="1"/>
      <c r="F21" s="8"/>
      <c r="G21" s="19"/>
      <c r="H21" s="8"/>
      <c r="I21" s="8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1"/>
      <c r="D22" s="1"/>
      <c r="E22" s="1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/>
      <c r="C23" s="8"/>
      <c r="D23" s="8"/>
      <c r="E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/>
      <c r="C24" s="8"/>
      <c r="D24" s="1"/>
      <c r="E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C25" s="1"/>
      <c r="D25" s="1"/>
      <c r="E25" s="1"/>
      <c r="F25" s="20" t="s">
        <v>17</v>
      </c>
      <c r="G25" s="4"/>
      <c r="H25" s="21" t="s">
        <v>18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/>
      <c r="C26" s="8"/>
      <c r="D26" s="1"/>
      <c r="E26" s="1"/>
      <c r="F26" s="5"/>
      <c r="G26" s="7"/>
      <c r="H26" s="22"/>
      <c r="I26" s="1"/>
      <c r="J26" s="1"/>
      <c r="K26" s="23" t="s">
        <v>19</v>
      </c>
      <c r="L26" s="4"/>
      <c r="M26" s="24">
        <f>H35</f>
        <v>0.69328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/>
      <c r="C27" s="8"/>
      <c r="D27" s="1"/>
      <c r="E27" s="1"/>
      <c r="F27" s="25" t="s">
        <v>20</v>
      </c>
      <c r="G27" s="4"/>
      <c r="H27" s="26">
        <f>21720*J17</f>
        <v>2668.0848</v>
      </c>
      <c r="I27" s="8"/>
      <c r="K27" s="5"/>
      <c r="L27" s="7"/>
      <c r="M27" s="2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5"/>
      <c r="G28" s="7"/>
      <c r="H28" s="22"/>
      <c r="K28" s="27" t="s">
        <v>21</v>
      </c>
      <c r="L28" s="4"/>
      <c r="M28" s="28">
        <f>D66</f>
        <v>0.7843922652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25" t="s">
        <v>22</v>
      </c>
      <c r="G29" s="4"/>
      <c r="H29" s="26">
        <f>21720*(H17+I17)</f>
        <v>3993.8736</v>
      </c>
      <c r="I29" s="8"/>
      <c r="J29" s="1"/>
      <c r="K29" s="5"/>
      <c r="L29" s="7"/>
      <c r="M29" s="2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5"/>
      <c r="G30" s="7"/>
      <c r="H30" s="22"/>
      <c r="J30" s="1"/>
      <c r="K30" s="29" t="s">
        <v>5</v>
      </c>
      <c r="M30" s="30">
        <f>C10</f>
        <v>0.95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8"/>
      <c r="C31" s="31"/>
      <c r="D31" s="1"/>
      <c r="E31" s="1"/>
      <c r="F31" s="32" t="s">
        <v>23</v>
      </c>
      <c r="G31" s="4"/>
      <c r="H31" s="33">
        <f>21720</f>
        <v>21720</v>
      </c>
      <c r="I31" s="8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/>
      <c r="C32" s="34"/>
      <c r="D32" s="1"/>
      <c r="E32" s="1"/>
      <c r="F32" s="5"/>
      <c r="G32" s="7"/>
      <c r="H32" s="22"/>
      <c r="J32" s="1"/>
      <c r="K32" s="35" t="s">
        <v>24</v>
      </c>
      <c r="M32" s="36">
        <f>M30*M28*M26</f>
        <v>0.5166132961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/>
      <c r="C33" s="37"/>
      <c r="D33" s="1"/>
      <c r="E33" s="1"/>
      <c r="F33" s="32" t="s">
        <v>25</v>
      </c>
      <c r="G33" s="4"/>
      <c r="H33" s="33">
        <f>H31-H29-H27</f>
        <v>15058.0416</v>
      </c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5"/>
      <c r="G34" s="7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23" t="s">
        <v>19</v>
      </c>
      <c r="G35" s="4"/>
      <c r="H35" s="24">
        <f>H33/H31</f>
        <v>0.69328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5"/>
      <c r="G36" s="7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8"/>
      <c r="B40" s="38"/>
      <c r="C40" s="38"/>
      <c r="D40" s="38"/>
      <c r="E40" s="1"/>
      <c r="F40" s="39" t="s">
        <v>26</v>
      </c>
      <c r="G40" s="4"/>
      <c r="H40" s="40">
        <v>631.0</v>
      </c>
      <c r="I40" s="1"/>
      <c r="J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8"/>
      <c r="B41" s="38"/>
      <c r="C41" s="38"/>
      <c r="D41" s="38"/>
      <c r="E41" s="1"/>
      <c r="F41" s="5"/>
      <c r="G41" s="7"/>
      <c r="H41" s="22"/>
      <c r="I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8"/>
      <c r="B42" s="38"/>
      <c r="C42" s="38"/>
      <c r="D42" s="38"/>
      <c r="E42" s="1"/>
      <c r="F42" s="39" t="s">
        <v>27</v>
      </c>
      <c r="G42" s="4"/>
      <c r="H42" s="41">
        <v>34.42</v>
      </c>
      <c r="I42" s="1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8"/>
      <c r="B43" s="38"/>
      <c r="C43" s="38"/>
      <c r="D43" s="38"/>
      <c r="E43" s="1"/>
      <c r="F43" s="5"/>
      <c r="G43" s="7"/>
      <c r="H43" s="22"/>
      <c r="I43" s="1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8"/>
      <c r="B44" s="38"/>
      <c r="C44" s="38"/>
      <c r="D44" s="38"/>
      <c r="E44" s="1"/>
      <c r="F44" s="42"/>
      <c r="G44" s="42"/>
      <c r="H44" s="42"/>
      <c r="I44" s="1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8"/>
      <c r="B45" s="38"/>
      <c r="C45" s="38"/>
      <c r="D45" s="38"/>
      <c r="E45" s="1"/>
      <c r="F45" s="42"/>
      <c r="G45" s="42"/>
      <c r="H45" s="42"/>
      <c r="I45" s="1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8"/>
      <c r="B46" s="38"/>
      <c r="C46" s="38"/>
      <c r="D46" s="38"/>
      <c r="E46" s="1"/>
      <c r="F46" s="39" t="s">
        <v>28</v>
      </c>
      <c r="G46" s="4"/>
      <c r="H46" s="41">
        <v>27.0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8"/>
      <c r="B47" s="38"/>
      <c r="C47" s="38"/>
      <c r="D47" s="38"/>
      <c r="E47" s="1"/>
      <c r="F47" s="5"/>
      <c r="G47" s="7"/>
      <c r="H47" s="2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8"/>
      <c r="B48" s="39" t="s">
        <v>29</v>
      </c>
      <c r="C48" s="4"/>
      <c r="D48" s="43">
        <f>H40/H63</f>
        <v>0.7843922652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8"/>
      <c r="B49" s="5"/>
      <c r="C49" s="7"/>
      <c r="D49" s="2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8"/>
      <c r="B50" s="39" t="s">
        <v>30</v>
      </c>
      <c r="C50" s="4"/>
      <c r="D50" s="43">
        <f>H46/H42</f>
        <v>0.7844276583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8"/>
      <c r="B51" s="5"/>
      <c r="C51" s="7"/>
      <c r="D51" s="2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8"/>
      <c r="B52" s="39" t="s">
        <v>26</v>
      </c>
      <c r="C52" s="4"/>
      <c r="D52" s="40">
        <v>631.0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8"/>
      <c r="B53" s="5"/>
      <c r="C53" s="7"/>
      <c r="D53" s="2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8"/>
      <c r="B54" s="39" t="s">
        <v>31</v>
      </c>
      <c r="C54" s="4"/>
      <c r="D54" s="44">
        <f>H31/H46</f>
        <v>804.4444444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8"/>
      <c r="B55" s="5"/>
      <c r="C55" s="7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8"/>
      <c r="B56" s="39" t="s">
        <v>32</v>
      </c>
      <c r="C56" s="4"/>
      <c r="D56" s="41">
        <v>21720.0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8"/>
      <c r="B57" s="5"/>
      <c r="C57" s="7"/>
      <c r="D57" s="22"/>
      <c r="E57" s="1"/>
      <c r="F57" s="39"/>
      <c r="G57" s="4"/>
      <c r="H57" s="39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8"/>
      <c r="B58" s="39" t="s">
        <v>28</v>
      </c>
      <c r="C58" s="4"/>
      <c r="D58" s="41">
        <f>H46</f>
        <v>27</v>
      </c>
      <c r="E58" s="1"/>
      <c r="F58" s="5"/>
      <c r="G58" s="7"/>
      <c r="H58" s="5"/>
      <c r="J58" s="8"/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8"/>
      <c r="B59" s="5"/>
      <c r="C59" s="7"/>
      <c r="D59" s="22"/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8"/>
      <c r="B60" s="39" t="s">
        <v>33</v>
      </c>
      <c r="C60" s="4"/>
      <c r="D60" s="41">
        <f>H42</f>
        <v>34.42</v>
      </c>
      <c r="E60" s="1"/>
      <c r="F60" s="39" t="s">
        <v>25</v>
      </c>
      <c r="G60" s="4"/>
      <c r="H60" s="44">
        <v>21720.0</v>
      </c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8"/>
      <c r="B61" s="5"/>
      <c r="C61" s="7"/>
      <c r="D61" s="22"/>
      <c r="E61" s="1"/>
      <c r="F61" s="5"/>
      <c r="G61" s="7"/>
      <c r="H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8"/>
      <c r="B62" s="39" t="s">
        <v>34</v>
      </c>
      <c r="C62" s="4"/>
      <c r="D62" s="45">
        <f>H40*H42/D56</f>
        <v>0.9999548803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8"/>
      <c r="B63" s="5"/>
      <c r="C63" s="7"/>
      <c r="D63" s="22"/>
      <c r="E63" s="1"/>
      <c r="F63" s="39" t="s">
        <v>31</v>
      </c>
      <c r="G63" s="4"/>
      <c r="H63" s="44">
        <f>H31/H46</f>
        <v>804.4444444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9" t="s">
        <v>35</v>
      </c>
      <c r="C64" s="4"/>
      <c r="D64" s="46">
        <f>H46/H42</f>
        <v>0.7844276583</v>
      </c>
      <c r="E64" s="1"/>
      <c r="F64" s="5"/>
      <c r="G64" s="7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5"/>
      <c r="C65" s="7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7" t="s">
        <v>21</v>
      </c>
      <c r="C66" s="4"/>
      <c r="D66" s="28">
        <f>D64*D62</f>
        <v>0.7843922652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5"/>
      <c r="C67" s="7"/>
      <c r="D67" s="22"/>
      <c r="E67" s="1"/>
      <c r="I67" s="1"/>
      <c r="M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I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I71" s="1"/>
      <c r="J71" s="1"/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I72" s="1"/>
      <c r="J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</sheetData>
  <mergeCells count="85">
    <mergeCell ref="F40:G41"/>
    <mergeCell ref="H40:H41"/>
    <mergeCell ref="J40:K41"/>
    <mergeCell ref="L40:L41"/>
    <mergeCell ref="M40:M41"/>
    <mergeCell ref="F42:G43"/>
    <mergeCell ref="H42:H43"/>
    <mergeCell ref="D56:D57"/>
    <mergeCell ref="F57:G58"/>
    <mergeCell ref="H57:H58"/>
    <mergeCell ref="I57:I58"/>
    <mergeCell ref="B58:C59"/>
    <mergeCell ref="D58:D59"/>
    <mergeCell ref="J58:K59"/>
    <mergeCell ref="L58:L59"/>
    <mergeCell ref="M58:M59"/>
    <mergeCell ref="B60:C61"/>
    <mergeCell ref="D60:D61"/>
    <mergeCell ref="I60:I61"/>
    <mergeCell ref="B64:C65"/>
    <mergeCell ref="B66:C67"/>
    <mergeCell ref="D66:D67"/>
    <mergeCell ref="M67:M68"/>
    <mergeCell ref="F60:G61"/>
    <mergeCell ref="H60:H61"/>
    <mergeCell ref="B62:C63"/>
    <mergeCell ref="D62:D63"/>
    <mergeCell ref="F63:G64"/>
    <mergeCell ref="H63:H64"/>
    <mergeCell ref="D64:D65"/>
    <mergeCell ref="B52:C53"/>
    <mergeCell ref="D52:D53"/>
    <mergeCell ref="B54:C55"/>
    <mergeCell ref="D54:D55"/>
    <mergeCell ref="F46:G47"/>
    <mergeCell ref="H46:H47"/>
    <mergeCell ref="B48:C49"/>
    <mergeCell ref="D48:D49"/>
    <mergeCell ref="B56:C57"/>
    <mergeCell ref="B50:C51"/>
    <mergeCell ref="D50:D51"/>
    <mergeCell ref="B1:K2"/>
    <mergeCell ref="A4:B4"/>
    <mergeCell ref="E4:I5"/>
    <mergeCell ref="A5:B5"/>
    <mergeCell ref="A6:B6"/>
    <mergeCell ref="A8:B8"/>
    <mergeCell ref="F8:J9"/>
    <mergeCell ref="A9:B9"/>
    <mergeCell ref="A10:B10"/>
    <mergeCell ref="A20:B20"/>
    <mergeCell ref="A21:B21"/>
    <mergeCell ref="A22:B22"/>
    <mergeCell ref="A18:B18"/>
    <mergeCell ref="A26:B26"/>
    <mergeCell ref="A27:B27"/>
    <mergeCell ref="A31:B31"/>
    <mergeCell ref="A32:B32"/>
    <mergeCell ref="A33:B33"/>
    <mergeCell ref="A23:B23"/>
    <mergeCell ref="A24:B24"/>
    <mergeCell ref="A25:B25"/>
    <mergeCell ref="F25:G26"/>
    <mergeCell ref="H25:H26"/>
    <mergeCell ref="K26:L27"/>
    <mergeCell ref="M26:M27"/>
    <mergeCell ref="K28:L29"/>
    <mergeCell ref="K30:L31"/>
    <mergeCell ref="M30:M31"/>
    <mergeCell ref="K32:L33"/>
    <mergeCell ref="M32:M33"/>
    <mergeCell ref="F27:G28"/>
    <mergeCell ref="H27:H28"/>
    <mergeCell ref="I27:I28"/>
    <mergeCell ref="M28:M29"/>
    <mergeCell ref="F29:G30"/>
    <mergeCell ref="H29:H30"/>
    <mergeCell ref="I29:I30"/>
    <mergeCell ref="F31:G32"/>
    <mergeCell ref="H31:H32"/>
    <mergeCell ref="I31:I32"/>
    <mergeCell ref="F33:G34"/>
    <mergeCell ref="F35:G36"/>
    <mergeCell ref="H35:H36"/>
    <mergeCell ref="H33:H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5"/>
      <c r="C2" s="6"/>
      <c r="D2" s="6"/>
      <c r="E2" s="6"/>
      <c r="F2" s="6"/>
      <c r="G2" s="6"/>
      <c r="H2" s="6"/>
      <c r="I2" s="6"/>
      <c r="J2" s="6"/>
      <c r="K2" s="7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8"/>
      <c r="C4" s="9"/>
      <c r="D4" s="1"/>
      <c r="E4" s="10" t="s">
        <v>1</v>
      </c>
      <c r="F4" s="3"/>
      <c r="G4" s="3"/>
      <c r="H4" s="3"/>
      <c r="I4" s="4"/>
      <c r="J4" s="8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8"/>
      <c r="C5" s="1"/>
      <c r="D5" s="1"/>
      <c r="E5" s="5"/>
      <c r="F5" s="6"/>
      <c r="G5" s="6"/>
      <c r="H5" s="6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36.0" customHeight="1">
      <c r="A8" s="11" t="s">
        <v>2</v>
      </c>
      <c r="B8" s="12"/>
      <c r="C8" s="13">
        <v>391.0</v>
      </c>
      <c r="D8" s="1"/>
      <c r="E8" s="1"/>
      <c r="F8" s="10" t="s">
        <v>3</v>
      </c>
      <c r="G8" s="3"/>
      <c r="H8" s="3"/>
      <c r="I8" s="3"/>
      <c r="J8" s="4"/>
      <c r="K8" s="1"/>
      <c r="L8" s="1"/>
      <c r="M8" s="1"/>
      <c r="N8" s="1"/>
      <c r="O8" s="1"/>
      <c r="P8" s="1"/>
      <c r="Q8" s="1"/>
      <c r="R8" s="1"/>
      <c r="S8" s="1"/>
      <c r="T8" s="1"/>
    </row>
    <row r="9" ht="36.0" customHeight="1">
      <c r="A9" s="11" t="s">
        <v>4</v>
      </c>
      <c r="B9" s="12"/>
      <c r="C9" s="14">
        <f>-((C10*C8)-C8)</f>
        <v>58.65</v>
      </c>
      <c r="D9" s="1"/>
      <c r="E9" s="1"/>
      <c r="F9" s="5"/>
      <c r="G9" s="6"/>
      <c r="H9" s="6"/>
      <c r="I9" s="6"/>
      <c r="J9" s="7"/>
      <c r="K9" s="1"/>
      <c r="L9" s="1"/>
      <c r="M9" s="1"/>
      <c r="N9" s="1"/>
      <c r="O9" s="1"/>
      <c r="P9" s="1"/>
      <c r="Q9" s="1"/>
      <c r="R9" s="1"/>
      <c r="S9" s="1"/>
      <c r="T9" s="1"/>
    </row>
    <row r="10" ht="36.0" customHeight="1">
      <c r="A10" s="15" t="s">
        <v>5</v>
      </c>
      <c r="B10" s="12"/>
      <c r="C10" s="16">
        <v>0.85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1"/>
      <c r="C11" s="1"/>
      <c r="D11" s="1"/>
      <c r="E11" s="1"/>
      <c r="F11" s="17" t="s">
        <v>6</v>
      </c>
      <c r="G11" s="17" t="s">
        <v>7</v>
      </c>
      <c r="H11" s="17" t="s">
        <v>8</v>
      </c>
      <c r="I11" s="17" t="s">
        <v>9</v>
      </c>
      <c r="J11" s="17" t="s">
        <v>10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7" t="s">
        <v>11</v>
      </c>
      <c r="G12" s="18">
        <v>0.6606</v>
      </c>
      <c r="H12" s="18">
        <v>5.0E-4</v>
      </c>
      <c r="I12" s="18">
        <v>0.1389</v>
      </c>
      <c r="J12" s="18">
        <v>0.2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1"/>
      <c r="C13" s="1"/>
      <c r="D13" s="1"/>
      <c r="E13" s="1"/>
      <c r="F13" s="17" t="s">
        <v>12</v>
      </c>
      <c r="G13" s="18">
        <v>0.798</v>
      </c>
      <c r="H13" s="18">
        <v>0.002</v>
      </c>
      <c r="I13" s="18">
        <v>0.0</v>
      </c>
      <c r="J13" s="18">
        <v>0.2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1"/>
      <c r="C14" s="1"/>
      <c r="D14" s="1"/>
      <c r="E14" s="1"/>
      <c r="F14" s="17" t="s">
        <v>13</v>
      </c>
      <c r="G14" s="18">
        <v>0.4976</v>
      </c>
      <c r="H14" s="18">
        <v>0.2989</v>
      </c>
      <c r="I14" s="18">
        <v>9.0E-4</v>
      </c>
      <c r="J14" s="18">
        <v>0.2027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1"/>
      <c r="C15" s="1"/>
      <c r="D15" s="1"/>
      <c r="E15" s="1"/>
      <c r="F15" s="17" t="s">
        <v>14</v>
      </c>
      <c r="G15" s="18">
        <v>0.6498</v>
      </c>
      <c r="H15" s="18">
        <v>0.1518</v>
      </c>
      <c r="I15" s="18">
        <v>7.0E-4</v>
      </c>
      <c r="J15" s="18">
        <v>0.1977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1"/>
      <c r="C16" s="1"/>
      <c r="D16" s="1"/>
      <c r="E16" s="1"/>
      <c r="F16" s="17" t="s">
        <v>15</v>
      </c>
      <c r="G16" s="18">
        <v>0.4503</v>
      </c>
      <c r="H16" s="18">
        <v>0.3526</v>
      </c>
      <c r="I16" s="18">
        <v>7.0E-4</v>
      </c>
      <c r="J16" s="18">
        <v>0.1965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1"/>
      <c r="C17" s="1"/>
      <c r="D17" s="1"/>
      <c r="E17" s="1"/>
      <c r="F17" s="17" t="s">
        <v>16</v>
      </c>
      <c r="G17" s="18">
        <f t="shared" ref="G17:J17" si="1">SUM(G12:G16)/5</f>
        <v>0.61126</v>
      </c>
      <c r="H17" s="18">
        <f t="shared" si="1"/>
        <v>0.16116</v>
      </c>
      <c r="I17" s="18">
        <f t="shared" si="1"/>
        <v>0.02824</v>
      </c>
      <c r="J17" s="18">
        <f t="shared" si="1"/>
        <v>0.19938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8"/>
      <c r="C18" s="1"/>
      <c r="D18" s="1"/>
      <c r="E18" s="1"/>
      <c r="F18" s="8"/>
      <c r="G18" s="19"/>
      <c r="H18" s="8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</row>
    <row r="20">
      <c r="A20" s="8"/>
      <c r="C20" s="8"/>
      <c r="D20" s="8"/>
      <c r="E20" s="1"/>
      <c r="F20" s="8"/>
      <c r="G20" s="19"/>
      <c r="H20" s="8"/>
      <c r="I20" s="8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8"/>
      <c r="C21" s="8"/>
      <c r="D21" s="1"/>
      <c r="E21" s="1"/>
      <c r="F21" s="8"/>
      <c r="G21" s="19"/>
      <c r="H21" s="8"/>
      <c r="I21" s="8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C22" s="1"/>
      <c r="D22" s="1"/>
      <c r="E22" s="1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8"/>
      <c r="C23" s="8"/>
      <c r="D23" s="8"/>
      <c r="E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8"/>
      <c r="C24" s="8"/>
      <c r="D24" s="1"/>
      <c r="E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C25" s="1"/>
      <c r="D25" s="1"/>
      <c r="E25" s="1"/>
      <c r="F25" s="20" t="s">
        <v>17</v>
      </c>
      <c r="G25" s="4"/>
      <c r="H25" s="21" t="s">
        <v>18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8"/>
      <c r="C26" s="8"/>
      <c r="D26" s="1"/>
      <c r="E26" s="1"/>
      <c r="F26" s="5"/>
      <c r="G26" s="7"/>
      <c r="H26" s="22"/>
      <c r="I26" s="1"/>
      <c r="J26" s="1"/>
      <c r="K26" s="23" t="s">
        <v>19</v>
      </c>
      <c r="L26" s="4"/>
      <c r="M26" s="24">
        <f>H35</f>
        <v>0.61122</v>
      </c>
      <c r="N26" s="1"/>
      <c r="O26" s="1"/>
      <c r="P26" s="1"/>
      <c r="Q26" s="1"/>
      <c r="R26" s="1"/>
      <c r="S26" s="1"/>
      <c r="T26" s="1"/>
    </row>
    <row r="27">
      <c r="A27" s="8"/>
      <c r="C27" s="8"/>
      <c r="D27" s="1"/>
      <c r="E27" s="1"/>
      <c r="F27" s="25" t="s">
        <v>20</v>
      </c>
      <c r="G27" s="4"/>
      <c r="H27" s="26">
        <f>21720*J17</f>
        <v>4330.5336</v>
      </c>
      <c r="I27" s="8"/>
      <c r="K27" s="5"/>
      <c r="L27" s="7"/>
      <c r="M27" s="22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5"/>
      <c r="G28" s="7"/>
      <c r="H28" s="22"/>
      <c r="K28" s="27" t="s">
        <v>21</v>
      </c>
      <c r="L28" s="4"/>
      <c r="M28" s="28">
        <f>D66</f>
        <v>0.7200736648</v>
      </c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25" t="s">
        <v>22</v>
      </c>
      <c r="G29" s="4"/>
      <c r="H29" s="26">
        <f>21720*(H17+I17)</f>
        <v>4113.768</v>
      </c>
      <c r="I29" s="8"/>
      <c r="J29" s="1"/>
      <c r="K29" s="5"/>
      <c r="L29" s="7"/>
      <c r="M29" s="22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5"/>
      <c r="G30" s="7"/>
      <c r="H30" s="22"/>
      <c r="J30" s="1"/>
      <c r="K30" s="29" t="s">
        <v>5</v>
      </c>
      <c r="M30" s="30">
        <f>C10</f>
        <v>0.85</v>
      </c>
      <c r="N30" s="1"/>
      <c r="O30" s="1"/>
      <c r="P30" s="1"/>
      <c r="Q30" s="1"/>
      <c r="R30" s="1"/>
      <c r="S30" s="1"/>
      <c r="T30" s="1"/>
    </row>
    <row r="31">
      <c r="A31" s="8"/>
      <c r="C31" s="31"/>
      <c r="D31" s="1"/>
      <c r="E31" s="1"/>
      <c r="F31" s="32" t="s">
        <v>23</v>
      </c>
      <c r="G31" s="4"/>
      <c r="H31" s="33">
        <f>21720</f>
        <v>21720</v>
      </c>
      <c r="I31" s="8"/>
      <c r="J31" s="1"/>
      <c r="N31" s="1"/>
      <c r="O31" s="1"/>
      <c r="P31" s="1"/>
      <c r="Q31" s="1"/>
      <c r="R31" s="1"/>
      <c r="S31" s="1"/>
      <c r="T31" s="1"/>
    </row>
    <row r="32">
      <c r="A32" s="8"/>
      <c r="C32" s="34"/>
      <c r="D32" s="1"/>
      <c r="E32" s="1"/>
      <c r="F32" s="5"/>
      <c r="G32" s="7"/>
      <c r="H32" s="22"/>
      <c r="J32" s="1"/>
      <c r="K32" s="35" t="s">
        <v>24</v>
      </c>
      <c r="M32" s="36">
        <f>M30*M28*M26</f>
        <v>0.3741049116</v>
      </c>
      <c r="N32" s="1"/>
      <c r="O32" s="1"/>
      <c r="P32" s="1"/>
      <c r="Q32" s="1"/>
      <c r="R32" s="1"/>
      <c r="S32" s="1"/>
      <c r="T32" s="1"/>
    </row>
    <row r="33">
      <c r="A33" s="8"/>
      <c r="C33" s="37"/>
      <c r="D33" s="1"/>
      <c r="E33" s="1"/>
      <c r="F33" s="32" t="s">
        <v>25</v>
      </c>
      <c r="G33" s="4"/>
      <c r="H33" s="33">
        <f>H31-H29-H27</f>
        <v>13275.6984</v>
      </c>
      <c r="I33" s="1"/>
      <c r="J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5"/>
      <c r="G34" s="7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23" t="s">
        <v>19</v>
      </c>
      <c r="G35" s="4"/>
      <c r="H35" s="24">
        <f>H33/H31</f>
        <v>0.61122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5"/>
      <c r="G36" s="7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38"/>
      <c r="B40" s="38"/>
      <c r="C40" s="38"/>
      <c r="D40" s="38"/>
      <c r="E40" s="1"/>
      <c r="F40" s="39" t="s">
        <v>26</v>
      </c>
      <c r="G40" s="4"/>
      <c r="H40" s="40">
        <v>391.0</v>
      </c>
      <c r="I40" s="1"/>
      <c r="J40" s="8"/>
      <c r="L40" s="8"/>
      <c r="M40" s="8"/>
      <c r="N40" s="1"/>
      <c r="O40" s="1"/>
      <c r="P40" s="1"/>
      <c r="Q40" s="1"/>
      <c r="R40" s="1"/>
      <c r="S40" s="1"/>
      <c r="T40" s="1"/>
    </row>
    <row r="41">
      <c r="A41" s="38"/>
      <c r="B41" s="38"/>
      <c r="C41" s="38"/>
      <c r="D41" s="38"/>
      <c r="E41" s="1"/>
      <c r="F41" s="5"/>
      <c r="G41" s="7"/>
      <c r="H41" s="22"/>
      <c r="I41" s="1"/>
      <c r="N41" s="1"/>
      <c r="O41" s="1"/>
      <c r="P41" s="1"/>
      <c r="Q41" s="1"/>
      <c r="R41" s="1"/>
      <c r="S41" s="1"/>
      <c r="T41" s="1"/>
    </row>
    <row r="42">
      <c r="A42" s="38"/>
      <c r="B42" s="38"/>
      <c r="C42" s="38"/>
      <c r="D42" s="38"/>
      <c r="E42" s="1"/>
      <c r="F42" s="39" t="s">
        <v>27</v>
      </c>
      <c r="G42" s="4"/>
      <c r="H42" s="41">
        <v>68.0</v>
      </c>
      <c r="I42" s="1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</row>
    <row r="43">
      <c r="A43" s="38"/>
      <c r="B43" s="38"/>
      <c r="C43" s="38"/>
      <c r="D43" s="38"/>
      <c r="E43" s="1"/>
      <c r="F43" s="5"/>
      <c r="G43" s="7"/>
      <c r="H43" s="22"/>
      <c r="I43" s="1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</row>
    <row r="44">
      <c r="A44" s="38"/>
      <c r="B44" s="38"/>
      <c r="C44" s="38"/>
      <c r="D44" s="38"/>
      <c r="E44" s="1"/>
      <c r="F44" s="42"/>
      <c r="G44" s="42"/>
      <c r="H44" s="42"/>
      <c r="I44" s="1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</row>
    <row r="45">
      <c r="A45" s="38"/>
      <c r="B45" s="38"/>
      <c r="C45" s="38"/>
      <c r="D45" s="38"/>
      <c r="E45" s="1"/>
      <c r="F45" s="42"/>
      <c r="G45" s="42"/>
      <c r="H45" s="42"/>
      <c r="I45" s="1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</row>
    <row r="46">
      <c r="A46" s="38"/>
      <c r="B46" s="38"/>
      <c r="C46" s="38"/>
      <c r="D46" s="38"/>
      <c r="E46" s="1"/>
      <c r="F46" s="39" t="s">
        <v>28</v>
      </c>
      <c r="G46" s="4"/>
      <c r="H46" s="41">
        <v>40.0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38"/>
      <c r="B47" s="38"/>
      <c r="C47" s="38"/>
      <c r="D47" s="38"/>
      <c r="E47" s="1"/>
      <c r="F47" s="5"/>
      <c r="G47" s="7"/>
      <c r="H47" s="2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38"/>
      <c r="B48" s="39" t="s">
        <v>29</v>
      </c>
      <c r="C48" s="4"/>
      <c r="D48" s="43" t="str">
        <f>H40/H63</f>
        <v>#DIV/0!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38"/>
      <c r="B49" s="5"/>
      <c r="C49" s="7"/>
      <c r="D49" s="2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38"/>
      <c r="B50" s="39" t="s">
        <v>30</v>
      </c>
      <c r="C50" s="4"/>
      <c r="D50" s="43">
        <f>H46/H42</f>
        <v>0.5882352941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38"/>
      <c r="B51" s="5"/>
      <c r="C51" s="7"/>
      <c r="D51" s="2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38"/>
      <c r="B52" s="39" t="s">
        <v>26</v>
      </c>
      <c r="C52" s="4"/>
      <c r="D52" s="40">
        <v>631.0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38"/>
      <c r="B53" s="5"/>
      <c r="C53" s="7"/>
      <c r="D53" s="22"/>
      <c r="E53" s="1"/>
      <c r="F53" s="39"/>
      <c r="G53" s="4"/>
      <c r="H53" s="39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38"/>
      <c r="B54" s="39" t="s">
        <v>31</v>
      </c>
      <c r="C54" s="4"/>
      <c r="D54" s="44">
        <f>H31/H46</f>
        <v>543</v>
      </c>
      <c r="E54" s="1"/>
      <c r="F54" s="5"/>
      <c r="G54" s="7"/>
      <c r="H54" s="5"/>
      <c r="J54" s="8"/>
      <c r="L54" s="8"/>
      <c r="M54" s="8"/>
      <c r="N54" s="1"/>
      <c r="O54" s="1"/>
      <c r="P54" s="1"/>
      <c r="Q54" s="1"/>
      <c r="R54" s="1"/>
      <c r="S54" s="1"/>
      <c r="T54" s="1"/>
    </row>
    <row r="55">
      <c r="A55" s="38"/>
      <c r="B55" s="5"/>
      <c r="C55" s="7"/>
      <c r="D55" s="5"/>
      <c r="E55" s="1"/>
      <c r="F55" s="1"/>
      <c r="G55" s="1"/>
      <c r="H55" s="1"/>
      <c r="I55" s="1"/>
      <c r="N55" s="1"/>
      <c r="O55" s="1"/>
      <c r="P55" s="1"/>
      <c r="Q55" s="1"/>
      <c r="R55" s="1"/>
      <c r="S55" s="1"/>
      <c r="T55" s="1"/>
    </row>
    <row r="56">
      <c r="A56" s="38"/>
      <c r="B56" s="39" t="s">
        <v>32</v>
      </c>
      <c r="C56" s="4"/>
      <c r="D56" s="41">
        <v>21720.0</v>
      </c>
      <c r="E56" s="1"/>
      <c r="F56" s="39" t="s">
        <v>25</v>
      </c>
      <c r="G56" s="4"/>
      <c r="H56" s="44">
        <v>21720.0</v>
      </c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38"/>
      <c r="B57" s="5"/>
      <c r="C57" s="7"/>
      <c r="D57" s="22"/>
      <c r="E57" s="1"/>
      <c r="F57" s="5"/>
      <c r="G57" s="7"/>
      <c r="H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38"/>
      <c r="B58" s="39" t="s">
        <v>28</v>
      </c>
      <c r="C58" s="4"/>
      <c r="D58" s="41">
        <f>H46</f>
        <v>40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38"/>
      <c r="B59" s="5"/>
      <c r="C59" s="7"/>
      <c r="D59" s="22"/>
      <c r="E59" s="1"/>
      <c r="F59" s="39" t="s">
        <v>31</v>
      </c>
      <c r="G59" s="4"/>
      <c r="H59" s="44">
        <f>H31/H46</f>
        <v>543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39" t="s">
        <v>33</v>
      </c>
      <c r="C60" s="4"/>
      <c r="D60" s="41">
        <f>H42</f>
        <v>68</v>
      </c>
      <c r="E60" s="1"/>
      <c r="F60" s="5"/>
      <c r="G60" s="7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5"/>
      <c r="C61" s="7"/>
      <c r="D61" s="2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39" t="s">
        <v>34</v>
      </c>
      <c r="C62" s="4"/>
      <c r="D62" s="45">
        <f>H40*H42/D56</f>
        <v>1.22412523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5"/>
      <c r="C63" s="7"/>
      <c r="D63" s="22"/>
      <c r="E63" s="1"/>
      <c r="I63" s="1"/>
      <c r="M63" s="8"/>
      <c r="O63" s="1"/>
      <c r="P63" s="1"/>
      <c r="Q63" s="1"/>
      <c r="R63" s="1"/>
      <c r="S63" s="1"/>
      <c r="T63" s="1"/>
    </row>
    <row r="64">
      <c r="A64" s="1"/>
      <c r="B64" s="39" t="s">
        <v>35</v>
      </c>
      <c r="C64" s="4"/>
      <c r="D64" s="46">
        <f>H46/H42</f>
        <v>0.5882352941</v>
      </c>
      <c r="E64" s="1"/>
      <c r="I64" s="1"/>
      <c r="O64" s="1"/>
      <c r="P64" s="1"/>
      <c r="Q64" s="1"/>
      <c r="R64" s="1"/>
      <c r="S64" s="1"/>
      <c r="T64" s="1"/>
    </row>
    <row r="65">
      <c r="A65" s="1"/>
      <c r="B65" s="5"/>
      <c r="C65" s="7"/>
      <c r="D65" s="22"/>
      <c r="E65" s="1"/>
      <c r="F65" s="1"/>
      <c r="G65" s="1"/>
      <c r="H65" s="1"/>
      <c r="I65" s="1"/>
      <c r="J65" s="1"/>
      <c r="K65" s="1"/>
      <c r="L65" s="1"/>
      <c r="M65" s="1"/>
      <c r="O65" s="1"/>
      <c r="P65" s="1"/>
      <c r="Q65" s="1"/>
      <c r="R65" s="1"/>
      <c r="S65" s="1"/>
      <c r="T65" s="1"/>
    </row>
    <row r="66">
      <c r="A66" s="1"/>
      <c r="B66" s="27" t="s">
        <v>21</v>
      </c>
      <c r="C66" s="4"/>
      <c r="D66" s="28">
        <f>D64*D62</f>
        <v>0.7200736648</v>
      </c>
      <c r="E66" s="1"/>
      <c r="F66" s="1"/>
      <c r="G66" s="1"/>
      <c r="H66" s="1"/>
      <c r="I66" s="1"/>
      <c r="J66" s="1"/>
      <c r="K66" s="1"/>
      <c r="L66" s="1"/>
      <c r="M66" s="1"/>
      <c r="O66" s="1"/>
      <c r="P66" s="1"/>
      <c r="Q66" s="1"/>
      <c r="R66" s="1"/>
      <c r="S66" s="1"/>
      <c r="T66" s="1"/>
    </row>
    <row r="67">
      <c r="A67" s="1"/>
      <c r="B67" s="5"/>
      <c r="C67" s="7"/>
      <c r="D67" s="22"/>
      <c r="E67" s="1"/>
      <c r="I67" s="1"/>
      <c r="J67" s="1"/>
      <c r="K67" s="1"/>
      <c r="L67" s="1"/>
      <c r="M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I68" s="1"/>
      <c r="J68" s="1"/>
      <c r="K68" s="1"/>
      <c r="L68" s="1"/>
      <c r="M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</sheetData>
  <mergeCells count="85">
    <mergeCell ref="F53:G54"/>
    <mergeCell ref="H53:H54"/>
    <mergeCell ref="I53:I54"/>
    <mergeCell ref="B52:C53"/>
    <mergeCell ref="D52:D53"/>
    <mergeCell ref="B54:C55"/>
    <mergeCell ref="D54:D55"/>
    <mergeCell ref="F46:G47"/>
    <mergeCell ref="F25:G26"/>
    <mergeCell ref="F27:G28"/>
    <mergeCell ref="F29:G30"/>
    <mergeCell ref="F31:G32"/>
    <mergeCell ref="F33:G34"/>
    <mergeCell ref="F35:G36"/>
    <mergeCell ref="H25:H26"/>
    <mergeCell ref="H27:H28"/>
    <mergeCell ref="I27:I28"/>
    <mergeCell ref="H29:H30"/>
    <mergeCell ref="I29:I30"/>
    <mergeCell ref="H31:H32"/>
    <mergeCell ref="I31:I32"/>
    <mergeCell ref="H35:H36"/>
    <mergeCell ref="H33:H34"/>
    <mergeCell ref="H46:H47"/>
    <mergeCell ref="B1:K2"/>
    <mergeCell ref="F8:J9"/>
    <mergeCell ref="B48:C49"/>
    <mergeCell ref="D48:D49"/>
    <mergeCell ref="B50:C51"/>
    <mergeCell ref="D50:D51"/>
    <mergeCell ref="A32:B32"/>
    <mergeCell ref="A33:B33"/>
    <mergeCell ref="A23:B23"/>
    <mergeCell ref="A24:B24"/>
    <mergeCell ref="A20:B20"/>
    <mergeCell ref="A21:B21"/>
    <mergeCell ref="A22:B22"/>
    <mergeCell ref="A18:B18"/>
    <mergeCell ref="A26:B26"/>
    <mergeCell ref="A27:B27"/>
    <mergeCell ref="A31:B31"/>
    <mergeCell ref="A25:B25"/>
    <mergeCell ref="K32:L33"/>
    <mergeCell ref="M32:M33"/>
    <mergeCell ref="J54:K55"/>
    <mergeCell ref="L54:L55"/>
    <mergeCell ref="M54:M55"/>
    <mergeCell ref="M63:M64"/>
    <mergeCell ref="K26:L27"/>
    <mergeCell ref="M26:M27"/>
    <mergeCell ref="K28:L29"/>
    <mergeCell ref="M28:M29"/>
    <mergeCell ref="F40:G41"/>
    <mergeCell ref="H40:H41"/>
    <mergeCell ref="J40:K41"/>
    <mergeCell ref="L40:L41"/>
    <mergeCell ref="M40:M41"/>
    <mergeCell ref="F42:G43"/>
    <mergeCell ref="H42:H43"/>
    <mergeCell ref="F56:G57"/>
    <mergeCell ref="F59:G60"/>
    <mergeCell ref="A4:B4"/>
    <mergeCell ref="E4:I5"/>
    <mergeCell ref="A5:B5"/>
    <mergeCell ref="A6:B6"/>
    <mergeCell ref="A8:B8"/>
    <mergeCell ref="A9:B9"/>
    <mergeCell ref="A10:B10"/>
    <mergeCell ref="K30:L31"/>
    <mergeCell ref="M30:M31"/>
    <mergeCell ref="B60:C61"/>
    <mergeCell ref="B64:C65"/>
    <mergeCell ref="B66:C67"/>
    <mergeCell ref="D66:D67"/>
    <mergeCell ref="B62:C63"/>
    <mergeCell ref="D62:D63"/>
    <mergeCell ref="D64:D65"/>
    <mergeCell ref="I56:I57"/>
    <mergeCell ref="H56:H57"/>
    <mergeCell ref="H59:H60"/>
    <mergeCell ref="D56:D57"/>
    <mergeCell ref="B58:C59"/>
    <mergeCell ref="D58:D59"/>
    <mergeCell ref="D60:D61"/>
    <mergeCell ref="B56:C57"/>
  </mergeCells>
  <drawing r:id="rId1"/>
</worksheet>
</file>