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umbia20\"/>
    </mc:Choice>
  </mc:AlternateContent>
  <xr:revisionPtr revIDLastSave="0" documentId="13_ncr:1_{0B50380D-2896-4FB7-B5A4-1B4E1779D99F}" xr6:coauthVersionLast="47" xr6:coauthVersionMax="47" xr10:uidLastSave="{00000000-0000-0000-0000-000000000000}"/>
  <bookViews>
    <workbookView xWindow="1560" yWindow="1560" windowWidth="24990" windowHeight="14280" xr2:uid="{8AAABC66-55A7-4097-A531-0A59D5048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E21" i="1"/>
  <c r="F21" i="1"/>
  <c r="D21" i="1"/>
  <c r="H21" i="1"/>
  <c r="I21" i="1"/>
  <c r="B23" i="1"/>
  <c r="D5" i="1"/>
  <c r="D13" i="1"/>
  <c r="D14" i="1" s="1"/>
  <c r="D15" i="1" s="1"/>
  <c r="F3" i="1"/>
  <c r="F4" i="1"/>
  <c r="F5" i="1" s="1"/>
  <c r="E9" i="1"/>
  <c r="E3" i="1"/>
  <c r="E5" i="1" s="1"/>
  <c r="E7" i="1" s="1"/>
  <c r="I3" i="1" l="1"/>
  <c r="H3" i="1" s="1"/>
  <c r="I4" i="1"/>
  <c r="H4" i="1" s="1"/>
</calcChain>
</file>

<file path=xl/sharedStrings.xml><?xml version="1.0" encoding="utf-8"?>
<sst xmlns="http://schemas.openxmlformats.org/spreadsheetml/2006/main" count="30" uniqueCount="28">
  <si>
    <t xml:space="preserve">Calculate New R </t>
  </si>
  <si>
    <t>Input A95 Pole 1</t>
  </si>
  <si>
    <t>Input A95 Pole 2</t>
  </si>
  <si>
    <t>Indicate Age Diff</t>
  </si>
  <si>
    <t>A95 Inputs</t>
  </si>
  <si>
    <t>N</t>
  </si>
  <si>
    <t xml:space="preserve">convert </t>
  </si>
  <si>
    <t>error</t>
  </si>
  <si>
    <t>to</t>
  </si>
  <si>
    <t>rads</t>
  </si>
  <si>
    <t>Pole1</t>
  </si>
  <si>
    <t>Pole2</t>
  </si>
  <si>
    <t>Pole 2</t>
  </si>
  <si>
    <t>0.44/Ma</t>
  </si>
  <si>
    <t>Inputs</t>
  </si>
  <si>
    <t>Outputs</t>
  </si>
  <si>
    <t>Calculate R Table</t>
  </si>
  <si>
    <t>A95</t>
  </si>
  <si>
    <t>R</t>
  </si>
  <si>
    <t>Calc1</t>
  </si>
  <si>
    <t>Calc2</t>
  </si>
  <si>
    <t>Calc3</t>
  </si>
  <si>
    <t>Calc4</t>
  </si>
  <si>
    <t xml:space="preserve"> </t>
  </si>
  <si>
    <t>Calculate K Table</t>
  </si>
  <si>
    <t>C95</t>
  </si>
  <si>
    <r>
      <t>Pseudo (K</t>
    </r>
    <r>
      <rPr>
        <b/>
        <vertAlign val="subscript"/>
        <sz val="14"/>
        <color rgb="FFFF0000"/>
        <rFont val="Calibri"/>
        <family val="2"/>
        <scheme val="minor"/>
      </rPr>
      <t>n</t>
    </r>
    <r>
      <rPr>
        <b/>
        <sz val="14"/>
        <color rgb="FFFF0000"/>
        <rFont val="Calibri"/>
        <family val="2"/>
        <scheme val="minor"/>
      </rPr>
      <t>)</t>
    </r>
  </si>
  <si>
    <r>
      <t>Pseudo (R</t>
    </r>
    <r>
      <rPr>
        <b/>
        <vertAlign val="subscript"/>
        <sz val="14"/>
        <color rgb="FFFF0000"/>
        <rFont val="Calibri"/>
        <family val="2"/>
        <scheme val="minor"/>
      </rPr>
      <t>n</t>
    </r>
    <r>
      <rPr>
        <b/>
        <sz val="14"/>
        <color rgb="FFFF000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</si>
</sst>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i/>
      <u/>
      <sz val="14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vertAlign val="subscript"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6" fillId="2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C4E8-8D33-4F91-AAB1-2E483BED76F5}">
  <dimension ref="A1:O25"/>
  <sheetViews>
    <sheetView tabSelected="1" workbookViewId="0">
      <selection activeCell="C4" sqref="C4"/>
    </sheetView>
  </sheetViews>
  <sheetFormatPr defaultColWidth="8.85546875" defaultRowHeight="15" x14ac:dyDescent="0.25"/>
  <cols>
    <col min="1" max="1" width="21" customWidth="1"/>
    <col min="2" max="3" width="18.28515625" style="2" customWidth="1"/>
    <col min="4" max="4" width="13.140625" style="2" customWidth="1"/>
    <col min="5" max="5" width="12" style="2" customWidth="1"/>
    <col min="6" max="7" width="9.140625" style="2"/>
    <col min="8" max="8" width="10" style="2" customWidth="1"/>
    <col min="9" max="9" width="9.5703125" style="2" customWidth="1"/>
    <col min="12" max="12" width="11.42578125" customWidth="1"/>
    <col min="13" max="13" width="9.42578125" customWidth="1"/>
  </cols>
  <sheetData>
    <row r="1" spans="1:13" s="19" customFormat="1" ht="39" x14ac:dyDescent="0.35">
      <c r="A1" s="17" t="s">
        <v>0</v>
      </c>
      <c r="B1" s="16" t="s">
        <v>4</v>
      </c>
      <c r="C1" s="16" t="s">
        <v>5</v>
      </c>
      <c r="D1" s="16" t="s">
        <v>13</v>
      </c>
      <c r="E1" s="18" t="s">
        <v>25</v>
      </c>
      <c r="F1" s="16"/>
      <c r="G1" s="16"/>
      <c r="H1" s="18" t="s">
        <v>26</v>
      </c>
      <c r="I1" s="18" t="s">
        <v>27</v>
      </c>
      <c r="L1" s="20"/>
      <c r="M1" s="20"/>
    </row>
    <row r="3" spans="1:13" ht="15.75" x14ac:dyDescent="0.25">
      <c r="A3" s="1" t="s">
        <v>1</v>
      </c>
      <c r="B3" s="13">
        <v>5.9</v>
      </c>
      <c r="C3" s="13">
        <v>17</v>
      </c>
      <c r="E3" s="4">
        <f>SUM(B3^2+B4^2+D5^2)</f>
        <v>142.5</v>
      </c>
      <c r="F3" s="11">
        <f>1/(C3-1)</f>
        <v>6.25E-2</v>
      </c>
      <c r="H3" s="14">
        <f>(C3-1)/(C3-I3)</f>
        <v>9.902623186729997</v>
      </c>
      <c r="I3" s="14">
        <f>F5/(F4-COS(E7))</f>
        <v>15.384266502087973</v>
      </c>
      <c r="J3" s="15" t="s">
        <v>10</v>
      </c>
      <c r="L3" s="8"/>
      <c r="M3" s="9"/>
    </row>
    <row r="4" spans="1:13" ht="15.75" x14ac:dyDescent="0.25">
      <c r="A4" s="1" t="s">
        <v>2</v>
      </c>
      <c r="B4" s="13">
        <v>5.5</v>
      </c>
      <c r="C4" s="13">
        <v>12</v>
      </c>
      <c r="F4" s="11">
        <f>20^F3</f>
        <v>1.2059085510306964</v>
      </c>
      <c r="H4" s="14">
        <f>(C4-1)/(C4-I4)</f>
        <v>14.185522056912092</v>
      </c>
      <c r="I4" s="14">
        <f>D15/(D14-COS(E7))</f>
        <v>11.224561496160087</v>
      </c>
      <c r="J4" s="15" t="s">
        <v>11</v>
      </c>
      <c r="L4" s="8"/>
      <c r="M4" s="9"/>
    </row>
    <row r="5" spans="1:13" ht="18.75" x14ac:dyDescent="0.3">
      <c r="A5" s="1" t="s">
        <v>3</v>
      </c>
      <c r="B5" s="13">
        <v>20</v>
      </c>
      <c r="C5" s="13"/>
      <c r="D5" s="2">
        <f>B5*0.44</f>
        <v>8.8000000000000007</v>
      </c>
      <c r="E5" s="12">
        <f>SQRT(E3)</f>
        <v>11.937336386313323</v>
      </c>
      <c r="F5" s="11">
        <f>(F4-1)*(C3)</f>
        <v>3.5004453675218388</v>
      </c>
    </row>
    <row r="7" spans="1:13" x14ac:dyDescent="0.25">
      <c r="C7" s="2" t="s">
        <v>23</v>
      </c>
      <c r="D7" s="11" t="s">
        <v>6</v>
      </c>
      <c r="E7" s="11">
        <f>E5*3.14159/180</f>
        <v>0.20834564787710039</v>
      </c>
    </row>
    <row r="8" spans="1:13" x14ac:dyDescent="0.25">
      <c r="D8" s="11" t="s">
        <v>7</v>
      </c>
      <c r="E8" s="11"/>
    </row>
    <row r="9" spans="1:13" x14ac:dyDescent="0.25">
      <c r="A9" s="7" t="s">
        <v>14</v>
      </c>
      <c r="D9" s="11" t="s">
        <v>8</v>
      </c>
      <c r="E9" s="11">
        <f>COS(0.270406)</f>
        <v>0.96366252397350127</v>
      </c>
    </row>
    <row r="10" spans="1:13" x14ac:dyDescent="0.25">
      <c r="A10" s="5" t="s">
        <v>15</v>
      </c>
      <c r="D10" s="11" t="s">
        <v>9</v>
      </c>
      <c r="E10" s="11"/>
    </row>
    <row r="11" spans="1:13" x14ac:dyDescent="0.25">
      <c r="D11" s="11"/>
      <c r="E11" s="11"/>
      <c r="I11" s="4"/>
    </row>
    <row r="12" spans="1:13" x14ac:dyDescent="0.25">
      <c r="D12" s="11" t="s">
        <v>12</v>
      </c>
      <c r="E12" s="11"/>
      <c r="I12" s="4"/>
    </row>
    <row r="13" spans="1:13" x14ac:dyDescent="0.25">
      <c r="D13" s="11">
        <f>1/(C4-1)</f>
        <v>9.0909090909090912E-2</v>
      </c>
      <c r="E13" s="11"/>
    </row>
    <row r="14" spans="1:13" x14ac:dyDescent="0.25">
      <c r="D14" s="11">
        <f>20^D13</f>
        <v>1.3130324344878839</v>
      </c>
      <c r="E14" s="11"/>
    </row>
    <row r="15" spans="1:13" x14ac:dyDescent="0.25">
      <c r="D15" s="11">
        <f>(D14-1)*(C4)</f>
        <v>3.7563892138546064</v>
      </c>
      <c r="E15" s="11"/>
    </row>
    <row r="19" spans="1:15" x14ac:dyDescent="0.25">
      <c r="A19" s="1" t="s">
        <v>16</v>
      </c>
    </row>
    <row r="20" spans="1:15" ht="15.75" x14ac:dyDescent="0.25">
      <c r="B20" s="10" t="s">
        <v>17</v>
      </c>
      <c r="C20" s="10" t="s">
        <v>5</v>
      </c>
      <c r="D20" s="10" t="s">
        <v>9</v>
      </c>
      <c r="E20" s="3" t="s">
        <v>19</v>
      </c>
      <c r="F20" s="2" t="s">
        <v>20</v>
      </c>
      <c r="G20" s="2" t="s">
        <v>21</v>
      </c>
      <c r="H20" s="2" t="s">
        <v>22</v>
      </c>
      <c r="I20" s="21" t="s">
        <v>18</v>
      </c>
    </row>
    <row r="21" spans="1:15" ht="15.75" x14ac:dyDescent="0.25">
      <c r="B21" s="6">
        <v>12.3</v>
      </c>
      <c r="C21" s="6">
        <v>11</v>
      </c>
      <c r="D21" s="2">
        <f>(B21*3.141592857)/180</f>
        <v>0.21467551189500003</v>
      </c>
      <c r="E21" s="2">
        <f>(20^(1/(C21-1)))-1</f>
        <v>0.34928284767356321</v>
      </c>
      <c r="F21" s="2">
        <f>E21*C21</f>
        <v>3.8421113244091956</v>
      </c>
      <c r="G21" s="2">
        <f>20^(1/(C21-1))</f>
        <v>1.3492828476735632</v>
      </c>
      <c r="H21" s="2">
        <f>COS(D21)</f>
        <v>0.97704557147420557</v>
      </c>
      <c r="I21" s="23">
        <f>F21/(G21-H21)</f>
        <v>10.321672680496112</v>
      </c>
    </row>
    <row r="23" spans="1:15" ht="15.75" x14ac:dyDescent="0.25">
      <c r="A23" s="1" t="s">
        <v>24</v>
      </c>
      <c r="B23" s="22">
        <f>(C21-1)/(C21-I21)</f>
        <v>14.74214543992384</v>
      </c>
    </row>
    <row r="25" spans="1:15" x14ac:dyDescent="0.25">
      <c r="J25" s="2"/>
      <c r="K25" s="2"/>
      <c r="L25" s="2"/>
      <c r="M25" s="2"/>
      <c r="N25" s="2"/>
      <c r="O2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Meert</dc:creator>
  <cp:lastModifiedBy>Joseph Meert</cp:lastModifiedBy>
  <dcterms:created xsi:type="dcterms:W3CDTF">2022-03-20T01:15:08Z</dcterms:created>
  <dcterms:modified xsi:type="dcterms:W3CDTF">2022-11-12T01:03:49Z</dcterms:modified>
</cp:coreProperties>
</file>