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J:\Columbia20\"/>
    </mc:Choice>
  </mc:AlternateContent>
  <xr:revisionPtr revIDLastSave="0" documentId="13_ncr:1_{844AE255-5B2B-4429-9C4D-B396C38393D5}" xr6:coauthVersionLast="47" xr6:coauthVersionMax="47" xr10:uidLastSave="{00000000-0000-0000-0000-000000000000}"/>
  <bookViews>
    <workbookView xWindow="6240" yWindow="1140" windowWidth="24990" windowHeight="14280" xr2:uid="{D96AAFEA-43DD-4619-9F15-2E2B98B7E649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7" i="1" l="1"/>
  <c r="D27" i="1"/>
  <c r="E27" i="1"/>
  <c r="G27" i="1"/>
  <c r="H27" i="1"/>
  <c r="I27" i="1"/>
  <c r="J27" i="1"/>
  <c r="F26" i="1"/>
  <c r="D26" i="1"/>
  <c r="E26" i="1"/>
  <c r="G26" i="1"/>
  <c r="H26" i="1"/>
  <c r="I26" i="1"/>
  <c r="J26" i="1"/>
  <c r="F25" i="1"/>
  <c r="D25" i="1"/>
  <c r="E25" i="1"/>
  <c r="G25" i="1"/>
  <c r="H25" i="1"/>
  <c r="I25" i="1"/>
  <c r="J25" i="1"/>
  <c r="F24" i="1"/>
  <c r="D24" i="1"/>
  <c r="E24" i="1"/>
  <c r="G24" i="1"/>
  <c r="H24" i="1"/>
  <c r="I24" i="1"/>
  <c r="J24" i="1"/>
  <c r="F23" i="1"/>
  <c r="D23" i="1"/>
  <c r="E23" i="1"/>
  <c r="G23" i="1"/>
  <c r="H23" i="1"/>
  <c r="I23" i="1"/>
  <c r="J23" i="1"/>
  <c r="F22" i="1"/>
  <c r="D22" i="1"/>
  <c r="E22" i="1"/>
  <c r="G22" i="1"/>
  <c r="H22" i="1"/>
  <c r="I22" i="1"/>
  <c r="J22" i="1"/>
  <c r="F21" i="1"/>
  <c r="D21" i="1"/>
  <c r="E21" i="1"/>
  <c r="G21" i="1"/>
  <c r="H21" i="1"/>
  <c r="I21" i="1"/>
  <c r="J21" i="1"/>
  <c r="F20" i="1"/>
  <c r="D20" i="1"/>
  <c r="E20" i="1"/>
  <c r="G20" i="1"/>
  <c r="H20" i="1"/>
  <c r="I20" i="1"/>
  <c r="J20" i="1"/>
  <c r="F19" i="1"/>
  <c r="D19" i="1"/>
  <c r="E19" i="1"/>
  <c r="G19" i="1"/>
  <c r="H19" i="1"/>
  <c r="I19" i="1"/>
  <c r="J19" i="1"/>
  <c r="F18" i="1"/>
  <c r="D18" i="1"/>
  <c r="E18" i="1"/>
  <c r="G18" i="1"/>
  <c r="H18" i="1"/>
  <c r="I18" i="1"/>
  <c r="J18" i="1"/>
  <c r="F17" i="1"/>
  <c r="D17" i="1"/>
  <c r="E17" i="1"/>
  <c r="G17" i="1"/>
  <c r="H17" i="1"/>
  <c r="I17" i="1"/>
  <c r="J17" i="1"/>
  <c r="F16" i="1"/>
  <c r="D16" i="1"/>
  <c r="E16" i="1"/>
  <c r="G16" i="1"/>
  <c r="H16" i="1"/>
  <c r="I16" i="1"/>
  <c r="J16" i="1"/>
  <c r="F15" i="1"/>
  <c r="D15" i="1"/>
  <c r="E15" i="1"/>
  <c r="G15" i="1"/>
  <c r="H15" i="1"/>
  <c r="I15" i="1"/>
  <c r="J15" i="1"/>
  <c r="F14" i="1"/>
  <c r="D14" i="1"/>
  <c r="E14" i="1"/>
  <c r="G14" i="1"/>
  <c r="H14" i="1"/>
  <c r="I14" i="1"/>
  <c r="J14" i="1"/>
  <c r="F13" i="1"/>
  <c r="D13" i="1"/>
  <c r="E13" i="1"/>
  <c r="G13" i="1"/>
  <c r="H13" i="1"/>
  <c r="I13" i="1"/>
  <c r="J13" i="1"/>
  <c r="F12" i="1"/>
  <c r="D12" i="1"/>
  <c r="E12" i="1"/>
  <c r="G12" i="1"/>
  <c r="H12" i="1"/>
  <c r="I12" i="1"/>
  <c r="J12" i="1"/>
  <c r="F11" i="1"/>
  <c r="D11" i="1"/>
  <c r="E11" i="1"/>
  <c r="G11" i="1"/>
  <c r="H11" i="1"/>
  <c r="I11" i="1"/>
  <c r="J11" i="1"/>
  <c r="F10" i="1"/>
  <c r="D10" i="1"/>
  <c r="E10" i="1"/>
  <c r="G10" i="1"/>
  <c r="H10" i="1"/>
  <c r="I10" i="1"/>
  <c r="J10" i="1"/>
  <c r="F9" i="1"/>
  <c r="D9" i="1"/>
  <c r="E9" i="1"/>
  <c r="G9" i="1"/>
  <c r="H9" i="1"/>
  <c r="I9" i="1"/>
  <c r="J9" i="1"/>
  <c r="F8" i="1"/>
  <c r="D8" i="1"/>
  <c r="E8" i="1"/>
  <c r="G8" i="1"/>
  <c r="H8" i="1"/>
  <c r="I8" i="1"/>
  <c r="J8" i="1"/>
  <c r="F7" i="1"/>
  <c r="D7" i="1"/>
  <c r="E7" i="1"/>
  <c r="G7" i="1"/>
  <c r="H7" i="1"/>
  <c r="I7" i="1"/>
  <c r="J7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F6" i="1"/>
  <c r="D6" i="1"/>
  <c r="E6" i="1"/>
  <c r="G6" i="1"/>
  <c r="H6" i="1"/>
  <c r="I6" i="1"/>
  <c r="J6" i="1"/>
  <c r="U6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K27" i="1"/>
  <c r="O27" i="1"/>
  <c r="C27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W5" i="1"/>
  <c r="K5" i="1"/>
  <c r="J5" i="1"/>
  <c r="K10" i="1"/>
  <c r="K26" i="1"/>
  <c r="K25" i="1"/>
  <c r="K24" i="1"/>
  <c r="K23" i="1"/>
  <c r="K22" i="1"/>
  <c r="K20" i="1"/>
  <c r="K21" i="1"/>
  <c r="K19" i="1"/>
  <c r="K18" i="1"/>
  <c r="K17" i="1"/>
  <c r="K16" i="1"/>
  <c r="K15" i="1"/>
  <c r="K14" i="1"/>
  <c r="K13" i="1"/>
  <c r="K12" i="1"/>
  <c r="K11" i="1"/>
  <c r="K9" i="1"/>
  <c r="K8" i="1"/>
  <c r="K7" i="1"/>
  <c r="K6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W24" i="1"/>
  <c r="W8" i="1"/>
  <c r="W15" i="1"/>
  <c r="W10" i="1"/>
  <c r="W23" i="1"/>
  <c r="W19" i="1"/>
  <c r="W7" i="1"/>
  <c r="W13" i="1"/>
  <c r="W6" i="1"/>
  <c r="W14" i="1"/>
  <c r="W16" i="1"/>
  <c r="W9" i="1"/>
  <c r="W20" i="1"/>
  <c r="W25" i="1"/>
  <c r="W18" i="1"/>
  <c r="W22" i="1"/>
  <c r="W11" i="1"/>
  <c r="W12" i="1"/>
  <c r="W17" i="1"/>
  <c r="W26" i="1"/>
  <c r="W21" i="1"/>
</calcChain>
</file>

<file path=xl/sharedStrings.xml><?xml version="1.0" encoding="utf-8"?>
<sst xmlns="http://schemas.openxmlformats.org/spreadsheetml/2006/main" count="41" uniqueCount="38">
  <si>
    <t>PDF Calculator</t>
  </si>
  <si>
    <t>Input</t>
  </si>
  <si>
    <t>A95</t>
  </si>
  <si>
    <t>A10</t>
  </si>
  <si>
    <t>A01</t>
  </si>
  <si>
    <t>A05</t>
  </si>
  <si>
    <t>A15</t>
  </si>
  <si>
    <t>A20</t>
  </si>
  <si>
    <t>A25</t>
  </si>
  <si>
    <t>A30</t>
  </si>
  <si>
    <t>A35</t>
  </si>
  <si>
    <t>A40</t>
  </si>
  <si>
    <t>A45</t>
  </si>
  <si>
    <t>A50</t>
  </si>
  <si>
    <t>A55</t>
  </si>
  <si>
    <t>A60</t>
  </si>
  <si>
    <t>A65</t>
  </si>
  <si>
    <t>A70</t>
  </si>
  <si>
    <t>A75</t>
  </si>
  <si>
    <t>A80</t>
  </si>
  <si>
    <t>A85</t>
  </si>
  <si>
    <t>A90</t>
  </si>
  <si>
    <t>A99</t>
  </si>
  <si>
    <t>Calc1</t>
  </si>
  <si>
    <t>Calc2</t>
  </si>
  <si>
    <t>Calc3</t>
  </si>
  <si>
    <t>N</t>
  </si>
  <si>
    <t>R</t>
  </si>
  <si>
    <t>Calc4</t>
  </si>
  <si>
    <t>Calc5</t>
  </si>
  <si>
    <t>Calc6</t>
  </si>
  <si>
    <t>PDF</t>
  </si>
  <si>
    <t>Distance</t>
  </si>
  <si>
    <t>Dist2 Ang</t>
  </si>
  <si>
    <t>Dist1</t>
  </si>
  <si>
    <t>Dist2b</t>
  </si>
  <si>
    <t>del</t>
  </si>
  <si>
    <t>A99.5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</si>
</sst>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/>
    <xf numFmtId="0" fontId="1" fillId="2" borderId="1" xfId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69766200608565E-2"/>
          <c:y val="7.407407407407407E-2"/>
          <c:w val="0.87675993331022306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Sheet1!$M$5:$M$27</c:f>
              <c:numCache>
                <c:formatCode>General</c:formatCode>
                <c:ptCount val="23"/>
                <c:pt idx="0">
                  <c:v>0</c:v>
                </c:pt>
                <c:pt idx="1">
                  <c:v>0.10865794262342171</c:v>
                </c:pt>
                <c:pt idx="2">
                  <c:v>0.24583398525293845</c:v>
                </c:pt>
                <c:pt idx="3">
                  <c:v>0.35301332363793592</c:v>
                </c:pt>
                <c:pt idx="4">
                  <c:v>0.43933306538730044</c:v>
                </c:pt>
                <c:pt idx="5">
                  <c:v>0.51591615126122881</c:v>
                </c:pt>
                <c:pt idx="6">
                  <c:v>0.58715247991159281</c:v>
                </c:pt>
                <c:pt idx="7">
                  <c:v>0.65540476129644087</c:v>
                </c:pt>
                <c:pt idx="8">
                  <c:v>0.72220960894308384</c:v>
                </c:pt>
                <c:pt idx="9">
                  <c:v>0.78872632620828809</c:v>
                </c:pt>
                <c:pt idx="10">
                  <c:v>0.85595199145055068</c:v>
                </c:pt>
                <c:pt idx="11">
                  <c:v>0.92485243687985219</c:v>
                </c:pt>
                <c:pt idx="12">
                  <c:v>0.99646772476029877</c:v>
                </c:pt>
                <c:pt idx="13">
                  <c:v>1.0720260842626317</c:v>
                </c:pt>
                <c:pt idx="14">
                  <c:v>1.1531005067692635</c:v>
                </c:pt>
                <c:pt idx="15">
                  <c:v>1.2418635871910022</c:v>
                </c:pt>
                <c:pt idx="16">
                  <c:v>1.3415589382268214</c:v>
                </c:pt>
                <c:pt idx="17">
                  <c:v>1.457489190115232</c:v>
                </c:pt>
                <c:pt idx="18">
                  <c:v>1.5994335111959737</c:v>
                </c:pt>
                <c:pt idx="19">
                  <c:v>1.7890937711740351</c:v>
                </c:pt>
                <c:pt idx="20">
                  <c:v>2.0951294797938473</c:v>
                </c:pt>
                <c:pt idx="21">
                  <c:v>2.765736066872921</c:v>
                </c:pt>
                <c:pt idx="22">
                  <c:v>3.7191465656421263</c:v>
                </c:pt>
              </c:numCache>
            </c:numRef>
          </c:xVal>
          <c:yVal>
            <c:numRef>
              <c:f>Sheet1!$N$5:$N$27</c:f>
              <c:numCache>
                <c:formatCode>General</c:formatCode>
                <c:ptCount val="23"/>
                <c:pt idx="0">
                  <c:v>738</c:v>
                </c:pt>
                <c:pt idx="1">
                  <c:v>730.62</c:v>
                </c:pt>
                <c:pt idx="2">
                  <c:v>701.1</c:v>
                </c:pt>
                <c:pt idx="3">
                  <c:v>664.2</c:v>
                </c:pt>
                <c:pt idx="4">
                  <c:v>627.29999999999995</c:v>
                </c:pt>
                <c:pt idx="5">
                  <c:v>590.4</c:v>
                </c:pt>
                <c:pt idx="6">
                  <c:v>553.5</c:v>
                </c:pt>
                <c:pt idx="7">
                  <c:v>516.6</c:v>
                </c:pt>
                <c:pt idx="8">
                  <c:v>479.7</c:v>
                </c:pt>
                <c:pt idx="9">
                  <c:v>442.8</c:v>
                </c:pt>
                <c:pt idx="10">
                  <c:v>405.90000000000003</c:v>
                </c:pt>
                <c:pt idx="11">
                  <c:v>369</c:v>
                </c:pt>
                <c:pt idx="12">
                  <c:v>332.1</c:v>
                </c:pt>
                <c:pt idx="13">
                  <c:v>295.2</c:v>
                </c:pt>
                <c:pt idx="14">
                  <c:v>258.3</c:v>
                </c:pt>
                <c:pt idx="15">
                  <c:v>221.4</c:v>
                </c:pt>
                <c:pt idx="16">
                  <c:v>184.5</c:v>
                </c:pt>
                <c:pt idx="17">
                  <c:v>147.6</c:v>
                </c:pt>
                <c:pt idx="18">
                  <c:v>110.7</c:v>
                </c:pt>
                <c:pt idx="19">
                  <c:v>73.8</c:v>
                </c:pt>
                <c:pt idx="20">
                  <c:v>36.9</c:v>
                </c:pt>
                <c:pt idx="21">
                  <c:v>7.38</c:v>
                </c:pt>
                <c:pt idx="22">
                  <c:v>0.73799999999999999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E7-4632-9A1F-50A2ABD40B48}"/>
            </c:ext>
          </c:extLst>
        </c:ser>
        <c:ser>
          <c:idx val="1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Sheet1!$O$5:$O$27</c:f>
              <c:numCache>
                <c:formatCode>General</c:formatCode>
                <c:ptCount val="23"/>
                <c:pt idx="0">
                  <c:v>0</c:v>
                </c:pt>
                <c:pt idx="1">
                  <c:v>-0.10865794262342171</c:v>
                </c:pt>
                <c:pt idx="2">
                  <c:v>-0.24583398525293845</c:v>
                </c:pt>
                <c:pt idx="3">
                  <c:v>-0.35301332363793592</c:v>
                </c:pt>
                <c:pt idx="4">
                  <c:v>-0.43933306538730044</c:v>
                </c:pt>
                <c:pt idx="5">
                  <c:v>-0.51591615126122881</c:v>
                </c:pt>
                <c:pt idx="6">
                  <c:v>-0.58715247991159281</c:v>
                </c:pt>
                <c:pt idx="7">
                  <c:v>-0.65540476129644087</c:v>
                </c:pt>
                <c:pt idx="8">
                  <c:v>-0.72220960894308384</c:v>
                </c:pt>
                <c:pt idx="9">
                  <c:v>-0.78872632620828809</c:v>
                </c:pt>
                <c:pt idx="10">
                  <c:v>-0.85595199145055068</c:v>
                </c:pt>
                <c:pt idx="11">
                  <c:v>-0.92485243687985219</c:v>
                </c:pt>
                <c:pt idx="12">
                  <c:v>-0.99646772476029877</c:v>
                </c:pt>
                <c:pt idx="13">
                  <c:v>-1.0720260842626317</c:v>
                </c:pt>
                <c:pt idx="14">
                  <c:v>-1.1531005067692635</c:v>
                </c:pt>
                <c:pt idx="15">
                  <c:v>-1.2418635871910022</c:v>
                </c:pt>
                <c:pt idx="16">
                  <c:v>-1.3415589382268214</c:v>
                </c:pt>
                <c:pt idx="17">
                  <c:v>-1.457489190115232</c:v>
                </c:pt>
                <c:pt idx="18">
                  <c:v>-1.5994335111959737</c:v>
                </c:pt>
                <c:pt idx="19">
                  <c:v>-1.7890937711740351</c:v>
                </c:pt>
                <c:pt idx="20">
                  <c:v>-2.0951294797938473</c:v>
                </c:pt>
                <c:pt idx="21">
                  <c:v>-2.765736066872921</c:v>
                </c:pt>
                <c:pt idx="22">
                  <c:v>-3.7191465656421263</c:v>
                </c:pt>
              </c:numCache>
            </c:numRef>
          </c:xVal>
          <c:yVal>
            <c:numRef>
              <c:f>Sheet1!$P$5:$P$27</c:f>
              <c:numCache>
                <c:formatCode>General</c:formatCode>
                <c:ptCount val="23"/>
                <c:pt idx="0">
                  <c:v>738</c:v>
                </c:pt>
                <c:pt idx="1">
                  <c:v>730.62</c:v>
                </c:pt>
                <c:pt idx="2">
                  <c:v>701.1</c:v>
                </c:pt>
                <c:pt idx="3">
                  <c:v>664.2</c:v>
                </c:pt>
                <c:pt idx="4">
                  <c:v>627.29999999999995</c:v>
                </c:pt>
                <c:pt idx="5">
                  <c:v>590.4</c:v>
                </c:pt>
                <c:pt idx="6">
                  <c:v>553.5</c:v>
                </c:pt>
                <c:pt idx="7">
                  <c:v>516.6</c:v>
                </c:pt>
                <c:pt idx="8">
                  <c:v>479.7</c:v>
                </c:pt>
                <c:pt idx="9">
                  <c:v>442.8</c:v>
                </c:pt>
                <c:pt idx="10">
                  <c:v>405.90000000000003</c:v>
                </c:pt>
                <c:pt idx="11">
                  <c:v>369</c:v>
                </c:pt>
                <c:pt idx="12">
                  <c:v>332.1</c:v>
                </c:pt>
                <c:pt idx="13">
                  <c:v>295.2</c:v>
                </c:pt>
                <c:pt idx="14">
                  <c:v>258.3</c:v>
                </c:pt>
                <c:pt idx="15">
                  <c:v>221.4</c:v>
                </c:pt>
                <c:pt idx="16">
                  <c:v>184.5</c:v>
                </c:pt>
                <c:pt idx="17">
                  <c:v>147.6</c:v>
                </c:pt>
                <c:pt idx="18">
                  <c:v>110.7</c:v>
                </c:pt>
                <c:pt idx="19">
                  <c:v>73.8</c:v>
                </c:pt>
                <c:pt idx="20">
                  <c:v>36.9</c:v>
                </c:pt>
                <c:pt idx="21">
                  <c:v>7.38</c:v>
                </c:pt>
                <c:pt idx="22">
                  <c:v>0.73799999999999999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E7-4632-9A1F-50A2ABD40B48}"/>
            </c:ext>
          </c:extLst>
        </c:ser>
        <c:ser>
          <c:idx val="2"/>
          <c:order val="2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Sheet1!$S$5:$S$27</c:f>
              <c:numCache>
                <c:formatCode>General</c:formatCode>
                <c:ptCount val="23"/>
                <c:pt idx="0">
                  <c:v>-4.1100000000000003</c:v>
                </c:pt>
                <c:pt idx="1">
                  <c:v>-4.068657942623422</c:v>
                </c:pt>
                <c:pt idx="2">
                  <c:v>-4.2058339852529381</c:v>
                </c:pt>
                <c:pt idx="3">
                  <c:v>-4.3130133236379358</c:v>
                </c:pt>
                <c:pt idx="4">
                  <c:v>-4.3993330653873004</c:v>
                </c:pt>
                <c:pt idx="5">
                  <c:v>-4.4759161512612291</c:v>
                </c:pt>
                <c:pt idx="6">
                  <c:v>-4.5471524799115928</c:v>
                </c:pt>
                <c:pt idx="7">
                  <c:v>-4.6154047612964408</c:v>
                </c:pt>
                <c:pt idx="8">
                  <c:v>-4.6822096089430838</c:v>
                </c:pt>
                <c:pt idx="9">
                  <c:v>-4.7487263262082884</c:v>
                </c:pt>
                <c:pt idx="10">
                  <c:v>-4.8159519914505502</c:v>
                </c:pt>
                <c:pt idx="11">
                  <c:v>-4.8848524368798518</c:v>
                </c:pt>
                <c:pt idx="12">
                  <c:v>-4.9564677247602988</c:v>
                </c:pt>
                <c:pt idx="13">
                  <c:v>-5.0320260842626316</c:v>
                </c:pt>
                <c:pt idx="14">
                  <c:v>-5.1131005067692632</c:v>
                </c:pt>
                <c:pt idx="15">
                  <c:v>-5.2018635871910019</c:v>
                </c:pt>
                <c:pt idx="16">
                  <c:v>-5.3015589382268216</c:v>
                </c:pt>
                <c:pt idx="17">
                  <c:v>-5.4174891901152318</c:v>
                </c:pt>
                <c:pt idx="18">
                  <c:v>-5.5594335111959738</c:v>
                </c:pt>
                <c:pt idx="19">
                  <c:v>-5.7490937711740351</c:v>
                </c:pt>
                <c:pt idx="20">
                  <c:v>-6.0551294797938473</c:v>
                </c:pt>
                <c:pt idx="21">
                  <c:v>-6.7257360668729209</c:v>
                </c:pt>
                <c:pt idx="22">
                  <c:v>-7.6791465656421263</c:v>
                </c:pt>
              </c:numCache>
            </c:numRef>
          </c:xVal>
          <c:yVal>
            <c:numRef>
              <c:f>Sheet1!$T$5:$T$27</c:f>
              <c:numCache>
                <c:formatCode>General</c:formatCode>
                <c:ptCount val="23"/>
                <c:pt idx="0">
                  <c:v>176.4</c:v>
                </c:pt>
                <c:pt idx="1">
                  <c:v>174.636</c:v>
                </c:pt>
                <c:pt idx="2">
                  <c:v>167.57999999999998</c:v>
                </c:pt>
                <c:pt idx="3">
                  <c:v>158.76000000000002</c:v>
                </c:pt>
                <c:pt idx="4">
                  <c:v>149.94</c:v>
                </c:pt>
                <c:pt idx="5">
                  <c:v>141.12</c:v>
                </c:pt>
                <c:pt idx="6">
                  <c:v>132.30000000000001</c:v>
                </c:pt>
                <c:pt idx="7">
                  <c:v>123.47999999999999</c:v>
                </c:pt>
                <c:pt idx="8">
                  <c:v>114.66000000000001</c:v>
                </c:pt>
                <c:pt idx="9">
                  <c:v>105.84</c:v>
                </c:pt>
                <c:pt idx="10">
                  <c:v>97.02000000000001</c:v>
                </c:pt>
                <c:pt idx="11">
                  <c:v>88.2</c:v>
                </c:pt>
                <c:pt idx="12">
                  <c:v>79.38000000000001</c:v>
                </c:pt>
                <c:pt idx="13">
                  <c:v>70.56</c:v>
                </c:pt>
                <c:pt idx="14">
                  <c:v>61.739999999999995</c:v>
                </c:pt>
                <c:pt idx="15">
                  <c:v>52.92</c:v>
                </c:pt>
                <c:pt idx="16">
                  <c:v>44.1</c:v>
                </c:pt>
                <c:pt idx="17">
                  <c:v>35.28</c:v>
                </c:pt>
                <c:pt idx="18">
                  <c:v>26.46</c:v>
                </c:pt>
                <c:pt idx="19">
                  <c:v>17.64</c:v>
                </c:pt>
                <c:pt idx="20">
                  <c:v>8.82</c:v>
                </c:pt>
                <c:pt idx="21">
                  <c:v>1.764</c:v>
                </c:pt>
                <c:pt idx="22">
                  <c:v>0.1764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E7-4632-9A1F-50A2ABD40B48}"/>
            </c:ext>
          </c:extLst>
        </c:ser>
        <c:ser>
          <c:idx val="3"/>
          <c:order val="3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Sheet1!$U$5:$U$27</c:f>
              <c:numCache>
                <c:formatCode>General</c:formatCode>
                <c:ptCount val="23"/>
                <c:pt idx="0">
                  <c:v>-4.1100000000000003</c:v>
                </c:pt>
                <c:pt idx="1">
                  <c:v>-3.8513420573765784</c:v>
                </c:pt>
                <c:pt idx="2">
                  <c:v>-3.7141660147470614</c:v>
                </c:pt>
                <c:pt idx="3">
                  <c:v>-3.6069866763620642</c:v>
                </c:pt>
                <c:pt idx="4">
                  <c:v>-3.5206669346126995</c:v>
                </c:pt>
                <c:pt idx="5">
                  <c:v>-3.4440838487387713</c:v>
                </c:pt>
                <c:pt idx="6">
                  <c:v>-3.3728475200884072</c:v>
                </c:pt>
                <c:pt idx="7">
                  <c:v>-3.3045952387035591</c:v>
                </c:pt>
                <c:pt idx="8">
                  <c:v>-3.2377903910569161</c:v>
                </c:pt>
                <c:pt idx="9">
                  <c:v>-3.171273673791712</c:v>
                </c:pt>
                <c:pt idx="10">
                  <c:v>-3.1040480085494493</c:v>
                </c:pt>
                <c:pt idx="11">
                  <c:v>-3.0351475631201477</c:v>
                </c:pt>
                <c:pt idx="12">
                  <c:v>-2.9635322752397011</c:v>
                </c:pt>
                <c:pt idx="13">
                  <c:v>-2.8879739157373683</c:v>
                </c:pt>
                <c:pt idx="14">
                  <c:v>-2.8068994932307367</c:v>
                </c:pt>
                <c:pt idx="15">
                  <c:v>-2.718136412808998</c:v>
                </c:pt>
                <c:pt idx="16">
                  <c:v>-2.6184410617731784</c:v>
                </c:pt>
                <c:pt idx="17">
                  <c:v>-2.5025108098847682</c:v>
                </c:pt>
                <c:pt idx="18">
                  <c:v>-2.3605664888040261</c:v>
                </c:pt>
                <c:pt idx="19">
                  <c:v>-2.1709062288259648</c:v>
                </c:pt>
                <c:pt idx="20">
                  <c:v>-1.8648705202061526</c:v>
                </c:pt>
                <c:pt idx="21">
                  <c:v>-1.194263933127079</c:v>
                </c:pt>
                <c:pt idx="22">
                  <c:v>-0.24085343435787365</c:v>
                </c:pt>
              </c:numCache>
            </c:numRef>
          </c:xVal>
          <c:yVal>
            <c:numRef>
              <c:f>Sheet1!$V$5:$V$27</c:f>
              <c:numCache>
                <c:formatCode>General</c:formatCode>
                <c:ptCount val="23"/>
                <c:pt idx="0">
                  <c:v>176.4</c:v>
                </c:pt>
                <c:pt idx="1">
                  <c:v>174.636</c:v>
                </c:pt>
                <c:pt idx="2">
                  <c:v>167.57999999999998</c:v>
                </c:pt>
                <c:pt idx="3">
                  <c:v>158.76000000000002</c:v>
                </c:pt>
                <c:pt idx="4">
                  <c:v>149.94</c:v>
                </c:pt>
                <c:pt idx="5">
                  <c:v>141.12</c:v>
                </c:pt>
                <c:pt idx="6">
                  <c:v>132.30000000000001</c:v>
                </c:pt>
                <c:pt idx="7">
                  <c:v>123.47999999999999</c:v>
                </c:pt>
                <c:pt idx="8">
                  <c:v>114.66000000000001</c:v>
                </c:pt>
                <c:pt idx="9">
                  <c:v>105.84</c:v>
                </c:pt>
                <c:pt idx="10">
                  <c:v>97.02000000000001</c:v>
                </c:pt>
                <c:pt idx="11">
                  <c:v>88.2</c:v>
                </c:pt>
                <c:pt idx="12">
                  <c:v>79.38000000000001</c:v>
                </c:pt>
                <c:pt idx="13">
                  <c:v>70.56</c:v>
                </c:pt>
                <c:pt idx="14">
                  <c:v>61.739999999999995</c:v>
                </c:pt>
                <c:pt idx="15">
                  <c:v>52.92</c:v>
                </c:pt>
                <c:pt idx="16">
                  <c:v>44.1</c:v>
                </c:pt>
                <c:pt idx="17">
                  <c:v>35.28</c:v>
                </c:pt>
                <c:pt idx="18">
                  <c:v>26.46</c:v>
                </c:pt>
                <c:pt idx="19">
                  <c:v>17.64</c:v>
                </c:pt>
                <c:pt idx="20">
                  <c:v>8.82</c:v>
                </c:pt>
                <c:pt idx="21">
                  <c:v>1.764</c:v>
                </c:pt>
                <c:pt idx="22">
                  <c:v>0.1764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E7-4632-9A1F-50A2ABD40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81887"/>
        <c:axId val="1974414751"/>
      </c:scatterChart>
      <c:valAx>
        <c:axId val="1974381887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414751"/>
        <c:crosses val="autoZero"/>
        <c:crossBetween val="midCat"/>
      </c:valAx>
      <c:valAx>
        <c:axId val="1974414751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81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984250</xdr:colOff>
      <xdr:row>25</xdr:row>
      <xdr:rowOff>60325</xdr:rowOff>
    </xdr:from>
    <xdr:to>
      <xdr:col>6</xdr:col>
      <xdr:colOff>498475</xdr:colOff>
      <xdr:row>39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723F42-5495-C348-59A1-C481A5367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F8A81-BCB2-47E9-8D09-6113D2DB3497}">
  <dimension ref="A1:W27"/>
  <sheetViews>
    <sheetView tabSelected="1" topLeftCell="A10" workbookViewId="0">
      <selection activeCell="O5" sqref="O5"/>
    </sheetView>
  </sheetViews>
  <sheetFormatPr defaultColWidth="8.85546875" defaultRowHeight="15" x14ac:dyDescent="0.25"/>
  <cols>
    <col min="1" max="2" width="19.42578125" style="1" customWidth="1"/>
    <col min="3" max="6" width="9.140625" style="1"/>
    <col min="7" max="7" width="12" style="1" bestFit="1" customWidth="1"/>
    <col min="8" max="10" width="9.140625" style="1"/>
    <col min="11" max="11" width="13" style="1" customWidth="1"/>
  </cols>
  <sheetData>
    <row r="1" spans="1:23" x14ac:dyDescent="0.25">
      <c r="A1" s="1" t="s">
        <v>0</v>
      </c>
      <c r="D1" s="5">
        <v>8</v>
      </c>
      <c r="E1" s="5">
        <v>7.99</v>
      </c>
      <c r="F1" s="5">
        <v>738</v>
      </c>
      <c r="G1" s="1">
        <v>3.8</v>
      </c>
    </row>
    <row r="2" spans="1:23" s="2" customFormat="1" x14ac:dyDescent="0.25">
      <c r="D2" s="2" t="s">
        <v>26</v>
      </c>
      <c r="E2" s="2" t="s">
        <v>27</v>
      </c>
      <c r="F2" s="2" t="s">
        <v>31</v>
      </c>
      <c r="G2" s="2" t="s">
        <v>36</v>
      </c>
    </row>
    <row r="4" spans="1:23" s="4" customFormat="1" x14ac:dyDescent="0.25">
      <c r="A4" s="6" t="s">
        <v>1</v>
      </c>
      <c r="B4" s="6"/>
      <c r="C4" s="2" t="s">
        <v>23</v>
      </c>
      <c r="D4" s="2" t="s">
        <v>24</v>
      </c>
      <c r="E4" s="2" t="s">
        <v>25</v>
      </c>
      <c r="F4" s="2" t="s">
        <v>28</v>
      </c>
      <c r="G4" s="2" t="s">
        <v>29</v>
      </c>
      <c r="H4" s="2" t="s">
        <v>30</v>
      </c>
      <c r="I4" s="2" t="s">
        <v>30</v>
      </c>
      <c r="J4" s="2" t="s">
        <v>32</v>
      </c>
      <c r="K4" s="2" t="s">
        <v>31</v>
      </c>
      <c r="M4" s="4" t="s">
        <v>34</v>
      </c>
      <c r="O4" s="4" t="s">
        <v>34</v>
      </c>
      <c r="S4" s="4" t="s">
        <v>33</v>
      </c>
      <c r="U4" s="4" t="s">
        <v>35</v>
      </c>
    </row>
    <row r="5" spans="1:23" x14ac:dyDescent="0.25">
      <c r="A5" s="1">
        <v>0</v>
      </c>
      <c r="J5" s="1">
        <f>0</f>
        <v>0</v>
      </c>
      <c r="K5" s="1">
        <f>F1</f>
        <v>738</v>
      </c>
      <c r="M5" s="1">
        <v>0</v>
      </c>
      <c r="N5" s="1">
        <v>738</v>
      </c>
      <c r="O5" s="1">
        <f>-M5</f>
        <v>0</v>
      </c>
      <c r="P5" s="1">
        <v>738</v>
      </c>
      <c r="Q5" s="1"/>
      <c r="S5" s="1">
        <v>-4.1100000000000003</v>
      </c>
      <c r="T5" s="1">
        <v>176.4</v>
      </c>
      <c r="U5">
        <v>-4.1100000000000003</v>
      </c>
      <c r="V5" s="1">
        <v>176.4</v>
      </c>
      <c r="W5" s="1">
        <f>Q1</f>
        <v>0</v>
      </c>
    </row>
    <row r="6" spans="1:23" x14ac:dyDescent="0.25">
      <c r="A6" s="1" t="s">
        <v>4</v>
      </c>
      <c r="B6" s="1">
        <v>0.99</v>
      </c>
      <c r="C6" s="1">
        <f>((1/B6))</f>
        <v>1.0101010101010102</v>
      </c>
      <c r="D6" s="1">
        <f>C6^(1/(D1-1))</f>
        <v>1.0014367934648867</v>
      </c>
      <c r="E6" s="1">
        <f>D6-1</f>
        <v>1.4367934648866765E-3</v>
      </c>
      <c r="F6" s="1">
        <f>(D1-E1)/E1</f>
        <v>1.2515644555694352E-3</v>
      </c>
      <c r="G6" s="1">
        <f>F6*E6</f>
        <v>1.7982396306466156E-6</v>
      </c>
      <c r="H6" s="1">
        <f>1-G6</f>
        <v>0.99999820176036935</v>
      </c>
      <c r="I6" s="1">
        <f>ACOS(H6)</f>
        <v>1.8964388572217938E-3</v>
      </c>
      <c r="J6" s="1">
        <f>I6*180/PI()</f>
        <v>0.10865794262342171</v>
      </c>
      <c r="K6" s="1">
        <f>F1*B6</f>
        <v>730.62</v>
      </c>
      <c r="M6" s="1">
        <v>0.10865794262342171</v>
      </c>
      <c r="N6" s="1">
        <v>730.62</v>
      </c>
      <c r="O6" s="1">
        <f t="shared" ref="O6:O27" si="0">-M6</f>
        <v>-0.10865794262342171</v>
      </c>
      <c r="P6" s="1">
        <v>730.62</v>
      </c>
      <c r="Q6" s="1"/>
      <c r="S6" s="1">
        <f t="shared" ref="S6:S27" si="1">-J6-3.96</f>
        <v>-4.068657942623422</v>
      </c>
      <c r="T6" s="1">
        <v>174.636</v>
      </c>
      <c r="U6">
        <f t="shared" ref="U6:U27" si="2">-3.96+J6</f>
        <v>-3.8513420573765784</v>
      </c>
      <c r="V6" s="1">
        <v>174.636</v>
      </c>
      <c r="W6" s="1">
        <f>Q1*M6</f>
        <v>0</v>
      </c>
    </row>
    <row r="7" spans="1:23" x14ac:dyDescent="0.25">
      <c r="A7" s="1" t="s">
        <v>5</v>
      </c>
      <c r="B7" s="1">
        <v>0.95</v>
      </c>
      <c r="C7" s="1">
        <f t="shared" ref="C7:C27" si="3">((1/B7))</f>
        <v>1.0526315789473684</v>
      </c>
      <c r="D7" s="1">
        <f>C7^(1/(D1-1))</f>
        <v>1.0073545261386381</v>
      </c>
      <c r="E7" s="1">
        <f t="shared" ref="E7:E26" si="4">D7-1</f>
        <v>7.3545261386380734E-3</v>
      </c>
      <c r="F7" s="1">
        <f>(D1-E1)/E1</f>
        <v>1.2515644555694352E-3</v>
      </c>
      <c r="G7" s="1">
        <f t="shared" ref="G7:G26" si="5">F7*E7</f>
        <v>9.2046635026757401E-6</v>
      </c>
      <c r="H7" s="1">
        <f t="shared" ref="H7:H26" si="6">1-G7</f>
        <v>0.99999079533649737</v>
      </c>
      <c r="I7" s="1">
        <f t="shared" ref="I7:I26" si="7">ACOS(H7)</f>
        <v>4.290612455962961E-3</v>
      </c>
      <c r="J7" s="1">
        <f t="shared" ref="J7:J27" si="8">I7*180/PI()</f>
        <v>0.24583398525293845</v>
      </c>
      <c r="K7" s="1">
        <f>F1*B7</f>
        <v>701.1</v>
      </c>
      <c r="M7" s="1">
        <v>0.24583398525293845</v>
      </c>
      <c r="N7" s="1">
        <v>701.1</v>
      </c>
      <c r="O7" s="1">
        <f t="shared" si="0"/>
        <v>-0.24583398525293845</v>
      </c>
      <c r="P7" s="1">
        <v>701.1</v>
      </c>
      <c r="Q7" s="1"/>
      <c r="S7" s="1">
        <f t="shared" si="1"/>
        <v>-4.2058339852529381</v>
      </c>
      <c r="T7" s="1">
        <v>167.57999999999998</v>
      </c>
      <c r="U7">
        <f t="shared" si="2"/>
        <v>-3.7141660147470614</v>
      </c>
      <c r="V7" s="1">
        <v>167.57999999999998</v>
      </c>
      <c r="W7" s="1">
        <f>Q1*M7</f>
        <v>0</v>
      </c>
    </row>
    <row r="8" spans="1:23" x14ac:dyDescent="0.25">
      <c r="A8" s="1" t="s">
        <v>3</v>
      </c>
      <c r="B8" s="1">
        <v>0.9</v>
      </c>
      <c r="C8" s="1">
        <f t="shared" si="3"/>
        <v>1.1111111111111112</v>
      </c>
      <c r="D8" s="1">
        <f>C8^(1/(D1-1))</f>
        <v>1.0151653465554913</v>
      </c>
      <c r="E8" s="1">
        <f t="shared" si="4"/>
        <v>1.5165346555491288E-2</v>
      </c>
      <c r="F8" s="1">
        <f>(D1-E1)/E1</f>
        <v>1.2515644555694352E-3</v>
      </c>
      <c r="G8" s="1">
        <f t="shared" si="5"/>
        <v>1.8980408705245264E-5</v>
      </c>
      <c r="H8" s="1">
        <f t="shared" si="6"/>
        <v>0.99998101959129471</v>
      </c>
      <c r="I8" s="1">
        <f t="shared" si="7"/>
        <v>6.1612448008903087E-3</v>
      </c>
      <c r="J8" s="1">
        <f t="shared" si="8"/>
        <v>0.35301332363793592</v>
      </c>
      <c r="K8" s="1">
        <f>F1*B8</f>
        <v>664.2</v>
      </c>
      <c r="M8" s="1">
        <v>0.35301332363793592</v>
      </c>
      <c r="N8" s="1">
        <v>664.2</v>
      </c>
      <c r="O8" s="1">
        <f t="shared" si="0"/>
        <v>-0.35301332363793592</v>
      </c>
      <c r="P8" s="1">
        <v>664.2</v>
      </c>
      <c r="Q8" s="1"/>
      <c r="S8" s="1">
        <f t="shared" si="1"/>
        <v>-4.3130133236379358</v>
      </c>
      <c r="T8" s="1">
        <v>158.76000000000002</v>
      </c>
      <c r="U8">
        <f t="shared" si="2"/>
        <v>-3.6069866763620642</v>
      </c>
      <c r="V8" s="1">
        <v>158.76000000000002</v>
      </c>
      <c r="W8" s="1">
        <f>Q1*M8</f>
        <v>0</v>
      </c>
    </row>
    <row r="9" spans="1:23" x14ac:dyDescent="0.25">
      <c r="A9" s="1" t="s">
        <v>6</v>
      </c>
      <c r="B9" s="1">
        <v>0.85</v>
      </c>
      <c r="C9" s="1">
        <f t="shared" si="3"/>
        <v>1.1764705882352942</v>
      </c>
      <c r="D9" s="1">
        <f>C9^(1/(D1-1))</f>
        <v>1.0234886021720233</v>
      </c>
      <c r="E9" s="1">
        <f t="shared" si="4"/>
        <v>2.348860217202331E-2</v>
      </c>
      <c r="F9" s="1">
        <f>(D1-E1)/E1</f>
        <v>1.2515644555694352E-3</v>
      </c>
      <c r="G9" s="1">
        <f t="shared" si="5"/>
        <v>2.9397499589515407E-5</v>
      </c>
      <c r="H9" s="1">
        <f t="shared" si="6"/>
        <v>0.99997060250041048</v>
      </c>
      <c r="I9" s="1">
        <f t="shared" si="7"/>
        <v>7.6678085038879296E-3</v>
      </c>
      <c r="J9" s="1">
        <f t="shared" si="8"/>
        <v>0.43933306538730044</v>
      </c>
      <c r="K9" s="1">
        <f>F1*B9</f>
        <v>627.29999999999995</v>
      </c>
      <c r="M9" s="1">
        <v>0.43933306538730044</v>
      </c>
      <c r="N9" s="1">
        <v>627.29999999999995</v>
      </c>
      <c r="O9" s="1">
        <f t="shared" si="0"/>
        <v>-0.43933306538730044</v>
      </c>
      <c r="P9" s="1">
        <v>627.29999999999995</v>
      </c>
      <c r="Q9" s="1"/>
      <c r="S9" s="1">
        <f t="shared" si="1"/>
        <v>-4.3993330653873004</v>
      </c>
      <c r="T9" s="1">
        <v>149.94</v>
      </c>
      <c r="U9">
        <f t="shared" si="2"/>
        <v>-3.5206669346126995</v>
      </c>
      <c r="V9" s="1">
        <v>149.94</v>
      </c>
      <c r="W9" s="1">
        <f>Q1*M9</f>
        <v>0</v>
      </c>
    </row>
    <row r="10" spans="1:23" x14ac:dyDescent="0.25">
      <c r="A10" s="1" t="s">
        <v>7</v>
      </c>
      <c r="B10" s="1">
        <v>0.8</v>
      </c>
      <c r="C10" s="1">
        <f t="shared" si="3"/>
        <v>1.25</v>
      </c>
      <c r="D10" s="1">
        <f>C10^(1/(D1-1))</f>
        <v>1.0323911847100018</v>
      </c>
      <c r="E10" s="1">
        <f t="shared" si="4"/>
        <v>3.2391184710001797E-2</v>
      </c>
      <c r="F10" s="1">
        <f>(D1-E1)/E1</f>
        <v>1.2515644555694352E-3</v>
      </c>
      <c r="G10" s="1">
        <f t="shared" si="5"/>
        <v>4.053965545682241E-5</v>
      </c>
      <c r="H10" s="1">
        <f t="shared" si="6"/>
        <v>0.99995946034454319</v>
      </c>
      <c r="I10" s="1">
        <f t="shared" si="7"/>
        <v>9.0044355037255386E-3</v>
      </c>
      <c r="J10" s="1">
        <f t="shared" si="8"/>
        <v>0.51591615126122881</v>
      </c>
      <c r="K10" s="1">
        <f>F1*B10</f>
        <v>590.4</v>
      </c>
      <c r="M10" s="1">
        <v>0.51591615126122881</v>
      </c>
      <c r="N10" s="1">
        <v>590.4</v>
      </c>
      <c r="O10" s="1">
        <f t="shared" si="0"/>
        <v>-0.51591615126122881</v>
      </c>
      <c r="P10" s="1">
        <v>590.4</v>
      </c>
      <c r="Q10" s="1"/>
      <c r="S10" s="1">
        <f t="shared" si="1"/>
        <v>-4.4759161512612291</v>
      </c>
      <c r="T10" s="1">
        <v>141.12</v>
      </c>
      <c r="U10">
        <f t="shared" si="2"/>
        <v>-3.4440838487387713</v>
      </c>
      <c r="V10" s="1">
        <v>141.12</v>
      </c>
      <c r="W10" s="1">
        <f>Q1*M10</f>
        <v>0</v>
      </c>
    </row>
    <row r="11" spans="1:23" x14ac:dyDescent="0.25">
      <c r="A11" s="1" t="s">
        <v>8</v>
      </c>
      <c r="B11" s="1">
        <v>0.75</v>
      </c>
      <c r="C11" s="1">
        <f t="shared" si="3"/>
        <v>1.3333333333333333</v>
      </c>
      <c r="D11" s="1">
        <f>C11^(1/(D1-1))</f>
        <v>1.0419536274372085</v>
      </c>
      <c r="E11" s="1">
        <f t="shared" si="4"/>
        <v>4.195362743720854E-2</v>
      </c>
      <c r="F11" s="1">
        <f>(D1-E1)/E1</f>
        <v>1.2515644555694352E-3</v>
      </c>
      <c r="G11" s="1">
        <f t="shared" si="5"/>
        <v>5.2507668882612828E-5</v>
      </c>
      <c r="H11" s="1">
        <f t="shared" si="6"/>
        <v>0.99994749233111735</v>
      </c>
      <c r="I11" s="1">
        <f t="shared" si="7"/>
        <v>1.0247743985707158E-2</v>
      </c>
      <c r="J11" s="1">
        <f t="shared" si="8"/>
        <v>0.58715247991159281</v>
      </c>
      <c r="K11" s="1">
        <f>F1*B11</f>
        <v>553.5</v>
      </c>
      <c r="M11" s="1">
        <v>0.58715247991159281</v>
      </c>
      <c r="N11" s="1">
        <v>553.5</v>
      </c>
      <c r="O11" s="1">
        <f t="shared" si="0"/>
        <v>-0.58715247991159281</v>
      </c>
      <c r="P11" s="1">
        <v>553.5</v>
      </c>
      <c r="Q11" s="1"/>
      <c r="S11" s="1">
        <f t="shared" si="1"/>
        <v>-4.5471524799115928</v>
      </c>
      <c r="T11" s="1">
        <v>132.30000000000001</v>
      </c>
      <c r="U11">
        <f t="shared" si="2"/>
        <v>-3.3728475200884072</v>
      </c>
      <c r="V11" s="1">
        <v>132.30000000000001</v>
      </c>
      <c r="W11" s="1">
        <f>Q1*M11</f>
        <v>0</v>
      </c>
    </row>
    <row r="12" spans="1:23" x14ac:dyDescent="0.25">
      <c r="A12" s="1" t="s">
        <v>9</v>
      </c>
      <c r="B12" s="1">
        <v>0.7</v>
      </c>
      <c r="C12" s="1">
        <f t="shared" si="3"/>
        <v>1.4285714285714286</v>
      </c>
      <c r="D12" s="1">
        <f>C12^(1/(D1-1))</f>
        <v>1.0522740281413674</v>
      </c>
      <c r="E12" s="1">
        <f t="shared" si="4"/>
        <v>5.227402814136739E-2</v>
      </c>
      <c r="F12" s="1">
        <f>(D1-E1)/E1</f>
        <v>1.2515644555694352E-3</v>
      </c>
      <c r="G12" s="1">
        <f t="shared" si="5"/>
        <v>6.5424315571171817E-5</v>
      </c>
      <c r="H12" s="1">
        <f t="shared" si="6"/>
        <v>0.99993457568442878</v>
      </c>
      <c r="I12" s="1">
        <f t="shared" si="7"/>
        <v>1.1438971017870392E-2</v>
      </c>
      <c r="J12" s="1">
        <f t="shared" si="8"/>
        <v>0.65540476129644087</v>
      </c>
      <c r="K12" s="1">
        <f>F1*B12</f>
        <v>516.6</v>
      </c>
      <c r="M12" s="1">
        <v>0.65540476129644087</v>
      </c>
      <c r="N12" s="1">
        <v>516.6</v>
      </c>
      <c r="O12" s="1">
        <f t="shared" si="0"/>
        <v>-0.65540476129644087</v>
      </c>
      <c r="P12" s="1">
        <v>516.6</v>
      </c>
      <c r="Q12" s="1"/>
      <c r="S12" s="1">
        <f t="shared" si="1"/>
        <v>-4.6154047612964408</v>
      </c>
      <c r="T12" s="1">
        <v>123.47999999999999</v>
      </c>
      <c r="U12">
        <f t="shared" si="2"/>
        <v>-3.3045952387035591</v>
      </c>
      <c r="V12" s="1">
        <v>123.47999999999999</v>
      </c>
      <c r="W12" s="1">
        <f>Q1*M12</f>
        <v>0</v>
      </c>
    </row>
    <row r="13" spans="1:23" x14ac:dyDescent="0.25">
      <c r="A13" s="1" t="s">
        <v>10</v>
      </c>
      <c r="B13" s="1">
        <v>0.65</v>
      </c>
      <c r="C13" s="1">
        <f t="shared" si="3"/>
        <v>1.5384615384615383</v>
      </c>
      <c r="D13" s="1">
        <f>C13^(1/(D1-1))</f>
        <v>1.0634734776260362</v>
      </c>
      <c r="E13" s="1">
        <f t="shared" si="4"/>
        <v>6.3473477626036168E-2</v>
      </c>
      <c r="F13" s="1">
        <f>(D1-E1)/E1</f>
        <v>1.2515644555694352E-3</v>
      </c>
      <c r="G13" s="1">
        <f t="shared" si="5"/>
        <v>7.9441148468128688E-5</v>
      </c>
      <c r="H13" s="1">
        <f t="shared" si="6"/>
        <v>0.99992055885153186</v>
      </c>
      <c r="I13" s="1">
        <f t="shared" si="7"/>
        <v>1.2604935565597497E-2</v>
      </c>
      <c r="J13" s="1">
        <f t="shared" si="8"/>
        <v>0.72220960894308384</v>
      </c>
      <c r="K13" s="1">
        <f>F1*B13</f>
        <v>479.7</v>
      </c>
      <c r="M13" s="1">
        <v>0.72220960894308384</v>
      </c>
      <c r="N13" s="1">
        <v>479.7</v>
      </c>
      <c r="O13" s="1">
        <f t="shared" si="0"/>
        <v>-0.72220960894308384</v>
      </c>
      <c r="P13" s="1">
        <v>479.7</v>
      </c>
      <c r="Q13" s="1"/>
      <c r="S13" s="1">
        <f t="shared" si="1"/>
        <v>-4.6822096089430838</v>
      </c>
      <c r="T13" s="1">
        <v>114.66000000000001</v>
      </c>
      <c r="U13">
        <f t="shared" si="2"/>
        <v>-3.2377903910569161</v>
      </c>
      <c r="V13" s="1">
        <v>114.66000000000001</v>
      </c>
      <c r="W13" s="1">
        <f>Q1*M13</f>
        <v>0</v>
      </c>
    </row>
    <row r="14" spans="1:23" x14ac:dyDescent="0.25">
      <c r="A14" s="1" t="s">
        <v>11</v>
      </c>
      <c r="B14" s="1">
        <v>0.6</v>
      </c>
      <c r="C14" s="1">
        <f t="shared" si="3"/>
        <v>1.6666666666666667</v>
      </c>
      <c r="D14" s="1">
        <f>C14^(1/(D1-1))</f>
        <v>1.0757037398427836</v>
      </c>
      <c r="E14" s="1">
        <f t="shared" si="4"/>
        <v>7.5703739842783557E-2</v>
      </c>
      <c r="F14" s="1">
        <f>(D1-E1)/E1</f>
        <v>1.2515644555694352E-3</v>
      </c>
      <c r="G14" s="1">
        <f t="shared" si="5"/>
        <v>9.4748109940903557E-5</v>
      </c>
      <c r="H14" s="1">
        <f t="shared" si="6"/>
        <v>0.99990525189005908</v>
      </c>
      <c r="I14" s="1">
        <f t="shared" si="7"/>
        <v>1.376587128949347E-2</v>
      </c>
      <c r="J14" s="1">
        <f t="shared" si="8"/>
        <v>0.78872632620828809</v>
      </c>
      <c r="K14" s="1">
        <f>F1*B14</f>
        <v>442.8</v>
      </c>
      <c r="M14" s="1">
        <v>0.78872632620828809</v>
      </c>
      <c r="N14" s="1">
        <v>442.8</v>
      </c>
      <c r="O14" s="1">
        <f t="shared" si="0"/>
        <v>-0.78872632620828809</v>
      </c>
      <c r="P14" s="1">
        <v>442.8</v>
      </c>
      <c r="Q14" s="1"/>
      <c r="S14" s="1">
        <f t="shared" si="1"/>
        <v>-4.7487263262082884</v>
      </c>
      <c r="T14" s="1">
        <v>105.84</v>
      </c>
      <c r="U14">
        <f t="shared" si="2"/>
        <v>-3.171273673791712</v>
      </c>
      <c r="V14" s="1">
        <v>105.84</v>
      </c>
      <c r="W14" s="1">
        <f>Q1*M14</f>
        <v>0</v>
      </c>
    </row>
    <row r="15" spans="1:23" x14ac:dyDescent="0.25">
      <c r="A15" s="1" t="s">
        <v>12</v>
      </c>
      <c r="B15" s="1">
        <v>0.55000000000000004</v>
      </c>
      <c r="C15" s="1">
        <f t="shared" si="3"/>
        <v>1.8181818181818181</v>
      </c>
      <c r="D15" s="1">
        <f>C15^(1/(D1-1))</f>
        <v>1.0891583977165142</v>
      </c>
      <c r="E15" s="1">
        <f t="shared" si="4"/>
        <v>8.9158397716514237E-2</v>
      </c>
      <c r="F15" s="1">
        <f>(D1-E1)/E1</f>
        <v>1.2515644555694352E-3</v>
      </c>
      <c r="G15" s="1">
        <f t="shared" si="5"/>
        <v>1.1158748149751231E-4</v>
      </c>
      <c r="H15" s="1">
        <f t="shared" si="6"/>
        <v>0.99988841251850247</v>
      </c>
      <c r="I15" s="1">
        <f t="shared" si="7"/>
        <v>1.4939180489814463E-2</v>
      </c>
      <c r="J15" s="1">
        <f t="shared" si="8"/>
        <v>0.85595199145055068</v>
      </c>
      <c r="K15" s="1">
        <f>F1*B15</f>
        <v>405.90000000000003</v>
      </c>
      <c r="M15" s="1">
        <v>0.85595199145055068</v>
      </c>
      <c r="N15" s="1">
        <v>405.90000000000003</v>
      </c>
      <c r="O15" s="1">
        <f t="shared" si="0"/>
        <v>-0.85595199145055068</v>
      </c>
      <c r="P15" s="1">
        <v>405.90000000000003</v>
      </c>
      <c r="Q15" s="1"/>
      <c r="S15" s="1">
        <f t="shared" si="1"/>
        <v>-4.8159519914505502</v>
      </c>
      <c r="T15" s="1">
        <v>97.02000000000001</v>
      </c>
      <c r="U15">
        <f t="shared" si="2"/>
        <v>-3.1040480085494493</v>
      </c>
      <c r="V15" s="1">
        <v>97.02000000000001</v>
      </c>
      <c r="W15" s="1">
        <f>Q1*M15</f>
        <v>0</v>
      </c>
    </row>
    <row r="16" spans="1:23" x14ac:dyDescent="0.25">
      <c r="A16" s="1" t="s">
        <v>13</v>
      </c>
      <c r="B16" s="1">
        <v>0.5</v>
      </c>
      <c r="C16" s="1">
        <f t="shared" si="3"/>
        <v>2</v>
      </c>
      <c r="D16" s="1">
        <f>C16^(1/(D1-1))</f>
        <v>1.1040895136738123</v>
      </c>
      <c r="E16" s="1">
        <f t="shared" si="4"/>
        <v>0.10408951367381225</v>
      </c>
      <c r="F16" s="1">
        <f>(D1-E1)/E1</f>
        <v>1.2515644555694352E-3</v>
      </c>
      <c r="G16" s="1">
        <f t="shared" si="5"/>
        <v>1.3027473551165212E-4</v>
      </c>
      <c r="H16" s="1">
        <f t="shared" si="6"/>
        <v>0.99986972526448836</v>
      </c>
      <c r="I16" s="1">
        <f t="shared" si="7"/>
        <v>1.6141720118646452E-2</v>
      </c>
      <c r="J16" s="1">
        <f t="shared" si="8"/>
        <v>0.92485243687985219</v>
      </c>
      <c r="K16" s="1">
        <f>F1*B16</f>
        <v>369</v>
      </c>
      <c r="M16" s="1">
        <v>0.92485243687985219</v>
      </c>
      <c r="N16" s="1">
        <v>369</v>
      </c>
      <c r="O16" s="1">
        <f t="shared" si="0"/>
        <v>-0.92485243687985219</v>
      </c>
      <c r="P16" s="1">
        <v>369</v>
      </c>
      <c r="Q16" s="1"/>
      <c r="S16" s="1">
        <f t="shared" si="1"/>
        <v>-4.8848524368798518</v>
      </c>
      <c r="T16" s="1">
        <v>88.2</v>
      </c>
      <c r="U16">
        <f t="shared" si="2"/>
        <v>-3.0351475631201477</v>
      </c>
      <c r="V16" s="1">
        <v>88.2</v>
      </c>
      <c r="W16" s="1">
        <f>Q1*M16</f>
        <v>0</v>
      </c>
    </row>
    <row r="17" spans="1:23" x14ac:dyDescent="0.25">
      <c r="A17" s="1" t="s">
        <v>14</v>
      </c>
      <c r="B17" s="1">
        <v>0.45</v>
      </c>
      <c r="C17" s="1">
        <f t="shared" si="3"/>
        <v>2.2222222222222223</v>
      </c>
      <c r="D17" s="1">
        <f>C17^(1/(D1-1))</f>
        <v>1.1208334137769596</v>
      </c>
      <c r="E17" s="1">
        <f t="shared" si="4"/>
        <v>0.12083341377695955</v>
      </c>
      <c r="F17" s="1">
        <f>(D1-E1)/E1</f>
        <v>1.2515644555694352E-3</v>
      </c>
      <c r="G17" s="1">
        <f t="shared" si="5"/>
        <v>1.5123080572835667E-4</v>
      </c>
      <c r="H17" s="1">
        <f t="shared" si="6"/>
        <v>0.99984876919427168</v>
      </c>
      <c r="I17" s="1">
        <f t="shared" si="7"/>
        <v>1.7391642686923836E-2</v>
      </c>
      <c r="J17" s="1">
        <f t="shared" si="8"/>
        <v>0.99646772476029877</v>
      </c>
      <c r="K17" s="1">
        <f>F1*B17</f>
        <v>332.1</v>
      </c>
      <c r="M17" s="1">
        <v>0.99646772476029877</v>
      </c>
      <c r="N17" s="1">
        <v>332.1</v>
      </c>
      <c r="O17" s="1">
        <f t="shared" si="0"/>
        <v>-0.99646772476029877</v>
      </c>
      <c r="P17" s="1">
        <v>332.1</v>
      </c>
      <c r="Q17" s="1"/>
      <c r="S17" s="1">
        <f t="shared" si="1"/>
        <v>-4.9564677247602988</v>
      </c>
      <c r="T17" s="1">
        <v>79.38000000000001</v>
      </c>
      <c r="U17">
        <f t="shared" si="2"/>
        <v>-2.9635322752397011</v>
      </c>
      <c r="V17" s="1">
        <v>79.38000000000001</v>
      </c>
      <c r="W17" s="1">
        <f>Q1*M17</f>
        <v>0</v>
      </c>
    </row>
    <row r="18" spans="1:23" x14ac:dyDescent="0.25">
      <c r="A18" s="1" t="s">
        <v>15</v>
      </c>
      <c r="B18" s="1">
        <v>0.4</v>
      </c>
      <c r="C18" s="1">
        <f t="shared" si="3"/>
        <v>2.5</v>
      </c>
      <c r="D18" s="1">
        <f>C18^(1/(D1-1))</f>
        <v>1.1398522810475968</v>
      </c>
      <c r="E18" s="1">
        <f t="shared" si="4"/>
        <v>0.13985228104759684</v>
      </c>
      <c r="F18" s="1">
        <f>(D1-E1)/E1</f>
        <v>1.2515644555694352E-3</v>
      </c>
      <c r="G18" s="1">
        <f t="shared" si="5"/>
        <v>1.7503414398947919E-4</v>
      </c>
      <c r="H18" s="1">
        <f t="shared" si="6"/>
        <v>0.99982496585601055</v>
      </c>
      <c r="I18" s="1">
        <f t="shared" si="7"/>
        <v>1.8710384837645089E-2</v>
      </c>
      <c r="J18" s="1">
        <f t="shared" si="8"/>
        <v>1.0720260842626317</v>
      </c>
      <c r="K18" s="1">
        <f>F1*B18</f>
        <v>295.2</v>
      </c>
      <c r="M18" s="1">
        <v>1.0720260842626317</v>
      </c>
      <c r="N18" s="1">
        <v>295.2</v>
      </c>
      <c r="O18" s="1">
        <f t="shared" si="0"/>
        <v>-1.0720260842626317</v>
      </c>
      <c r="P18" s="1">
        <v>295.2</v>
      </c>
      <c r="Q18" s="1"/>
      <c r="S18" s="1">
        <f t="shared" si="1"/>
        <v>-5.0320260842626316</v>
      </c>
      <c r="T18" s="1">
        <v>70.56</v>
      </c>
      <c r="U18">
        <f t="shared" si="2"/>
        <v>-2.8879739157373683</v>
      </c>
      <c r="V18" s="1">
        <v>70.56</v>
      </c>
      <c r="W18" s="1">
        <f>Q1*M18</f>
        <v>0</v>
      </c>
    </row>
    <row r="19" spans="1:23" x14ac:dyDescent="0.25">
      <c r="A19" s="1" t="s">
        <v>16</v>
      </c>
      <c r="B19" s="1">
        <v>0.35</v>
      </c>
      <c r="C19" s="1">
        <f t="shared" si="3"/>
        <v>2.8571428571428572</v>
      </c>
      <c r="D19" s="1">
        <f>C19^(1/(D1-1))</f>
        <v>1.1618047199821857</v>
      </c>
      <c r="E19" s="1">
        <f t="shared" si="4"/>
        <v>0.16180471998218571</v>
      </c>
      <c r="F19" s="1">
        <f>(D1-E1)/E1</f>
        <v>1.2515644555694352E-3</v>
      </c>
      <c r="G19" s="1">
        <f t="shared" si="5"/>
        <v>2.0250903627306918E-4</v>
      </c>
      <c r="H19" s="1">
        <f t="shared" si="6"/>
        <v>0.99979749096372694</v>
      </c>
      <c r="I19" s="1">
        <f t="shared" si="7"/>
        <v>2.0125400449538811E-2</v>
      </c>
      <c r="J19" s="1">
        <f t="shared" si="8"/>
        <v>1.1531005067692635</v>
      </c>
      <c r="K19" s="1">
        <f>F1*B19</f>
        <v>258.3</v>
      </c>
      <c r="M19" s="1">
        <v>1.1531005067692635</v>
      </c>
      <c r="N19" s="1">
        <v>258.3</v>
      </c>
      <c r="O19" s="1">
        <f t="shared" si="0"/>
        <v>-1.1531005067692635</v>
      </c>
      <c r="P19" s="1">
        <v>258.3</v>
      </c>
      <c r="Q19" s="1"/>
      <c r="S19" s="1">
        <f t="shared" si="1"/>
        <v>-5.1131005067692632</v>
      </c>
      <c r="T19" s="1">
        <v>61.739999999999995</v>
      </c>
      <c r="U19">
        <f t="shared" si="2"/>
        <v>-2.8068994932307367</v>
      </c>
      <c r="V19" s="1">
        <v>61.739999999999995</v>
      </c>
      <c r="W19" s="1">
        <f>Q1*M19</f>
        <v>0</v>
      </c>
    </row>
    <row r="20" spans="1:23" x14ac:dyDescent="0.25">
      <c r="A20" s="1" t="s">
        <v>17</v>
      </c>
      <c r="B20" s="1">
        <v>0.3</v>
      </c>
      <c r="C20" s="1">
        <f t="shared" si="3"/>
        <v>3.3333333333333335</v>
      </c>
      <c r="D20" s="1">
        <f>C20^(1/(D1-1))</f>
        <v>1.18767321898012</v>
      </c>
      <c r="E20" s="1">
        <f t="shared" si="4"/>
        <v>0.18767321898012002</v>
      </c>
      <c r="F20" s="1">
        <f>(D1-E1)/E1</f>
        <v>1.2515644555694352E-3</v>
      </c>
      <c r="G20" s="1">
        <f t="shared" si="5"/>
        <v>2.348851301378173E-4</v>
      </c>
      <c r="H20" s="1">
        <f t="shared" si="6"/>
        <v>0.99976511486986219</v>
      </c>
      <c r="I20" s="1">
        <f t="shared" si="7"/>
        <v>2.1674608457110667E-2</v>
      </c>
      <c r="J20" s="1">
        <f t="shared" si="8"/>
        <v>1.2418635871910022</v>
      </c>
      <c r="K20" s="1">
        <f>F1*B20</f>
        <v>221.4</v>
      </c>
      <c r="M20" s="1">
        <v>1.2418635871910022</v>
      </c>
      <c r="N20" s="1">
        <v>221.4</v>
      </c>
      <c r="O20" s="1">
        <f t="shared" si="0"/>
        <v>-1.2418635871910022</v>
      </c>
      <c r="P20" s="1">
        <v>221.4</v>
      </c>
      <c r="Q20" s="1"/>
      <c r="S20" s="1">
        <f t="shared" si="1"/>
        <v>-5.2018635871910019</v>
      </c>
      <c r="T20" s="1">
        <v>52.92</v>
      </c>
      <c r="U20">
        <f t="shared" si="2"/>
        <v>-2.718136412808998</v>
      </c>
      <c r="V20" s="1">
        <v>52.92</v>
      </c>
      <c r="W20" s="1">
        <f>Q1*M20</f>
        <v>0</v>
      </c>
    </row>
    <row r="21" spans="1:23" x14ac:dyDescent="0.25">
      <c r="A21" s="1" t="s">
        <v>18</v>
      </c>
      <c r="B21" s="1">
        <v>0.25</v>
      </c>
      <c r="C21" s="1">
        <f t="shared" si="3"/>
        <v>4</v>
      </c>
      <c r="D21" s="1">
        <f>C21^(1/(D1-1))</f>
        <v>1.2190136542044754</v>
      </c>
      <c r="E21" s="1">
        <f t="shared" si="4"/>
        <v>0.21901365420447538</v>
      </c>
      <c r="F21" s="1">
        <f>(D1-E1)/E1</f>
        <v>1.2515644555694352E-3</v>
      </c>
      <c r="G21" s="1">
        <f t="shared" si="5"/>
        <v>2.7410970488669678E-4</v>
      </c>
      <c r="H21" s="1">
        <f t="shared" si="6"/>
        <v>0.99972589029511327</v>
      </c>
      <c r="I21" s="1">
        <f t="shared" si="7"/>
        <v>2.3414620581617251E-2</v>
      </c>
      <c r="J21" s="1">
        <f t="shared" si="8"/>
        <v>1.3415589382268214</v>
      </c>
      <c r="K21" s="1">
        <f>F1*B21</f>
        <v>184.5</v>
      </c>
      <c r="M21" s="1">
        <v>1.3415589382268214</v>
      </c>
      <c r="N21" s="1">
        <v>184.5</v>
      </c>
      <c r="O21" s="1">
        <f t="shared" si="0"/>
        <v>-1.3415589382268214</v>
      </c>
      <c r="P21" s="1">
        <v>184.5</v>
      </c>
      <c r="Q21" s="1"/>
      <c r="S21" s="1">
        <f t="shared" si="1"/>
        <v>-5.3015589382268216</v>
      </c>
      <c r="T21" s="1">
        <v>44.1</v>
      </c>
      <c r="U21">
        <f t="shared" si="2"/>
        <v>-2.6184410617731784</v>
      </c>
      <c r="V21" s="1">
        <v>44.1</v>
      </c>
      <c r="W21" s="1">
        <f>Q1*M21</f>
        <v>0</v>
      </c>
    </row>
    <row r="22" spans="1:23" x14ac:dyDescent="0.25">
      <c r="A22" s="1" t="s">
        <v>19</v>
      </c>
      <c r="B22" s="1">
        <v>0.2</v>
      </c>
      <c r="C22" s="1">
        <f t="shared" si="3"/>
        <v>5</v>
      </c>
      <c r="D22" s="1">
        <f>C22^(1/(D1-1))</f>
        <v>1.2584989506418267</v>
      </c>
      <c r="E22" s="1">
        <f t="shared" si="4"/>
        <v>0.25849895064182671</v>
      </c>
      <c r="F22" s="1">
        <f>(D1-E1)/E1</f>
        <v>1.2515644555694352E-3</v>
      </c>
      <c r="G22" s="1">
        <f t="shared" si="5"/>
        <v>3.2352809842530817E-4</v>
      </c>
      <c r="H22" s="1">
        <f t="shared" si="6"/>
        <v>0.99967647190157471</v>
      </c>
      <c r="I22" s="1">
        <f t="shared" si="7"/>
        <v>2.5437985179736389E-2</v>
      </c>
      <c r="J22" s="1">
        <f t="shared" si="8"/>
        <v>1.457489190115232</v>
      </c>
      <c r="K22" s="1">
        <f>F1*B22</f>
        <v>147.6</v>
      </c>
      <c r="M22" s="1">
        <v>1.457489190115232</v>
      </c>
      <c r="N22" s="1">
        <v>147.6</v>
      </c>
      <c r="O22" s="1">
        <f t="shared" si="0"/>
        <v>-1.457489190115232</v>
      </c>
      <c r="P22" s="1">
        <v>147.6</v>
      </c>
      <c r="Q22" s="1"/>
      <c r="S22" s="1">
        <f t="shared" si="1"/>
        <v>-5.4174891901152318</v>
      </c>
      <c r="T22" s="1">
        <v>35.28</v>
      </c>
      <c r="U22">
        <f t="shared" si="2"/>
        <v>-2.5025108098847682</v>
      </c>
      <c r="V22" s="1">
        <v>35.28</v>
      </c>
      <c r="W22" s="1">
        <f>Q1*M22</f>
        <v>0</v>
      </c>
    </row>
    <row r="23" spans="1:23" x14ac:dyDescent="0.25">
      <c r="A23" s="1" t="s">
        <v>20</v>
      </c>
      <c r="B23" s="1">
        <v>0.15</v>
      </c>
      <c r="C23" s="1">
        <f t="shared" si="3"/>
        <v>6.666666666666667</v>
      </c>
      <c r="D23" s="1">
        <f>C23^(1/(D1-1))</f>
        <v>1.3112975467471719</v>
      </c>
      <c r="E23" s="1">
        <f t="shared" si="4"/>
        <v>0.31129754674717192</v>
      </c>
      <c r="F23" s="1">
        <f>(D1-E1)/E1</f>
        <v>1.2515644555694352E-3</v>
      </c>
      <c r="G23" s="1">
        <f t="shared" si="5"/>
        <v>3.8960894461472504E-4</v>
      </c>
      <c r="H23" s="1">
        <f t="shared" si="6"/>
        <v>0.99961039105538529</v>
      </c>
      <c r="I23" s="1">
        <f t="shared" si="7"/>
        <v>2.7915380937103329E-2</v>
      </c>
      <c r="J23" s="1">
        <f t="shared" si="8"/>
        <v>1.5994335111959737</v>
      </c>
      <c r="K23" s="1">
        <f>F1*B23</f>
        <v>110.7</v>
      </c>
      <c r="M23" s="1">
        <v>1.5994335111959737</v>
      </c>
      <c r="N23" s="1">
        <v>110.7</v>
      </c>
      <c r="O23" s="1">
        <f t="shared" si="0"/>
        <v>-1.5994335111959737</v>
      </c>
      <c r="P23" s="1">
        <v>110.7</v>
      </c>
      <c r="Q23" s="1"/>
      <c r="S23" s="1">
        <f t="shared" si="1"/>
        <v>-5.5594335111959738</v>
      </c>
      <c r="T23" s="1">
        <v>26.46</v>
      </c>
      <c r="U23">
        <f t="shared" si="2"/>
        <v>-2.3605664888040261</v>
      </c>
      <c r="V23" s="1">
        <v>26.46</v>
      </c>
      <c r="W23" s="1">
        <f>Q1*M23</f>
        <v>0</v>
      </c>
    </row>
    <row r="24" spans="1:23" x14ac:dyDescent="0.25">
      <c r="A24" s="1" t="s">
        <v>21</v>
      </c>
      <c r="B24" s="1">
        <v>0.1</v>
      </c>
      <c r="C24" s="1">
        <f t="shared" si="3"/>
        <v>10</v>
      </c>
      <c r="D24" s="1">
        <f>C24^(1/(D1-1))</f>
        <v>1.3894954943731377</v>
      </c>
      <c r="E24" s="1">
        <f t="shared" si="4"/>
        <v>0.38949549437313769</v>
      </c>
      <c r="F24" s="1">
        <f>(D1-E1)/E1</f>
        <v>1.2515644555694352E-3</v>
      </c>
      <c r="G24" s="1">
        <f t="shared" si="5"/>
        <v>4.874787163618641E-4</v>
      </c>
      <c r="H24" s="1">
        <f t="shared" si="6"/>
        <v>0.9995125212836381</v>
      </c>
      <c r="I24" s="1">
        <f t="shared" si="7"/>
        <v>3.1225576933908927E-2</v>
      </c>
      <c r="J24" s="1">
        <f t="shared" si="8"/>
        <v>1.7890937711740351</v>
      </c>
      <c r="K24" s="1">
        <f>F1*B24</f>
        <v>73.8</v>
      </c>
      <c r="M24" s="1">
        <v>1.7890937711740351</v>
      </c>
      <c r="N24" s="1">
        <v>73.8</v>
      </c>
      <c r="O24" s="1">
        <f t="shared" si="0"/>
        <v>-1.7890937711740351</v>
      </c>
      <c r="P24" s="1">
        <v>73.8</v>
      </c>
      <c r="Q24" s="1"/>
      <c r="S24" s="1">
        <f t="shared" si="1"/>
        <v>-5.7490937711740351</v>
      </c>
      <c r="T24" s="1">
        <v>17.64</v>
      </c>
      <c r="U24">
        <f t="shared" si="2"/>
        <v>-2.1709062288259648</v>
      </c>
      <c r="V24" s="1">
        <v>17.64</v>
      </c>
      <c r="W24" s="1">
        <f>Q1*M24</f>
        <v>0</v>
      </c>
    </row>
    <row r="25" spans="1:23" x14ac:dyDescent="0.25">
      <c r="A25" s="3" t="s">
        <v>2</v>
      </c>
      <c r="B25" s="1">
        <v>0.05</v>
      </c>
      <c r="C25" s="1">
        <f t="shared" si="3"/>
        <v>20</v>
      </c>
      <c r="D25" s="1">
        <f>C25^(1/(D1-1))</f>
        <v>1.5341274046343909</v>
      </c>
      <c r="E25" s="1">
        <f t="shared" si="4"/>
        <v>0.5341274046343909</v>
      </c>
      <c r="F25" s="1">
        <f>(D1-E1)/E1</f>
        <v>1.2515644555694352E-3</v>
      </c>
      <c r="G25" s="1">
        <f t="shared" si="5"/>
        <v>6.6849487438595681E-4</v>
      </c>
      <c r="H25" s="1">
        <f t="shared" si="6"/>
        <v>0.99933150512561408</v>
      </c>
      <c r="I25" s="1">
        <f t="shared" si="7"/>
        <v>3.6566907677998639E-2</v>
      </c>
      <c r="J25" s="1">
        <f t="shared" si="8"/>
        <v>2.0951294797938473</v>
      </c>
      <c r="K25" s="1">
        <f>F1*B25</f>
        <v>36.9</v>
      </c>
      <c r="M25" s="3">
        <v>2.0951294797938473</v>
      </c>
      <c r="N25" s="1">
        <v>36.9</v>
      </c>
      <c r="O25" s="1">
        <f t="shared" si="0"/>
        <v>-2.0951294797938473</v>
      </c>
      <c r="P25" s="1">
        <v>36.9</v>
      </c>
      <c r="Q25" s="1"/>
      <c r="S25" s="1">
        <f t="shared" si="1"/>
        <v>-6.0551294797938473</v>
      </c>
      <c r="T25" s="1">
        <v>8.82</v>
      </c>
      <c r="U25">
        <f t="shared" si="2"/>
        <v>-1.8648705202061526</v>
      </c>
      <c r="V25" s="1">
        <v>8.82</v>
      </c>
      <c r="W25" s="1">
        <f>Q1*M25</f>
        <v>0</v>
      </c>
    </row>
    <row r="26" spans="1:23" x14ac:dyDescent="0.25">
      <c r="A26" s="1" t="s">
        <v>22</v>
      </c>
      <c r="B26" s="1">
        <v>0.01</v>
      </c>
      <c r="C26" s="1">
        <f t="shared" si="3"/>
        <v>100</v>
      </c>
      <c r="D26" s="1">
        <f>C26^(1/(D1-1))</f>
        <v>1.9306977288832501</v>
      </c>
      <c r="E26" s="1">
        <f t="shared" si="4"/>
        <v>0.93069772888325009</v>
      </c>
      <c r="F26" s="1">
        <f>(D1-E1)/E1</f>
        <v>1.2515644555694352E-3</v>
      </c>
      <c r="G26" s="1">
        <f t="shared" si="5"/>
        <v>1.1648281963494748E-3</v>
      </c>
      <c r="H26" s="1">
        <f t="shared" si="6"/>
        <v>0.99883517180365056</v>
      </c>
      <c r="I26" s="1">
        <f t="shared" si="7"/>
        <v>4.8271200608090536E-2</v>
      </c>
      <c r="J26" s="1">
        <f t="shared" si="8"/>
        <v>2.765736066872921</v>
      </c>
      <c r="K26" s="1">
        <f>F1*B26</f>
        <v>7.38</v>
      </c>
      <c r="M26" s="1">
        <v>2.765736066872921</v>
      </c>
      <c r="N26" s="1">
        <v>7.38</v>
      </c>
      <c r="O26" s="1">
        <f t="shared" si="0"/>
        <v>-2.765736066872921</v>
      </c>
      <c r="P26" s="1">
        <v>7.38</v>
      </c>
      <c r="Q26" s="1"/>
      <c r="S26" s="1">
        <f t="shared" si="1"/>
        <v>-6.7257360668729209</v>
      </c>
      <c r="T26" s="1">
        <v>1.764</v>
      </c>
      <c r="U26">
        <f t="shared" si="2"/>
        <v>-1.194263933127079</v>
      </c>
      <c r="V26" s="1">
        <v>1.764</v>
      </c>
      <c r="W26" s="1">
        <f>Q1*M26</f>
        <v>0</v>
      </c>
    </row>
    <row r="27" spans="1:23" x14ac:dyDescent="0.25">
      <c r="A27" s="1" t="s">
        <v>37</v>
      </c>
      <c r="B27" s="1">
        <v>1E-3</v>
      </c>
      <c r="C27" s="1">
        <f t="shared" si="3"/>
        <v>1000</v>
      </c>
      <c r="D27" s="1">
        <f>C27^(1/(D1-1))</f>
        <v>2.6826957952797255</v>
      </c>
      <c r="E27" s="1">
        <f>D27-1</f>
        <v>1.6826957952797255</v>
      </c>
      <c r="F27" s="1">
        <f>(D1-E1)/E1</f>
        <v>1.2515644555694352E-3</v>
      </c>
      <c r="G27" s="1">
        <f>F27*E27</f>
        <v>2.1060022469082474E-3</v>
      </c>
      <c r="H27" s="1">
        <f>1-G27</f>
        <v>0.99789399775309173</v>
      </c>
      <c r="I27" s="1">
        <f>ACOS(H27)</f>
        <v>6.4911352934694522E-2</v>
      </c>
      <c r="J27" s="1">
        <f t="shared" si="8"/>
        <v>3.7191465656421263</v>
      </c>
      <c r="K27" s="1">
        <f>F1*B27</f>
        <v>0.73799999999999999</v>
      </c>
      <c r="M27" s="1">
        <v>3.7191465656421263</v>
      </c>
      <c r="N27" s="1">
        <v>0.73799999999999999</v>
      </c>
      <c r="O27" s="1">
        <f t="shared" si="0"/>
        <v>-3.7191465656421263</v>
      </c>
      <c r="P27" s="1">
        <v>0.73799999999999999</v>
      </c>
      <c r="S27" s="1">
        <f t="shared" si="1"/>
        <v>-7.6791465656421263</v>
      </c>
      <c r="T27" s="1">
        <v>0.1764</v>
      </c>
      <c r="U27">
        <f t="shared" si="2"/>
        <v>-0.24085343435787365</v>
      </c>
      <c r="V27" s="1">
        <v>0.1764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Meert</dc:creator>
  <cp:lastModifiedBy>Joseph Meert</cp:lastModifiedBy>
  <dcterms:created xsi:type="dcterms:W3CDTF">2022-04-22T19:22:22Z</dcterms:created>
  <dcterms:modified xsi:type="dcterms:W3CDTF">2023-03-01T21:09:30Z</dcterms:modified>
</cp:coreProperties>
</file>