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280" windowHeight="11430" tabRatio="717"/>
  </bookViews>
  <sheets>
    <sheet name="Graphs" sheetId="10" r:id="rId1"/>
    <sheet name="Mean" sheetId="12" r:id="rId2"/>
    <sheet name="Range" sheetId="17" r:id="rId3"/>
    <sheet name="Mean Range" sheetId="18" r:id="rId4"/>
    <sheet name="EGSnrc" sheetId="11" r:id="rId5"/>
    <sheet name="Geant4" sheetId="1" r:id="rId6"/>
    <sheet name="MCNP" sheetId="2" r:id="rId7"/>
    <sheet name="Penelope" sheetId="4" r:id="rId8"/>
    <sheet name="EGSnrc_over_Mean" sheetId="13" r:id="rId9"/>
    <sheet name="Geant4_over_Mean" sheetId="14" r:id="rId10"/>
    <sheet name="MCNP_over_Mean" sheetId="15" r:id="rId11"/>
    <sheet name="Penelope_over_Mean" sheetId="16" r:id="rId12"/>
  </sheets>
  <calcPr calcId="145621" concurrentCalc="0"/>
</workbook>
</file>

<file path=xl/calcChain.xml><?xml version="1.0" encoding="utf-8"?>
<calcChain xmlns="http://schemas.openxmlformats.org/spreadsheetml/2006/main">
  <c r="Z4" i="11" l="1"/>
  <c r="X4" i="11"/>
  <c r="T4" i="11"/>
  <c r="R4" i="11"/>
  <c r="L6" i="11"/>
  <c r="J6" i="11"/>
  <c r="F6" i="11"/>
  <c r="D6" i="11"/>
  <c r="L5" i="11"/>
  <c r="J5" i="11"/>
  <c r="F5" i="11"/>
  <c r="D5" i="11"/>
  <c r="L4" i="11"/>
  <c r="J4" i="11"/>
  <c r="F4" i="11"/>
  <c r="D4" i="11"/>
  <c r="F11" i="12"/>
  <c r="F11" i="14"/>
  <c r="D11" i="12"/>
  <c r="D11" i="13"/>
  <c r="L11" i="12"/>
  <c r="L11" i="16"/>
  <c r="J11" i="12"/>
  <c r="J11" i="13"/>
  <c r="D5" i="17"/>
  <c r="D6" i="17"/>
  <c r="Z4" i="12"/>
  <c r="Z4" i="15"/>
  <c r="Z3" i="12"/>
  <c r="Z3" i="13"/>
  <c r="X4" i="12"/>
  <c r="X3" i="12"/>
  <c r="X3" i="15"/>
  <c r="X3" i="14"/>
  <c r="T4" i="12"/>
  <c r="T4" i="13"/>
  <c r="T3" i="12"/>
  <c r="T3" i="13"/>
  <c r="R4" i="12"/>
  <c r="R4" i="13"/>
  <c r="R3" i="12"/>
  <c r="L6" i="12"/>
  <c r="L5" i="12"/>
  <c r="L5" i="13"/>
  <c r="L4" i="12"/>
  <c r="L4" i="13"/>
  <c r="L3" i="12"/>
  <c r="L3" i="15"/>
  <c r="L3" i="13"/>
  <c r="J6" i="12"/>
  <c r="J6" i="13"/>
  <c r="J5" i="12"/>
  <c r="J5" i="13"/>
  <c r="J4" i="12"/>
  <c r="J4" i="13"/>
  <c r="J3" i="12"/>
  <c r="J3" i="16"/>
  <c r="F6" i="12"/>
  <c r="F6" i="13"/>
  <c r="F6" i="15"/>
  <c r="F5" i="12"/>
  <c r="F5" i="13"/>
  <c r="F4" i="12"/>
  <c r="F3" i="12"/>
  <c r="F3" i="15"/>
  <c r="D3" i="12"/>
  <c r="D3" i="13"/>
  <c r="D6" i="12"/>
  <c r="D5" i="12"/>
  <c r="D5" i="13"/>
  <c r="D4" i="12"/>
  <c r="Z4" i="17"/>
  <c r="X4" i="17"/>
  <c r="T4" i="17"/>
  <c r="R4" i="17"/>
  <c r="L6" i="17"/>
  <c r="L5" i="17"/>
  <c r="L4" i="17"/>
  <c r="J6" i="17"/>
  <c r="J5" i="17"/>
  <c r="J4" i="17"/>
  <c r="F6" i="17"/>
  <c r="F5" i="17"/>
  <c r="F4" i="17"/>
  <c r="D4" i="17"/>
  <c r="L80" i="12"/>
  <c r="L80" i="13"/>
  <c r="J80" i="12"/>
  <c r="J80" i="14"/>
  <c r="F80" i="12"/>
  <c r="F80" i="13"/>
  <c r="D80" i="12"/>
  <c r="L79" i="12"/>
  <c r="L79" i="13"/>
  <c r="J79" i="12"/>
  <c r="F79" i="12"/>
  <c r="D79" i="12"/>
  <c r="L78" i="12"/>
  <c r="J78" i="12"/>
  <c r="J78" i="13"/>
  <c r="F78" i="12"/>
  <c r="D78" i="12"/>
  <c r="D78" i="13"/>
  <c r="L77" i="12"/>
  <c r="J77" i="12"/>
  <c r="J77" i="13"/>
  <c r="F77" i="12"/>
  <c r="F77" i="13"/>
  <c r="D77" i="12"/>
  <c r="L76" i="12"/>
  <c r="L76" i="13"/>
  <c r="J76" i="12"/>
  <c r="J76" i="16"/>
  <c r="F76" i="12"/>
  <c r="F76" i="13"/>
  <c r="D76" i="12"/>
  <c r="L75" i="12"/>
  <c r="J75" i="12"/>
  <c r="F75" i="12"/>
  <c r="F75" i="13"/>
  <c r="D75" i="12"/>
  <c r="L74" i="12"/>
  <c r="L74" i="13"/>
  <c r="J74" i="12"/>
  <c r="J74" i="14"/>
  <c r="J74" i="13"/>
  <c r="J74" i="16"/>
  <c r="F74" i="12"/>
  <c r="F74" i="13"/>
  <c r="D74" i="12"/>
  <c r="D74" i="14"/>
  <c r="L69" i="12"/>
  <c r="J69" i="12"/>
  <c r="J69" i="13"/>
  <c r="F69" i="12"/>
  <c r="F69" i="13"/>
  <c r="D69" i="12"/>
  <c r="D69" i="13"/>
  <c r="L68" i="12"/>
  <c r="J68" i="12"/>
  <c r="J68" i="16"/>
  <c r="F68" i="12"/>
  <c r="F68" i="13"/>
  <c r="D68" i="12"/>
  <c r="D68" i="13"/>
  <c r="L67" i="12"/>
  <c r="L67" i="13"/>
  <c r="J67" i="12"/>
  <c r="J67" i="13"/>
  <c r="F67" i="12"/>
  <c r="F67" i="13"/>
  <c r="D67" i="12"/>
  <c r="D67" i="13"/>
  <c r="L66" i="12"/>
  <c r="J66" i="12"/>
  <c r="J66" i="13"/>
  <c r="J66" i="14"/>
  <c r="F66" i="12"/>
  <c r="F66" i="13"/>
  <c r="D66" i="12"/>
  <c r="D66" i="13"/>
  <c r="L65" i="12"/>
  <c r="L65" i="13"/>
  <c r="J65" i="12"/>
  <c r="J65" i="13"/>
  <c r="F65" i="12"/>
  <c r="D65" i="12"/>
  <c r="D65" i="13"/>
  <c r="L64" i="12"/>
  <c r="J64" i="12"/>
  <c r="J64" i="14"/>
  <c r="J64" i="16"/>
  <c r="F64" i="12"/>
  <c r="F64" i="13"/>
  <c r="D64" i="12"/>
  <c r="D64" i="16"/>
  <c r="L63" i="12"/>
  <c r="L63" i="13"/>
  <c r="J63" i="12"/>
  <c r="J63" i="13"/>
  <c r="F63" i="12"/>
  <c r="F63" i="13"/>
  <c r="D63" i="12"/>
  <c r="D63" i="13"/>
  <c r="L58" i="12"/>
  <c r="J58" i="12"/>
  <c r="J58" i="13"/>
  <c r="F58" i="12"/>
  <c r="F58" i="13"/>
  <c r="D58" i="12"/>
  <c r="D58" i="13"/>
  <c r="L57" i="12"/>
  <c r="L57" i="13"/>
  <c r="J57" i="12"/>
  <c r="F57" i="12"/>
  <c r="D57" i="12"/>
  <c r="D57" i="13"/>
  <c r="Z56" i="12"/>
  <c r="Z56" i="13"/>
  <c r="Z56" i="14"/>
  <c r="X56" i="12"/>
  <c r="X56" i="14"/>
  <c r="X56" i="13"/>
  <c r="T56" i="12"/>
  <c r="T56" i="13"/>
  <c r="R56" i="12"/>
  <c r="R56" i="13"/>
  <c r="L56" i="12"/>
  <c r="J56" i="12"/>
  <c r="J56" i="14"/>
  <c r="F56" i="12"/>
  <c r="F56" i="13"/>
  <c r="F56" i="14"/>
  <c r="D56" i="12"/>
  <c r="D56" i="16"/>
  <c r="Z55" i="12"/>
  <c r="Z55" i="14"/>
  <c r="X55" i="12"/>
  <c r="X55" i="13"/>
  <c r="X55" i="14"/>
  <c r="T55" i="12"/>
  <c r="T55" i="13"/>
  <c r="T55" i="14"/>
  <c r="R55" i="12"/>
  <c r="R55" i="13"/>
  <c r="L55" i="12"/>
  <c r="J55" i="12"/>
  <c r="F55" i="12"/>
  <c r="F55" i="14"/>
  <c r="D55" i="12"/>
  <c r="D55" i="13"/>
  <c r="Z54" i="12"/>
  <c r="Z54" i="13"/>
  <c r="Z54" i="14"/>
  <c r="X54" i="12"/>
  <c r="X54" i="16"/>
  <c r="T54" i="12"/>
  <c r="T54" i="13"/>
  <c r="R54" i="12"/>
  <c r="R54" i="13"/>
  <c r="L54" i="12"/>
  <c r="L54" i="13"/>
  <c r="J54" i="12"/>
  <c r="J54" i="14"/>
  <c r="J54" i="16"/>
  <c r="F54" i="12"/>
  <c r="D54" i="12"/>
  <c r="D54" i="16"/>
  <c r="Z53" i="12"/>
  <c r="Z53" i="14"/>
  <c r="X53" i="12"/>
  <c r="X53" i="13"/>
  <c r="X53" i="16"/>
  <c r="T53" i="12"/>
  <c r="T53" i="13"/>
  <c r="R53" i="12"/>
  <c r="R53" i="13"/>
  <c r="L53" i="12"/>
  <c r="L53" i="16"/>
  <c r="J53" i="12"/>
  <c r="F53" i="12"/>
  <c r="D53" i="12"/>
  <c r="D53" i="13"/>
  <c r="Z52" i="12"/>
  <c r="Z52" i="13"/>
  <c r="X52" i="12"/>
  <c r="X52" i="14"/>
  <c r="X52" i="13"/>
  <c r="T52" i="12"/>
  <c r="T52" i="13"/>
  <c r="R52" i="12"/>
  <c r="L52" i="12"/>
  <c r="L52" i="13"/>
  <c r="J52" i="12"/>
  <c r="J52" i="14"/>
  <c r="F52" i="12"/>
  <c r="D52" i="12"/>
  <c r="Z51" i="12"/>
  <c r="X51" i="12"/>
  <c r="X51" i="13"/>
  <c r="T51" i="12"/>
  <c r="T51" i="13"/>
  <c r="R51" i="12"/>
  <c r="R51" i="13"/>
  <c r="Z50" i="12"/>
  <c r="Z50" i="16"/>
  <c r="X50" i="12"/>
  <c r="T50" i="12"/>
  <c r="T50" i="14"/>
  <c r="R50" i="12"/>
  <c r="R50" i="13"/>
  <c r="L47" i="12"/>
  <c r="J47" i="12"/>
  <c r="J47" i="13"/>
  <c r="F47" i="12"/>
  <c r="F47" i="15"/>
  <c r="D47" i="12"/>
  <c r="L46" i="12"/>
  <c r="L46" i="14"/>
  <c r="J46" i="12"/>
  <c r="J46" i="16"/>
  <c r="F46" i="12"/>
  <c r="F46" i="16"/>
  <c r="F46" i="15"/>
  <c r="D46" i="12"/>
  <c r="D46" i="13"/>
  <c r="Z45" i="12"/>
  <c r="Z45" i="14"/>
  <c r="X45" i="12"/>
  <c r="X45" i="13"/>
  <c r="T45" i="12"/>
  <c r="R45" i="12"/>
  <c r="L45" i="12"/>
  <c r="L45" i="16"/>
  <c r="J45" i="12"/>
  <c r="F45" i="12"/>
  <c r="F45" i="16"/>
  <c r="D45" i="12"/>
  <c r="D45" i="14"/>
  <c r="Z44" i="12"/>
  <c r="Z44" i="16"/>
  <c r="X44" i="12"/>
  <c r="X44" i="13"/>
  <c r="T44" i="12"/>
  <c r="T44" i="13"/>
  <c r="R44" i="12"/>
  <c r="R44" i="13"/>
  <c r="L44" i="12"/>
  <c r="L44" i="14"/>
  <c r="J44" i="12"/>
  <c r="J44" i="16"/>
  <c r="F44" i="12"/>
  <c r="D44" i="12"/>
  <c r="D44" i="13"/>
  <c r="Z43" i="12"/>
  <c r="Z43" i="14"/>
  <c r="X43" i="12"/>
  <c r="X43" i="13"/>
  <c r="T43" i="12"/>
  <c r="T43" i="14"/>
  <c r="R43" i="12"/>
  <c r="L43" i="12"/>
  <c r="L43" i="16"/>
  <c r="L43" i="15"/>
  <c r="J43" i="12"/>
  <c r="F43" i="12"/>
  <c r="D43" i="12"/>
  <c r="D43" i="13"/>
  <c r="Z42" i="12"/>
  <c r="Z42" i="13"/>
  <c r="X42" i="12"/>
  <c r="X42" i="14"/>
  <c r="X42" i="13"/>
  <c r="X42" i="16"/>
  <c r="T42" i="12"/>
  <c r="R42" i="12"/>
  <c r="R42" i="16"/>
  <c r="L42" i="12"/>
  <c r="L42" i="13"/>
  <c r="J42" i="12"/>
  <c r="F42" i="12"/>
  <c r="F42" i="14"/>
  <c r="D42" i="12"/>
  <c r="D42" i="16"/>
  <c r="Z41" i="12"/>
  <c r="X41" i="12"/>
  <c r="X41" i="13"/>
  <c r="X41" i="14"/>
  <c r="T41" i="12"/>
  <c r="T41" i="14"/>
  <c r="R41" i="12"/>
  <c r="R41" i="13"/>
  <c r="L41" i="12"/>
  <c r="L41" i="16"/>
  <c r="L41" i="14"/>
  <c r="J41" i="12"/>
  <c r="J41" i="16"/>
  <c r="J41" i="15"/>
  <c r="F41" i="12"/>
  <c r="D41" i="12"/>
  <c r="D41" i="13"/>
  <c r="Z40" i="12"/>
  <c r="Z40" i="13"/>
  <c r="X40" i="12"/>
  <c r="X40" i="14"/>
  <c r="T40" i="12"/>
  <c r="T40" i="13"/>
  <c r="T40" i="16"/>
  <c r="R40" i="12"/>
  <c r="R40" i="13"/>
  <c r="Z39" i="12"/>
  <c r="X39" i="12"/>
  <c r="T39" i="12"/>
  <c r="T39" i="13"/>
  <c r="R39" i="12"/>
  <c r="R39" i="14"/>
  <c r="L36" i="12"/>
  <c r="L36" i="13"/>
  <c r="J36" i="12"/>
  <c r="F36" i="12"/>
  <c r="F36" i="14"/>
  <c r="F36" i="16"/>
  <c r="D36" i="12"/>
  <c r="D36" i="16"/>
  <c r="L35" i="12"/>
  <c r="L35" i="14"/>
  <c r="J35" i="12"/>
  <c r="J35" i="13"/>
  <c r="F35" i="12"/>
  <c r="F35" i="15"/>
  <c r="F35" i="13"/>
  <c r="D35" i="12"/>
  <c r="D35" i="13"/>
  <c r="Z34" i="12"/>
  <c r="Z34" i="13"/>
  <c r="X34" i="12"/>
  <c r="X34" i="13"/>
  <c r="X34" i="16"/>
  <c r="T34" i="12"/>
  <c r="T34" i="13"/>
  <c r="T34" i="16"/>
  <c r="R34" i="12"/>
  <c r="R34" i="16"/>
  <c r="L34" i="12"/>
  <c r="L34" i="13"/>
  <c r="J34" i="12"/>
  <c r="J34" i="14"/>
  <c r="F34" i="12"/>
  <c r="F34" i="14"/>
  <c r="D34" i="12"/>
  <c r="D34" i="16"/>
  <c r="Z33" i="12"/>
  <c r="Z33" i="16"/>
  <c r="X33" i="12"/>
  <c r="X33" i="13"/>
  <c r="T33" i="12"/>
  <c r="T33" i="13"/>
  <c r="R33" i="12"/>
  <c r="R33" i="13"/>
  <c r="L33" i="12"/>
  <c r="L33" i="13"/>
  <c r="J33" i="12"/>
  <c r="J33" i="15"/>
  <c r="J33" i="14"/>
  <c r="F33" i="12"/>
  <c r="F33" i="15"/>
  <c r="F33" i="13"/>
  <c r="D33" i="12"/>
  <c r="D33" i="13"/>
  <c r="Z32" i="12"/>
  <c r="Z32" i="13"/>
  <c r="X32" i="12"/>
  <c r="X32" i="16"/>
  <c r="T32" i="12"/>
  <c r="T32" i="13"/>
  <c r="R32" i="12"/>
  <c r="R32" i="14"/>
  <c r="R32" i="13"/>
  <c r="L32" i="12"/>
  <c r="J32" i="12"/>
  <c r="J32" i="13"/>
  <c r="F32" i="12"/>
  <c r="F32" i="14"/>
  <c r="D32" i="12"/>
  <c r="D32" i="16"/>
  <c r="Z31" i="12"/>
  <c r="Z31" i="14"/>
  <c r="Z31" i="13"/>
  <c r="X31" i="12"/>
  <c r="T31" i="12"/>
  <c r="T31" i="16"/>
  <c r="R31" i="12"/>
  <c r="R31" i="14"/>
  <c r="L31" i="12"/>
  <c r="L31" i="15"/>
  <c r="J31" i="12"/>
  <c r="J31" i="13"/>
  <c r="F31" i="12"/>
  <c r="D31" i="12"/>
  <c r="Z30" i="12"/>
  <c r="X30" i="12"/>
  <c r="X30" i="16"/>
  <c r="T30" i="12"/>
  <c r="T30" i="14"/>
  <c r="R30" i="12"/>
  <c r="R30" i="16"/>
  <c r="R30" i="14"/>
  <c r="L30" i="12"/>
  <c r="L30" i="13"/>
  <c r="L30" i="14"/>
  <c r="J30" i="12"/>
  <c r="F30" i="12"/>
  <c r="F30" i="14"/>
  <c r="D30" i="12"/>
  <c r="D30" i="16"/>
  <c r="Z29" i="12"/>
  <c r="Z29" i="13"/>
  <c r="X29" i="12"/>
  <c r="X29" i="13"/>
  <c r="T29" i="12"/>
  <c r="T29" i="16"/>
  <c r="R29" i="12"/>
  <c r="R29" i="13"/>
  <c r="Z28" i="12"/>
  <c r="Z28" i="13"/>
  <c r="X28" i="12"/>
  <c r="X28" i="13"/>
  <c r="X28" i="16"/>
  <c r="T28" i="12"/>
  <c r="T28" i="14"/>
  <c r="R28" i="12"/>
  <c r="L24" i="12"/>
  <c r="L24" i="16"/>
  <c r="L24" i="15"/>
  <c r="J24" i="12"/>
  <c r="F24" i="12"/>
  <c r="D24" i="12"/>
  <c r="D24" i="13"/>
  <c r="D24" i="16"/>
  <c r="Z23" i="12"/>
  <c r="Z23" i="13"/>
  <c r="X23" i="12"/>
  <c r="X23" i="14"/>
  <c r="T23" i="12"/>
  <c r="T23" i="13"/>
  <c r="R23" i="12"/>
  <c r="R23" i="16"/>
  <c r="L23" i="12"/>
  <c r="L23" i="14"/>
  <c r="J23" i="12"/>
  <c r="J23" i="13"/>
  <c r="F23" i="12"/>
  <c r="F23" i="13"/>
  <c r="D23" i="12"/>
  <c r="D23" i="13"/>
  <c r="Z22" i="12"/>
  <c r="Z22" i="14"/>
  <c r="X22" i="12"/>
  <c r="X22" i="15"/>
  <c r="T22" i="12"/>
  <c r="T22" i="14"/>
  <c r="R22" i="12"/>
  <c r="L22" i="12"/>
  <c r="L22" i="16"/>
  <c r="L22" i="13"/>
  <c r="L22" i="14"/>
  <c r="J22" i="12"/>
  <c r="F22" i="12"/>
  <c r="F22" i="16"/>
  <c r="D22" i="12"/>
  <c r="D22" i="14"/>
  <c r="Z21" i="12"/>
  <c r="Z21" i="14"/>
  <c r="Z21" i="16"/>
  <c r="X21" i="12"/>
  <c r="X21" i="15"/>
  <c r="X21" i="16"/>
  <c r="T21" i="12"/>
  <c r="T21" i="14"/>
  <c r="R21" i="12"/>
  <c r="R21" i="15"/>
  <c r="L21" i="12"/>
  <c r="J21" i="12"/>
  <c r="J21" i="14"/>
  <c r="F21" i="12"/>
  <c r="F21" i="16"/>
  <c r="D21" i="12"/>
  <c r="D21" i="13"/>
  <c r="Z20" i="12"/>
  <c r="X20" i="12"/>
  <c r="X20" i="15"/>
  <c r="T20" i="12"/>
  <c r="T20" i="14"/>
  <c r="R20" i="12"/>
  <c r="R20" i="14"/>
  <c r="L20" i="12"/>
  <c r="L20" i="14"/>
  <c r="J20" i="12"/>
  <c r="J20" i="16"/>
  <c r="F20" i="12"/>
  <c r="F20" i="16"/>
  <c r="D20" i="12"/>
  <c r="D20" i="13"/>
  <c r="D20" i="14"/>
  <c r="D20" i="15"/>
  <c r="Z19" i="12"/>
  <c r="Z19" i="14"/>
  <c r="X19" i="12"/>
  <c r="T19" i="12"/>
  <c r="T19" i="14"/>
  <c r="R19" i="12"/>
  <c r="R19" i="16"/>
  <c r="L19" i="12"/>
  <c r="L19" i="13"/>
  <c r="L19" i="14"/>
  <c r="J19" i="12"/>
  <c r="J19" i="13"/>
  <c r="F19" i="12"/>
  <c r="F19" i="16"/>
  <c r="D19" i="12"/>
  <c r="D19" i="13"/>
  <c r="Z18" i="12"/>
  <c r="Z18" i="14"/>
  <c r="X18" i="12"/>
  <c r="X18" i="15"/>
  <c r="X18" i="13"/>
  <c r="X18" i="14"/>
  <c r="T18" i="12"/>
  <c r="T18" i="13"/>
  <c r="R18" i="12"/>
  <c r="R18" i="13"/>
  <c r="L18" i="12"/>
  <c r="L18" i="13"/>
  <c r="J18" i="12"/>
  <c r="J18" i="13"/>
  <c r="F18" i="12"/>
  <c r="F18" i="16"/>
  <c r="F18" i="13"/>
  <c r="F18" i="14"/>
  <c r="D18" i="12"/>
  <c r="Z17" i="12"/>
  <c r="Z17" i="13"/>
  <c r="Z17" i="14"/>
  <c r="X17" i="12"/>
  <c r="X17" i="14"/>
  <c r="T17" i="12"/>
  <c r="T17" i="16"/>
  <c r="R17" i="12"/>
  <c r="R17" i="13"/>
  <c r="L17" i="12"/>
  <c r="L17" i="13"/>
  <c r="J17" i="12"/>
  <c r="J17" i="15"/>
  <c r="F17" i="12"/>
  <c r="F17" i="13"/>
  <c r="D17" i="12"/>
  <c r="D17" i="14"/>
  <c r="L16" i="12"/>
  <c r="L16" i="16"/>
  <c r="J16" i="12"/>
  <c r="J16" i="13"/>
  <c r="J16" i="14"/>
  <c r="F16" i="12"/>
  <c r="F16" i="13"/>
  <c r="D16" i="12"/>
  <c r="D16" i="13"/>
  <c r="Z12" i="12"/>
  <c r="Z12" i="13"/>
  <c r="X12" i="12"/>
  <c r="X12" i="13"/>
  <c r="T12" i="12"/>
  <c r="T12" i="16"/>
  <c r="R12" i="12"/>
  <c r="J128" i="10"/>
  <c r="I128" i="10"/>
  <c r="H128" i="10"/>
  <c r="G128" i="10"/>
  <c r="J127" i="10"/>
  <c r="I127" i="10"/>
  <c r="H127" i="10"/>
  <c r="G127" i="10"/>
  <c r="J126" i="10"/>
  <c r="I126" i="10"/>
  <c r="H126" i="10"/>
  <c r="G126" i="10"/>
  <c r="J125" i="10"/>
  <c r="I125" i="10"/>
  <c r="H125" i="10"/>
  <c r="G125" i="10"/>
  <c r="J124" i="10"/>
  <c r="I124" i="10"/>
  <c r="H124" i="10"/>
  <c r="G124" i="10"/>
  <c r="J123" i="10"/>
  <c r="I123" i="10"/>
  <c r="H123" i="10"/>
  <c r="G123" i="10"/>
  <c r="J122" i="10"/>
  <c r="I122" i="10"/>
  <c r="H122" i="10"/>
  <c r="G122" i="10"/>
  <c r="J117" i="10"/>
  <c r="I117" i="10"/>
  <c r="H117" i="10"/>
  <c r="G117" i="10"/>
  <c r="J116" i="10"/>
  <c r="I116" i="10"/>
  <c r="H116" i="10"/>
  <c r="G116" i="10"/>
  <c r="J115" i="10"/>
  <c r="I115" i="10"/>
  <c r="H115" i="10"/>
  <c r="G115" i="10"/>
  <c r="J114" i="10"/>
  <c r="I114" i="10"/>
  <c r="H114" i="10"/>
  <c r="G114" i="10"/>
  <c r="J113" i="10"/>
  <c r="I113" i="10"/>
  <c r="H113" i="10"/>
  <c r="G113" i="10"/>
  <c r="J112" i="10"/>
  <c r="I112" i="10"/>
  <c r="H112" i="10"/>
  <c r="G112" i="10"/>
  <c r="J111" i="10"/>
  <c r="I111" i="10"/>
  <c r="H111" i="10"/>
  <c r="G111" i="10"/>
  <c r="J106" i="10"/>
  <c r="I106" i="10"/>
  <c r="H106" i="10"/>
  <c r="G106" i="10"/>
  <c r="J105" i="10"/>
  <c r="I105" i="10"/>
  <c r="H105" i="10"/>
  <c r="G105" i="10"/>
  <c r="J104" i="10"/>
  <c r="I104" i="10"/>
  <c r="H104" i="10"/>
  <c r="G104" i="10"/>
  <c r="J103" i="10"/>
  <c r="I103" i="10"/>
  <c r="H103" i="10"/>
  <c r="G103" i="10"/>
  <c r="J102" i="10"/>
  <c r="I102" i="10"/>
  <c r="H102" i="10"/>
  <c r="G102" i="10"/>
  <c r="J101" i="10"/>
  <c r="I101" i="10"/>
  <c r="H101" i="10"/>
  <c r="G101" i="10"/>
  <c r="J100" i="10"/>
  <c r="I100" i="10"/>
  <c r="H100" i="10"/>
  <c r="G100" i="10"/>
  <c r="J90" i="10"/>
  <c r="J91" i="10"/>
  <c r="J92" i="10"/>
  <c r="J93" i="10"/>
  <c r="J94" i="10"/>
  <c r="J95" i="10"/>
  <c r="J89" i="10"/>
  <c r="I90" i="10"/>
  <c r="I91" i="10"/>
  <c r="I92" i="10"/>
  <c r="I93" i="10"/>
  <c r="I94" i="10"/>
  <c r="I95" i="10"/>
  <c r="I89" i="10"/>
  <c r="H90" i="10"/>
  <c r="H91" i="10"/>
  <c r="H92" i="10"/>
  <c r="H93" i="10"/>
  <c r="H94" i="10"/>
  <c r="H95" i="10"/>
  <c r="H89" i="10"/>
  <c r="G90" i="10"/>
  <c r="G91" i="10"/>
  <c r="G92" i="10"/>
  <c r="G93" i="10"/>
  <c r="G94" i="10"/>
  <c r="G95" i="10"/>
  <c r="G89" i="10"/>
  <c r="J85" i="10"/>
  <c r="J84" i="10"/>
  <c r="J83" i="10"/>
  <c r="J82" i="10"/>
  <c r="I85" i="10"/>
  <c r="I84" i="10"/>
  <c r="I83" i="10"/>
  <c r="I82" i="10"/>
  <c r="H85" i="10"/>
  <c r="H84" i="10"/>
  <c r="H83" i="10"/>
  <c r="H82" i="10"/>
  <c r="G85" i="10"/>
  <c r="G84" i="10"/>
  <c r="G83" i="10"/>
  <c r="G82" i="10"/>
  <c r="J75" i="10"/>
  <c r="I75" i="10"/>
  <c r="H75" i="10"/>
  <c r="G75" i="10"/>
  <c r="J74" i="10"/>
  <c r="I74" i="10"/>
  <c r="H74" i="10"/>
  <c r="G74" i="10"/>
  <c r="J73" i="10"/>
  <c r="I73" i="10"/>
  <c r="H73" i="10"/>
  <c r="G73" i="10"/>
  <c r="J72" i="10"/>
  <c r="I72" i="10"/>
  <c r="H72" i="10"/>
  <c r="G72" i="10"/>
  <c r="J71" i="10"/>
  <c r="I71" i="10"/>
  <c r="H71" i="10"/>
  <c r="G71" i="10"/>
  <c r="J70" i="10"/>
  <c r="I70" i="10"/>
  <c r="H70" i="10"/>
  <c r="G70" i="10"/>
  <c r="J69" i="10"/>
  <c r="I69" i="10"/>
  <c r="H69" i="10"/>
  <c r="G69" i="10"/>
  <c r="J64" i="10"/>
  <c r="I64" i="10"/>
  <c r="H64" i="10"/>
  <c r="G64" i="10"/>
  <c r="J63" i="10"/>
  <c r="I63" i="10"/>
  <c r="H63" i="10"/>
  <c r="G63" i="10"/>
  <c r="J62" i="10"/>
  <c r="I62" i="10"/>
  <c r="H62" i="10"/>
  <c r="G62" i="10"/>
  <c r="J61" i="10"/>
  <c r="I61" i="10"/>
  <c r="H61" i="10"/>
  <c r="G61" i="10"/>
  <c r="J60" i="10"/>
  <c r="I60" i="10"/>
  <c r="H60" i="10"/>
  <c r="G60" i="10"/>
  <c r="J59" i="10"/>
  <c r="I59" i="10"/>
  <c r="H59" i="10"/>
  <c r="G59" i="10"/>
  <c r="J58" i="10"/>
  <c r="I58" i="10"/>
  <c r="H58" i="10"/>
  <c r="G58" i="10"/>
  <c r="J53" i="10"/>
  <c r="I53" i="10"/>
  <c r="H53" i="10"/>
  <c r="G53" i="10"/>
  <c r="J52" i="10"/>
  <c r="I52" i="10"/>
  <c r="H52" i="10"/>
  <c r="G52" i="10"/>
  <c r="J51" i="10"/>
  <c r="I51" i="10"/>
  <c r="H51" i="10"/>
  <c r="G51" i="10"/>
  <c r="J50" i="10"/>
  <c r="I50" i="10"/>
  <c r="H50" i="10"/>
  <c r="G50" i="10"/>
  <c r="J49" i="10"/>
  <c r="I49" i="10"/>
  <c r="H49" i="10"/>
  <c r="G49" i="10"/>
  <c r="J48" i="10"/>
  <c r="I48" i="10"/>
  <c r="H48" i="10"/>
  <c r="G48" i="10"/>
  <c r="J47" i="10"/>
  <c r="I47" i="10"/>
  <c r="H47" i="10"/>
  <c r="G47" i="10"/>
  <c r="G36" i="10"/>
  <c r="H36" i="10"/>
  <c r="I36" i="10"/>
  <c r="J36" i="10"/>
  <c r="G37" i="10"/>
  <c r="H37" i="10"/>
  <c r="I37" i="10"/>
  <c r="J37" i="10"/>
  <c r="G38" i="10"/>
  <c r="H38" i="10"/>
  <c r="I38" i="10"/>
  <c r="J38" i="10"/>
  <c r="G39" i="10"/>
  <c r="H39" i="10"/>
  <c r="I39" i="10"/>
  <c r="J39" i="10"/>
  <c r="G40" i="10"/>
  <c r="H40" i="10"/>
  <c r="I40" i="10"/>
  <c r="J40" i="10"/>
  <c r="G41" i="10"/>
  <c r="H41" i="10"/>
  <c r="I41" i="10"/>
  <c r="J41" i="10"/>
  <c r="G42" i="10"/>
  <c r="H42" i="10"/>
  <c r="I42" i="10"/>
  <c r="J42" i="10"/>
  <c r="G26" i="10"/>
  <c r="H26" i="10"/>
  <c r="I26" i="10"/>
  <c r="J26" i="10"/>
  <c r="G27" i="10"/>
  <c r="H27" i="10"/>
  <c r="I27" i="10"/>
  <c r="J27" i="10"/>
  <c r="G28" i="10"/>
  <c r="H28" i="10"/>
  <c r="I28" i="10"/>
  <c r="J28" i="10"/>
  <c r="G29" i="10"/>
  <c r="H29" i="10"/>
  <c r="I29" i="10"/>
  <c r="J29" i="10"/>
  <c r="G30" i="10"/>
  <c r="H30" i="10"/>
  <c r="I30" i="10"/>
  <c r="J30" i="10"/>
  <c r="G31" i="10"/>
  <c r="H31" i="10"/>
  <c r="I31" i="10"/>
  <c r="J31" i="10"/>
  <c r="G32" i="10"/>
  <c r="H32" i="10"/>
  <c r="I32" i="10"/>
  <c r="J32" i="10"/>
  <c r="J15" i="10"/>
  <c r="J16" i="10"/>
  <c r="J17" i="10"/>
  <c r="J18" i="10"/>
  <c r="J19" i="10"/>
  <c r="J20" i="10"/>
  <c r="J21" i="10"/>
  <c r="J22" i="10"/>
  <c r="J14" i="10"/>
  <c r="I15" i="10"/>
  <c r="I16" i="10"/>
  <c r="I17" i="10"/>
  <c r="I18" i="10"/>
  <c r="I19" i="10"/>
  <c r="I20" i="10"/>
  <c r="I21" i="10"/>
  <c r="I22" i="10"/>
  <c r="I14" i="10"/>
  <c r="H15" i="10"/>
  <c r="H16" i="10"/>
  <c r="H17" i="10"/>
  <c r="H18" i="10"/>
  <c r="H19" i="10"/>
  <c r="H20" i="10"/>
  <c r="H21" i="10"/>
  <c r="H22" i="10"/>
  <c r="H14" i="10"/>
  <c r="G15" i="10"/>
  <c r="G16" i="10"/>
  <c r="G17" i="10"/>
  <c r="G18" i="10"/>
  <c r="G19" i="10"/>
  <c r="G20" i="10"/>
  <c r="G21" i="10"/>
  <c r="G22" i="10"/>
  <c r="G14" i="10"/>
  <c r="J9" i="10"/>
  <c r="J8" i="10"/>
  <c r="J7" i="10"/>
  <c r="J6" i="10"/>
  <c r="I9" i="10"/>
  <c r="I8" i="10"/>
  <c r="I7" i="10"/>
  <c r="I6" i="10"/>
  <c r="H9" i="10"/>
  <c r="H8" i="10"/>
  <c r="H7" i="10"/>
  <c r="H6" i="10"/>
  <c r="G9" i="10"/>
  <c r="G8" i="10"/>
  <c r="G7" i="10"/>
  <c r="G6" i="10"/>
  <c r="B9" i="10"/>
  <c r="B8" i="10"/>
  <c r="B7" i="10"/>
  <c r="B6" i="10"/>
  <c r="B82" i="10"/>
  <c r="B83" i="10"/>
  <c r="B84" i="10"/>
  <c r="B85" i="10"/>
  <c r="E85" i="10"/>
  <c r="D85" i="10"/>
  <c r="C85" i="10"/>
  <c r="E84" i="10"/>
  <c r="D84" i="10"/>
  <c r="C84" i="10"/>
  <c r="B14" i="10"/>
  <c r="B15" i="10"/>
  <c r="B16" i="10"/>
  <c r="B17" i="10"/>
  <c r="B18" i="10"/>
  <c r="B19" i="10"/>
  <c r="B20" i="10"/>
  <c r="B21" i="10"/>
  <c r="B22" i="10"/>
  <c r="E9" i="10"/>
  <c r="D9" i="10"/>
  <c r="C9" i="10"/>
  <c r="E8" i="10"/>
  <c r="D8" i="10"/>
  <c r="C8" i="10"/>
  <c r="E128" i="10"/>
  <c r="D128" i="10"/>
  <c r="C128" i="10"/>
  <c r="B128" i="10"/>
  <c r="E127" i="10"/>
  <c r="D127" i="10"/>
  <c r="C127" i="10"/>
  <c r="B127" i="10"/>
  <c r="E126" i="10"/>
  <c r="D126" i="10"/>
  <c r="C126" i="10"/>
  <c r="B126" i="10"/>
  <c r="E125" i="10"/>
  <c r="D125" i="10"/>
  <c r="C125" i="10"/>
  <c r="B125" i="10"/>
  <c r="E124" i="10"/>
  <c r="D124" i="10"/>
  <c r="C124" i="10"/>
  <c r="B124" i="10"/>
  <c r="E123" i="10"/>
  <c r="D123" i="10"/>
  <c r="C123" i="10"/>
  <c r="B123" i="10"/>
  <c r="E122" i="10"/>
  <c r="D122" i="10"/>
  <c r="C122" i="10"/>
  <c r="B122" i="10"/>
  <c r="E117" i="10"/>
  <c r="D117" i="10"/>
  <c r="C117" i="10"/>
  <c r="B117" i="10"/>
  <c r="E116" i="10"/>
  <c r="D116" i="10"/>
  <c r="C116" i="10"/>
  <c r="B116" i="10"/>
  <c r="E115" i="10"/>
  <c r="D115" i="10"/>
  <c r="C115" i="10"/>
  <c r="B115" i="10"/>
  <c r="E114" i="10"/>
  <c r="D114" i="10"/>
  <c r="C114" i="10"/>
  <c r="B114" i="10"/>
  <c r="E113" i="10"/>
  <c r="D113" i="10"/>
  <c r="C113" i="10"/>
  <c r="B113" i="10"/>
  <c r="E112" i="10"/>
  <c r="D112" i="10"/>
  <c r="C112" i="10"/>
  <c r="B112" i="10"/>
  <c r="E111" i="10"/>
  <c r="D111" i="10"/>
  <c r="C111" i="10"/>
  <c r="B111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102" i="10"/>
  <c r="D102" i="10"/>
  <c r="C102" i="10"/>
  <c r="B102" i="10"/>
  <c r="E101" i="10"/>
  <c r="D101" i="10"/>
  <c r="C101" i="10"/>
  <c r="B101" i="10"/>
  <c r="E100" i="10"/>
  <c r="D100" i="10"/>
  <c r="C100" i="10"/>
  <c r="B100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E89" i="10"/>
  <c r="D89" i="10"/>
  <c r="C89" i="10"/>
  <c r="B89" i="10"/>
  <c r="E83" i="10"/>
  <c r="D83" i="10"/>
  <c r="C83" i="10"/>
  <c r="E82" i="10"/>
  <c r="D82" i="10"/>
  <c r="C82" i="10"/>
  <c r="Z56" i="17"/>
  <c r="Z55" i="17"/>
  <c r="Z54" i="17"/>
  <c r="Z53" i="17"/>
  <c r="Z52" i="17"/>
  <c r="Z51" i="17"/>
  <c r="Z50" i="17"/>
  <c r="X56" i="17"/>
  <c r="X55" i="17"/>
  <c r="X54" i="17"/>
  <c r="X53" i="17"/>
  <c r="X52" i="17"/>
  <c r="X51" i="17"/>
  <c r="X50" i="17"/>
  <c r="T56" i="17"/>
  <c r="T55" i="17"/>
  <c r="T54" i="17"/>
  <c r="T53" i="17"/>
  <c r="T52" i="17"/>
  <c r="T51" i="17"/>
  <c r="T50" i="17"/>
  <c r="R56" i="17"/>
  <c r="R55" i="17"/>
  <c r="R54" i="17"/>
  <c r="R53" i="17"/>
  <c r="R52" i="17"/>
  <c r="R51" i="17"/>
  <c r="R50" i="17"/>
  <c r="R45" i="17"/>
  <c r="R44" i="17"/>
  <c r="R43" i="17"/>
  <c r="R42" i="17"/>
  <c r="R41" i="17"/>
  <c r="R40" i="17"/>
  <c r="R39" i="17"/>
  <c r="T45" i="17"/>
  <c r="T44" i="17"/>
  <c r="T43" i="17"/>
  <c r="T42" i="17"/>
  <c r="T41" i="17"/>
  <c r="T40" i="17"/>
  <c r="T39" i="17"/>
  <c r="X45" i="17"/>
  <c r="X44" i="17"/>
  <c r="X43" i="17"/>
  <c r="X42" i="17"/>
  <c r="X41" i="17"/>
  <c r="X40" i="17"/>
  <c r="X39" i="17"/>
  <c r="Z45" i="17"/>
  <c r="Z44" i="17"/>
  <c r="Z43" i="17"/>
  <c r="Z42" i="17"/>
  <c r="Z41" i="17"/>
  <c r="Z40" i="17"/>
  <c r="Z39" i="17"/>
  <c r="Z34" i="17"/>
  <c r="Z33" i="17"/>
  <c r="Z32" i="17"/>
  <c r="Z31" i="17"/>
  <c r="Z30" i="17"/>
  <c r="Z29" i="17"/>
  <c r="Z28" i="17"/>
  <c r="X34" i="17"/>
  <c r="X33" i="17"/>
  <c r="X32" i="17"/>
  <c r="X31" i="17"/>
  <c r="X30" i="17"/>
  <c r="X29" i="17"/>
  <c r="X28" i="17"/>
  <c r="T34" i="17"/>
  <c r="T33" i="17"/>
  <c r="T32" i="17"/>
  <c r="T31" i="17"/>
  <c r="T30" i="17"/>
  <c r="T29" i="17"/>
  <c r="T28" i="17"/>
  <c r="R34" i="17"/>
  <c r="R33" i="17"/>
  <c r="R32" i="17"/>
  <c r="R31" i="17"/>
  <c r="R30" i="17"/>
  <c r="R29" i="17"/>
  <c r="R28" i="17"/>
  <c r="R23" i="17"/>
  <c r="R22" i="17"/>
  <c r="R21" i="17"/>
  <c r="R20" i="17"/>
  <c r="R19" i="17"/>
  <c r="R18" i="17"/>
  <c r="R17" i="17"/>
  <c r="T23" i="17"/>
  <c r="T22" i="17"/>
  <c r="T21" i="17"/>
  <c r="T20" i="17"/>
  <c r="T19" i="17"/>
  <c r="T18" i="17"/>
  <c r="T17" i="17"/>
  <c r="X23" i="17"/>
  <c r="X22" i="17"/>
  <c r="X21" i="17"/>
  <c r="X20" i="17"/>
  <c r="X19" i="17"/>
  <c r="X18" i="17"/>
  <c r="X17" i="17"/>
  <c r="Z23" i="17"/>
  <c r="Z22" i="17"/>
  <c r="Z21" i="17"/>
  <c r="Z20" i="17"/>
  <c r="Z19" i="17"/>
  <c r="Z18" i="17"/>
  <c r="Z17" i="17"/>
  <c r="L80" i="17"/>
  <c r="L79" i="17"/>
  <c r="L78" i="17"/>
  <c r="L77" i="17"/>
  <c r="L76" i="17"/>
  <c r="L75" i="17"/>
  <c r="L74" i="17"/>
  <c r="J80" i="17"/>
  <c r="J79" i="17"/>
  <c r="J78" i="17"/>
  <c r="J77" i="17"/>
  <c r="J76" i="17"/>
  <c r="J75" i="17"/>
  <c r="J74" i="17"/>
  <c r="F80" i="17"/>
  <c r="F79" i="17"/>
  <c r="F78" i="17"/>
  <c r="F77" i="17"/>
  <c r="F76" i="17"/>
  <c r="F75" i="17"/>
  <c r="F74" i="17"/>
  <c r="D80" i="17"/>
  <c r="D79" i="17"/>
  <c r="D78" i="17"/>
  <c r="D77" i="17"/>
  <c r="D76" i="17"/>
  <c r="D75" i="17"/>
  <c r="D74" i="17"/>
  <c r="D69" i="17"/>
  <c r="D68" i="17"/>
  <c r="D67" i="17"/>
  <c r="D66" i="17"/>
  <c r="D65" i="17"/>
  <c r="D64" i="17"/>
  <c r="D63" i="17"/>
  <c r="F69" i="17"/>
  <c r="F68" i="17"/>
  <c r="F67" i="17"/>
  <c r="F66" i="17"/>
  <c r="F65" i="17"/>
  <c r="F64" i="17"/>
  <c r="F63" i="17"/>
  <c r="J69" i="17"/>
  <c r="J68" i="17"/>
  <c r="J67" i="17"/>
  <c r="J66" i="17"/>
  <c r="J65" i="17"/>
  <c r="J64" i="17"/>
  <c r="J63" i="17"/>
  <c r="L69" i="17"/>
  <c r="L68" i="17"/>
  <c r="L67" i="17"/>
  <c r="L66" i="17"/>
  <c r="L65" i="17"/>
  <c r="L64" i="17"/>
  <c r="L63" i="17"/>
  <c r="L58" i="17"/>
  <c r="L57" i="17"/>
  <c r="L56" i="17"/>
  <c r="L55" i="17"/>
  <c r="L54" i="17"/>
  <c r="L53" i="17"/>
  <c r="L52" i="17"/>
  <c r="J58" i="17"/>
  <c r="J57" i="17"/>
  <c r="J56" i="17"/>
  <c r="J55" i="17"/>
  <c r="J54" i="17"/>
  <c r="J53" i="17"/>
  <c r="J52" i="17"/>
  <c r="F58" i="17"/>
  <c r="F57" i="17"/>
  <c r="F56" i="17"/>
  <c r="F55" i="17"/>
  <c r="F54" i="17"/>
  <c r="F53" i="17"/>
  <c r="F52" i="17"/>
  <c r="D58" i="17"/>
  <c r="D57" i="17"/>
  <c r="D56" i="17"/>
  <c r="D55" i="17"/>
  <c r="D54" i="17"/>
  <c r="D53" i="17"/>
  <c r="D52" i="17"/>
  <c r="L47" i="17"/>
  <c r="L46" i="17"/>
  <c r="L45" i="17"/>
  <c r="L44" i="17"/>
  <c r="L43" i="17"/>
  <c r="L42" i="17"/>
  <c r="L41" i="17"/>
  <c r="J47" i="17"/>
  <c r="J46" i="17"/>
  <c r="J45" i="17"/>
  <c r="J44" i="17"/>
  <c r="J43" i="17"/>
  <c r="J42" i="17"/>
  <c r="J41" i="17"/>
  <c r="F47" i="17"/>
  <c r="F46" i="17"/>
  <c r="F45" i="17"/>
  <c r="F44" i="17"/>
  <c r="F43" i="17"/>
  <c r="F42" i="17"/>
  <c r="F41" i="17"/>
  <c r="D47" i="17"/>
  <c r="D46" i="17"/>
  <c r="D45" i="17"/>
  <c r="D44" i="17"/>
  <c r="D43" i="17"/>
  <c r="D42" i="17"/>
  <c r="D41" i="17"/>
  <c r="D36" i="17"/>
  <c r="D35" i="17"/>
  <c r="D34" i="17"/>
  <c r="D33" i="17"/>
  <c r="D32" i="17"/>
  <c r="D31" i="17"/>
  <c r="D30" i="17"/>
  <c r="F36" i="17"/>
  <c r="F35" i="17"/>
  <c r="F34" i="17"/>
  <c r="F33" i="17"/>
  <c r="F32" i="17"/>
  <c r="F31" i="17"/>
  <c r="F30" i="17"/>
  <c r="J36" i="17"/>
  <c r="J35" i="17"/>
  <c r="J34" i="17"/>
  <c r="J33" i="17"/>
  <c r="J32" i="17"/>
  <c r="J31" i="17"/>
  <c r="J30" i="17"/>
  <c r="L36" i="17"/>
  <c r="L35" i="17"/>
  <c r="L34" i="17"/>
  <c r="L33" i="17"/>
  <c r="L32" i="17"/>
  <c r="L31" i="17"/>
  <c r="L30" i="17"/>
  <c r="L24" i="17"/>
  <c r="L23" i="17"/>
  <c r="L22" i="17"/>
  <c r="L21" i="17"/>
  <c r="L20" i="17"/>
  <c r="L19" i="17"/>
  <c r="L18" i="17"/>
  <c r="L17" i="17"/>
  <c r="L16" i="17"/>
  <c r="J24" i="17"/>
  <c r="J23" i="17"/>
  <c r="J22" i="17"/>
  <c r="J21" i="17"/>
  <c r="J20" i="17"/>
  <c r="J19" i="17"/>
  <c r="J18" i="17"/>
  <c r="J17" i="17"/>
  <c r="J16" i="17"/>
  <c r="F24" i="17"/>
  <c r="F23" i="17"/>
  <c r="F22" i="17"/>
  <c r="F21" i="17"/>
  <c r="F20" i="17"/>
  <c r="F19" i="17"/>
  <c r="F18" i="17"/>
  <c r="F17" i="17"/>
  <c r="F16" i="17"/>
  <c r="D24" i="17"/>
  <c r="D23" i="17"/>
  <c r="D22" i="17"/>
  <c r="D21" i="17"/>
  <c r="D20" i="17"/>
  <c r="D19" i="17"/>
  <c r="D18" i="17"/>
  <c r="D17" i="17"/>
  <c r="D16" i="17"/>
  <c r="Z12" i="17"/>
  <c r="X12" i="17"/>
  <c r="T12" i="17"/>
  <c r="R12" i="17"/>
  <c r="L11" i="17"/>
  <c r="J11" i="17"/>
  <c r="F11" i="17"/>
  <c r="D11" i="17"/>
  <c r="Z3" i="17"/>
  <c r="X3" i="17"/>
  <c r="T3" i="17"/>
  <c r="R3" i="17"/>
  <c r="L3" i="17"/>
  <c r="J3" i="17"/>
  <c r="F3" i="17"/>
  <c r="D3" i="17"/>
  <c r="E75" i="10"/>
  <c r="D75" i="10"/>
  <c r="C75" i="10"/>
  <c r="B75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4" i="10"/>
  <c r="D64" i="10"/>
  <c r="C64" i="10"/>
  <c r="B64" i="10"/>
  <c r="E63" i="10"/>
  <c r="D63" i="10"/>
  <c r="C63" i="10"/>
  <c r="B63" i="10"/>
  <c r="E62" i="10"/>
  <c r="D62" i="10"/>
  <c r="C62" i="10"/>
  <c r="B62" i="10"/>
  <c r="E61" i="10"/>
  <c r="D61" i="10"/>
  <c r="C61" i="10"/>
  <c r="B61" i="10"/>
  <c r="E60" i="10"/>
  <c r="D60" i="10"/>
  <c r="C60" i="10"/>
  <c r="B60" i="10"/>
  <c r="E59" i="10"/>
  <c r="D59" i="10"/>
  <c r="C59" i="10"/>
  <c r="B59" i="10"/>
  <c r="E58" i="10"/>
  <c r="D58" i="10"/>
  <c r="C58" i="10"/>
  <c r="B58" i="10"/>
  <c r="E53" i="10"/>
  <c r="D53" i="10"/>
  <c r="C53" i="10"/>
  <c r="B53" i="10"/>
  <c r="E52" i="10"/>
  <c r="D52" i="10"/>
  <c r="C52" i="10"/>
  <c r="B52" i="10"/>
  <c r="E51" i="10"/>
  <c r="D51" i="10"/>
  <c r="C51" i="10"/>
  <c r="B51" i="10"/>
  <c r="E50" i="10"/>
  <c r="D50" i="10"/>
  <c r="C50" i="10"/>
  <c r="B5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2" i="10"/>
  <c r="D42" i="10"/>
  <c r="C42" i="10"/>
  <c r="B42" i="10"/>
  <c r="E41" i="10"/>
  <c r="D41" i="10"/>
  <c r="C41" i="10"/>
  <c r="B41" i="10"/>
  <c r="E40" i="10"/>
  <c r="D40" i="10"/>
  <c r="C40" i="10"/>
  <c r="B40" i="10"/>
  <c r="E39" i="10"/>
  <c r="D39" i="10"/>
  <c r="C39" i="10"/>
  <c r="B39" i="10"/>
  <c r="E38" i="10"/>
  <c r="D38" i="10"/>
  <c r="C38" i="10"/>
  <c r="B38" i="10"/>
  <c r="E37" i="10"/>
  <c r="D37" i="10"/>
  <c r="C37" i="10"/>
  <c r="B37" i="10"/>
  <c r="E36" i="10"/>
  <c r="D36" i="10"/>
  <c r="C36" i="10"/>
  <c r="B36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E28" i="10"/>
  <c r="D28" i="10"/>
  <c r="C28" i="10"/>
  <c r="B28" i="10"/>
  <c r="E27" i="10"/>
  <c r="D27" i="10"/>
  <c r="C27" i="10"/>
  <c r="B27" i="10"/>
  <c r="E26" i="10"/>
  <c r="D26" i="10"/>
  <c r="C26" i="10"/>
  <c r="B26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E14" i="10"/>
  <c r="D14" i="10"/>
  <c r="C14" i="10"/>
  <c r="E7" i="10"/>
  <c r="D7" i="10"/>
  <c r="C7" i="10"/>
  <c r="E6" i="10"/>
  <c r="D6" i="10"/>
  <c r="C6" i="10"/>
  <c r="T12" i="13"/>
  <c r="R20" i="16"/>
  <c r="X21" i="14"/>
  <c r="Z22" i="16"/>
  <c r="D23" i="16"/>
  <c r="R23" i="15"/>
  <c r="R29" i="16"/>
  <c r="R30" i="13"/>
  <c r="X30" i="13"/>
  <c r="J33" i="13"/>
  <c r="T33" i="16"/>
  <c r="X34" i="14"/>
  <c r="Z34" i="14"/>
  <c r="L35" i="13"/>
  <c r="T39" i="14"/>
  <c r="T40" i="14"/>
  <c r="X40" i="13"/>
  <c r="D44" i="14"/>
  <c r="T44" i="14"/>
  <c r="F46" i="13"/>
  <c r="X51" i="16"/>
  <c r="X53" i="14"/>
  <c r="J54" i="13"/>
  <c r="T54" i="16"/>
  <c r="F58" i="14"/>
  <c r="J58" i="14"/>
  <c r="J64" i="13"/>
  <c r="D3" i="14"/>
  <c r="T3" i="15"/>
  <c r="J11" i="14"/>
  <c r="R17" i="14"/>
  <c r="D19" i="16"/>
  <c r="T19" i="16"/>
  <c r="F20" i="14"/>
  <c r="R56" i="14"/>
  <c r="J76" i="14"/>
  <c r="T19" i="13"/>
  <c r="F20" i="13"/>
  <c r="T22" i="13"/>
  <c r="J23" i="16"/>
  <c r="X23" i="13"/>
  <c r="L24" i="13"/>
  <c r="F30" i="15"/>
  <c r="J35" i="16"/>
  <c r="R40" i="16"/>
  <c r="R41" i="14"/>
  <c r="J44" i="15"/>
  <c r="X45" i="14"/>
  <c r="L46" i="16"/>
  <c r="D54" i="13"/>
  <c r="D64" i="13"/>
  <c r="J69" i="14"/>
  <c r="J76" i="13"/>
  <c r="D16" i="15"/>
  <c r="D17" i="13"/>
  <c r="T17" i="14"/>
  <c r="F18" i="15"/>
  <c r="D21" i="14"/>
  <c r="T21" i="15"/>
  <c r="J23" i="14"/>
  <c r="T29" i="14"/>
  <c r="L31" i="16"/>
  <c r="J35" i="14"/>
  <c r="L36" i="14"/>
  <c r="R40" i="14"/>
  <c r="D41" i="16"/>
  <c r="D43" i="16"/>
  <c r="X43" i="16"/>
  <c r="J44" i="14"/>
  <c r="D45" i="15"/>
  <c r="T53" i="16"/>
  <c r="D56" i="13"/>
  <c r="T56" i="16"/>
  <c r="J65" i="14"/>
  <c r="J68" i="14"/>
  <c r="F3" i="14"/>
  <c r="J5" i="15"/>
  <c r="D16" i="14"/>
  <c r="T17" i="13"/>
  <c r="T29" i="13"/>
  <c r="X30" i="14"/>
  <c r="D33" i="16"/>
  <c r="Z34" i="16"/>
  <c r="Z34" i="18"/>
  <c r="R42" i="13"/>
  <c r="T53" i="14"/>
  <c r="T53" i="18"/>
  <c r="X54" i="13"/>
  <c r="T56" i="14"/>
  <c r="J68" i="13"/>
  <c r="J6" i="15"/>
  <c r="X20" i="16"/>
  <c r="T28" i="16"/>
  <c r="L31" i="14"/>
  <c r="J32" i="14"/>
  <c r="R33" i="16"/>
  <c r="Z33" i="14"/>
  <c r="J41" i="14"/>
  <c r="F42" i="15"/>
  <c r="T43" i="16"/>
  <c r="J80" i="16"/>
  <c r="F6" i="16"/>
  <c r="J6" i="16"/>
  <c r="J16" i="16"/>
  <c r="R17" i="16"/>
  <c r="Z17" i="16"/>
  <c r="X18" i="16"/>
  <c r="X18" i="18"/>
  <c r="F19" i="13"/>
  <c r="T19" i="15"/>
  <c r="R20" i="15"/>
  <c r="X20" i="14"/>
  <c r="L22" i="15"/>
  <c r="X22" i="14"/>
  <c r="T28" i="13"/>
  <c r="L31" i="13"/>
  <c r="Z31" i="16"/>
  <c r="Z31" i="18"/>
  <c r="Z32" i="16"/>
  <c r="J33" i="16"/>
  <c r="R33" i="14"/>
  <c r="Z33" i="13"/>
  <c r="Z33" i="18"/>
  <c r="J35" i="15"/>
  <c r="R39" i="13"/>
  <c r="Z40" i="14"/>
  <c r="J41" i="13"/>
  <c r="T41" i="13"/>
  <c r="F42" i="16"/>
  <c r="T43" i="13"/>
  <c r="T43" i="18"/>
  <c r="T44" i="16"/>
  <c r="F45" i="14"/>
  <c r="X45" i="16"/>
  <c r="X45" i="18"/>
  <c r="F46" i="14"/>
  <c r="T52" i="16"/>
  <c r="X54" i="14"/>
  <c r="X55" i="16"/>
  <c r="X55" i="18"/>
  <c r="F56" i="16"/>
  <c r="F56" i="18"/>
  <c r="J63" i="14"/>
  <c r="J69" i="16"/>
  <c r="J77" i="14"/>
  <c r="J80" i="13"/>
  <c r="F3" i="16"/>
  <c r="F6" i="14"/>
  <c r="F6" i="18"/>
  <c r="J6" i="14"/>
  <c r="L11" i="14"/>
  <c r="D16" i="16"/>
  <c r="L16" i="15"/>
  <c r="J17" i="16"/>
  <c r="L19" i="16"/>
  <c r="T20" i="15"/>
  <c r="D21" i="15"/>
  <c r="L24" i="14"/>
  <c r="X28" i="14"/>
  <c r="X28" i="18"/>
  <c r="R32" i="16"/>
  <c r="R32" i="18"/>
  <c r="D33" i="14"/>
  <c r="T33" i="14"/>
  <c r="T33" i="18"/>
  <c r="F34" i="13"/>
  <c r="T34" i="14"/>
  <c r="T34" i="18"/>
  <c r="D41" i="14"/>
  <c r="L41" i="13"/>
  <c r="L42" i="14"/>
  <c r="L43" i="14"/>
  <c r="J44" i="13"/>
  <c r="X44" i="16"/>
  <c r="L45" i="15"/>
  <c r="R51" i="16"/>
  <c r="Z54" i="16"/>
  <c r="R55" i="16"/>
  <c r="J56" i="16"/>
  <c r="L57" i="14"/>
  <c r="J67" i="14"/>
  <c r="F11" i="15"/>
  <c r="R30" i="18"/>
  <c r="T12" i="15"/>
  <c r="L16" i="14"/>
  <c r="J17" i="14"/>
  <c r="R18" i="15"/>
  <c r="J20" i="15"/>
  <c r="T20" i="16"/>
  <c r="X29" i="16"/>
  <c r="T31" i="14"/>
  <c r="F32" i="15"/>
  <c r="L33" i="15"/>
  <c r="L35" i="15"/>
  <c r="X40" i="16"/>
  <c r="L43" i="13"/>
  <c r="D46" i="16"/>
  <c r="J52" i="16"/>
  <c r="Z52" i="14"/>
  <c r="R53" i="16"/>
  <c r="J56" i="13"/>
  <c r="F5" i="15"/>
  <c r="T4" i="14"/>
  <c r="F11" i="13"/>
  <c r="T12" i="14"/>
  <c r="L16" i="13"/>
  <c r="J17" i="13"/>
  <c r="R18" i="16"/>
  <c r="D19" i="15"/>
  <c r="J20" i="14"/>
  <c r="T20" i="13"/>
  <c r="F22" i="13"/>
  <c r="T22" i="15"/>
  <c r="D23" i="15"/>
  <c r="D24" i="15"/>
  <c r="Z28" i="16"/>
  <c r="X29" i="14"/>
  <c r="L30" i="16"/>
  <c r="T31" i="13"/>
  <c r="F32" i="16"/>
  <c r="L33" i="16"/>
  <c r="X33" i="14"/>
  <c r="J34" i="13"/>
  <c r="L35" i="16"/>
  <c r="L36" i="16"/>
  <c r="R41" i="16"/>
  <c r="R41" i="18"/>
  <c r="R42" i="14"/>
  <c r="D43" i="15"/>
  <c r="L44" i="13"/>
  <c r="D46" i="14"/>
  <c r="L46" i="15"/>
  <c r="T51" i="14"/>
  <c r="D54" i="14"/>
  <c r="T55" i="16"/>
  <c r="T55" i="18"/>
  <c r="D56" i="14"/>
  <c r="D58" i="16"/>
  <c r="D3" i="15"/>
  <c r="L5" i="15"/>
  <c r="J21" i="16"/>
  <c r="J21" i="13"/>
  <c r="J22" i="16"/>
  <c r="J22" i="13"/>
  <c r="J22" i="14"/>
  <c r="J22" i="15"/>
  <c r="L32" i="13"/>
  <c r="L32" i="14"/>
  <c r="L32" i="16"/>
  <c r="R52" i="13"/>
  <c r="R52" i="14"/>
  <c r="R52" i="16"/>
  <c r="L6" i="13"/>
  <c r="L6" i="14"/>
  <c r="L6" i="16"/>
  <c r="L6" i="15"/>
  <c r="F16" i="16"/>
  <c r="F16" i="14"/>
  <c r="X17" i="13"/>
  <c r="X17" i="16"/>
  <c r="X17" i="15"/>
  <c r="Z19" i="16"/>
  <c r="Z20" i="14"/>
  <c r="Z20" i="16"/>
  <c r="L21" i="13"/>
  <c r="L21" i="15"/>
  <c r="L21" i="14"/>
  <c r="L21" i="16"/>
  <c r="L21" i="18"/>
  <c r="R28" i="13"/>
  <c r="R28" i="14"/>
  <c r="R28" i="16"/>
  <c r="Z28" i="14"/>
  <c r="T30" i="13"/>
  <c r="T30" i="16"/>
  <c r="R31" i="13"/>
  <c r="R31" i="16"/>
  <c r="X19" i="15"/>
  <c r="X19" i="14"/>
  <c r="X19" i="16"/>
  <c r="L23" i="15"/>
  <c r="L23" i="13"/>
  <c r="R34" i="13"/>
  <c r="R34" i="14"/>
  <c r="J43" i="13"/>
  <c r="J43" i="14"/>
  <c r="J43" i="16"/>
  <c r="J43" i="15"/>
  <c r="X12" i="15"/>
  <c r="X12" i="14"/>
  <c r="X12" i="16"/>
  <c r="T18" i="16"/>
  <c r="T18" i="14"/>
  <c r="F23" i="16"/>
  <c r="F23" i="14"/>
  <c r="J31" i="14"/>
  <c r="J31" i="16"/>
  <c r="J31" i="15"/>
  <c r="J35" i="18"/>
  <c r="J45" i="15"/>
  <c r="J45" i="16"/>
  <c r="F47" i="16"/>
  <c r="F47" i="13"/>
  <c r="F47" i="14"/>
  <c r="F57" i="13"/>
  <c r="F57" i="14"/>
  <c r="F57" i="16"/>
  <c r="D79" i="13"/>
  <c r="D79" i="14"/>
  <c r="D79" i="16"/>
  <c r="R19" i="14"/>
  <c r="R19" i="15"/>
  <c r="R21" i="14"/>
  <c r="R21" i="16"/>
  <c r="X39" i="13"/>
  <c r="X39" i="14"/>
  <c r="X39" i="16"/>
  <c r="Z41" i="13"/>
  <c r="Z41" i="14"/>
  <c r="Z41" i="16"/>
  <c r="D52" i="16"/>
  <c r="D52" i="13"/>
  <c r="D52" i="14"/>
  <c r="R12" i="14"/>
  <c r="R12" i="13"/>
  <c r="F17" i="14"/>
  <c r="F17" i="16"/>
  <c r="F17" i="15"/>
  <c r="J18" i="15"/>
  <c r="J18" i="14"/>
  <c r="J18" i="16"/>
  <c r="L20" i="16"/>
  <c r="T23" i="14"/>
  <c r="T23" i="16"/>
  <c r="T23" i="15"/>
  <c r="J24" i="13"/>
  <c r="J24" i="14"/>
  <c r="J24" i="16"/>
  <c r="J24" i="15"/>
  <c r="Z29" i="14"/>
  <c r="Z29" i="16"/>
  <c r="Z39" i="13"/>
  <c r="Z39" i="14"/>
  <c r="Z39" i="16"/>
  <c r="F41" i="13"/>
  <c r="F41" i="15"/>
  <c r="J46" i="15"/>
  <c r="J46" i="13"/>
  <c r="J46" i="14"/>
  <c r="Z4" i="13"/>
  <c r="Z4" i="14"/>
  <c r="Z4" i="16"/>
  <c r="D31" i="13"/>
  <c r="D31" i="16"/>
  <c r="T42" i="13"/>
  <c r="T42" i="14"/>
  <c r="T42" i="16"/>
  <c r="F44" i="16"/>
  <c r="F44" i="13"/>
  <c r="F44" i="14"/>
  <c r="F44" i="15"/>
  <c r="T45" i="13"/>
  <c r="T45" i="14"/>
  <c r="T45" i="16"/>
  <c r="L56" i="13"/>
  <c r="L56" i="14"/>
  <c r="L56" i="16"/>
  <c r="D18" i="14"/>
  <c r="D18" i="13"/>
  <c r="D22" i="13"/>
  <c r="D22" i="16"/>
  <c r="D22" i="15"/>
  <c r="R22" i="14"/>
  <c r="R22" i="16"/>
  <c r="R22" i="15"/>
  <c r="Z30" i="13"/>
  <c r="Z30" i="14"/>
  <c r="Z30" i="16"/>
  <c r="X31" i="13"/>
  <c r="X31" i="14"/>
  <c r="X31" i="16"/>
  <c r="R43" i="13"/>
  <c r="R43" i="14"/>
  <c r="R43" i="16"/>
  <c r="Z44" i="13"/>
  <c r="Z44" i="14"/>
  <c r="L47" i="13"/>
  <c r="L47" i="14"/>
  <c r="L47" i="16"/>
  <c r="J75" i="13"/>
  <c r="J75" i="14"/>
  <c r="J75" i="16"/>
  <c r="D6" i="13"/>
  <c r="D6" i="15"/>
  <c r="J19" i="14"/>
  <c r="J19" i="16"/>
  <c r="J19" i="15"/>
  <c r="L20" i="15"/>
  <c r="L20" i="13"/>
  <c r="J21" i="15"/>
  <c r="L23" i="16"/>
  <c r="D31" i="15"/>
  <c r="X32" i="13"/>
  <c r="X32" i="14"/>
  <c r="R45" i="13"/>
  <c r="R45" i="16"/>
  <c r="F11" i="16"/>
  <c r="J16" i="15"/>
  <c r="Z17" i="15"/>
  <c r="Z17" i="18"/>
  <c r="L19" i="15"/>
  <c r="D21" i="16"/>
  <c r="F22" i="14"/>
  <c r="T22" i="16"/>
  <c r="J23" i="15"/>
  <c r="T39" i="16"/>
  <c r="T39" i="18"/>
  <c r="T40" i="18"/>
  <c r="D41" i="15"/>
  <c r="D41" i="18"/>
  <c r="X41" i="16"/>
  <c r="D44" i="16"/>
  <c r="T51" i="16"/>
  <c r="T51" i="18"/>
  <c r="Z52" i="16"/>
  <c r="Z56" i="16"/>
  <c r="Z56" i="18"/>
  <c r="L57" i="16"/>
  <c r="L57" i="18"/>
  <c r="J58" i="16"/>
  <c r="J58" i="18"/>
  <c r="J63" i="16"/>
  <c r="J63" i="18"/>
  <c r="J65" i="16"/>
  <c r="J65" i="18"/>
  <c r="J66" i="16"/>
  <c r="J67" i="16"/>
  <c r="J67" i="18"/>
  <c r="D3" i="16"/>
  <c r="X3" i="16"/>
  <c r="T31" i="18"/>
  <c r="R18" i="14"/>
  <c r="R18" i="18"/>
  <c r="D20" i="16"/>
  <c r="D20" i="18"/>
  <c r="J20" i="13"/>
  <c r="F21" i="14"/>
  <c r="T21" i="16"/>
  <c r="X22" i="16"/>
  <c r="D23" i="14"/>
  <c r="D23" i="18"/>
  <c r="Z23" i="16"/>
  <c r="R29" i="14"/>
  <c r="R29" i="18"/>
  <c r="F30" i="16"/>
  <c r="D32" i="15"/>
  <c r="T32" i="16"/>
  <c r="Z32" i="14"/>
  <c r="L33" i="14"/>
  <c r="L33" i="18"/>
  <c r="L34" i="16"/>
  <c r="Z42" i="16"/>
  <c r="D45" i="16"/>
  <c r="J64" i="18"/>
  <c r="F21" i="13"/>
  <c r="T21" i="13"/>
  <c r="Z23" i="14"/>
  <c r="T32" i="14"/>
  <c r="D34" i="15"/>
  <c r="L34" i="14"/>
  <c r="D35" i="14"/>
  <c r="R39" i="16"/>
  <c r="R39" i="18"/>
  <c r="L41" i="15"/>
  <c r="T41" i="16"/>
  <c r="T41" i="18"/>
  <c r="Z42" i="14"/>
  <c r="X43" i="14"/>
  <c r="X43" i="18"/>
  <c r="L44" i="15"/>
  <c r="X51" i="14"/>
  <c r="X51" i="18"/>
  <c r="J52" i="13"/>
  <c r="X52" i="16"/>
  <c r="X52" i="18"/>
  <c r="X56" i="16"/>
  <c r="X56" i="18"/>
  <c r="T4" i="15"/>
  <c r="Z3" i="15"/>
  <c r="J11" i="15"/>
  <c r="R42" i="18"/>
  <c r="R17" i="15"/>
  <c r="R17" i="18"/>
  <c r="D33" i="15"/>
  <c r="X33" i="16"/>
  <c r="F36" i="15"/>
  <c r="Z40" i="16"/>
  <c r="L42" i="16"/>
  <c r="L44" i="16"/>
  <c r="F58" i="16"/>
  <c r="F58" i="18"/>
  <c r="D64" i="14"/>
  <c r="J77" i="16"/>
  <c r="L3" i="14"/>
  <c r="T4" i="16"/>
  <c r="J11" i="16"/>
  <c r="F31" i="14"/>
  <c r="F31" i="16"/>
  <c r="J36" i="16"/>
  <c r="J36" i="15"/>
  <c r="F43" i="14"/>
  <c r="F43" i="16"/>
  <c r="Z51" i="13"/>
  <c r="Z51" i="16"/>
  <c r="F53" i="13"/>
  <c r="F53" i="16"/>
  <c r="L64" i="14"/>
  <c r="L64" i="16"/>
  <c r="Z18" i="13"/>
  <c r="Z18" i="15"/>
  <c r="J57" i="13"/>
  <c r="J57" i="14"/>
  <c r="J57" i="16"/>
  <c r="J78" i="14"/>
  <c r="J78" i="16"/>
  <c r="T22" i="18"/>
  <c r="F33" i="14"/>
  <c r="F33" i="16"/>
  <c r="D52" i="18"/>
  <c r="D32" i="13"/>
  <c r="D32" i="14"/>
  <c r="J54" i="18"/>
  <c r="D55" i="14"/>
  <c r="D55" i="16"/>
  <c r="J76" i="18"/>
  <c r="F4" i="14"/>
  <c r="F4" i="16"/>
  <c r="F4" i="15"/>
  <c r="F4" i="13"/>
  <c r="X4" i="14"/>
  <c r="X4" i="16"/>
  <c r="X4" i="15"/>
  <c r="X4" i="13"/>
  <c r="Z12" i="15"/>
  <c r="L17" i="15"/>
  <c r="L18" i="15"/>
  <c r="D19" i="14"/>
  <c r="D24" i="14"/>
  <c r="F30" i="13"/>
  <c r="D31" i="14"/>
  <c r="T32" i="18"/>
  <c r="J34" i="16"/>
  <c r="J34" i="15"/>
  <c r="F35" i="14"/>
  <c r="F35" i="16"/>
  <c r="F36" i="13"/>
  <c r="F42" i="13"/>
  <c r="D43" i="14"/>
  <c r="L46" i="13"/>
  <c r="L46" i="18"/>
  <c r="J47" i="15"/>
  <c r="J47" i="14"/>
  <c r="J47" i="16"/>
  <c r="X50" i="13"/>
  <c r="X50" i="14"/>
  <c r="X50" i="16"/>
  <c r="F52" i="13"/>
  <c r="F52" i="14"/>
  <c r="F52" i="16"/>
  <c r="D56" i="18"/>
  <c r="J30" i="16"/>
  <c r="J30" i="15"/>
  <c r="D42" i="13"/>
  <c r="D42" i="14"/>
  <c r="L43" i="18"/>
  <c r="F54" i="13"/>
  <c r="F54" i="14"/>
  <c r="F54" i="16"/>
  <c r="F63" i="14"/>
  <c r="F63" i="16"/>
  <c r="D66" i="14"/>
  <c r="D66" i="16"/>
  <c r="Z19" i="13"/>
  <c r="Z19" i="15"/>
  <c r="Z20" i="13"/>
  <c r="Z20" i="15"/>
  <c r="J41" i="18"/>
  <c r="X53" i="18"/>
  <c r="R12" i="15"/>
  <c r="Z12" i="16"/>
  <c r="D17" i="15"/>
  <c r="L17" i="16"/>
  <c r="D18" i="15"/>
  <c r="F18" i="18"/>
  <c r="L18" i="16"/>
  <c r="X30" i="18"/>
  <c r="D34" i="13"/>
  <c r="D34" i="14"/>
  <c r="X42" i="18"/>
  <c r="Z45" i="13"/>
  <c r="Z45" i="16"/>
  <c r="Z53" i="13"/>
  <c r="Z53" i="16"/>
  <c r="F55" i="13"/>
  <c r="F55" i="16"/>
  <c r="D57" i="14"/>
  <c r="D57" i="16"/>
  <c r="L58" i="14"/>
  <c r="L58" i="16"/>
  <c r="L58" i="13"/>
  <c r="J66" i="18"/>
  <c r="J74" i="18"/>
  <c r="J3" i="15"/>
  <c r="J3" i="14"/>
  <c r="J3" i="13"/>
  <c r="F24" i="14"/>
  <c r="F24" i="16"/>
  <c r="J42" i="16"/>
  <c r="J42" i="15"/>
  <c r="L55" i="13"/>
  <c r="L55" i="14"/>
  <c r="L69" i="14"/>
  <c r="L69" i="16"/>
  <c r="J79" i="13"/>
  <c r="J79" i="16"/>
  <c r="X34" i="18"/>
  <c r="Z21" i="13"/>
  <c r="Z21" i="15"/>
  <c r="Z22" i="13"/>
  <c r="Z22" i="15"/>
  <c r="J32" i="16"/>
  <c r="J32" i="18"/>
  <c r="J32" i="15"/>
  <c r="T44" i="18"/>
  <c r="Z55" i="13"/>
  <c r="Z55" i="16"/>
  <c r="F65" i="14"/>
  <c r="F65" i="16"/>
  <c r="F65" i="13"/>
  <c r="F46" i="18"/>
  <c r="T50" i="13"/>
  <c r="T50" i="16"/>
  <c r="L53" i="13"/>
  <c r="L53" i="14"/>
  <c r="R12" i="16"/>
  <c r="Z12" i="14"/>
  <c r="F16" i="15"/>
  <c r="D17" i="16"/>
  <c r="L17" i="14"/>
  <c r="T17" i="15"/>
  <c r="T17" i="18"/>
  <c r="D18" i="16"/>
  <c r="L18" i="14"/>
  <c r="T18" i="15"/>
  <c r="F19" i="15"/>
  <c r="R19" i="13"/>
  <c r="X19" i="13"/>
  <c r="R20" i="13"/>
  <c r="R20" i="18"/>
  <c r="X20" i="13"/>
  <c r="X20" i="18"/>
  <c r="R21" i="13"/>
  <c r="X21" i="13"/>
  <c r="X21" i="18"/>
  <c r="R22" i="13"/>
  <c r="X22" i="13"/>
  <c r="X22" i="18"/>
  <c r="J23" i="18"/>
  <c r="X23" i="16"/>
  <c r="X23" i="15"/>
  <c r="F24" i="15"/>
  <c r="J30" i="14"/>
  <c r="F31" i="15"/>
  <c r="F32" i="13"/>
  <c r="J33" i="18"/>
  <c r="X33" i="18"/>
  <c r="F34" i="15"/>
  <c r="D35" i="15"/>
  <c r="J36" i="14"/>
  <c r="F41" i="14"/>
  <c r="F41" i="16"/>
  <c r="J42" i="14"/>
  <c r="F43" i="15"/>
  <c r="Z43" i="13"/>
  <c r="Z43" i="16"/>
  <c r="F45" i="15"/>
  <c r="F45" i="13"/>
  <c r="D47" i="14"/>
  <c r="D47" i="13"/>
  <c r="D47" i="16"/>
  <c r="D47" i="15"/>
  <c r="Z50" i="13"/>
  <c r="Z50" i="14"/>
  <c r="D53" i="14"/>
  <c r="D53" i="16"/>
  <c r="R54" i="16"/>
  <c r="J55" i="13"/>
  <c r="J55" i="14"/>
  <c r="J55" i="16"/>
  <c r="L63" i="14"/>
  <c r="L63" i="16"/>
  <c r="L66" i="14"/>
  <c r="L66" i="16"/>
  <c r="L66" i="13"/>
  <c r="D77" i="13"/>
  <c r="D77" i="14"/>
  <c r="D77" i="16"/>
  <c r="D78" i="14"/>
  <c r="D78" i="16"/>
  <c r="D30" i="13"/>
  <c r="D30" i="14"/>
  <c r="D36" i="13"/>
  <c r="D36" i="14"/>
  <c r="R50" i="14"/>
  <c r="R50" i="16"/>
  <c r="J53" i="13"/>
  <c r="J53" i="14"/>
  <c r="J53" i="16"/>
  <c r="D68" i="14"/>
  <c r="D68" i="16"/>
  <c r="L22" i="18"/>
  <c r="X41" i="18"/>
  <c r="X40" i="18"/>
  <c r="L45" i="13"/>
  <c r="L45" i="14"/>
  <c r="Z18" i="16"/>
  <c r="F19" i="14"/>
  <c r="F20" i="15"/>
  <c r="F20" i="18"/>
  <c r="F21" i="15"/>
  <c r="F22" i="15"/>
  <c r="F23" i="15"/>
  <c r="R23" i="13"/>
  <c r="R23" i="14"/>
  <c r="F24" i="13"/>
  <c r="Z28" i="18"/>
  <c r="D30" i="15"/>
  <c r="J30" i="13"/>
  <c r="F31" i="13"/>
  <c r="F34" i="16"/>
  <c r="D35" i="16"/>
  <c r="D35" i="18"/>
  <c r="D36" i="15"/>
  <c r="J36" i="13"/>
  <c r="D42" i="15"/>
  <c r="J42" i="13"/>
  <c r="F43" i="13"/>
  <c r="Z51" i="14"/>
  <c r="F53" i="14"/>
  <c r="R54" i="14"/>
  <c r="L55" i="16"/>
  <c r="R56" i="16"/>
  <c r="L64" i="13"/>
  <c r="L67" i="14"/>
  <c r="L67" i="18"/>
  <c r="L67" i="16"/>
  <c r="L68" i="14"/>
  <c r="L68" i="16"/>
  <c r="L68" i="13"/>
  <c r="L69" i="13"/>
  <c r="D76" i="14"/>
  <c r="D76" i="13"/>
  <c r="D76" i="16"/>
  <c r="J79" i="14"/>
  <c r="D4" i="15"/>
  <c r="D4" i="13"/>
  <c r="D4" i="14"/>
  <c r="D4" i="16"/>
  <c r="Z23" i="15"/>
  <c r="L30" i="15"/>
  <c r="L32" i="15"/>
  <c r="L34" i="15"/>
  <c r="L36" i="15"/>
  <c r="L36" i="18"/>
  <c r="L42" i="15"/>
  <c r="D44" i="15"/>
  <c r="D44" i="18"/>
  <c r="D46" i="15"/>
  <c r="L47" i="15"/>
  <c r="D63" i="14"/>
  <c r="D63" i="16"/>
  <c r="D67" i="14"/>
  <c r="D67" i="16"/>
  <c r="J69" i="18"/>
  <c r="J80" i="18"/>
  <c r="R44" i="16"/>
  <c r="X44" i="14"/>
  <c r="X44" i="18"/>
  <c r="D45" i="13"/>
  <c r="J45" i="14"/>
  <c r="R45" i="14"/>
  <c r="R51" i="14"/>
  <c r="L52" i="16"/>
  <c r="T52" i="14"/>
  <c r="T52" i="18"/>
  <c r="R53" i="14"/>
  <c r="R53" i="18"/>
  <c r="L54" i="16"/>
  <c r="T54" i="14"/>
  <c r="T54" i="18"/>
  <c r="Z54" i="18"/>
  <c r="R55" i="14"/>
  <c r="D58" i="14"/>
  <c r="D58" i="18"/>
  <c r="L65" i="14"/>
  <c r="L65" i="16"/>
  <c r="D69" i="14"/>
  <c r="D69" i="16"/>
  <c r="D74" i="16"/>
  <c r="L75" i="14"/>
  <c r="L75" i="16"/>
  <c r="L75" i="13"/>
  <c r="J44" i="18"/>
  <c r="R44" i="14"/>
  <c r="R44" i="18"/>
  <c r="J45" i="13"/>
  <c r="L52" i="14"/>
  <c r="L54" i="14"/>
  <c r="D65" i="14"/>
  <c r="D65" i="16"/>
  <c r="D74" i="13"/>
  <c r="L74" i="14"/>
  <c r="L74" i="16"/>
  <c r="L74" i="18"/>
  <c r="L77" i="14"/>
  <c r="L77" i="16"/>
  <c r="L77" i="13"/>
  <c r="D80" i="13"/>
  <c r="D80" i="14"/>
  <c r="D80" i="16"/>
  <c r="L11" i="15"/>
  <c r="L11" i="13"/>
  <c r="L11" i="18"/>
  <c r="D75" i="13"/>
  <c r="D75" i="14"/>
  <c r="D75" i="16"/>
  <c r="L76" i="14"/>
  <c r="L76" i="16"/>
  <c r="L4" i="14"/>
  <c r="L4" i="16"/>
  <c r="L4" i="15"/>
  <c r="R3" i="15"/>
  <c r="R3" i="13"/>
  <c r="R3" i="14"/>
  <c r="R3" i="16"/>
  <c r="F67" i="14"/>
  <c r="F67" i="16"/>
  <c r="F69" i="14"/>
  <c r="F69" i="16"/>
  <c r="F69" i="18"/>
  <c r="F75" i="14"/>
  <c r="F75" i="16"/>
  <c r="F77" i="14"/>
  <c r="F77" i="16"/>
  <c r="L78" i="13"/>
  <c r="L78" i="14"/>
  <c r="L78" i="16"/>
  <c r="D5" i="14"/>
  <c r="D5" i="16"/>
  <c r="D5" i="15"/>
  <c r="R4" i="14"/>
  <c r="R4" i="16"/>
  <c r="R4" i="15"/>
  <c r="F78" i="13"/>
  <c r="F78" i="14"/>
  <c r="F78" i="16"/>
  <c r="F3" i="13"/>
  <c r="X3" i="13"/>
  <c r="D11" i="14"/>
  <c r="D11" i="16"/>
  <c r="D11" i="15"/>
  <c r="F64" i="14"/>
  <c r="F64" i="16"/>
  <c r="F66" i="14"/>
  <c r="F66" i="18"/>
  <c r="F66" i="16"/>
  <c r="F68" i="14"/>
  <c r="F68" i="16"/>
  <c r="F74" i="14"/>
  <c r="F74" i="16"/>
  <c r="F76" i="14"/>
  <c r="F76" i="16"/>
  <c r="J4" i="14"/>
  <c r="J4" i="16"/>
  <c r="J4" i="15"/>
  <c r="F79" i="13"/>
  <c r="F79" i="14"/>
  <c r="F79" i="16"/>
  <c r="L3" i="16"/>
  <c r="L79" i="16"/>
  <c r="F80" i="16"/>
  <c r="F80" i="18"/>
  <c r="L80" i="16"/>
  <c r="D6" i="16"/>
  <c r="F5" i="16"/>
  <c r="J5" i="16"/>
  <c r="L5" i="16"/>
  <c r="T3" i="16"/>
  <c r="Z3" i="16"/>
  <c r="L79" i="14"/>
  <c r="L79" i="18"/>
  <c r="F80" i="14"/>
  <c r="L80" i="14"/>
  <c r="D6" i="14"/>
  <c r="F5" i="14"/>
  <c r="J5" i="14"/>
  <c r="L5" i="14"/>
  <c r="T3" i="14"/>
  <c r="Z3" i="14"/>
  <c r="Z3" i="18"/>
  <c r="J4" i="18"/>
  <c r="J43" i="18"/>
  <c r="J20" i="18"/>
  <c r="L35" i="18"/>
  <c r="T20" i="18"/>
  <c r="J16" i="18"/>
  <c r="R33" i="18"/>
  <c r="X54" i="18"/>
  <c r="D16" i="18"/>
  <c r="D21" i="18"/>
  <c r="L24" i="18"/>
  <c r="T3" i="18"/>
  <c r="F68" i="18"/>
  <c r="F64" i="18"/>
  <c r="F67" i="18"/>
  <c r="L17" i="18"/>
  <c r="T4" i="18"/>
  <c r="Z44" i="18"/>
  <c r="L20" i="18"/>
  <c r="J18" i="18"/>
  <c r="T30" i="18"/>
  <c r="J34" i="18"/>
  <c r="Z52" i="18"/>
  <c r="J68" i="18"/>
  <c r="T56" i="18"/>
  <c r="T29" i="18"/>
  <c r="R40" i="18"/>
  <c r="T19" i="18"/>
  <c r="J5" i="18"/>
  <c r="J6" i="18"/>
  <c r="D5" i="18"/>
  <c r="X23" i="18"/>
  <c r="X31" i="18"/>
  <c r="D22" i="18"/>
  <c r="T42" i="18"/>
  <c r="J46" i="18"/>
  <c r="Z29" i="18"/>
  <c r="R31" i="18"/>
  <c r="D54" i="18"/>
  <c r="J56" i="18"/>
  <c r="R51" i="18"/>
  <c r="R54" i="18"/>
  <c r="D43" i="18"/>
  <c r="Z40" i="18"/>
  <c r="L19" i="18"/>
  <c r="T45" i="18"/>
  <c r="X12" i="18"/>
  <c r="Z32" i="18"/>
  <c r="J21" i="18"/>
  <c r="J31" i="18"/>
  <c r="L44" i="18"/>
  <c r="T12" i="18"/>
  <c r="X29" i="18"/>
  <c r="J17" i="18"/>
  <c r="L31" i="18"/>
  <c r="L34" i="18"/>
  <c r="L23" i="18"/>
  <c r="D45" i="18"/>
  <c r="L30" i="18"/>
  <c r="R21" i="18"/>
  <c r="D64" i="18"/>
  <c r="F47" i="18"/>
  <c r="F23" i="18"/>
  <c r="L6" i="18"/>
  <c r="F11" i="18"/>
  <c r="L16" i="18"/>
  <c r="T28" i="18"/>
  <c r="R45" i="18"/>
  <c r="D24" i="18"/>
  <c r="F3" i="18"/>
  <c r="L47" i="18"/>
  <c r="R56" i="18"/>
  <c r="J52" i="18"/>
  <c r="L66" i="18"/>
  <c r="X32" i="18"/>
  <c r="J19" i="18"/>
  <c r="R43" i="18"/>
  <c r="F44" i="18"/>
  <c r="Z4" i="18"/>
  <c r="Z39" i="18"/>
  <c r="F17" i="18"/>
  <c r="Z41" i="18"/>
  <c r="L5" i="18"/>
  <c r="L3" i="18"/>
  <c r="L4" i="18"/>
  <c r="F32" i="18"/>
  <c r="F42" i="18"/>
  <c r="J77" i="18"/>
  <c r="D33" i="18"/>
  <c r="L41" i="18"/>
  <c r="T21" i="18"/>
  <c r="D31" i="18"/>
  <c r="T23" i="18"/>
  <c r="R12" i="18"/>
  <c r="X39" i="18"/>
  <c r="D46" i="18"/>
  <c r="Z23" i="18"/>
  <c r="D6" i="18"/>
  <c r="F79" i="18"/>
  <c r="R55" i="18"/>
  <c r="L69" i="18"/>
  <c r="L63" i="18"/>
  <c r="F19" i="18"/>
  <c r="Z12" i="18"/>
  <c r="J47" i="18"/>
  <c r="F35" i="18"/>
  <c r="R34" i="18"/>
  <c r="R52" i="18"/>
  <c r="F36" i="18"/>
  <c r="D3" i="18"/>
  <c r="D65" i="18"/>
  <c r="L80" i="18"/>
  <c r="F31" i="18"/>
  <c r="F22" i="18"/>
  <c r="T18" i="18"/>
  <c r="D66" i="18"/>
  <c r="D19" i="18"/>
  <c r="F4" i="18"/>
  <c r="Z30" i="18"/>
  <c r="J24" i="18"/>
  <c r="L76" i="18"/>
  <c r="L42" i="18"/>
  <c r="J30" i="18"/>
  <c r="F63" i="18"/>
  <c r="L18" i="18"/>
  <c r="Z42" i="18"/>
  <c r="L56" i="18"/>
  <c r="F76" i="18"/>
  <c r="J45" i="18"/>
  <c r="R50" i="18"/>
  <c r="R28" i="18"/>
  <c r="D74" i="18"/>
  <c r="D63" i="18"/>
  <c r="F34" i="18"/>
  <c r="D53" i="18"/>
  <c r="D18" i="18"/>
  <c r="L53" i="18"/>
  <c r="D57" i="18"/>
  <c r="D34" i="18"/>
  <c r="J78" i="18"/>
  <c r="J22" i="18"/>
  <c r="F43" i="18"/>
  <c r="Z45" i="18"/>
  <c r="F74" i="18"/>
  <c r="D11" i="18"/>
  <c r="R4" i="18"/>
  <c r="F77" i="18"/>
  <c r="D69" i="18"/>
  <c r="D4" i="18"/>
  <c r="F24" i="18"/>
  <c r="D68" i="18"/>
  <c r="D78" i="18"/>
  <c r="F45" i="18"/>
  <c r="F41" i="18"/>
  <c r="Z55" i="18"/>
  <c r="F30" i="18"/>
  <c r="F33" i="18"/>
  <c r="J11" i="18"/>
  <c r="D79" i="18"/>
  <c r="X17" i="18"/>
  <c r="F21" i="18"/>
  <c r="R3" i="18"/>
  <c r="L65" i="18"/>
  <c r="R22" i="18"/>
  <c r="L55" i="18"/>
  <c r="X3" i="18"/>
  <c r="L52" i="18"/>
  <c r="X19" i="18"/>
  <c r="D17" i="18"/>
  <c r="F75" i="18"/>
  <c r="L54" i="18"/>
  <c r="L32" i="18"/>
  <c r="R19" i="18"/>
  <c r="F16" i="18"/>
  <c r="L58" i="18"/>
  <c r="Z53" i="18"/>
  <c r="J75" i="18"/>
  <c r="F57" i="18"/>
  <c r="Z18" i="18"/>
  <c r="L75" i="18"/>
  <c r="L68" i="18"/>
  <c r="F55" i="18"/>
  <c r="Z19" i="18"/>
  <c r="F54" i="18"/>
  <c r="F52" i="18"/>
  <c r="J42" i="18"/>
  <c r="D77" i="18"/>
  <c r="T50" i="18"/>
  <c r="Z22" i="18"/>
  <c r="J3" i="18"/>
  <c r="D55" i="18"/>
  <c r="D67" i="18"/>
  <c r="D36" i="18"/>
  <c r="Z43" i="18"/>
  <c r="Z21" i="18"/>
  <c r="X50" i="18"/>
  <c r="D75" i="18"/>
  <c r="D80" i="18"/>
  <c r="D76" i="18"/>
  <c r="R23" i="18"/>
  <c r="L45" i="18"/>
  <c r="J55" i="18"/>
  <c r="F53" i="18"/>
  <c r="F78" i="18"/>
  <c r="L77" i="18"/>
  <c r="L64" i="18"/>
  <c r="J36" i="18"/>
  <c r="D30" i="18"/>
  <c r="Z50" i="18"/>
  <c r="J79" i="18"/>
  <c r="D42" i="18"/>
  <c r="J57" i="18"/>
  <c r="F5" i="18"/>
  <c r="L78" i="18"/>
  <c r="J53" i="18"/>
  <c r="D47" i="18"/>
  <c r="F65" i="18"/>
  <c r="Z20" i="18"/>
  <c r="X4" i="18"/>
  <c r="D32" i="18"/>
  <c r="Z51" i="18"/>
</calcChain>
</file>

<file path=xl/sharedStrings.xml><?xml version="1.0" encoding="utf-8"?>
<sst xmlns="http://schemas.openxmlformats.org/spreadsheetml/2006/main" count="2680" uniqueCount="39">
  <si>
    <t>56.4 keV</t>
  </si>
  <si>
    <t>W/Al 120 kVp</t>
  </si>
  <si>
    <t>Time per x-ray:</t>
  </si>
  <si>
    <t>Radiography (0 deg)</t>
  </si>
  <si>
    <t>Tomo (15 deg)</t>
  </si>
  <si>
    <t>Energy Dep. In Body</t>
  </si>
  <si>
    <t>[eV per photon]</t>
  </si>
  <si>
    <t>Uncertainty [%]</t>
  </si>
  <si>
    <t>Whole Body</t>
  </si>
  <si>
    <t>Energy Dep. In VOI</t>
  </si>
  <si>
    <t>Body VOI</t>
  </si>
  <si>
    <t>Energy in Detector</t>
  </si>
  <si>
    <t>Primary Energy</t>
  </si>
  <si>
    <t>Detector ROI</t>
  </si>
  <si>
    <t>Scatter Energy</t>
  </si>
  <si>
    <t>Single Compton Energy</t>
  </si>
  <si>
    <t>Single Rayleigh Energy</t>
  </si>
  <si>
    <t>Multiple Scatter Energy</t>
  </si>
  <si>
    <t>EGSnrc</t>
  </si>
  <si>
    <t>Geant4</t>
  </si>
  <si>
    <t>MCNP</t>
  </si>
  <si>
    <t>Penelope</t>
  </si>
  <si>
    <t>Full Field</t>
  </si>
  <si>
    <t>Pencil Beam</t>
  </si>
  <si>
    <t>0 deg</t>
  </si>
  <si>
    <t>15 deg</t>
  </si>
  <si>
    <t>Scatter</t>
  </si>
  <si>
    <t>Primary</t>
  </si>
  <si>
    <t>Standard Deviation for Error Bars</t>
  </si>
  <si>
    <t>Projection Angle</t>
  </si>
  <si>
    <t>Total Body Energy Deposited</t>
  </si>
  <si>
    <t>Time to 1% in purple uncertainty</t>
  </si>
  <si>
    <t>Time to 1% in green uncertainty</t>
  </si>
  <si>
    <t>Time to 1% in red uncertainty</t>
  </si>
  <si>
    <t>sec*CPU core</t>
  </si>
  <si>
    <t>Results Case 2: Radiography and Body Tomosynthesis</t>
  </si>
  <si>
    <t>Uncertainty for Primary + Scatter Combined [%]</t>
  </si>
  <si>
    <t>Time to 1% in red uncertainty*</t>
  </si>
  <si>
    <t>(*) Uncertainty includes Primary+Scatter Energy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</si>
</sst>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0.000%"/>
    <numFmt numFmtId="166" formatCode="0.0"/>
    <numFmt numFmtId="167" formatCode="0.00000"/>
    <numFmt numFmtId="168" formatCode="0.00000%"/>
    <numFmt numFmtId="169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sz val="11"/>
      <color indexed="19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/>
    <xf numFmtId="0" fontId="7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9" fontId="7" fillId="0" borderId="0" applyFill="0" applyBorder="0" applyAlignment="0" applyProtection="0"/>
    <xf numFmtId="0" fontId="11" fillId="6" borderId="0"/>
    <xf numFmtId="0" fontId="16" fillId="10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6" applyFont="1"/>
    <xf numFmtId="0" fontId="7" fillId="0" borderId="0" xfId="6"/>
    <xf numFmtId="0" fontId="0" fillId="0" borderId="0" xfId="1" applyNumberFormat="1" applyFont="1"/>
    <xf numFmtId="0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164" fontId="12" fillId="0" borderId="0" xfId="3" applyNumberFormat="1" applyFont="1" applyFill="1" applyAlignment="1">
      <alignment horizontal="center"/>
    </xf>
    <xf numFmtId="0" fontId="12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/>
    <xf numFmtId="11" fontId="12" fillId="0" borderId="0" xfId="0" applyNumberFormat="1" applyFont="1" applyFill="1"/>
    <xf numFmtId="0" fontId="12" fillId="0" borderId="0" xfId="4" applyFont="1" applyFill="1"/>
    <xf numFmtId="10" fontId="12" fillId="0" borderId="0" xfId="2" applyNumberFormat="1" applyFont="1" applyFill="1"/>
    <xf numFmtId="0" fontId="12" fillId="0" borderId="0" xfId="0" applyFont="1" applyFill="1" applyAlignment="1">
      <alignment horizontal="center"/>
    </xf>
    <xf numFmtId="0" fontId="14" fillId="0" borderId="0" xfId="6" applyFont="1" applyFill="1"/>
    <xf numFmtId="0" fontId="15" fillId="0" borderId="0" xfId="6" applyFont="1" applyFill="1"/>
    <xf numFmtId="11" fontId="15" fillId="0" borderId="0" xfId="6" applyNumberFormat="1" applyFont="1" applyFill="1"/>
    <xf numFmtId="0" fontId="14" fillId="0" borderId="0" xfId="6" applyFont="1" applyFill="1" applyAlignment="1">
      <alignment horizontal="center"/>
    </xf>
    <xf numFmtId="0" fontId="15" fillId="0" borderId="0" xfId="7" applyNumberFormat="1" applyFont="1" applyFill="1" applyBorder="1" applyAlignment="1" applyProtection="1"/>
    <xf numFmtId="10" fontId="15" fillId="0" borderId="0" xfId="9" applyNumberFormat="1" applyFont="1" applyFill="1" applyBorder="1" applyAlignment="1" applyProtection="1"/>
    <xf numFmtId="0" fontId="12" fillId="0" borderId="0" xfId="1" applyNumberFormat="1" applyFont="1" applyFill="1"/>
    <xf numFmtId="0" fontId="12" fillId="0" borderId="0" xfId="0" applyNumberFormat="1" applyFont="1" applyFill="1"/>
    <xf numFmtId="11" fontId="12" fillId="0" borderId="0" xfId="0" applyNumberFormat="1" applyFont="1" applyFill="1" applyAlignment="1">
      <alignment horizontal="right"/>
    </xf>
    <xf numFmtId="11" fontId="12" fillId="0" borderId="0" xfId="0" applyNumberFormat="1" applyFont="1" applyFill="1" applyAlignment="1">
      <alignment horizontal="center"/>
    </xf>
    <xf numFmtId="0" fontId="13" fillId="0" borderId="0" xfId="1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2" fillId="0" borderId="0" xfId="1" applyNumberFormat="1" applyFont="1" applyFill="1" applyAlignment="1">
      <alignment horizontal="right" vertical="center"/>
    </xf>
    <xf numFmtId="10" fontId="12" fillId="0" borderId="0" xfId="2" applyNumberFormat="1" applyFont="1" applyFill="1" applyAlignment="1">
      <alignment horizontal="right"/>
    </xf>
    <xf numFmtId="165" fontId="12" fillId="0" borderId="0" xfId="2" applyNumberFormat="1" applyFont="1" applyFill="1"/>
    <xf numFmtId="166" fontId="12" fillId="0" borderId="0" xfId="1" applyNumberFormat="1" applyFont="1" applyFill="1" applyAlignment="1">
      <alignment horizontal="right" vertical="center"/>
    </xf>
    <xf numFmtId="0" fontId="12" fillId="0" borderId="0" xfId="4" applyFont="1" applyFill="1" applyAlignment="1">
      <alignment horizontal="center"/>
    </xf>
    <xf numFmtId="10" fontId="12" fillId="0" borderId="0" xfId="2" applyNumberFormat="1" applyFont="1" applyFill="1" applyAlignment="1">
      <alignment horizontal="center"/>
    </xf>
    <xf numFmtId="0" fontId="12" fillId="0" borderId="0" xfId="4" applyFont="1" applyFill="1" applyAlignment="1">
      <alignment horizontal="right"/>
    </xf>
    <xf numFmtId="11" fontId="12" fillId="0" borderId="0" xfId="1" applyNumberFormat="1" applyFont="1" applyFill="1" applyAlignment="1">
      <alignment horizontal="right" vertical="center"/>
    </xf>
    <xf numFmtId="0" fontId="12" fillId="0" borderId="0" xfId="1" applyNumberFormat="1" applyFont="1" applyFill="1" applyAlignment="1">
      <alignment horizontal="right"/>
    </xf>
    <xf numFmtId="0" fontId="12" fillId="0" borderId="0" xfId="4" applyNumberFormat="1" applyFont="1" applyFill="1" applyAlignment="1">
      <alignment horizontal="right"/>
    </xf>
    <xf numFmtId="2" fontId="12" fillId="0" borderId="0" xfId="4" applyNumberFormat="1" applyFont="1" applyFill="1"/>
    <xf numFmtId="2" fontId="12" fillId="0" borderId="0" xfId="0" applyNumberFormat="1" applyFont="1" applyFill="1"/>
    <xf numFmtId="2" fontId="12" fillId="0" borderId="0" xfId="2" applyNumberFormat="1" applyFont="1" applyFill="1"/>
    <xf numFmtId="10" fontId="12" fillId="7" borderId="0" xfId="2" applyNumberFormat="1" applyFont="1" applyFill="1"/>
    <xf numFmtId="10" fontId="12" fillId="8" borderId="0" xfId="2" applyNumberFormat="1" applyFont="1" applyFill="1"/>
    <xf numFmtId="10" fontId="12" fillId="9" borderId="0" xfId="2" applyNumberFormat="1" applyFont="1" applyFill="1"/>
    <xf numFmtId="1" fontId="12" fillId="0" borderId="0" xfId="0" applyNumberFormat="1" applyFont="1" applyFill="1"/>
    <xf numFmtId="2" fontId="12" fillId="0" borderId="0" xfId="0" applyNumberFormat="1" applyFont="1" applyFill="1" applyAlignment="1">
      <alignment horizontal="right"/>
    </xf>
    <xf numFmtId="168" fontId="12" fillId="7" borderId="0" xfId="2" applyNumberFormat="1" applyFont="1" applyFill="1"/>
    <xf numFmtId="167" fontId="12" fillId="0" borderId="0" xfId="4" applyNumberFormat="1" applyFont="1" applyFill="1"/>
    <xf numFmtId="164" fontId="12" fillId="0" borderId="0" xfId="0" applyNumberFormat="1" applyFont="1" applyFill="1"/>
    <xf numFmtId="169" fontId="12" fillId="0" borderId="0" xfId="4" applyNumberFormat="1" applyFont="1" applyFill="1"/>
    <xf numFmtId="164" fontId="12" fillId="0" borderId="0" xfId="4" applyNumberFormat="1" applyFont="1" applyFill="1"/>
    <xf numFmtId="10" fontId="12" fillId="10" borderId="0" xfId="11" applyNumberFormat="1" applyFont="1"/>
    <xf numFmtId="165" fontId="12" fillId="7" borderId="0" xfId="2" applyNumberFormat="1" applyFont="1" applyFill="1"/>
    <xf numFmtId="0" fontId="5" fillId="2" borderId="0" xfId="3" applyFont="1" applyAlignment="1">
      <alignment horizontal="center"/>
    </xf>
    <xf numFmtId="0" fontId="13" fillId="0" borderId="0" xfId="0" applyFont="1" applyFill="1" applyAlignment="1">
      <alignment horizontal="center" wrapText="1"/>
    </xf>
    <xf numFmtId="166" fontId="12" fillId="0" borderId="0" xfId="0" applyNumberFormat="1" applyFont="1" applyFill="1"/>
  </cellXfs>
  <cellStyles count="12">
    <cellStyle name="Accent4" xfId="11" builtinId="41"/>
    <cellStyle name="Comma" xfId="1" builtinId="3"/>
    <cellStyle name="Excel Built-in Neutral" xfId="10"/>
    <cellStyle name="Good" xfId="3" builtinId="26"/>
    <cellStyle name="Good 2" xfId="8"/>
    <cellStyle name="Neutral" xfId="4" builtinId="28"/>
    <cellStyle name="Neutral 2" xfId="7"/>
    <cellStyle name="Normal" xfId="0" builtinId="0"/>
    <cellStyle name="Normal 2" xfId="5"/>
    <cellStyle name="Normal 3" xfId="6"/>
    <cellStyle name="Percent" xfId="2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Body Energy Deposited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25403431474633"/>
          <c:y val="0.11989433975720362"/>
          <c:w val="0.66459017885494465"/>
          <c:h val="0.68021410005584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Graphs!$G$6:$G$9</c:f>
                <c:numCache>
                  <c:formatCode>General</c:formatCode>
                  <c:ptCount val="4"/>
                  <c:pt idx="0">
                    <c:v>4.9756500000000002E-2</c:v>
                  </c:pt>
                  <c:pt idx="1">
                    <c:v>4.3217999999999999E-2</c:v>
                  </c:pt>
                  <c:pt idx="2">
                    <c:v>4.6464599999999995E-2</c:v>
                  </c:pt>
                  <c:pt idx="3">
                    <c:v>4.6450499999999999E-2</c:v>
                  </c:pt>
                </c:numCache>
              </c:numRef>
            </c:plus>
            <c:minus>
              <c:numRef>
                <c:f>Graphs!$G$6:$G$9</c:f>
                <c:numCache>
                  <c:formatCode>General</c:formatCode>
                  <c:ptCount val="4"/>
                  <c:pt idx="0">
                    <c:v>4.9756500000000002E-2</c:v>
                  </c:pt>
                  <c:pt idx="1">
                    <c:v>4.3217999999999999E-2</c:v>
                  </c:pt>
                  <c:pt idx="2">
                    <c:v>4.6464599999999995E-2</c:v>
                  </c:pt>
                  <c:pt idx="3">
                    <c:v>4.6450499999999999E-2</c:v>
                  </c:pt>
                </c:numCache>
              </c:numRef>
            </c:minus>
          </c:errBars>
          <c:cat>
            <c:strRef>
              <c:f>Graphs!$A$6:$A$9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Graphs!$B$6:$B$9</c:f>
              <c:numCache>
                <c:formatCode>0.000</c:formatCode>
                <c:ptCount val="4"/>
                <c:pt idx="0">
                  <c:v>33171</c:v>
                </c:pt>
                <c:pt idx="1">
                  <c:v>30870</c:v>
                </c:pt>
                <c:pt idx="2">
                  <c:v>33189</c:v>
                </c:pt>
                <c:pt idx="3">
                  <c:v>30967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Graphs!$H$6:$H$9</c:f>
                <c:numCache>
                  <c:formatCode>General</c:formatCode>
                  <c:ptCount val="4"/>
                  <c:pt idx="0">
                    <c:v>0.336837</c:v>
                  </c:pt>
                  <c:pt idx="1">
                    <c:v>0.34391699999999997</c:v>
                  </c:pt>
                  <c:pt idx="2">
                    <c:v>0.34473100000000001</c:v>
                  </c:pt>
                  <c:pt idx="3">
                    <c:v>0.350408</c:v>
                  </c:pt>
                </c:numCache>
              </c:numRef>
            </c:plus>
            <c:minus>
              <c:numRef>
                <c:f>Graphs!$H$6:$H$9</c:f>
                <c:numCache>
                  <c:formatCode>General</c:formatCode>
                  <c:ptCount val="4"/>
                  <c:pt idx="0">
                    <c:v>0.336837</c:v>
                  </c:pt>
                  <c:pt idx="1">
                    <c:v>0.34391699999999997</c:v>
                  </c:pt>
                  <c:pt idx="2">
                    <c:v>0.34473100000000001</c:v>
                  </c:pt>
                  <c:pt idx="3">
                    <c:v>0.350408</c:v>
                  </c:pt>
                </c:numCache>
              </c:numRef>
            </c:minus>
          </c:errBars>
          <c:cat>
            <c:strRef>
              <c:f>Graphs!$A$6:$A$9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Graphs!$C$6:$C$9</c:f>
              <c:numCache>
                <c:formatCode>0.000</c:formatCode>
                <c:ptCount val="4"/>
                <c:pt idx="0">
                  <c:v>33205.4</c:v>
                </c:pt>
                <c:pt idx="1">
                  <c:v>30912.799999999999</c:v>
                </c:pt>
                <c:pt idx="2">
                  <c:v>33133.800000000003</c:v>
                </c:pt>
                <c:pt idx="3">
                  <c:v>30928.400000000001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Graphs!$I$6:$I$9</c:f>
                <c:numCache>
                  <c:formatCode>General</c:formatCode>
                  <c:ptCount val="4"/>
                  <c:pt idx="0">
                    <c:v>3.3134900000000003</c:v>
                  </c:pt>
                  <c:pt idx="1">
                    <c:v>3.0872400000000004</c:v>
                  </c:pt>
                  <c:pt idx="2">
                    <c:v>3.3078000000000003</c:v>
                  </c:pt>
                  <c:pt idx="3">
                    <c:v>3.0900700000000003</c:v>
                  </c:pt>
                </c:numCache>
              </c:numRef>
            </c:plus>
            <c:minus>
              <c:numRef>
                <c:f>Graphs!$I$6:$I$9</c:f>
                <c:numCache>
                  <c:formatCode>General</c:formatCode>
                  <c:ptCount val="4"/>
                  <c:pt idx="0">
                    <c:v>3.3134900000000003</c:v>
                  </c:pt>
                  <c:pt idx="1">
                    <c:v>3.0872400000000004</c:v>
                  </c:pt>
                  <c:pt idx="2">
                    <c:v>3.3078000000000003</c:v>
                  </c:pt>
                  <c:pt idx="3">
                    <c:v>3.0900700000000003</c:v>
                  </c:pt>
                </c:numCache>
              </c:numRef>
            </c:minus>
          </c:errBars>
          <c:cat>
            <c:strRef>
              <c:f>Graphs!$A$6:$A$9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Graphs!$D$6:$D$9</c:f>
              <c:numCache>
                <c:formatCode>0.000</c:formatCode>
                <c:ptCount val="4"/>
                <c:pt idx="0">
                  <c:v>33134.9</c:v>
                </c:pt>
                <c:pt idx="1">
                  <c:v>30872.400000000001</c:v>
                </c:pt>
                <c:pt idx="2">
                  <c:v>33078</c:v>
                </c:pt>
                <c:pt idx="3">
                  <c:v>30900.7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Graphs!$J$6:$J$9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1.1000000000000001</c:v>
                  </c:pt>
                  <c:pt idx="2">
                    <c:v>1.1000000000000001</c:v>
                  </c:pt>
                  <c:pt idx="3">
                    <c:v>1.1000000000000001</c:v>
                  </c:pt>
                </c:numCache>
              </c:numRef>
            </c:plus>
            <c:minus>
              <c:numRef>
                <c:f>Graphs!$J$6:$J$9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1.1000000000000001</c:v>
                  </c:pt>
                  <c:pt idx="2">
                    <c:v>1.1000000000000001</c:v>
                  </c:pt>
                  <c:pt idx="3">
                    <c:v>1.1000000000000001</c:v>
                  </c:pt>
                </c:numCache>
              </c:numRef>
            </c:minus>
          </c:errBars>
          <c:cat>
            <c:strRef>
              <c:f>Graphs!$A$6:$A$9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Graphs!$E$6:$E$9</c:f>
              <c:numCache>
                <c:formatCode>0.000</c:formatCode>
                <c:ptCount val="4"/>
                <c:pt idx="0">
                  <c:v>33174.300000000003</c:v>
                </c:pt>
                <c:pt idx="1">
                  <c:v>30880.1</c:v>
                </c:pt>
                <c:pt idx="2">
                  <c:v>33103.1</c:v>
                </c:pt>
                <c:pt idx="3">
                  <c:v>30896.400000000001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6147840"/>
        <c:axId val="86149760"/>
      </c:barChart>
      <c:catAx>
        <c:axId val="861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Projection Angle</a:t>
                </a:r>
              </a:p>
            </c:rich>
          </c:tx>
          <c:layout>
            <c:manualLayout>
              <c:xMode val="edge"/>
              <c:yMode val="edge"/>
              <c:x val="0.3820884190311013"/>
              <c:y val="0.930066606823616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149760"/>
        <c:crosses val="autoZero"/>
        <c:auto val="1"/>
        <c:lblAlgn val="ctr"/>
        <c:lblOffset val="100"/>
        <c:noMultiLvlLbl val="0"/>
      </c:catAx>
      <c:valAx>
        <c:axId val="861497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</a:t>
                </a:r>
                <a:r>
                  <a:rPr lang="en-US" sz="1400" baseline="0"/>
                  <a:t> Deposited p.i.p. (eV per photon)</a:t>
                </a:r>
                <a:endParaRPr lang="en-US" sz="1400" baseline="-250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147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Rayleigh Energy - 56.4 keV</a:t>
            </a:r>
          </a:p>
          <a:p>
            <a:pPr>
              <a:defRPr/>
            </a:pPr>
            <a:r>
              <a:rPr lang="en-US"/>
              <a:t>Pencil Beam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Graphs!$G$111:$G$117</c:f>
                <c:numCache>
                  <c:formatCode>General</c:formatCode>
                  <c:ptCount val="7"/>
                  <c:pt idx="0">
                    <c:v>4.1931519999999998E-4</c:v>
                  </c:pt>
                  <c:pt idx="1">
                    <c:v>6.6398999999999994E-4</c:v>
                  </c:pt>
                  <c:pt idx="2">
                    <c:v>1.0214E-3</c:v>
                  </c:pt>
                  <c:pt idx="3">
                    <c:v>1.4184299999999998E-3</c:v>
                  </c:pt>
                  <c:pt idx="4">
                    <c:v>3.5548799999999998E-3</c:v>
                  </c:pt>
                  <c:pt idx="5">
                    <c:v>1.0216200000000002E-3</c:v>
                  </c:pt>
                  <c:pt idx="6">
                    <c:v>4.1923059999999997E-4</c:v>
                  </c:pt>
                </c:numCache>
              </c:numRef>
            </c:plus>
            <c:minus>
              <c:numRef>
                <c:f>Graphs!$G$111:$G$117</c:f>
                <c:numCache>
                  <c:formatCode>General</c:formatCode>
                  <c:ptCount val="7"/>
                  <c:pt idx="0">
                    <c:v>4.1931519999999998E-4</c:v>
                  </c:pt>
                  <c:pt idx="1">
                    <c:v>6.6398999999999994E-4</c:v>
                  </c:pt>
                  <c:pt idx="2">
                    <c:v>1.0214E-3</c:v>
                  </c:pt>
                  <c:pt idx="3">
                    <c:v>1.4184299999999998E-3</c:v>
                  </c:pt>
                  <c:pt idx="4">
                    <c:v>3.5548799999999998E-3</c:v>
                  </c:pt>
                  <c:pt idx="5">
                    <c:v>1.0216200000000002E-3</c:v>
                  </c:pt>
                  <c:pt idx="6">
                    <c:v>4.1923059999999997E-4</c:v>
                  </c:pt>
                </c:numCache>
              </c:numRef>
            </c:minus>
          </c:errBars>
          <c:cat>
            <c:numRef>
              <c:f>Graphs!$A$111:$A$117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Graphs!$B$111:$B$117</c:f>
              <c:numCache>
                <c:formatCode>0.000</c:formatCode>
                <c:ptCount val="7"/>
                <c:pt idx="0">
                  <c:v>0.89215999999999995</c:v>
                </c:pt>
                <c:pt idx="1">
                  <c:v>2.2132999999999998</c:v>
                </c:pt>
                <c:pt idx="2">
                  <c:v>5.1070000000000002</c:v>
                </c:pt>
                <c:pt idx="3">
                  <c:v>10.911</c:v>
                </c:pt>
                <c:pt idx="4">
                  <c:v>59.247999999999998</c:v>
                </c:pt>
                <c:pt idx="5">
                  <c:v>5.1081000000000003</c:v>
                </c:pt>
                <c:pt idx="6">
                  <c:v>0.89198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Graphs!$H$111:$H$117</c:f>
                <c:numCache>
                  <c:formatCode>General</c:formatCode>
                  <c:ptCount val="7"/>
                  <c:pt idx="0">
                    <c:v>3.2236500000000002E-3</c:v>
                  </c:pt>
                  <c:pt idx="1">
                    <c:v>5.0610899999999999E-3</c:v>
                  </c:pt>
                  <c:pt idx="2">
                    <c:v>7.6920699999999996E-3</c:v>
                  </c:pt>
                  <c:pt idx="3">
                    <c:v>1.12388E-2</c:v>
                  </c:pt>
                  <c:pt idx="4">
                    <c:v>2.6179299999999999E-2</c:v>
                  </c:pt>
                  <c:pt idx="5">
                    <c:v>7.6960900000000009E-3</c:v>
                  </c:pt>
                  <c:pt idx="6">
                    <c:v>3.22471E-3</c:v>
                  </c:pt>
                </c:numCache>
              </c:numRef>
            </c:plus>
            <c:minus>
              <c:numRef>
                <c:f>Graphs!$H$111:$H$117</c:f>
                <c:numCache>
                  <c:formatCode>General</c:formatCode>
                  <c:ptCount val="7"/>
                  <c:pt idx="0">
                    <c:v>3.2236500000000002E-3</c:v>
                  </c:pt>
                  <c:pt idx="1">
                    <c:v>5.0610899999999999E-3</c:v>
                  </c:pt>
                  <c:pt idx="2">
                    <c:v>7.6920699999999996E-3</c:v>
                  </c:pt>
                  <c:pt idx="3">
                    <c:v>1.12388E-2</c:v>
                  </c:pt>
                  <c:pt idx="4">
                    <c:v>2.6179299999999999E-2</c:v>
                  </c:pt>
                  <c:pt idx="5">
                    <c:v>7.6960900000000009E-3</c:v>
                  </c:pt>
                  <c:pt idx="6">
                    <c:v>3.22471E-3</c:v>
                  </c:pt>
                </c:numCache>
              </c:numRef>
            </c:minus>
          </c:errBars>
          <c:cat>
            <c:numRef>
              <c:f>Graphs!$A$111:$A$117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Graphs!$C$111:$C$117</c:f>
              <c:numCache>
                <c:formatCode>0.000</c:formatCode>
                <c:ptCount val="7"/>
                <c:pt idx="0">
                  <c:v>0.92129399999999995</c:v>
                </c:pt>
                <c:pt idx="1">
                  <c:v>2.2709000000000001</c:v>
                </c:pt>
                <c:pt idx="2">
                  <c:v>5.2459199999999999</c:v>
                </c:pt>
                <c:pt idx="3">
                  <c:v>11.200100000000001</c:v>
                </c:pt>
                <c:pt idx="4">
                  <c:v>60.824399999999997</c:v>
                </c:pt>
                <c:pt idx="5">
                  <c:v>5.2514200000000004</c:v>
                </c:pt>
                <c:pt idx="6">
                  <c:v>0.92190399999999995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Graphs!$I$111:$I$117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Graphs!$I$111:$I$117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Graphs!$A$111:$A$117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Graphs!$D$111:$D$117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Graphs!$J$111:$J$117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Graphs!$J$111:$J$117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Graphs!$A$111:$A$117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Graphs!$E$111:$E$117</c:f>
              <c:numCache>
                <c:formatCode>0.000</c:formatCode>
                <c:ptCount val="7"/>
                <c:pt idx="0">
                  <c:v>0.88234999999999997</c:v>
                </c:pt>
                <c:pt idx="1">
                  <c:v>2.1937319999999998</c:v>
                </c:pt>
                <c:pt idx="2">
                  <c:v>5.0537520000000002</c:v>
                </c:pt>
                <c:pt idx="3">
                  <c:v>10.79514</c:v>
                </c:pt>
                <c:pt idx="4">
                  <c:v>59.01408</c:v>
                </c:pt>
                <c:pt idx="5">
                  <c:v>5.0803469999999997</c:v>
                </c:pt>
                <c:pt idx="6">
                  <c:v>0.88051699999999999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5317376"/>
        <c:axId val="95323648"/>
      </c:barChart>
      <c:catAx>
        <c:axId val="953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5323648"/>
        <c:crosses val="autoZero"/>
        <c:auto val="1"/>
        <c:lblAlgn val="ctr"/>
        <c:lblOffset val="100"/>
        <c:noMultiLvlLbl val="0"/>
      </c:catAx>
      <c:valAx>
        <c:axId val="953236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Single Rayleigh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5317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Scatter Energy - 56.4 keV</a:t>
            </a:r>
          </a:p>
          <a:p>
            <a:pPr>
              <a:defRPr/>
            </a:pPr>
            <a:r>
              <a:rPr lang="en-US"/>
              <a:t>Pencil Beam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Graphs!$G$122:$G$128</c:f>
                <c:numCache>
                  <c:formatCode>General</c:formatCode>
                  <c:ptCount val="7"/>
                  <c:pt idx="0">
                    <c:v>1.7704800000000001E-3</c:v>
                  </c:pt>
                  <c:pt idx="1">
                    <c:v>2.1402400000000003E-3</c:v>
                  </c:pt>
                  <c:pt idx="2">
                    <c:v>2.2523199999999999E-3</c:v>
                  </c:pt>
                  <c:pt idx="3">
                    <c:v>2.5090799999999999E-3</c:v>
                  </c:pt>
                  <c:pt idx="4">
                    <c:v>2.46882E-3</c:v>
                  </c:pt>
                  <c:pt idx="5">
                    <c:v>2.2521099999999999E-3</c:v>
                  </c:pt>
                  <c:pt idx="6">
                    <c:v>1.7703900000000002E-3</c:v>
                  </c:pt>
                </c:numCache>
              </c:numRef>
            </c:plus>
            <c:minus>
              <c:numRef>
                <c:f>Graphs!$G$122:$G$128</c:f>
                <c:numCache>
                  <c:formatCode>General</c:formatCode>
                  <c:ptCount val="7"/>
                  <c:pt idx="0">
                    <c:v>1.7704800000000001E-3</c:v>
                  </c:pt>
                  <c:pt idx="1">
                    <c:v>2.1402400000000003E-3</c:v>
                  </c:pt>
                  <c:pt idx="2">
                    <c:v>2.2523199999999999E-3</c:v>
                  </c:pt>
                  <c:pt idx="3">
                    <c:v>2.5090799999999999E-3</c:v>
                  </c:pt>
                  <c:pt idx="4">
                    <c:v>2.46882E-3</c:v>
                  </c:pt>
                  <c:pt idx="5">
                    <c:v>2.2521099999999999E-3</c:v>
                  </c:pt>
                  <c:pt idx="6">
                    <c:v>1.7703900000000002E-3</c:v>
                  </c:pt>
                </c:numCache>
              </c:numRef>
            </c:minus>
          </c:errBars>
          <c:cat>
            <c:numRef>
              <c:f>Graphs!$A$122:$A$128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Graphs!$B$122:$B$128</c:f>
              <c:numCache>
                <c:formatCode>0.000</c:formatCode>
                <c:ptCount val="7"/>
                <c:pt idx="0">
                  <c:v>19.672000000000001</c:v>
                </c:pt>
                <c:pt idx="1">
                  <c:v>26.753</c:v>
                </c:pt>
                <c:pt idx="2">
                  <c:v>32.176000000000002</c:v>
                </c:pt>
                <c:pt idx="3">
                  <c:v>35.844000000000001</c:v>
                </c:pt>
                <c:pt idx="4">
                  <c:v>41.146999999999998</c:v>
                </c:pt>
                <c:pt idx="5">
                  <c:v>32.173000000000002</c:v>
                </c:pt>
                <c:pt idx="6">
                  <c:v>19.670999999999999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Graphs!$H$122:$H$128</c:f>
                <c:numCache>
                  <c:formatCode>General</c:formatCode>
                  <c:ptCount val="7"/>
                  <c:pt idx="0">
                    <c:v>1.3543299999999999E-2</c:v>
                  </c:pt>
                  <c:pt idx="1">
                    <c:v>1.58458E-2</c:v>
                  </c:pt>
                  <c:pt idx="2">
                    <c:v>1.7425300000000001E-2</c:v>
                  </c:pt>
                  <c:pt idx="3">
                    <c:v>1.8442E-2</c:v>
                  </c:pt>
                  <c:pt idx="4">
                    <c:v>1.98499E-2</c:v>
                  </c:pt>
                  <c:pt idx="5">
                    <c:v>1.7429099999999999E-2</c:v>
                  </c:pt>
                  <c:pt idx="6">
                    <c:v>1.3546000000000002E-2</c:v>
                  </c:pt>
                </c:numCache>
              </c:numRef>
            </c:plus>
            <c:minus>
              <c:numRef>
                <c:f>Graphs!$H$122:$H$128</c:f>
                <c:numCache>
                  <c:formatCode>General</c:formatCode>
                  <c:ptCount val="7"/>
                  <c:pt idx="0">
                    <c:v>1.3543299999999999E-2</c:v>
                  </c:pt>
                  <c:pt idx="1">
                    <c:v>1.58458E-2</c:v>
                  </c:pt>
                  <c:pt idx="2">
                    <c:v>1.7425300000000001E-2</c:v>
                  </c:pt>
                  <c:pt idx="3">
                    <c:v>1.8442E-2</c:v>
                  </c:pt>
                  <c:pt idx="4">
                    <c:v>1.98499E-2</c:v>
                  </c:pt>
                  <c:pt idx="5">
                    <c:v>1.7429099999999999E-2</c:v>
                  </c:pt>
                  <c:pt idx="6">
                    <c:v>1.3546000000000002E-2</c:v>
                  </c:pt>
                </c:numCache>
              </c:numRef>
            </c:minus>
          </c:errBars>
          <c:cat>
            <c:numRef>
              <c:f>Graphs!$A$122:$A$128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Graphs!$C$122:$C$128</c:f>
              <c:numCache>
                <c:formatCode>0.000</c:formatCode>
                <c:ptCount val="7"/>
                <c:pt idx="0">
                  <c:v>19.7715</c:v>
                </c:pt>
                <c:pt idx="1">
                  <c:v>26.873100000000001</c:v>
                </c:pt>
                <c:pt idx="2">
                  <c:v>32.314900000000002</c:v>
                </c:pt>
                <c:pt idx="3">
                  <c:v>36.031100000000002</c:v>
                </c:pt>
                <c:pt idx="4">
                  <c:v>41.381399999999999</c:v>
                </c:pt>
                <c:pt idx="5">
                  <c:v>32.334499999999998</c:v>
                </c:pt>
                <c:pt idx="6">
                  <c:v>19.780100000000001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Graphs!$I$122:$I$128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Graphs!$I$122:$I$128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Graphs!$A$122:$A$128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Graphs!$D$122:$D$128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Graphs!$J$122:$J$128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Graphs!$J$122:$J$128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Graphs!$A$122:$A$128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Graphs!$E$122:$E$128</c:f>
              <c:numCache>
                <c:formatCode>0.000</c:formatCode>
                <c:ptCount val="7"/>
                <c:pt idx="0">
                  <c:v>19.81944</c:v>
                </c:pt>
                <c:pt idx="1">
                  <c:v>26.952030000000001</c:v>
                </c:pt>
                <c:pt idx="2">
                  <c:v>32.401710000000001</c:v>
                </c:pt>
                <c:pt idx="3">
                  <c:v>36.111510000000003</c:v>
                </c:pt>
                <c:pt idx="4">
                  <c:v>41.466149999999999</c:v>
                </c:pt>
                <c:pt idx="5">
                  <c:v>32.397570000000002</c:v>
                </c:pt>
                <c:pt idx="6">
                  <c:v>19.824120000000001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5397376"/>
        <c:axId val="95399296"/>
      </c:barChart>
      <c:catAx>
        <c:axId val="953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5399296"/>
        <c:crosses val="autoZero"/>
        <c:auto val="1"/>
        <c:lblAlgn val="ctr"/>
        <c:lblOffset val="100"/>
        <c:noMultiLvlLbl val="0"/>
      </c:catAx>
      <c:valAx>
        <c:axId val="95399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Multiple Scatter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5397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Primary Energy</a:t>
            </a:r>
          </a:p>
          <a:p>
            <a:pPr>
              <a:defRPr/>
            </a:pPr>
            <a:r>
              <a:rPr lang="en-US"/>
              <a:t>Pencil Beam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81507574711057"/>
          <c:y val="0.16351187729111677"/>
          <c:w val="0.69202910162545472"/>
          <c:h val="0.6249845420692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Graphs!$G$82:$G$85</c:f>
                <c:numCache>
                  <c:formatCode>General</c:formatCode>
                  <c:ptCount val="4"/>
                  <c:pt idx="0">
                    <c:v>1.44186E-2</c:v>
                  </c:pt>
                  <c:pt idx="1">
                    <c:v>1.23634E-2</c:v>
                  </c:pt>
                  <c:pt idx="2">
                    <c:v>1.71982E-2</c:v>
                  </c:pt>
                  <c:pt idx="3">
                    <c:v>1.4942400000000002E-2</c:v>
                  </c:pt>
                </c:numCache>
              </c:numRef>
            </c:plus>
            <c:minus>
              <c:numRef>
                <c:f>Graphs!$G$82:$G$85</c:f>
                <c:numCache>
                  <c:formatCode>General</c:formatCode>
                  <c:ptCount val="4"/>
                  <c:pt idx="0">
                    <c:v>1.44186E-2</c:v>
                  </c:pt>
                  <c:pt idx="1">
                    <c:v>1.23634E-2</c:v>
                  </c:pt>
                  <c:pt idx="2">
                    <c:v>1.71982E-2</c:v>
                  </c:pt>
                  <c:pt idx="3">
                    <c:v>1.4942400000000002E-2</c:v>
                  </c:pt>
                </c:numCache>
              </c:numRef>
            </c:minus>
          </c:errBars>
          <c:cat>
            <c:strRef>
              <c:f>Graphs!$A$82:$A$85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Graphs!$B$82:$B$85</c:f>
              <c:numCache>
                <c:formatCode>0.000</c:formatCode>
                <c:ptCount val="4"/>
                <c:pt idx="0">
                  <c:v>720.93</c:v>
                </c:pt>
                <c:pt idx="1">
                  <c:v>618.16999999999996</c:v>
                </c:pt>
                <c:pt idx="2">
                  <c:v>859.91</c:v>
                </c:pt>
                <c:pt idx="3">
                  <c:v>747.12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Graphs!$H$82:$H$85</c:f>
                <c:numCache>
                  <c:formatCode>General</c:formatCode>
                  <c:ptCount val="4"/>
                  <c:pt idx="0">
                    <c:v>9.0585200000000005E-2</c:v>
                  </c:pt>
                  <c:pt idx="1">
                    <c:v>8.3995799999999995E-2</c:v>
                  </c:pt>
                  <c:pt idx="2">
                    <c:v>0.11344699999999999</c:v>
                  </c:pt>
                  <c:pt idx="3">
                    <c:v>0.10603899999999998</c:v>
                  </c:pt>
                </c:numCache>
              </c:numRef>
            </c:plus>
            <c:minus>
              <c:numRef>
                <c:f>Graphs!$H$82:$H$85</c:f>
                <c:numCache>
                  <c:formatCode>General</c:formatCode>
                  <c:ptCount val="4"/>
                  <c:pt idx="0">
                    <c:v>9.0585200000000005E-2</c:v>
                  </c:pt>
                  <c:pt idx="1">
                    <c:v>8.3995799999999995E-2</c:v>
                  </c:pt>
                  <c:pt idx="2">
                    <c:v>0.11344699999999999</c:v>
                  </c:pt>
                  <c:pt idx="3">
                    <c:v>0.10603899999999998</c:v>
                  </c:pt>
                </c:numCache>
              </c:numRef>
            </c:minus>
          </c:errBars>
          <c:cat>
            <c:strRef>
              <c:f>Graphs!$A$82:$A$85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Graphs!$C$82:$C$85</c:f>
              <c:numCache>
                <c:formatCode>0.000</c:formatCode>
                <c:ptCount val="4"/>
                <c:pt idx="0">
                  <c:v>737.08699999999999</c:v>
                </c:pt>
                <c:pt idx="1">
                  <c:v>632.56500000000005</c:v>
                </c:pt>
                <c:pt idx="2">
                  <c:v>863.49400000000003</c:v>
                </c:pt>
                <c:pt idx="3">
                  <c:v>750.31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Graphs!$I$82:$I$85</c:f>
                <c:numCache>
                  <c:formatCode>General</c:formatCode>
                  <c:ptCount val="4"/>
                  <c:pt idx="0">
                    <c:v>0.22121129999999997</c:v>
                  </c:pt>
                  <c:pt idx="1">
                    <c:v>0.18983069999999999</c:v>
                  </c:pt>
                  <c:pt idx="2">
                    <c:v>0.25947779999999998</c:v>
                  </c:pt>
                  <c:pt idx="3">
                    <c:v>0.22550099999999998</c:v>
                  </c:pt>
                </c:numCache>
              </c:numRef>
            </c:plus>
            <c:minus>
              <c:numRef>
                <c:f>Graphs!$I$82:$I$85</c:f>
                <c:numCache>
                  <c:formatCode>General</c:formatCode>
                  <c:ptCount val="4"/>
                  <c:pt idx="0">
                    <c:v>0.22121129999999997</c:v>
                  </c:pt>
                  <c:pt idx="1">
                    <c:v>0.18983069999999999</c:v>
                  </c:pt>
                  <c:pt idx="2">
                    <c:v>0.25947779999999998</c:v>
                  </c:pt>
                  <c:pt idx="3">
                    <c:v>0.22550099999999998</c:v>
                  </c:pt>
                </c:numCache>
              </c:numRef>
            </c:minus>
          </c:errBars>
          <c:cat>
            <c:strRef>
              <c:f>Graphs!$A$82:$A$85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Graphs!$D$82:$D$85</c:f>
              <c:numCache>
                <c:formatCode>0.000</c:formatCode>
                <c:ptCount val="4"/>
                <c:pt idx="0">
                  <c:v>737.37099999999998</c:v>
                </c:pt>
                <c:pt idx="1">
                  <c:v>632.76900000000001</c:v>
                </c:pt>
                <c:pt idx="2">
                  <c:v>864.92600000000004</c:v>
                </c:pt>
                <c:pt idx="3">
                  <c:v>751.67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Graphs!$J$82:$J$85</c:f>
                <c:numCache>
                  <c:formatCode>General</c:formatCode>
                  <c:ptCount val="4"/>
                  <c:pt idx="0">
                    <c:v>0.26287520040000001</c:v>
                  </c:pt>
                  <c:pt idx="1">
                    <c:v>0.24072355439999998</c:v>
                  </c:pt>
                  <c:pt idx="2">
                    <c:v>0.33143138459999999</c:v>
                  </c:pt>
                  <c:pt idx="3">
                    <c:v>0.30906527399999995</c:v>
                  </c:pt>
                </c:numCache>
              </c:numRef>
            </c:plus>
            <c:minus>
              <c:numRef>
                <c:f>Graphs!$J$82:$J$85</c:f>
                <c:numCache>
                  <c:formatCode>General</c:formatCode>
                  <c:ptCount val="4"/>
                  <c:pt idx="0">
                    <c:v>0.26287520040000001</c:v>
                  </c:pt>
                  <c:pt idx="1">
                    <c:v>0.24072355439999998</c:v>
                  </c:pt>
                  <c:pt idx="2">
                    <c:v>0.33143138459999999</c:v>
                  </c:pt>
                  <c:pt idx="3">
                    <c:v>0.30906527399999995</c:v>
                  </c:pt>
                </c:numCache>
              </c:numRef>
            </c:minus>
          </c:errBars>
          <c:cat>
            <c:strRef>
              <c:f>Graphs!$A$82:$A$85</c:f>
              <c:strCache>
                <c:ptCount val="4"/>
                <c:pt idx="0">
                  <c:v>0 deg</c:v>
                </c:pt>
                <c:pt idx="1">
                  <c:v>15 deg</c:v>
                </c:pt>
                <c:pt idx="2">
                  <c:v>0 deg</c:v>
                </c:pt>
                <c:pt idx="3">
                  <c:v>15 deg</c:v>
                </c:pt>
              </c:strCache>
            </c:strRef>
          </c:cat>
          <c:val>
            <c:numRef>
              <c:f>Graphs!$E$82:$E$85</c:f>
              <c:numCache>
                <c:formatCode>0.000</c:formatCode>
                <c:ptCount val="4"/>
                <c:pt idx="0">
                  <c:v>716.28120000000001</c:v>
                </c:pt>
                <c:pt idx="1">
                  <c:v>614.09069999999997</c:v>
                </c:pt>
                <c:pt idx="2">
                  <c:v>847.65060000000005</c:v>
                </c:pt>
                <c:pt idx="3">
                  <c:v>735.86969999999997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5449088"/>
        <c:axId val="95451008"/>
      </c:barChart>
      <c:catAx>
        <c:axId val="954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>
            <c:manualLayout>
              <c:xMode val="edge"/>
              <c:yMode val="edge"/>
              <c:x val="0.41335449576838706"/>
              <c:y val="0.92135759148409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5451008"/>
        <c:crosses val="autoZero"/>
        <c:auto val="1"/>
        <c:lblAlgn val="ctr"/>
        <c:lblOffset val="100"/>
        <c:noMultiLvlLbl val="0"/>
      </c:catAx>
      <c:valAx>
        <c:axId val="95451008"/>
        <c:scaling>
          <c:orientation val="minMax"/>
          <c:min val="5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Primary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54490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Primary Energy - 56.4 keV</a:t>
            </a:r>
          </a:p>
          <a:p>
            <a:pPr>
              <a:defRPr/>
            </a:pPr>
            <a:r>
              <a:rPr lang="en-US" baseline="0"/>
              <a:t>Full Field Beam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86181332596583"/>
          <c:y val="0.16351187729111677"/>
          <c:w val="0.67534834461481785"/>
          <c:h val="0.70046267501177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Graphs!$G$26:$G$32</c:f>
                <c:numCache>
                  <c:formatCode>General</c:formatCode>
                  <c:ptCount val="7"/>
                  <c:pt idx="0">
                    <c:v>8.8193600000000005E-4</c:v>
                  </c:pt>
                  <c:pt idx="1">
                    <c:v>9.1520000000000002E-4</c:v>
                  </c:pt>
                  <c:pt idx="2">
                    <c:v>8.8951800000000006E-4</c:v>
                  </c:pt>
                  <c:pt idx="3">
                    <c:v>8.9760300000000007E-4</c:v>
                  </c:pt>
                  <c:pt idx="4">
                    <c:v>9.0627600000000002E-4</c:v>
                  </c:pt>
                  <c:pt idx="5">
                    <c:v>8.9006400000000009E-4</c:v>
                  </c:pt>
                  <c:pt idx="6">
                    <c:v>8.8239800000000006E-4</c:v>
                  </c:pt>
                </c:numCache>
              </c:numRef>
            </c:plus>
            <c:minus>
              <c:numRef>
                <c:f>Graphs!$G$26:$G$32</c:f>
                <c:numCache>
                  <c:formatCode>General</c:formatCode>
                  <c:ptCount val="7"/>
                  <c:pt idx="0">
                    <c:v>8.8193600000000005E-4</c:v>
                  </c:pt>
                  <c:pt idx="1">
                    <c:v>9.1520000000000002E-4</c:v>
                  </c:pt>
                  <c:pt idx="2">
                    <c:v>8.8951800000000006E-4</c:v>
                  </c:pt>
                  <c:pt idx="3">
                    <c:v>8.9760300000000007E-4</c:v>
                  </c:pt>
                  <c:pt idx="4">
                    <c:v>9.0627600000000002E-4</c:v>
                  </c:pt>
                  <c:pt idx="5">
                    <c:v>8.9006400000000009E-4</c:v>
                  </c:pt>
                  <c:pt idx="6">
                    <c:v>8.8239800000000006E-4</c:v>
                  </c:pt>
                </c:numCache>
              </c:numRef>
            </c:minus>
          </c:errBars>
          <c:cat>
            <c:numRef>
              <c:f>Graphs!$A$26:$A$32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Graphs!$B$26:$B$32</c:f>
              <c:numCache>
                <c:formatCode>0.000</c:formatCode>
                <c:ptCount val="7"/>
                <c:pt idx="0">
                  <c:v>4.0087999999999999</c:v>
                </c:pt>
                <c:pt idx="1">
                  <c:v>4.16</c:v>
                </c:pt>
                <c:pt idx="2">
                  <c:v>4.2358000000000002</c:v>
                </c:pt>
                <c:pt idx="3">
                  <c:v>4.2743000000000002</c:v>
                </c:pt>
                <c:pt idx="4">
                  <c:v>4.3155999999999999</c:v>
                </c:pt>
                <c:pt idx="5">
                  <c:v>4.2384000000000004</c:v>
                </c:pt>
                <c:pt idx="6">
                  <c:v>4.0109000000000004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Graphs!$H$26:$H$32</c:f>
                <c:numCache>
                  <c:formatCode>General</c:formatCode>
                  <c:ptCount val="7"/>
                  <c:pt idx="0">
                    <c:v>6.79584E-3</c:v>
                  </c:pt>
                  <c:pt idx="1">
                    <c:v>6.9184099999999998E-3</c:v>
                  </c:pt>
                  <c:pt idx="2">
                    <c:v>6.9923800000000003E-3</c:v>
                  </c:pt>
                  <c:pt idx="3">
                    <c:v>7.0264899999999998E-3</c:v>
                  </c:pt>
                  <c:pt idx="4">
                    <c:v>7.0580499999999997E-3</c:v>
                  </c:pt>
                  <c:pt idx="5">
                    <c:v>6.9862199999999987E-3</c:v>
                  </c:pt>
                  <c:pt idx="6">
                    <c:v>6.8012799999999998E-3</c:v>
                  </c:pt>
                </c:numCache>
              </c:numRef>
            </c:plus>
            <c:minus>
              <c:numRef>
                <c:f>Graphs!$H$26:$H$32</c:f>
                <c:numCache>
                  <c:formatCode>General</c:formatCode>
                  <c:ptCount val="7"/>
                  <c:pt idx="0">
                    <c:v>6.79584E-3</c:v>
                  </c:pt>
                  <c:pt idx="1">
                    <c:v>6.9184099999999998E-3</c:v>
                  </c:pt>
                  <c:pt idx="2">
                    <c:v>6.9923800000000003E-3</c:v>
                  </c:pt>
                  <c:pt idx="3">
                    <c:v>7.0264899999999998E-3</c:v>
                  </c:pt>
                  <c:pt idx="4">
                    <c:v>7.0580499999999997E-3</c:v>
                  </c:pt>
                  <c:pt idx="5">
                    <c:v>6.9862199999999987E-3</c:v>
                  </c:pt>
                  <c:pt idx="6">
                    <c:v>6.8012799999999998E-3</c:v>
                  </c:pt>
                </c:numCache>
              </c:numRef>
            </c:minus>
          </c:errBars>
          <c:cat>
            <c:numRef>
              <c:f>Graphs!$A$26:$A$32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Graphs!$C$26:$C$32</c:f>
              <c:numCache>
                <c:formatCode>0.000</c:formatCode>
                <c:ptCount val="7"/>
                <c:pt idx="0">
                  <c:v>4.09457</c:v>
                </c:pt>
                <c:pt idx="1">
                  <c:v>4.2436100000000003</c:v>
                </c:pt>
                <c:pt idx="2">
                  <c:v>4.3348500000000003</c:v>
                </c:pt>
                <c:pt idx="3">
                  <c:v>4.3772500000000001</c:v>
                </c:pt>
                <c:pt idx="4">
                  <c:v>4.4166600000000003</c:v>
                </c:pt>
                <c:pt idx="5">
                  <c:v>4.3272199999999996</c:v>
                </c:pt>
                <c:pt idx="6">
                  <c:v>4.10114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Graphs!$I$26:$I$32</c:f>
                <c:numCache>
                  <c:formatCode>General</c:formatCode>
                  <c:ptCount val="7"/>
                  <c:pt idx="0">
                    <c:v>1.9618703999999997E-2</c:v>
                  </c:pt>
                  <c:pt idx="1">
                    <c:v>1.9902808000000001E-2</c:v>
                  </c:pt>
                  <c:pt idx="2">
                    <c:v>1.9719555999999999E-2</c:v>
                  </c:pt>
                  <c:pt idx="3">
                    <c:v>2.0142756000000001E-2</c:v>
                  </c:pt>
                  <c:pt idx="4">
                    <c:v>2.0407486000000002E-2</c:v>
                  </c:pt>
                  <c:pt idx="5">
                    <c:v>1.9813304E-2</c:v>
                  </c:pt>
                  <c:pt idx="6">
                    <c:v>1.9555439999999997E-2</c:v>
                  </c:pt>
                </c:numCache>
              </c:numRef>
            </c:plus>
            <c:minus>
              <c:numRef>
                <c:f>Graphs!$I$26:$I$32</c:f>
                <c:numCache>
                  <c:formatCode>General</c:formatCode>
                  <c:ptCount val="7"/>
                  <c:pt idx="0">
                    <c:v>1.9618703999999997E-2</c:v>
                  </c:pt>
                  <c:pt idx="1">
                    <c:v>1.9902808000000001E-2</c:v>
                  </c:pt>
                  <c:pt idx="2">
                    <c:v>1.9719555999999999E-2</c:v>
                  </c:pt>
                  <c:pt idx="3">
                    <c:v>2.0142756000000001E-2</c:v>
                  </c:pt>
                  <c:pt idx="4">
                    <c:v>2.0407486000000002E-2</c:v>
                  </c:pt>
                  <c:pt idx="5">
                    <c:v>1.9813304E-2</c:v>
                  </c:pt>
                  <c:pt idx="6">
                    <c:v>1.9555439999999997E-2</c:v>
                  </c:pt>
                </c:numCache>
              </c:numRef>
            </c:minus>
          </c:errBars>
          <c:cat>
            <c:numRef>
              <c:f>Graphs!$A$26:$A$32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Graphs!$D$26:$D$32</c:f>
              <c:numCache>
                <c:formatCode>0.000</c:formatCode>
                <c:ptCount val="7"/>
                <c:pt idx="0">
                  <c:v>4.0872299999999999</c:v>
                </c:pt>
                <c:pt idx="1">
                  <c:v>4.2346399999999997</c:v>
                </c:pt>
                <c:pt idx="2">
                  <c:v>4.2868599999999999</c:v>
                </c:pt>
                <c:pt idx="3">
                  <c:v>4.3788600000000004</c:v>
                </c:pt>
                <c:pt idx="4">
                  <c:v>4.4364100000000004</c:v>
                </c:pt>
                <c:pt idx="5">
                  <c:v>4.3072400000000002</c:v>
                </c:pt>
                <c:pt idx="6">
                  <c:v>4.0740499999999997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Graphs!$J$26:$J$32</c:f>
                <c:numCache>
                  <c:formatCode>General</c:formatCode>
                  <c:ptCount val="7"/>
                  <c:pt idx="0">
                    <c:v>1.4621680781999999E-2</c:v>
                  </c:pt>
                  <c:pt idx="1">
                    <c:v>1.2036134988E-2</c:v>
                  </c:pt>
                  <c:pt idx="2">
                    <c:v>1.0273337549999999E-2</c:v>
                  </c:pt>
                  <c:pt idx="3">
                    <c:v>9.9423390330000017E-3</c:v>
                  </c:pt>
                  <c:pt idx="4">
                    <c:v>9.6102666000000003E-3</c:v>
                  </c:pt>
                  <c:pt idx="5">
                    <c:v>1.0255921218000001E-2</c:v>
                  </c:pt>
                  <c:pt idx="6">
                    <c:v>1.457092584E-2</c:v>
                  </c:pt>
                </c:numCache>
              </c:numRef>
            </c:plus>
            <c:minus>
              <c:numRef>
                <c:f>Graphs!$J$26:$J$32</c:f>
                <c:numCache>
                  <c:formatCode>General</c:formatCode>
                  <c:ptCount val="7"/>
                  <c:pt idx="0">
                    <c:v>1.4621680781999999E-2</c:v>
                  </c:pt>
                  <c:pt idx="1">
                    <c:v>1.2036134988E-2</c:v>
                  </c:pt>
                  <c:pt idx="2">
                    <c:v>1.0273337549999999E-2</c:v>
                  </c:pt>
                  <c:pt idx="3">
                    <c:v>9.9423390330000017E-3</c:v>
                  </c:pt>
                  <c:pt idx="4">
                    <c:v>9.6102666000000003E-3</c:v>
                  </c:pt>
                  <c:pt idx="5">
                    <c:v>1.0255921218000001E-2</c:v>
                  </c:pt>
                  <c:pt idx="6">
                    <c:v>1.457092584E-2</c:v>
                  </c:pt>
                </c:numCache>
              </c:numRef>
            </c:minus>
          </c:errBars>
          <c:cat>
            <c:numRef>
              <c:f>Graphs!$A$26:$A$32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Graphs!$E$26:$E$32</c:f>
              <c:numCache>
                <c:formatCode>0.000</c:formatCode>
                <c:ptCount val="7"/>
                <c:pt idx="0">
                  <c:v>3.997179</c:v>
                </c:pt>
                <c:pt idx="1">
                  <c:v>4.1347079999999998</c:v>
                </c:pt>
                <c:pt idx="2">
                  <c:v>4.1931989999999999</c:v>
                </c:pt>
                <c:pt idx="3">
                  <c:v>4.2289830000000004</c:v>
                </c:pt>
                <c:pt idx="4">
                  <c:v>4.2826500000000003</c:v>
                </c:pt>
                <c:pt idx="5">
                  <c:v>4.1792670000000003</c:v>
                </c:pt>
                <c:pt idx="6">
                  <c:v>3.9756960000000001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580480"/>
        <c:axId val="88582400"/>
      </c:barChart>
      <c:catAx>
        <c:axId val="88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>
            <c:manualLayout>
              <c:xMode val="edge"/>
              <c:yMode val="edge"/>
              <c:x val="0.38433135331767737"/>
              <c:y val="0.92135759148409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582400"/>
        <c:crosses val="autoZero"/>
        <c:auto val="1"/>
        <c:lblAlgn val="ctr"/>
        <c:lblOffset val="100"/>
        <c:noMultiLvlLbl val="0"/>
      </c:catAx>
      <c:valAx>
        <c:axId val="88582400"/>
        <c:scaling>
          <c:orientation val="minMax"/>
          <c:min val="3.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Primary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>
            <c:manualLayout>
              <c:xMode val="edge"/>
              <c:yMode val="edge"/>
              <c:x val="1.6105355251646174E-2"/>
              <c:y val="0.1904572507352946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580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Body VOI Energy Deposited</a:t>
            </a:r>
            <a:r>
              <a:rPr lang="en-US" sz="1800" b="1" i="0" u="none" strike="noStrike" baseline="0">
                <a:effectLst/>
              </a:rPr>
              <a:t> - 56.4 keV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13555135141445"/>
          <c:y val="0.13440936532307818"/>
          <c:w val="0.70970866181827652"/>
          <c:h val="0.72375917675346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Graphs!$G$14:$G$22</c:f>
                <c:numCache>
                  <c:formatCode>General</c:formatCode>
                  <c:ptCount val="9"/>
                  <c:pt idx="0">
                    <c:v>1.8887399999999999E-3</c:v>
                  </c:pt>
                  <c:pt idx="1">
                    <c:v>1.8888099999999999E-3</c:v>
                  </c:pt>
                  <c:pt idx="2">
                    <c:v>2.2026599999999999E-3</c:v>
                  </c:pt>
                  <c:pt idx="3">
                    <c:v>1.8883899999999998E-3</c:v>
                  </c:pt>
                  <c:pt idx="4">
                    <c:v>1.8887399999999999E-3</c:v>
                  </c:pt>
                  <c:pt idx="5">
                    <c:v>2.9046400000000004E-3</c:v>
                  </c:pt>
                  <c:pt idx="6">
                    <c:v>2.6802000000000002E-3</c:v>
                  </c:pt>
                  <c:pt idx="7">
                    <c:v>1.6679599999999998E-3</c:v>
                  </c:pt>
                  <c:pt idx="8">
                    <c:v>1.3046400000000001E-3</c:v>
                  </c:pt>
                </c:numCache>
              </c:numRef>
            </c:plus>
            <c:minus>
              <c:numRef>
                <c:f>Graphs!$G$14:$G$22</c:f>
                <c:numCache>
                  <c:formatCode>General</c:formatCode>
                  <c:ptCount val="9"/>
                  <c:pt idx="0">
                    <c:v>1.8887399999999999E-3</c:v>
                  </c:pt>
                  <c:pt idx="1">
                    <c:v>1.8888099999999999E-3</c:v>
                  </c:pt>
                  <c:pt idx="2">
                    <c:v>2.2026599999999999E-3</c:v>
                  </c:pt>
                  <c:pt idx="3">
                    <c:v>1.8883899999999998E-3</c:v>
                  </c:pt>
                  <c:pt idx="4">
                    <c:v>1.8887399999999999E-3</c:v>
                  </c:pt>
                  <c:pt idx="5">
                    <c:v>2.9046400000000004E-3</c:v>
                  </c:pt>
                  <c:pt idx="6">
                    <c:v>2.6802000000000002E-3</c:v>
                  </c:pt>
                  <c:pt idx="7">
                    <c:v>1.6679599999999998E-3</c:v>
                  </c:pt>
                  <c:pt idx="8">
                    <c:v>1.3046400000000001E-3</c:v>
                  </c:pt>
                </c:numCache>
              </c:numRef>
            </c:minus>
          </c:errBars>
          <c:cat>
            <c:numRef>
              <c:f>Graphs!$A$14:$A$22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Graphs!$B$14:$B$22</c:f>
              <c:numCache>
                <c:formatCode>0.000</c:formatCode>
                <c:ptCount val="9"/>
                <c:pt idx="0">
                  <c:v>26.981999999999999</c:v>
                </c:pt>
                <c:pt idx="1">
                  <c:v>26.983000000000001</c:v>
                </c:pt>
                <c:pt idx="2">
                  <c:v>36.710999999999999</c:v>
                </c:pt>
                <c:pt idx="3">
                  <c:v>26.977</c:v>
                </c:pt>
                <c:pt idx="4">
                  <c:v>26.981999999999999</c:v>
                </c:pt>
                <c:pt idx="5">
                  <c:v>72.616</c:v>
                </c:pt>
                <c:pt idx="6">
                  <c:v>53.603999999999999</c:v>
                </c:pt>
                <c:pt idx="7">
                  <c:v>23.827999999999999</c:v>
                </c:pt>
                <c:pt idx="8">
                  <c:v>14.496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Graphs!$H$14:$H$22</c:f>
                <c:numCache>
                  <c:formatCode>General</c:formatCode>
                  <c:ptCount val="9"/>
                  <c:pt idx="0">
                    <c:v>1.37676E-2</c:v>
                  </c:pt>
                  <c:pt idx="1">
                    <c:v>1.37602E-2</c:v>
                  </c:pt>
                  <c:pt idx="2">
                    <c:v>1.6251100000000001E-2</c:v>
                  </c:pt>
                  <c:pt idx="3">
                    <c:v>1.37594E-2</c:v>
                  </c:pt>
                  <c:pt idx="4">
                    <c:v>1.3761000000000001E-2</c:v>
                  </c:pt>
                  <c:pt idx="5">
                    <c:v>2.2861900000000001E-2</c:v>
                  </c:pt>
                  <c:pt idx="6">
                    <c:v>1.9631699999999998E-2</c:v>
                  </c:pt>
                  <c:pt idx="7">
                    <c:v>1.30844E-2</c:v>
                  </c:pt>
                  <c:pt idx="8">
                    <c:v>1.01741E-2</c:v>
                  </c:pt>
                </c:numCache>
              </c:numRef>
            </c:plus>
            <c:minus>
              <c:numRef>
                <c:f>Graphs!$H$14:$H$22</c:f>
                <c:numCache>
                  <c:formatCode>General</c:formatCode>
                  <c:ptCount val="9"/>
                  <c:pt idx="0">
                    <c:v>1.37676E-2</c:v>
                  </c:pt>
                  <c:pt idx="1">
                    <c:v>1.37602E-2</c:v>
                  </c:pt>
                  <c:pt idx="2">
                    <c:v>1.6251100000000001E-2</c:v>
                  </c:pt>
                  <c:pt idx="3">
                    <c:v>1.37594E-2</c:v>
                  </c:pt>
                  <c:pt idx="4">
                    <c:v>1.3761000000000001E-2</c:v>
                  </c:pt>
                  <c:pt idx="5">
                    <c:v>2.2861900000000001E-2</c:v>
                  </c:pt>
                  <c:pt idx="6">
                    <c:v>1.9631699999999998E-2</c:v>
                  </c:pt>
                  <c:pt idx="7">
                    <c:v>1.30844E-2</c:v>
                  </c:pt>
                  <c:pt idx="8">
                    <c:v>1.01741E-2</c:v>
                  </c:pt>
                </c:numCache>
              </c:numRef>
            </c:minus>
          </c:errBars>
          <c:cat>
            <c:numRef>
              <c:f>Graphs!$A$14:$A$22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Graphs!$C$14:$C$22</c:f>
              <c:numCache>
                <c:formatCode>0.000</c:formatCode>
                <c:ptCount val="9"/>
                <c:pt idx="0">
                  <c:v>27.102799999999998</c:v>
                </c:pt>
                <c:pt idx="1">
                  <c:v>27.082999999999998</c:v>
                </c:pt>
                <c:pt idx="2">
                  <c:v>36.442300000000003</c:v>
                </c:pt>
                <c:pt idx="3">
                  <c:v>27.078600000000002</c:v>
                </c:pt>
                <c:pt idx="4">
                  <c:v>27.086099999999998</c:v>
                </c:pt>
                <c:pt idx="5">
                  <c:v>73.682000000000002</c:v>
                </c:pt>
                <c:pt idx="6">
                  <c:v>52.615499999999997</c:v>
                </c:pt>
                <c:pt idx="7">
                  <c:v>23.8001</c:v>
                </c:pt>
                <c:pt idx="8">
                  <c:v>14.8024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Graphs!$I$14:$I$22</c:f>
                <c:numCache>
                  <c:formatCode>General</c:formatCode>
                  <c:ptCount val="9"/>
                  <c:pt idx="0">
                    <c:v>4.0468950000000004E-2</c:v>
                  </c:pt>
                  <c:pt idx="1">
                    <c:v>4.0515900000000001E-2</c:v>
                  </c:pt>
                  <c:pt idx="2">
                    <c:v>4.4104919999999999E-2</c:v>
                  </c:pt>
                  <c:pt idx="3">
                    <c:v>4.0506449999999999E-2</c:v>
                  </c:pt>
                  <c:pt idx="4">
                    <c:v>4.0443300000000001E-2</c:v>
                  </c:pt>
                  <c:pt idx="5">
                    <c:v>6.5197889999999994E-2</c:v>
                  </c:pt>
                  <c:pt idx="6">
                    <c:v>5.3526799999999992E-2</c:v>
                  </c:pt>
                  <c:pt idx="7">
                    <c:v>3.5836949999999999E-2</c:v>
                  </c:pt>
                  <c:pt idx="8">
                    <c:v>2.9193400000000001E-2</c:v>
                  </c:pt>
                </c:numCache>
              </c:numRef>
            </c:plus>
            <c:minus>
              <c:numRef>
                <c:f>Graphs!$I$14:$I$22</c:f>
                <c:numCache>
                  <c:formatCode>General</c:formatCode>
                  <c:ptCount val="9"/>
                  <c:pt idx="0">
                    <c:v>4.0468950000000004E-2</c:v>
                  </c:pt>
                  <c:pt idx="1">
                    <c:v>4.0515900000000001E-2</c:v>
                  </c:pt>
                  <c:pt idx="2">
                    <c:v>4.4104919999999999E-2</c:v>
                  </c:pt>
                  <c:pt idx="3">
                    <c:v>4.0506449999999999E-2</c:v>
                  </c:pt>
                  <c:pt idx="4">
                    <c:v>4.0443300000000001E-2</c:v>
                  </c:pt>
                  <c:pt idx="5">
                    <c:v>6.5197889999999994E-2</c:v>
                  </c:pt>
                  <c:pt idx="6">
                    <c:v>5.3526799999999992E-2</c:v>
                  </c:pt>
                  <c:pt idx="7">
                    <c:v>3.5836949999999999E-2</c:v>
                  </c:pt>
                  <c:pt idx="8">
                    <c:v>2.9193400000000001E-2</c:v>
                  </c:pt>
                </c:numCache>
              </c:numRef>
            </c:minus>
          </c:errBars>
          <c:cat>
            <c:numRef>
              <c:f>Graphs!$A$14:$A$22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Graphs!$D$14:$D$22</c:f>
              <c:numCache>
                <c:formatCode>0.000</c:formatCode>
                <c:ptCount val="9"/>
                <c:pt idx="0">
                  <c:v>26.979300000000002</c:v>
                </c:pt>
                <c:pt idx="1">
                  <c:v>27.0106</c:v>
                </c:pt>
                <c:pt idx="2">
                  <c:v>36.754100000000001</c:v>
                </c:pt>
                <c:pt idx="3">
                  <c:v>27.004300000000001</c:v>
                </c:pt>
                <c:pt idx="4">
                  <c:v>26.962199999999999</c:v>
                </c:pt>
                <c:pt idx="5">
                  <c:v>72.442099999999996</c:v>
                </c:pt>
                <c:pt idx="6">
                  <c:v>53.526799999999994</c:v>
                </c:pt>
                <c:pt idx="7">
                  <c:v>23.891300000000001</c:v>
                </c:pt>
                <c:pt idx="8">
                  <c:v>14.5967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Graphs!$J$14:$J$22</c:f>
                <c:numCache>
                  <c:formatCode>General</c:formatCode>
                  <c:ptCount val="9"/>
                  <c:pt idx="0">
                    <c:v>4.4486598324999994E-2</c:v>
                  </c:pt>
                  <c:pt idx="1">
                    <c:v>4.4497930035999993E-2</c:v>
                  </c:pt>
                  <c:pt idx="2">
                    <c:v>5.0069897118000001E-2</c:v>
                  </c:pt>
                  <c:pt idx="3">
                    <c:v>4.4505913649999999E-2</c:v>
                  </c:pt>
                  <c:pt idx="4">
                    <c:v>4.4498621968000002E-2</c:v>
                  </c:pt>
                  <c:pt idx="5">
                    <c:v>7.2331586689999991E-2</c:v>
                  </c:pt>
                  <c:pt idx="6">
                    <c:v>6.1196494407999992E-2</c:v>
                  </c:pt>
                  <c:pt idx="7">
                    <c:v>4.1713129727999995E-2</c:v>
                  </c:pt>
                  <c:pt idx="8">
                    <c:v>3.0593682239999996E-2</c:v>
                  </c:pt>
                </c:numCache>
              </c:numRef>
            </c:plus>
            <c:minus>
              <c:numRef>
                <c:f>Graphs!$J$14:$J$22</c:f>
                <c:numCache>
                  <c:formatCode>General</c:formatCode>
                  <c:ptCount val="9"/>
                  <c:pt idx="0">
                    <c:v>4.4486598324999994E-2</c:v>
                  </c:pt>
                  <c:pt idx="1">
                    <c:v>4.4497930035999993E-2</c:v>
                  </c:pt>
                  <c:pt idx="2">
                    <c:v>5.0069897118000001E-2</c:v>
                  </c:pt>
                  <c:pt idx="3">
                    <c:v>4.4505913649999999E-2</c:v>
                  </c:pt>
                  <c:pt idx="4">
                    <c:v>4.4498621968000002E-2</c:v>
                  </c:pt>
                  <c:pt idx="5">
                    <c:v>7.2331586689999991E-2</c:v>
                  </c:pt>
                  <c:pt idx="6">
                    <c:v>6.1196494407999992E-2</c:v>
                  </c:pt>
                  <c:pt idx="7">
                    <c:v>4.1713129727999995E-2</c:v>
                  </c:pt>
                  <c:pt idx="8">
                    <c:v>3.0593682239999996E-2</c:v>
                  </c:pt>
                </c:numCache>
              </c:numRef>
            </c:minus>
          </c:errBars>
          <c:cat>
            <c:numRef>
              <c:f>Graphs!$A$14:$A$22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Graphs!$E$14:$E$22</c:f>
              <c:numCache>
                <c:formatCode>0.000</c:formatCode>
                <c:ptCount val="9"/>
                <c:pt idx="0">
                  <c:v>26.977924999999999</c:v>
                </c:pt>
                <c:pt idx="1">
                  <c:v>26.935793</c:v>
                </c:pt>
                <c:pt idx="2">
                  <c:v>36.762039000000001</c:v>
                </c:pt>
                <c:pt idx="3">
                  <c:v>26.973281</c:v>
                </c:pt>
                <c:pt idx="4">
                  <c:v>27.001591000000001</c:v>
                </c:pt>
                <c:pt idx="5">
                  <c:v>72.695061999999993</c:v>
                </c:pt>
                <c:pt idx="6">
                  <c:v>53.634087999999998</c:v>
                </c:pt>
                <c:pt idx="7">
                  <c:v>23.808864</c:v>
                </c:pt>
                <c:pt idx="8">
                  <c:v>14.485645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316544"/>
        <c:axId val="88326912"/>
      </c:barChart>
      <c:catAx>
        <c:axId val="883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Body VOI</a:t>
                </a:r>
              </a:p>
            </c:rich>
          </c:tx>
          <c:layout>
            <c:manualLayout>
              <c:xMode val="edge"/>
              <c:yMode val="edge"/>
              <c:x val="0.3820884190311013"/>
              <c:y val="0.930066606823616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326912"/>
        <c:crosses val="autoZero"/>
        <c:auto val="1"/>
        <c:lblAlgn val="ctr"/>
        <c:lblOffset val="100"/>
        <c:noMultiLvlLbl val="0"/>
      </c:catAx>
      <c:valAx>
        <c:axId val="883269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</a:t>
                </a:r>
                <a:r>
                  <a:rPr lang="en-US" sz="1400" baseline="0"/>
                  <a:t> Deposited p.i.p. (eV per photon)</a:t>
                </a:r>
                <a:endParaRPr lang="en-US" sz="1400" baseline="-25000"/>
              </a:p>
            </c:rich>
          </c:tx>
          <c:layout>
            <c:manualLayout>
              <c:xMode val="edge"/>
              <c:yMode val="edge"/>
              <c:x val="1.7703633315135938E-2"/>
              <c:y val="0.1374339766346947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316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Scatter Energy - 56.4 keV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Full Field Beam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Graphs!$G$36:$G$42</c:f>
                <c:numCache>
                  <c:formatCode>General</c:formatCode>
                  <c:ptCount val="7"/>
                  <c:pt idx="0">
                    <c:v>8.2715999999999996E-4</c:v>
                  </c:pt>
                  <c:pt idx="1">
                    <c:v>1.1926649999999999E-3</c:v>
                  </c:pt>
                  <c:pt idx="2">
                    <c:v>1.5264E-3</c:v>
                  </c:pt>
                  <c:pt idx="3">
                    <c:v>1.5580400000000001E-3</c:v>
                  </c:pt>
                  <c:pt idx="4">
                    <c:v>1.5817000000000001E-3</c:v>
                  </c:pt>
                  <c:pt idx="5">
                    <c:v>1.5267600000000001E-3</c:v>
                  </c:pt>
                  <c:pt idx="6">
                    <c:v>8.2728000000000001E-4</c:v>
                  </c:pt>
                </c:numCache>
              </c:numRef>
            </c:plus>
            <c:minus>
              <c:numRef>
                <c:f>Graphs!$G$36:$G$42</c:f>
                <c:numCache>
                  <c:formatCode>General</c:formatCode>
                  <c:ptCount val="7"/>
                  <c:pt idx="0">
                    <c:v>8.2715999999999996E-4</c:v>
                  </c:pt>
                  <c:pt idx="1">
                    <c:v>1.1926649999999999E-3</c:v>
                  </c:pt>
                  <c:pt idx="2">
                    <c:v>1.5264E-3</c:v>
                  </c:pt>
                  <c:pt idx="3">
                    <c:v>1.5580400000000001E-3</c:v>
                  </c:pt>
                  <c:pt idx="4">
                    <c:v>1.5817000000000001E-3</c:v>
                  </c:pt>
                  <c:pt idx="5">
                    <c:v>1.5267600000000001E-3</c:v>
                  </c:pt>
                  <c:pt idx="6">
                    <c:v>8.2728000000000001E-4</c:v>
                  </c:pt>
                </c:numCache>
              </c:numRef>
            </c:minus>
          </c:errBars>
          <c:cat>
            <c:numRef>
              <c:f>Graphs!$A$36:$A$42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Graphs!$B$36:$B$42</c:f>
              <c:numCache>
                <c:formatCode>0.000</c:formatCode>
                <c:ptCount val="7"/>
                <c:pt idx="0">
                  <c:v>4.1357999999999997</c:v>
                </c:pt>
                <c:pt idx="1">
                  <c:v>7.9511000000000003</c:v>
                </c:pt>
                <c:pt idx="2">
                  <c:v>12.72</c:v>
                </c:pt>
                <c:pt idx="3">
                  <c:v>14.164</c:v>
                </c:pt>
                <c:pt idx="4">
                  <c:v>15.817</c:v>
                </c:pt>
                <c:pt idx="5">
                  <c:v>12.723000000000001</c:v>
                </c:pt>
                <c:pt idx="6">
                  <c:v>4.1364000000000001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Graphs!$H$36:$H$42</c:f>
                <c:numCache>
                  <c:formatCode>General</c:formatCode>
                  <c:ptCount val="7"/>
                  <c:pt idx="0">
                    <c:v>6.4444599999999999E-3</c:v>
                  </c:pt>
                  <c:pt idx="1">
                    <c:v>8.8751500000000001E-3</c:v>
                  </c:pt>
                  <c:pt idx="2">
                    <c:v>1.1194300000000001E-2</c:v>
                  </c:pt>
                  <c:pt idx="3">
                    <c:v>1.1772100000000001E-2</c:v>
                  </c:pt>
                  <c:pt idx="4">
                    <c:v>1.24177E-2</c:v>
                  </c:pt>
                  <c:pt idx="5">
                    <c:v>1.1190200000000001E-2</c:v>
                  </c:pt>
                  <c:pt idx="6">
                    <c:v>6.4327899999999999E-3</c:v>
                  </c:pt>
                </c:numCache>
              </c:numRef>
            </c:plus>
            <c:minus>
              <c:numRef>
                <c:f>Graphs!$H$36:$H$42</c:f>
                <c:numCache>
                  <c:formatCode>General</c:formatCode>
                  <c:ptCount val="7"/>
                  <c:pt idx="0">
                    <c:v>6.4444599999999999E-3</c:v>
                  </c:pt>
                  <c:pt idx="1">
                    <c:v>8.8751500000000001E-3</c:v>
                  </c:pt>
                  <c:pt idx="2">
                    <c:v>1.1194300000000001E-2</c:v>
                  </c:pt>
                  <c:pt idx="3">
                    <c:v>1.1772100000000001E-2</c:v>
                  </c:pt>
                  <c:pt idx="4">
                    <c:v>1.24177E-2</c:v>
                  </c:pt>
                  <c:pt idx="5">
                    <c:v>1.1190200000000001E-2</c:v>
                  </c:pt>
                  <c:pt idx="6">
                    <c:v>6.4327899999999999E-3</c:v>
                  </c:pt>
                </c:numCache>
              </c:numRef>
            </c:minus>
          </c:errBars>
          <c:cat>
            <c:numRef>
              <c:f>Graphs!$A$36:$A$42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Graphs!$C$36:$C$42</c:f>
              <c:numCache>
                <c:formatCode>0.000</c:formatCode>
                <c:ptCount val="7"/>
                <c:pt idx="0">
                  <c:v>4.1255199999999999</c:v>
                </c:pt>
                <c:pt idx="1">
                  <c:v>7.9462900000000003</c:v>
                </c:pt>
                <c:pt idx="2">
                  <c:v>12.735900000000001</c:v>
                </c:pt>
                <c:pt idx="3">
                  <c:v>14.1517</c:v>
                </c:pt>
                <c:pt idx="4">
                  <c:v>15.819100000000001</c:v>
                </c:pt>
                <c:pt idx="5">
                  <c:v>12.726800000000001</c:v>
                </c:pt>
                <c:pt idx="6">
                  <c:v>4.1117600000000003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Graphs!$I$36:$I$42</c:f>
                <c:numCache>
                  <c:formatCode>General</c:formatCode>
                  <c:ptCount val="7"/>
                  <c:pt idx="0">
                    <c:v>1.8399788000000004E-2</c:v>
                  </c:pt>
                  <c:pt idx="1">
                    <c:v>2.5686399999999998E-2</c:v>
                  </c:pt>
                  <c:pt idx="2">
                    <c:v>3.197125E-2</c:v>
                  </c:pt>
                  <c:pt idx="3">
                    <c:v>3.4196399999999995E-2</c:v>
                  </c:pt>
                  <c:pt idx="4">
                    <c:v>3.5089559999999999E-2</c:v>
                  </c:pt>
                  <c:pt idx="5">
                    <c:v>3.2163499999999998E-2</c:v>
                  </c:pt>
                  <c:pt idx="6">
                    <c:v>1.8441192000000002E-2</c:v>
                  </c:pt>
                </c:numCache>
              </c:numRef>
            </c:plus>
            <c:minus>
              <c:numRef>
                <c:f>Graphs!$I$36:$I$42</c:f>
                <c:numCache>
                  <c:formatCode>General</c:formatCode>
                  <c:ptCount val="7"/>
                  <c:pt idx="0">
                    <c:v>1.8399788000000004E-2</c:v>
                  </c:pt>
                  <c:pt idx="1">
                    <c:v>2.5686399999999998E-2</c:v>
                  </c:pt>
                  <c:pt idx="2">
                    <c:v>3.197125E-2</c:v>
                  </c:pt>
                  <c:pt idx="3">
                    <c:v>3.4196399999999995E-2</c:v>
                  </c:pt>
                  <c:pt idx="4">
                    <c:v>3.5089559999999999E-2</c:v>
                  </c:pt>
                  <c:pt idx="5">
                    <c:v>3.2163499999999998E-2</c:v>
                  </c:pt>
                  <c:pt idx="6">
                    <c:v>1.8441192000000002E-2</c:v>
                  </c:pt>
                </c:numCache>
              </c:numRef>
            </c:minus>
          </c:errBars>
          <c:cat>
            <c:numRef>
              <c:f>Graphs!$A$36:$A$42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Graphs!$D$36:$D$42</c:f>
              <c:numCache>
                <c:formatCode>0.000</c:formatCode>
                <c:ptCount val="7"/>
                <c:pt idx="0">
                  <c:v>4.1817700000000002</c:v>
                </c:pt>
                <c:pt idx="1">
                  <c:v>8.0269999999999992</c:v>
                </c:pt>
                <c:pt idx="2">
                  <c:v>12.788500000000001</c:v>
                </c:pt>
                <c:pt idx="3">
                  <c:v>14.2485</c:v>
                </c:pt>
                <c:pt idx="4">
                  <c:v>15.9498</c:v>
                </c:pt>
                <c:pt idx="5">
                  <c:v>12.865399999999999</c:v>
                </c:pt>
                <c:pt idx="6">
                  <c:v>4.1911800000000001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Graphs!$J$36:$J$42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Graphs!$J$36:$J$42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Graphs!$E$36:$E$42</c:f>
              <c:numCache>
                <c:formatCode>0.000</c:formatCode>
                <c:ptCount val="7"/>
                <c:pt idx="0">
                  <c:v>4.1216889999999999</c:v>
                </c:pt>
                <c:pt idx="1">
                  <c:v>7.9215</c:v>
                </c:pt>
                <c:pt idx="2">
                  <c:v>12.70251</c:v>
                </c:pt>
                <c:pt idx="3">
                  <c:v>14.143383</c:v>
                </c:pt>
                <c:pt idx="4">
                  <c:v>15.766947</c:v>
                </c:pt>
                <c:pt idx="5">
                  <c:v>12.69153</c:v>
                </c:pt>
                <c:pt idx="6">
                  <c:v>4.1276659999999996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427136"/>
        <c:axId val="88433408"/>
      </c:barChart>
      <c:catAx>
        <c:axId val="8842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433408"/>
        <c:crosses val="autoZero"/>
        <c:auto val="1"/>
        <c:lblAlgn val="ctr"/>
        <c:lblOffset val="100"/>
        <c:noMultiLvlLbl val="0"/>
      </c:catAx>
      <c:valAx>
        <c:axId val="88433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Scatter Energy p.i.p. (eV per photon)</a:t>
                </a:r>
                <a:endParaRPr lang="en-US" sz="1100" baseline="0">
                  <a:effectLst/>
                </a:endParaRP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427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Single Compton Energy - 56.4 keV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Full Field Beam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Graphs!$G$58:$G$64</c:f>
                <c:numCache>
                  <c:formatCode>General</c:formatCode>
                  <c:ptCount val="7"/>
                  <c:pt idx="0">
                    <c:v>3.1538220000000002E-4</c:v>
                  </c:pt>
                  <c:pt idx="1">
                    <c:v>3.7650079999999999E-4</c:v>
                  </c:pt>
                  <c:pt idx="2">
                    <c:v>4.385832E-4</c:v>
                  </c:pt>
                  <c:pt idx="3">
                    <c:v>4.4941600000000006E-4</c:v>
                  </c:pt>
                  <c:pt idx="4">
                    <c:v>4.5046800000000004E-4</c:v>
                  </c:pt>
                  <c:pt idx="5">
                    <c:v>4.3932240000000005E-4</c:v>
                  </c:pt>
                  <c:pt idx="6">
                    <c:v>3.1569939999999999E-4</c:v>
                  </c:pt>
                </c:numCache>
              </c:numRef>
            </c:plus>
            <c:minus>
              <c:numRef>
                <c:f>Graphs!$G$58:$G$64</c:f>
                <c:numCache>
                  <c:formatCode>General</c:formatCode>
                  <c:ptCount val="7"/>
                  <c:pt idx="0">
                    <c:v>3.1538220000000002E-4</c:v>
                  </c:pt>
                  <c:pt idx="1">
                    <c:v>3.7650079999999999E-4</c:v>
                  </c:pt>
                  <c:pt idx="2">
                    <c:v>4.385832E-4</c:v>
                  </c:pt>
                  <c:pt idx="3">
                    <c:v>4.4941600000000006E-4</c:v>
                  </c:pt>
                  <c:pt idx="4">
                    <c:v>4.5046800000000004E-4</c:v>
                  </c:pt>
                  <c:pt idx="5">
                    <c:v>4.3932240000000005E-4</c:v>
                  </c:pt>
                  <c:pt idx="6">
                    <c:v>3.1569939999999999E-4</c:v>
                  </c:pt>
                </c:numCache>
              </c:numRef>
            </c:minus>
          </c:errBars>
          <c:cat>
            <c:numRef>
              <c:f>Graphs!$A$47:$A$53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Graphs!$B$47:$B$53</c:f>
              <c:numCache>
                <c:formatCode>0.000</c:formatCode>
                <c:ptCount val="7"/>
                <c:pt idx="0">
                  <c:v>0.93799999999999994</c:v>
                </c:pt>
                <c:pt idx="1">
                  <c:v>1.7403999999999999</c:v>
                </c:pt>
                <c:pt idx="2">
                  <c:v>2.7513000000000001</c:v>
                </c:pt>
                <c:pt idx="3">
                  <c:v>2.9786000000000001</c:v>
                </c:pt>
                <c:pt idx="4">
                  <c:v>3.2319</c:v>
                </c:pt>
                <c:pt idx="5">
                  <c:v>2.7501000000000002</c:v>
                </c:pt>
                <c:pt idx="6">
                  <c:v>0.93791999999999998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Graphs!$H$47:$H$53</c:f>
                <c:numCache>
                  <c:formatCode>General</c:formatCode>
                  <c:ptCount val="7"/>
                  <c:pt idx="0">
                    <c:v>3.2394199999999998E-3</c:v>
                  </c:pt>
                  <c:pt idx="1">
                    <c:v>4.3962699999999999E-3</c:v>
                  </c:pt>
                  <c:pt idx="2">
                    <c:v>5.5328799999999996E-3</c:v>
                  </c:pt>
                  <c:pt idx="3">
                    <c:v>5.74443E-3</c:v>
                  </c:pt>
                  <c:pt idx="4">
                    <c:v>5.9819299999999999E-3</c:v>
                  </c:pt>
                  <c:pt idx="5">
                    <c:v>5.5299200000000007E-3</c:v>
                  </c:pt>
                  <c:pt idx="6">
                    <c:v>3.2283699999999999E-3</c:v>
                  </c:pt>
                </c:numCache>
              </c:numRef>
            </c:plus>
            <c:minus>
              <c:numRef>
                <c:f>Graphs!$H$47:$H$53</c:f>
                <c:numCache>
                  <c:formatCode>General</c:formatCode>
                  <c:ptCount val="7"/>
                  <c:pt idx="0">
                    <c:v>3.2394199999999998E-3</c:v>
                  </c:pt>
                  <c:pt idx="1">
                    <c:v>4.3962699999999999E-3</c:v>
                  </c:pt>
                  <c:pt idx="2">
                    <c:v>5.5328799999999996E-3</c:v>
                  </c:pt>
                  <c:pt idx="3">
                    <c:v>5.74443E-3</c:v>
                  </c:pt>
                  <c:pt idx="4">
                    <c:v>5.9819299999999999E-3</c:v>
                  </c:pt>
                  <c:pt idx="5">
                    <c:v>5.5299200000000007E-3</c:v>
                  </c:pt>
                  <c:pt idx="6">
                    <c:v>3.2283699999999999E-3</c:v>
                  </c:pt>
                </c:numCache>
              </c:numRef>
            </c:minus>
          </c:errBars>
          <c:cat>
            <c:numRef>
              <c:f>Graphs!$A$47:$A$53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Graphs!$C$47:$C$53</c:f>
              <c:numCache>
                <c:formatCode>0.000</c:formatCode>
                <c:ptCount val="7"/>
                <c:pt idx="0">
                  <c:v>0.95012200000000002</c:v>
                </c:pt>
                <c:pt idx="1">
                  <c:v>1.7525900000000001</c:v>
                </c:pt>
                <c:pt idx="2">
                  <c:v>2.7741099999999999</c:v>
                </c:pt>
                <c:pt idx="3">
                  <c:v>2.9938099999999999</c:v>
                </c:pt>
                <c:pt idx="4">
                  <c:v>3.2502</c:v>
                </c:pt>
                <c:pt idx="5">
                  <c:v>2.77121</c:v>
                </c:pt>
                <c:pt idx="6">
                  <c:v>0.94368300000000005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Graphs!$I$47:$I$53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Graphs!$I$47:$I$53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Graphs!$D$47:$D$53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Graphs!$J$47:$J$53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Graphs!$J$47:$J$53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Graphs!$E$47:$E$53</c:f>
              <c:numCache>
                <c:formatCode>0.000</c:formatCode>
                <c:ptCount val="7"/>
                <c:pt idx="0">
                  <c:v>0.93906000000000001</c:v>
                </c:pt>
                <c:pt idx="1">
                  <c:v>1.741698</c:v>
                </c:pt>
                <c:pt idx="2">
                  <c:v>2.749689</c:v>
                </c:pt>
                <c:pt idx="3">
                  <c:v>2.9766509999999999</c:v>
                </c:pt>
                <c:pt idx="4">
                  <c:v>3.219417</c:v>
                </c:pt>
                <c:pt idx="5">
                  <c:v>2.7326069999999998</c:v>
                </c:pt>
                <c:pt idx="6">
                  <c:v>0.93424499999999999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626688"/>
        <c:axId val="88628608"/>
      </c:barChart>
      <c:catAx>
        <c:axId val="88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628608"/>
        <c:crosses val="autoZero"/>
        <c:auto val="1"/>
        <c:lblAlgn val="ctr"/>
        <c:lblOffset val="100"/>
        <c:noMultiLvlLbl val="0"/>
      </c:catAx>
      <c:valAx>
        <c:axId val="886286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Single Compton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>
            <c:manualLayout>
              <c:xMode val="edge"/>
              <c:yMode val="edge"/>
              <c:x val="2.5730994152046785E-2"/>
              <c:y val="0.1256276605641841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626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Rayleigh Energy - 56.4 keV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Full Field Beam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Graphs!$G$58:$G$64</c:f>
                <c:numCache>
                  <c:formatCode>General</c:formatCode>
                  <c:ptCount val="7"/>
                  <c:pt idx="0">
                    <c:v>3.1538220000000002E-4</c:v>
                  </c:pt>
                  <c:pt idx="1">
                    <c:v>3.7650079999999999E-4</c:v>
                  </c:pt>
                  <c:pt idx="2">
                    <c:v>4.385832E-4</c:v>
                  </c:pt>
                  <c:pt idx="3">
                    <c:v>4.4941600000000006E-4</c:v>
                  </c:pt>
                  <c:pt idx="4">
                    <c:v>4.5046800000000004E-4</c:v>
                  </c:pt>
                  <c:pt idx="5">
                    <c:v>4.3932240000000005E-4</c:v>
                  </c:pt>
                  <c:pt idx="6">
                    <c:v>3.1569939999999999E-4</c:v>
                  </c:pt>
                </c:numCache>
              </c:numRef>
            </c:plus>
            <c:minus>
              <c:numRef>
                <c:f>Graphs!$G$58:$G$64</c:f>
                <c:numCache>
                  <c:formatCode>General</c:formatCode>
                  <c:ptCount val="7"/>
                  <c:pt idx="0">
                    <c:v>3.1538220000000002E-4</c:v>
                  </c:pt>
                  <c:pt idx="1">
                    <c:v>3.7650079999999999E-4</c:v>
                  </c:pt>
                  <c:pt idx="2">
                    <c:v>4.385832E-4</c:v>
                  </c:pt>
                  <c:pt idx="3">
                    <c:v>4.4941600000000006E-4</c:v>
                  </c:pt>
                  <c:pt idx="4">
                    <c:v>4.5046800000000004E-4</c:v>
                  </c:pt>
                  <c:pt idx="5">
                    <c:v>4.3932240000000005E-4</c:v>
                  </c:pt>
                  <c:pt idx="6">
                    <c:v>3.1569939999999999E-4</c:v>
                  </c:pt>
                </c:numCache>
              </c:numRef>
            </c:minus>
          </c:errBars>
          <c:cat>
            <c:numRef>
              <c:f>Graphs!$A$58:$A$64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Graphs!$B$58:$B$64</c:f>
              <c:numCache>
                <c:formatCode>0.000</c:formatCode>
                <c:ptCount val="7"/>
                <c:pt idx="0">
                  <c:v>0.51702000000000004</c:v>
                </c:pt>
                <c:pt idx="1">
                  <c:v>0.72404000000000002</c:v>
                </c:pt>
                <c:pt idx="2">
                  <c:v>0.99678</c:v>
                </c:pt>
                <c:pt idx="3">
                  <c:v>1.0214000000000001</c:v>
                </c:pt>
                <c:pt idx="4">
                  <c:v>1.0476000000000001</c:v>
                </c:pt>
                <c:pt idx="5">
                  <c:v>0.99846000000000001</c:v>
                </c:pt>
                <c:pt idx="6">
                  <c:v>0.51754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Graphs!$H$58:$H$64</c:f>
                <c:numCache>
                  <c:formatCode>General</c:formatCode>
                  <c:ptCount val="7"/>
                  <c:pt idx="0">
                    <c:v>2.4395699999999998E-3</c:v>
                  </c:pt>
                  <c:pt idx="1">
                    <c:v>2.8934400000000002E-3</c:v>
                  </c:pt>
                  <c:pt idx="2">
                    <c:v>3.40303E-3</c:v>
                  </c:pt>
                  <c:pt idx="3">
                    <c:v>3.4426399999999998E-3</c:v>
                  </c:pt>
                  <c:pt idx="4">
                    <c:v>3.4842800000000002E-3</c:v>
                  </c:pt>
                  <c:pt idx="5">
                    <c:v>3.4000300000000001E-3</c:v>
                  </c:pt>
                  <c:pt idx="6">
                    <c:v>2.4401499999999999E-3</c:v>
                  </c:pt>
                </c:numCache>
              </c:numRef>
            </c:plus>
            <c:minus>
              <c:numRef>
                <c:f>Graphs!$H$58:$H$64</c:f>
                <c:numCache>
                  <c:formatCode>General</c:formatCode>
                  <c:ptCount val="7"/>
                  <c:pt idx="0">
                    <c:v>2.4395699999999998E-3</c:v>
                  </c:pt>
                  <c:pt idx="1">
                    <c:v>2.8934400000000002E-3</c:v>
                  </c:pt>
                  <c:pt idx="2">
                    <c:v>3.40303E-3</c:v>
                  </c:pt>
                  <c:pt idx="3">
                    <c:v>3.4426399999999998E-3</c:v>
                  </c:pt>
                  <c:pt idx="4">
                    <c:v>3.4842800000000002E-3</c:v>
                  </c:pt>
                  <c:pt idx="5">
                    <c:v>3.4000300000000001E-3</c:v>
                  </c:pt>
                  <c:pt idx="6">
                    <c:v>2.4401499999999999E-3</c:v>
                  </c:pt>
                </c:numCache>
              </c:numRef>
            </c:minus>
          </c:errBars>
          <c:cat>
            <c:numRef>
              <c:f>Graphs!$A$58:$A$64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Graphs!$C$58:$C$64</c:f>
              <c:numCache>
                <c:formatCode>0.000</c:formatCode>
                <c:ptCount val="7"/>
                <c:pt idx="0">
                  <c:v>0.52762399999999998</c:v>
                </c:pt>
                <c:pt idx="1">
                  <c:v>0.74220900000000001</c:v>
                </c:pt>
                <c:pt idx="2">
                  <c:v>1.02668</c:v>
                </c:pt>
                <c:pt idx="3">
                  <c:v>1.0507200000000001</c:v>
                </c:pt>
                <c:pt idx="4">
                  <c:v>1.07629</c:v>
                </c:pt>
                <c:pt idx="5">
                  <c:v>1.0248699999999999</c:v>
                </c:pt>
                <c:pt idx="6">
                  <c:v>0.52786999999999995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Graphs!$I$58:$I$64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Graphs!$I$58:$I$64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Graphs!$A$58:$A$64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Graphs!$D$58:$D$64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Graphs!$J$58:$J$64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Graphs!$J$58:$J$64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Graphs!$A$58:$A$64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Graphs!$E$58:$E$64</c:f>
              <c:numCache>
                <c:formatCode>0.000</c:formatCode>
                <c:ptCount val="7"/>
                <c:pt idx="0">
                  <c:v>0.51067399999999996</c:v>
                </c:pt>
                <c:pt idx="1">
                  <c:v>0.71754899999999999</c:v>
                </c:pt>
                <c:pt idx="2">
                  <c:v>0.989514</c:v>
                </c:pt>
                <c:pt idx="3">
                  <c:v>1.015002</c:v>
                </c:pt>
                <c:pt idx="4">
                  <c:v>1.03545</c:v>
                </c:pt>
                <c:pt idx="5">
                  <c:v>0.99410399999999999</c:v>
                </c:pt>
                <c:pt idx="6">
                  <c:v>0.51555200000000001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694784"/>
        <c:axId val="88696704"/>
      </c:barChart>
      <c:catAx>
        <c:axId val="8869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696704"/>
        <c:crosses val="autoZero"/>
        <c:auto val="1"/>
        <c:lblAlgn val="ctr"/>
        <c:lblOffset val="100"/>
        <c:noMultiLvlLbl val="0"/>
      </c:catAx>
      <c:valAx>
        <c:axId val="886967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Single Rayleigh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694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Multiple Scatter Energy - 56.4 keV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Full Field Beam</a:t>
            </a:r>
            <a:endParaRPr lang="en-US" sz="18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Graphs!$G$69:$G$75</c:f>
                <c:numCache>
                  <c:formatCode>General</c:formatCode>
                  <c:ptCount val="7"/>
                  <c:pt idx="0">
                    <c:v>6.6610000000000009E-4</c:v>
                  </c:pt>
                  <c:pt idx="1">
                    <c:v>9.2575200000000006E-4</c:v>
                  </c:pt>
                  <c:pt idx="2">
                    <c:v>1.1566359999999999E-3</c:v>
                  </c:pt>
                  <c:pt idx="3">
                    <c:v>1.3096199999999998E-3</c:v>
                  </c:pt>
                  <c:pt idx="4">
                    <c:v>1.3715999999999999E-3</c:v>
                  </c:pt>
                  <c:pt idx="5">
                    <c:v>1.1568699999999997E-3</c:v>
                  </c:pt>
                  <c:pt idx="6">
                    <c:v>6.6615000000000001E-4</c:v>
                  </c:pt>
                </c:numCache>
              </c:numRef>
            </c:plus>
            <c:minus>
              <c:numRef>
                <c:f>Graphs!$G$69:$G$75</c:f>
                <c:numCache>
                  <c:formatCode>General</c:formatCode>
                  <c:ptCount val="7"/>
                  <c:pt idx="0">
                    <c:v>6.6610000000000009E-4</c:v>
                  </c:pt>
                  <c:pt idx="1">
                    <c:v>9.2575200000000006E-4</c:v>
                  </c:pt>
                  <c:pt idx="2">
                    <c:v>1.1566359999999999E-3</c:v>
                  </c:pt>
                  <c:pt idx="3">
                    <c:v>1.3096199999999998E-3</c:v>
                  </c:pt>
                  <c:pt idx="4">
                    <c:v>1.3715999999999999E-3</c:v>
                  </c:pt>
                  <c:pt idx="5">
                    <c:v>1.1568699999999997E-3</c:v>
                  </c:pt>
                  <c:pt idx="6">
                    <c:v>6.6615000000000001E-4</c:v>
                  </c:pt>
                </c:numCache>
              </c:numRef>
            </c:minus>
          </c:errBars>
          <c:cat>
            <c:numRef>
              <c:f>Graphs!$A$69:$A$75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Graphs!$B$69:$B$75</c:f>
              <c:numCache>
                <c:formatCode>0.000</c:formatCode>
                <c:ptCount val="7"/>
                <c:pt idx="0">
                  <c:v>2.6644000000000001</c:v>
                </c:pt>
                <c:pt idx="1">
                  <c:v>5.4455999999999998</c:v>
                </c:pt>
                <c:pt idx="2">
                  <c:v>8.8971999999999998</c:v>
                </c:pt>
                <c:pt idx="3">
                  <c:v>10.074</c:v>
                </c:pt>
                <c:pt idx="4">
                  <c:v>11.43</c:v>
                </c:pt>
                <c:pt idx="5">
                  <c:v>8.8989999999999991</c:v>
                </c:pt>
                <c:pt idx="6">
                  <c:v>2.6646000000000001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Graphs!$H$69:$H$75</c:f>
                <c:numCache>
                  <c:formatCode>General</c:formatCode>
                  <c:ptCount val="7"/>
                  <c:pt idx="0">
                    <c:v>5.0087400000000002E-3</c:v>
                  </c:pt>
                  <c:pt idx="1">
                    <c:v>7.146679999999999E-3</c:v>
                  </c:pt>
                  <c:pt idx="2">
                    <c:v>9.1177399999999992E-3</c:v>
                  </c:pt>
                  <c:pt idx="3">
                    <c:v>9.6825000000000001E-3</c:v>
                  </c:pt>
                  <c:pt idx="4">
                    <c:v>1.031E-2</c:v>
                  </c:pt>
                  <c:pt idx="5">
                    <c:v>9.1156600000000011E-3</c:v>
                  </c:pt>
                  <c:pt idx="6">
                    <c:v>5.0005800000000001E-3</c:v>
                  </c:pt>
                </c:numCache>
              </c:numRef>
            </c:plus>
            <c:minus>
              <c:numRef>
                <c:f>Graphs!$H$69:$H$75</c:f>
                <c:numCache>
                  <c:formatCode>General</c:formatCode>
                  <c:ptCount val="7"/>
                  <c:pt idx="0">
                    <c:v>5.0087400000000002E-3</c:v>
                  </c:pt>
                  <c:pt idx="1">
                    <c:v>7.146679999999999E-3</c:v>
                  </c:pt>
                  <c:pt idx="2">
                    <c:v>9.1177399999999992E-3</c:v>
                  </c:pt>
                  <c:pt idx="3">
                    <c:v>9.6825000000000001E-3</c:v>
                  </c:pt>
                  <c:pt idx="4">
                    <c:v>1.031E-2</c:v>
                  </c:pt>
                  <c:pt idx="5">
                    <c:v>9.1156600000000011E-3</c:v>
                  </c:pt>
                  <c:pt idx="6">
                    <c:v>5.0005800000000001E-3</c:v>
                  </c:pt>
                </c:numCache>
              </c:numRef>
            </c:minus>
          </c:errBars>
          <c:cat>
            <c:numRef>
              <c:f>Graphs!$A$69:$A$75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Graphs!$C$69:$C$75</c:f>
              <c:numCache>
                <c:formatCode>0.000</c:formatCode>
                <c:ptCount val="7"/>
                <c:pt idx="0">
                  <c:v>2.64777</c:v>
                </c:pt>
                <c:pt idx="1">
                  <c:v>5.4514899999999997</c:v>
                </c:pt>
                <c:pt idx="2">
                  <c:v>8.9351299999999991</c:v>
                </c:pt>
                <c:pt idx="3">
                  <c:v>10.107200000000001</c:v>
                </c:pt>
                <c:pt idx="4">
                  <c:v>11.492599999999999</c:v>
                </c:pt>
                <c:pt idx="5">
                  <c:v>8.9306900000000002</c:v>
                </c:pt>
                <c:pt idx="6">
                  <c:v>2.6402100000000002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Graphs!$I$69:$I$75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Graphs!$I$69:$I$75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Graphs!$A$69:$A$75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Graphs!$D$69:$D$75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Graphs!$J$69:$J$75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Graphs!$J$69:$J$75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Graphs!$A$69:$A$75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Graphs!$E$69:$E$75</c:f>
              <c:numCache>
                <c:formatCode>0.000</c:formatCode>
                <c:ptCount val="7"/>
                <c:pt idx="0">
                  <c:v>2.6719559999999998</c:v>
                </c:pt>
                <c:pt idx="1">
                  <c:v>5.4622529999999996</c:v>
                </c:pt>
                <c:pt idx="2">
                  <c:v>8.9633070000000004</c:v>
                </c:pt>
                <c:pt idx="3">
                  <c:v>10.151730000000001</c:v>
                </c:pt>
                <c:pt idx="4">
                  <c:v>11.512079999999999</c:v>
                </c:pt>
                <c:pt idx="5">
                  <c:v>8.9648190000000003</c:v>
                </c:pt>
                <c:pt idx="6">
                  <c:v>2.6778689999999998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749184"/>
        <c:axId val="88751104"/>
      </c:barChart>
      <c:catAx>
        <c:axId val="887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751104"/>
        <c:crosses val="autoZero"/>
        <c:auto val="1"/>
        <c:lblAlgn val="ctr"/>
        <c:lblOffset val="100"/>
        <c:noMultiLvlLbl val="0"/>
      </c:catAx>
      <c:valAx>
        <c:axId val="887511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Multiple Scatter Energy </a:t>
                </a:r>
                <a:r>
                  <a:rPr lang="en-US" sz="1400" b="1" i="0" u="none" strike="noStrike" baseline="0">
                    <a:effectLst/>
                  </a:rPr>
                  <a:t>p.i.p. </a:t>
                </a:r>
                <a:r>
                  <a:rPr lang="en-US" sz="1400" baseline="0"/>
                  <a:t>(eV per photon)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7491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Energy - 56.4 keV</a:t>
            </a:r>
          </a:p>
          <a:p>
            <a:pPr>
              <a:defRPr/>
            </a:pPr>
            <a:r>
              <a:rPr lang="en-US"/>
              <a:t>Pencil Beam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Graphs!$G$89:$G$95</c:f>
                <c:numCache>
                  <c:formatCode>General</c:formatCode>
                  <c:ptCount val="7"/>
                  <c:pt idx="0">
                    <c:v>2.1388000000000002E-3</c:v>
                  </c:pt>
                  <c:pt idx="1">
                    <c:v>2.7497399999999996E-3</c:v>
                  </c:pt>
                  <c:pt idx="2">
                    <c:v>3.0906600000000003E-3</c:v>
                  </c:pt>
                  <c:pt idx="3">
                    <c:v>3.1768999999999999E-3</c:v>
                  </c:pt>
                  <c:pt idx="4">
                    <c:v>4.6288000000000006E-3</c:v>
                  </c:pt>
                  <c:pt idx="5">
                    <c:v>3.0906600000000003E-3</c:v>
                  </c:pt>
                  <c:pt idx="6">
                    <c:v>2.1384800000000003E-3</c:v>
                  </c:pt>
                </c:numCache>
              </c:numRef>
            </c:plus>
            <c:minus>
              <c:numRef>
                <c:f>Graphs!$G$89:$G$95</c:f>
                <c:numCache>
                  <c:formatCode>General</c:formatCode>
                  <c:ptCount val="7"/>
                  <c:pt idx="0">
                    <c:v>2.1388000000000002E-3</c:v>
                  </c:pt>
                  <c:pt idx="1">
                    <c:v>2.7497399999999996E-3</c:v>
                  </c:pt>
                  <c:pt idx="2">
                    <c:v>3.0906600000000003E-3</c:v>
                  </c:pt>
                  <c:pt idx="3">
                    <c:v>3.1768999999999999E-3</c:v>
                  </c:pt>
                  <c:pt idx="4">
                    <c:v>4.6288000000000006E-3</c:v>
                  </c:pt>
                  <c:pt idx="5">
                    <c:v>3.0906600000000003E-3</c:v>
                  </c:pt>
                  <c:pt idx="6">
                    <c:v>2.1384800000000003E-3</c:v>
                  </c:pt>
                </c:numCache>
              </c:numRef>
            </c:minus>
          </c:errBars>
          <c:cat>
            <c:numRef>
              <c:f>Graphs!$A$89:$A$95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Graphs!$B$89:$B$95</c:f>
              <c:numCache>
                <c:formatCode>0.000</c:formatCode>
                <c:ptCount val="7"/>
                <c:pt idx="0">
                  <c:v>26.734999999999999</c:v>
                </c:pt>
                <c:pt idx="1">
                  <c:v>39.281999999999996</c:v>
                </c:pt>
                <c:pt idx="2">
                  <c:v>51.511000000000003</c:v>
                </c:pt>
                <c:pt idx="3">
                  <c:v>63.537999999999997</c:v>
                </c:pt>
                <c:pt idx="4">
                  <c:v>115.72</c:v>
                </c:pt>
                <c:pt idx="5">
                  <c:v>51.511000000000003</c:v>
                </c:pt>
                <c:pt idx="6">
                  <c:v>26.731000000000002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Graphs!$H$89:$H$95</c:f>
                <c:numCache>
                  <c:formatCode>General</c:formatCode>
                  <c:ptCount val="7"/>
                  <c:pt idx="0">
                    <c:v>1.6139299999999999E-2</c:v>
                  </c:pt>
                  <c:pt idx="1">
                    <c:v>1.9742900000000001E-2</c:v>
                  </c:pt>
                  <c:pt idx="2">
                    <c:v>2.28059E-2</c:v>
                  </c:pt>
                  <c:pt idx="3">
                    <c:v>2.5542200000000001E-2</c:v>
                  </c:pt>
                  <c:pt idx="4">
                    <c:v>3.5276799999999997E-2</c:v>
                  </c:pt>
                  <c:pt idx="5">
                    <c:v>2.2805700000000002E-2</c:v>
                  </c:pt>
                  <c:pt idx="6">
                    <c:v>1.61396E-2</c:v>
                  </c:pt>
                </c:numCache>
              </c:numRef>
            </c:plus>
            <c:minus>
              <c:numRef>
                <c:f>Graphs!$H$89:$H$95</c:f>
                <c:numCache>
                  <c:formatCode>General</c:formatCode>
                  <c:ptCount val="7"/>
                  <c:pt idx="0">
                    <c:v>1.6139299999999999E-2</c:v>
                  </c:pt>
                  <c:pt idx="1">
                    <c:v>1.9742900000000001E-2</c:v>
                  </c:pt>
                  <c:pt idx="2">
                    <c:v>2.28059E-2</c:v>
                  </c:pt>
                  <c:pt idx="3">
                    <c:v>2.5542200000000001E-2</c:v>
                  </c:pt>
                  <c:pt idx="4">
                    <c:v>3.5276799999999997E-2</c:v>
                  </c:pt>
                  <c:pt idx="5">
                    <c:v>2.2805700000000002E-2</c:v>
                  </c:pt>
                  <c:pt idx="6">
                    <c:v>1.61396E-2</c:v>
                  </c:pt>
                </c:numCache>
              </c:numRef>
            </c:minus>
          </c:errBars>
          <c:cat>
            <c:numRef>
              <c:f>Graphs!$A$89:$A$95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Graphs!$C$89:$C$95</c:f>
              <c:numCache>
                <c:formatCode>0.000</c:formatCode>
                <c:ptCount val="7"/>
                <c:pt idx="0">
                  <c:v>26.7484</c:v>
                </c:pt>
                <c:pt idx="1">
                  <c:v>39.3553</c:v>
                </c:pt>
                <c:pt idx="2">
                  <c:v>51.698500000000003</c:v>
                </c:pt>
                <c:pt idx="3">
                  <c:v>63.896500000000003</c:v>
                </c:pt>
                <c:pt idx="4">
                  <c:v>117.023</c:v>
                </c:pt>
                <c:pt idx="5">
                  <c:v>51.705399999999997</c:v>
                </c:pt>
                <c:pt idx="6">
                  <c:v>26.751200000000001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Graphs!$I$89:$I$95</c:f>
                <c:numCache>
                  <c:formatCode>General</c:formatCode>
                  <c:ptCount val="7"/>
                  <c:pt idx="0">
                    <c:v>3.5040719999999997E-2</c:v>
                  </c:pt>
                  <c:pt idx="1">
                    <c:v>4.3456600000000005E-2</c:v>
                  </c:pt>
                  <c:pt idx="2">
                    <c:v>5.1866000000000002E-2</c:v>
                  </c:pt>
                  <c:pt idx="3">
                    <c:v>5.7667590000000005E-2</c:v>
                  </c:pt>
                  <c:pt idx="4">
                    <c:v>8.2011300000000009E-2</c:v>
                  </c:pt>
                  <c:pt idx="5">
                    <c:v>5.20498E-2</c:v>
                  </c:pt>
                  <c:pt idx="6">
                    <c:v>3.4988199999999997E-2</c:v>
                  </c:pt>
                </c:numCache>
              </c:numRef>
            </c:plus>
            <c:minus>
              <c:numRef>
                <c:f>Graphs!$J$89:$J$95</c:f>
                <c:numCache>
                  <c:formatCode>General</c:formatCode>
                  <c:ptCount val="7"/>
                  <c:pt idx="0">
                    <c:v>5.130883449999999E-2</c:v>
                  </c:pt>
                  <c:pt idx="1">
                    <c:v>6.2095686047999997E-2</c:v>
                  </c:pt>
                  <c:pt idx="2">
                    <c:v>7.1972604593999998E-2</c:v>
                  </c:pt>
                  <c:pt idx="3">
                    <c:v>8.0996167979999992E-2</c:v>
                  </c:pt>
                  <c:pt idx="4">
                    <c:v>0</c:v>
                  </c:pt>
                  <c:pt idx="5">
                    <c:v>7.1988957305999995E-2</c:v>
                  </c:pt>
                  <c:pt idx="6">
                    <c:v>5.1288021823999996E-2</c:v>
                  </c:pt>
                </c:numCache>
              </c:numRef>
            </c:minus>
          </c:errBars>
          <c:cat>
            <c:numRef>
              <c:f>Graphs!$A$89:$A$95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Graphs!$D$89:$D$95</c:f>
              <c:numCache>
                <c:formatCode>0.000</c:formatCode>
                <c:ptCount val="7"/>
                <c:pt idx="0">
                  <c:v>26.9544</c:v>
                </c:pt>
                <c:pt idx="1">
                  <c:v>39.506</c:v>
                </c:pt>
                <c:pt idx="2">
                  <c:v>51.866</c:v>
                </c:pt>
                <c:pt idx="3">
                  <c:v>64.075100000000006</c:v>
                </c:pt>
                <c:pt idx="4">
                  <c:v>117.15900000000001</c:v>
                </c:pt>
                <c:pt idx="5">
                  <c:v>52.049799999999998</c:v>
                </c:pt>
                <c:pt idx="6">
                  <c:v>26.914000000000001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Graphs!$J$89:$J$95</c:f>
                <c:numCache>
                  <c:formatCode>General</c:formatCode>
                  <c:ptCount val="7"/>
                  <c:pt idx="0">
                    <c:v>5.130883449999999E-2</c:v>
                  </c:pt>
                  <c:pt idx="1">
                    <c:v>6.2095686047999997E-2</c:v>
                  </c:pt>
                  <c:pt idx="2">
                    <c:v>7.1972604593999998E-2</c:v>
                  </c:pt>
                  <c:pt idx="3">
                    <c:v>8.0996167979999992E-2</c:v>
                  </c:pt>
                  <c:pt idx="4">
                    <c:v>0</c:v>
                  </c:pt>
                  <c:pt idx="5">
                    <c:v>7.1988957305999995E-2</c:v>
                  </c:pt>
                  <c:pt idx="6">
                    <c:v>5.1288021823999996E-2</c:v>
                  </c:pt>
                </c:numCache>
              </c:numRef>
            </c:plus>
            <c:minus>
              <c:numRef>
                <c:f>Graphs!$J$89:$J$95</c:f>
                <c:numCache>
                  <c:formatCode>General</c:formatCode>
                  <c:ptCount val="7"/>
                  <c:pt idx="0">
                    <c:v>5.130883449999999E-2</c:v>
                  </c:pt>
                  <c:pt idx="1">
                    <c:v>6.2095686047999997E-2</c:v>
                  </c:pt>
                  <c:pt idx="2">
                    <c:v>7.1972604593999998E-2</c:v>
                  </c:pt>
                  <c:pt idx="3">
                    <c:v>8.0996167979999992E-2</c:v>
                  </c:pt>
                  <c:pt idx="4">
                    <c:v>0</c:v>
                  </c:pt>
                  <c:pt idx="5">
                    <c:v>7.1988957305999995E-2</c:v>
                  </c:pt>
                  <c:pt idx="6">
                    <c:v>5.1288021823999996E-2</c:v>
                  </c:pt>
                </c:numCache>
              </c:numRef>
            </c:minus>
          </c:errBars>
          <c:cat>
            <c:numRef>
              <c:f>Graphs!$A$89:$A$95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Graphs!$E$89:$E$95</c:f>
              <c:numCache>
                <c:formatCode>0.000</c:formatCode>
                <c:ptCount val="7"/>
                <c:pt idx="0">
                  <c:v>26.653939999999999</c:v>
                </c:pt>
                <c:pt idx="1">
                  <c:v>39.201822</c:v>
                </c:pt>
                <c:pt idx="2">
                  <c:v>51.519401999999999</c:v>
                </c:pt>
                <c:pt idx="3">
                  <c:v>63.576270000000001</c:v>
                </c:pt>
                <c:pt idx="4">
                  <c:v>116.48763</c:v>
                </c:pt>
                <c:pt idx="5">
                  <c:v>51.494247000000001</c:v>
                </c:pt>
                <c:pt idx="6">
                  <c:v>26.656976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787968"/>
        <c:axId val="88806528"/>
      </c:barChart>
      <c:catAx>
        <c:axId val="887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806528"/>
        <c:crosses val="autoZero"/>
        <c:auto val="1"/>
        <c:lblAlgn val="ctr"/>
        <c:lblOffset val="100"/>
        <c:noMultiLvlLbl val="0"/>
      </c:catAx>
      <c:valAx>
        <c:axId val="888065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Scatter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  <a:endParaRPr lang="en-US" sz="1400" baseline="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787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Single Compton Energy - 56.4 keV</a:t>
            </a:r>
          </a:p>
          <a:p>
            <a:pPr>
              <a:defRPr sz="1600"/>
            </a:pPr>
            <a:r>
              <a:rPr lang="en-US" sz="1600"/>
              <a:t>Pencil Beam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Graphs!$G$100:$G$106</c:f>
                <c:numCache>
                  <c:formatCode>General</c:formatCode>
                  <c:ptCount val="7"/>
                  <c:pt idx="0">
                    <c:v>1.0810260000000001E-3</c:v>
                  </c:pt>
                  <c:pt idx="1">
                    <c:v>1.4172199999999999E-3</c:v>
                  </c:pt>
                  <c:pt idx="2">
                    <c:v>1.6823999999999999E-3</c:v>
                  </c:pt>
                  <c:pt idx="3">
                    <c:v>1.8221500000000002E-3</c:v>
                  </c:pt>
                  <c:pt idx="4">
                    <c:v>1.6605600000000002E-3</c:v>
                  </c:pt>
                  <c:pt idx="5">
                    <c:v>1.6825200000000001E-3</c:v>
                  </c:pt>
                  <c:pt idx="6">
                    <c:v>1.0806660000000001E-3</c:v>
                  </c:pt>
                </c:numCache>
              </c:numRef>
            </c:plus>
            <c:minus>
              <c:numRef>
                <c:f>Graphs!$G$100:$G$106</c:f>
                <c:numCache>
                  <c:formatCode>General</c:formatCode>
                  <c:ptCount val="7"/>
                  <c:pt idx="0">
                    <c:v>1.0810260000000001E-3</c:v>
                  </c:pt>
                  <c:pt idx="1">
                    <c:v>1.4172199999999999E-3</c:v>
                  </c:pt>
                  <c:pt idx="2">
                    <c:v>1.6823999999999999E-3</c:v>
                  </c:pt>
                  <c:pt idx="3">
                    <c:v>1.8221500000000002E-3</c:v>
                  </c:pt>
                  <c:pt idx="4">
                    <c:v>1.6605600000000002E-3</c:v>
                  </c:pt>
                  <c:pt idx="5">
                    <c:v>1.6825200000000001E-3</c:v>
                  </c:pt>
                  <c:pt idx="6">
                    <c:v>1.0806660000000001E-3</c:v>
                  </c:pt>
                </c:numCache>
              </c:numRef>
            </c:minus>
          </c:errBars>
          <c:cat>
            <c:numRef>
              <c:f>Graphs!$A$100:$A$106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Graphs!$B$100:$B$106</c:f>
              <c:numCache>
                <c:formatCode>0.000</c:formatCode>
                <c:ptCount val="7"/>
                <c:pt idx="0">
                  <c:v>6.0057</c:v>
                </c:pt>
                <c:pt idx="1">
                  <c:v>10.122999999999999</c:v>
                </c:pt>
                <c:pt idx="2">
                  <c:v>14.02</c:v>
                </c:pt>
                <c:pt idx="3">
                  <c:v>16.565000000000001</c:v>
                </c:pt>
                <c:pt idx="4">
                  <c:v>15.096</c:v>
                </c:pt>
                <c:pt idx="5">
                  <c:v>14.021000000000001</c:v>
                </c:pt>
                <c:pt idx="6">
                  <c:v>6.0037000000000003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Graphs!$H$100:$H$106</c:f>
                <c:numCache>
                  <c:formatCode>General</c:formatCode>
                  <c:ptCount val="7"/>
                  <c:pt idx="0">
                    <c:v>8.1683199999999997E-3</c:v>
                  </c:pt>
                  <c:pt idx="1">
                    <c:v>1.06406E-2</c:v>
                  </c:pt>
                  <c:pt idx="2">
                    <c:v>1.2553099999999999E-2</c:v>
                  </c:pt>
                  <c:pt idx="3">
                    <c:v>1.3655E-2</c:v>
                  </c:pt>
                  <c:pt idx="4">
                    <c:v>1.2910899999999999E-2</c:v>
                  </c:pt>
                  <c:pt idx="5">
                    <c:v>1.2545000000000001E-2</c:v>
                  </c:pt>
                  <c:pt idx="6">
                    <c:v>8.1640099999999993E-3</c:v>
                  </c:pt>
                </c:numCache>
              </c:numRef>
            </c:plus>
            <c:minus>
              <c:numRef>
                <c:f>Graphs!$H$100:$H$106</c:f>
                <c:numCache>
                  <c:formatCode>General</c:formatCode>
                  <c:ptCount val="7"/>
                  <c:pt idx="0">
                    <c:v>8.1683199999999997E-3</c:v>
                  </c:pt>
                  <c:pt idx="1">
                    <c:v>1.06406E-2</c:v>
                  </c:pt>
                  <c:pt idx="2">
                    <c:v>1.2553099999999999E-2</c:v>
                  </c:pt>
                  <c:pt idx="3">
                    <c:v>1.3655E-2</c:v>
                  </c:pt>
                  <c:pt idx="4">
                    <c:v>1.2910899999999999E-2</c:v>
                  </c:pt>
                  <c:pt idx="5">
                    <c:v>1.2545000000000001E-2</c:v>
                  </c:pt>
                  <c:pt idx="6">
                    <c:v>8.1640099999999993E-3</c:v>
                  </c:pt>
                </c:numCache>
              </c:numRef>
            </c:minus>
          </c:errBars>
          <c:cat>
            <c:numRef>
              <c:f>Graphs!$A$100:$A$106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Graphs!$C$100:$C$106</c:f>
              <c:numCache>
                <c:formatCode>0.000</c:formatCode>
                <c:ptCount val="7"/>
                <c:pt idx="0">
                  <c:v>6.0555300000000001</c:v>
                </c:pt>
                <c:pt idx="1">
                  <c:v>10.2113</c:v>
                </c:pt>
                <c:pt idx="2">
                  <c:v>14.137600000000001</c:v>
                </c:pt>
                <c:pt idx="3">
                  <c:v>16.665400000000002</c:v>
                </c:pt>
                <c:pt idx="4">
                  <c:v>14.8171</c:v>
                </c:pt>
                <c:pt idx="5">
                  <c:v>14.1195</c:v>
                </c:pt>
                <c:pt idx="6">
                  <c:v>6.0491999999999999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Graphs!$I$100:$I$106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Graphs!$I$100:$I$106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Graphs!$A$100:$A$106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Graphs!$D$100:$D$106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Graphs!$J$100:$J$106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Graphs!$J$100:$J$106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Graphs!$A$100:$A$106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Graphs!$E$100:$E$106</c:f>
              <c:numCache>
                <c:formatCode>0.000</c:formatCode>
                <c:ptCount val="7"/>
                <c:pt idx="0">
                  <c:v>5.9521499999999996</c:v>
                </c:pt>
                <c:pt idx="1">
                  <c:v>10.05606</c:v>
                </c:pt>
                <c:pt idx="2">
                  <c:v>14.063940000000001</c:v>
                </c:pt>
                <c:pt idx="3">
                  <c:v>16.669619999999998</c:v>
                </c:pt>
                <c:pt idx="4">
                  <c:v>16.007400000000001</c:v>
                </c:pt>
                <c:pt idx="5">
                  <c:v>14.01633</c:v>
                </c:pt>
                <c:pt idx="6">
                  <c:v>5.9523390000000003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847488"/>
        <c:axId val="88849408"/>
      </c:barChart>
      <c:catAx>
        <c:axId val="888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849408"/>
        <c:crosses val="autoZero"/>
        <c:auto val="1"/>
        <c:lblAlgn val="ctr"/>
        <c:lblOffset val="100"/>
        <c:noMultiLvlLbl val="0"/>
      </c:catAx>
      <c:valAx>
        <c:axId val="88849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Single Compton Energy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8474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16807</xdr:colOff>
      <xdr:row>0</xdr:row>
      <xdr:rowOff>186016</xdr:rowOff>
    </xdr:from>
    <xdr:to>
      <xdr:col>15</xdr:col>
      <xdr:colOff>11204</xdr:colOff>
      <xdr:row>23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22411</xdr:colOff>
      <xdr:row>25</xdr:row>
      <xdr:rowOff>0</xdr:rowOff>
    </xdr:from>
    <xdr:to>
      <xdr:col>15</xdr:col>
      <xdr:colOff>16808</xdr:colOff>
      <xdr:row>47</xdr:row>
      <xdr:rowOff>183777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465044</xdr:colOff>
      <xdr:row>23</xdr:row>
      <xdr:rowOff>183777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25</xdr:col>
      <xdr:colOff>465044</xdr:colOff>
      <xdr:row>47</xdr:row>
      <xdr:rowOff>183777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1064559</xdr:colOff>
      <xdr:row>49</xdr:row>
      <xdr:rowOff>0</xdr:rowOff>
    </xdr:from>
    <xdr:to>
      <xdr:col>14</xdr:col>
      <xdr:colOff>588309</xdr:colOff>
      <xdr:row>71</xdr:row>
      <xdr:rowOff>183777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11207</xdr:colOff>
      <xdr:row>49</xdr:row>
      <xdr:rowOff>11206</xdr:rowOff>
    </xdr:from>
    <xdr:to>
      <xdr:col>25</xdr:col>
      <xdr:colOff>476251</xdr:colOff>
      <xdr:row>72</xdr:row>
      <xdr:rowOff>4483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11205</xdr:colOff>
      <xdr:row>48</xdr:row>
      <xdr:rowOff>190499</xdr:rowOff>
    </xdr:from>
    <xdr:to>
      <xdr:col>36</xdr:col>
      <xdr:colOff>476249</xdr:colOff>
      <xdr:row>71</xdr:row>
      <xdr:rowOff>183776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77</xdr:row>
      <xdr:rowOff>0</xdr:rowOff>
    </xdr:from>
    <xdr:to>
      <xdr:col>25</xdr:col>
      <xdr:colOff>465044</xdr:colOff>
      <xdr:row>99</xdr:row>
      <xdr:rowOff>183777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11206</xdr:colOff>
      <xdr:row>101</xdr:row>
      <xdr:rowOff>22413</xdr:rowOff>
    </xdr:from>
    <xdr:to>
      <xdr:col>15</xdr:col>
      <xdr:colOff>5603</xdr:colOff>
      <xdr:row>124</xdr:row>
      <xdr:rowOff>15690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</xdr:colOff>
      <xdr:row>101</xdr:row>
      <xdr:rowOff>11207</xdr:rowOff>
    </xdr:from>
    <xdr:to>
      <xdr:col>25</xdr:col>
      <xdr:colOff>465045</xdr:colOff>
      <xdr:row>124</xdr:row>
      <xdr:rowOff>4484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605116</xdr:colOff>
      <xdr:row>101</xdr:row>
      <xdr:rowOff>0</xdr:rowOff>
    </xdr:from>
    <xdr:to>
      <xdr:col>36</xdr:col>
      <xdr:colOff>465043</xdr:colOff>
      <xdr:row>123</xdr:row>
      <xdr:rowOff>183777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11206</xdr:colOff>
      <xdr:row>77</xdr:row>
      <xdr:rowOff>11207</xdr:rowOff>
    </xdr:from>
    <xdr:to>
      <xdr:col>15</xdr:col>
      <xdr:colOff>5603</xdr:colOff>
      <xdr:row>100</xdr:row>
      <xdr:rowOff>4484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0.19242</cdr:x>
      <cdr:y>0.86168</cdr:y>
    </cdr:from>
    <cdr:to>
      <cdr:x>0.45782</cdr:x>
      <cdr:y>0.91803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7399" y="3769661"/>
          <a:ext cx="1568823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56.4 keV</a:t>
          </a:r>
        </a:p>
      </cdr:txBody>
    </cdr:sp>
  </cdr:relSizeAnchor>
  <cdr:relSizeAnchor xmlns:cdr="http://schemas.openxmlformats.org/drawingml/2006/chartDrawing">
    <cdr:from>
      <cdr:x>0.5394</cdr:x>
      <cdr:y>0.86168</cdr:y>
    </cdr:from>
    <cdr:to>
      <cdr:x>0.8048</cdr:x>
      <cdr:y>0.91803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88447" y="3769661"/>
          <a:ext cx="1568823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W/Al 120 kVp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0.17374</cdr:x>
      <cdr:y>0.84921</cdr:y>
    </cdr:from>
    <cdr:to>
      <cdr:x>0.43914</cdr:x>
      <cdr:y>0.90557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3279" y="3715104"/>
          <a:ext cx="1440923" cy="246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56.4 keV</a:t>
          </a:r>
        </a:p>
      </cdr:txBody>
    </cdr:sp>
  </cdr:relSizeAnchor>
  <cdr:relSizeAnchor xmlns:cdr="http://schemas.openxmlformats.org/drawingml/2006/chartDrawing">
    <cdr:from>
      <cdr:x>0.52072</cdr:x>
      <cdr:y>0.84921</cdr:y>
    </cdr:from>
    <cdr:to>
      <cdr:x>0.78612</cdr:x>
      <cdr:y>0.90557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27120" y="3715104"/>
          <a:ext cx="1440923" cy="246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W/Al 120 kVp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abSelected="1" zoomScale="85" zoomScaleNormal="85" workbookViewId="0"/>
  </sheetViews>
  <sheetFormatPr defaultRowHeight="15" x14ac:dyDescent="0.25"/>
  <cols>
    <col min="1" max="1" width="15.7109375" bestFit="1" customWidth="1"/>
    <col min="2" max="5" width="14.28515625" customWidth="1"/>
    <col min="6" max="6" width="16.140625" bestFit="1" customWidth="1"/>
    <col min="7" max="7" width="8.85546875" customWidth="1"/>
  </cols>
  <sheetData>
    <row r="1" spans="1:10" x14ac:dyDescent="0.25">
      <c r="A1" s="1" t="s">
        <v>35</v>
      </c>
    </row>
    <row r="2" spans="1:10" x14ac:dyDescent="0.25">
      <c r="A2" s="1"/>
    </row>
    <row r="3" spans="1:10" x14ac:dyDescent="0.25">
      <c r="A3" s="1" t="s">
        <v>22</v>
      </c>
    </row>
    <row r="4" spans="1:10" x14ac:dyDescent="0.25">
      <c r="A4" s="1" t="s">
        <v>30</v>
      </c>
      <c r="G4" s="1" t="s">
        <v>28</v>
      </c>
    </row>
    <row r="5" spans="1:10" x14ac:dyDescent="0.25">
      <c r="A5" s="12" t="s">
        <v>29</v>
      </c>
      <c r="B5" s="2" t="s">
        <v>18</v>
      </c>
      <c r="C5" s="2" t="s">
        <v>19</v>
      </c>
      <c r="D5" s="2" t="s">
        <v>20</v>
      </c>
      <c r="E5" s="2" t="s">
        <v>21</v>
      </c>
      <c r="G5" s="2" t="s">
        <v>18</v>
      </c>
      <c r="H5" s="2" t="s">
        <v>19</v>
      </c>
      <c r="I5" s="2" t="s">
        <v>20</v>
      </c>
      <c r="J5" s="2" t="s">
        <v>21</v>
      </c>
    </row>
    <row r="6" spans="1:10" x14ac:dyDescent="0.25">
      <c r="A6" s="1" t="s">
        <v>24</v>
      </c>
      <c r="B6" s="9">
        <f>EGSnrc!D11</f>
        <v>33171</v>
      </c>
      <c r="C6" s="9">
        <f>Geant4!D11</f>
        <v>33205.4</v>
      </c>
      <c r="D6" s="9">
        <f>MCNP!D11</f>
        <v>33134.9</v>
      </c>
      <c r="E6" s="9">
        <f>Penelope!D11</f>
        <v>33174.300000000003</v>
      </c>
      <c r="G6" s="10">
        <f>EGSnrc!$D$11*EGSnrc!$E$11</f>
        <v>4.9756500000000002E-2</v>
      </c>
      <c r="H6" s="10">
        <f>Geant4!$D$11*Geant4!$E$11</f>
        <v>0.336837</v>
      </c>
      <c r="I6" s="10">
        <f>MCNP!$D$11*MCNP!$E$11</f>
        <v>3.3134900000000003</v>
      </c>
      <c r="J6" s="10">
        <f>Penelope!$D$11*Penelope!$E$11</f>
        <v>1.1000000000000001</v>
      </c>
    </row>
    <row r="7" spans="1:10" x14ac:dyDescent="0.25">
      <c r="A7" s="1" t="s">
        <v>25</v>
      </c>
      <c r="B7" s="9">
        <f>EGSnrc!F11</f>
        <v>30870</v>
      </c>
      <c r="C7" s="9">
        <f>Geant4!F11</f>
        <v>30912.799999999999</v>
      </c>
      <c r="D7" s="9">
        <f>MCNP!F11</f>
        <v>30872.400000000001</v>
      </c>
      <c r="E7" s="9">
        <f>Penelope!F11</f>
        <v>30880.1</v>
      </c>
      <c r="G7" s="10">
        <f>EGSnrc!$F$11*EGSnrc!$G$11</f>
        <v>4.3217999999999999E-2</v>
      </c>
      <c r="H7" s="10">
        <f>Geant4!$F$11*Geant4!$G$11</f>
        <v>0.34391699999999997</v>
      </c>
      <c r="I7" s="10">
        <f>MCNP!$F$11*MCNP!$G$11</f>
        <v>3.0872400000000004</v>
      </c>
      <c r="J7" s="10">
        <f>Penelope!$F$11*Penelope!$G$11</f>
        <v>1.1000000000000001</v>
      </c>
    </row>
    <row r="8" spans="1:10" x14ac:dyDescent="0.25">
      <c r="A8" s="1" t="s">
        <v>24</v>
      </c>
      <c r="B8" s="9">
        <f>EGSnrc!J11</f>
        <v>33189</v>
      </c>
      <c r="C8" s="9">
        <f>Geant4!J11</f>
        <v>33133.800000000003</v>
      </c>
      <c r="D8" s="9">
        <f>MCNP!J11</f>
        <v>33078</v>
      </c>
      <c r="E8" s="9">
        <f>Penelope!J11</f>
        <v>33103.1</v>
      </c>
      <c r="G8" s="10">
        <f>EGSnrc!$J$11*EGSnrc!$K$11</f>
        <v>4.6464599999999995E-2</v>
      </c>
      <c r="H8" s="10">
        <f>Geant4!$J$11*Geant4!$K$11</f>
        <v>0.34473100000000001</v>
      </c>
      <c r="I8" s="10">
        <f>MCNP!$J$11*MCNP!$K$11</f>
        <v>3.3078000000000003</v>
      </c>
      <c r="J8" s="10">
        <f>Penelope!$J$11*Penelope!$K$11</f>
        <v>1.1000000000000001</v>
      </c>
    </row>
    <row r="9" spans="1:10" x14ac:dyDescent="0.25">
      <c r="A9" s="1" t="s">
        <v>25</v>
      </c>
      <c r="B9" s="9">
        <f>EGSnrc!L11</f>
        <v>30967</v>
      </c>
      <c r="C9" s="9">
        <f>Geant4!L11</f>
        <v>30928.400000000001</v>
      </c>
      <c r="D9" s="9">
        <f>MCNP!L11</f>
        <v>30900.7</v>
      </c>
      <c r="E9" s="9">
        <f>Penelope!L11</f>
        <v>30896.400000000001</v>
      </c>
      <c r="G9" s="10">
        <f>EGSnrc!$L$11*EGSnrc!$M$11</f>
        <v>4.6450499999999999E-2</v>
      </c>
      <c r="H9" s="10">
        <f>Geant4!$L$11*Geant4!$M$11</f>
        <v>0.350408</v>
      </c>
      <c r="I9" s="10">
        <f>MCNP!$L$11*MCNP!$M$11</f>
        <v>3.0900700000000003</v>
      </c>
      <c r="J9" s="10">
        <f>Penelope!$L$11*Penelope!$M$11</f>
        <v>1.1000000000000001</v>
      </c>
    </row>
    <row r="10" spans="1:10" x14ac:dyDescent="0.25">
      <c r="A10" s="1"/>
      <c r="B10" s="9"/>
      <c r="C10" s="9"/>
      <c r="D10" s="9"/>
      <c r="E10" s="9"/>
    </row>
    <row r="11" spans="1:10" x14ac:dyDescent="0.25">
      <c r="A11" s="1" t="s">
        <v>0</v>
      </c>
      <c r="B11" s="10"/>
      <c r="C11" s="10"/>
      <c r="D11" s="10"/>
      <c r="E11" s="10"/>
    </row>
    <row r="12" spans="1:10" ht="15" customHeight="1" x14ac:dyDescent="0.25">
      <c r="A12" s="1" t="s">
        <v>24</v>
      </c>
      <c r="B12" s="10"/>
      <c r="C12" s="10"/>
      <c r="D12" s="10"/>
      <c r="E12" s="10"/>
    </row>
    <row r="13" spans="1:10" x14ac:dyDescent="0.25">
      <c r="A13" s="8" t="s">
        <v>10</v>
      </c>
      <c r="B13" s="11" t="s">
        <v>18</v>
      </c>
      <c r="C13" s="11" t="s">
        <v>19</v>
      </c>
      <c r="D13" s="11" t="s">
        <v>20</v>
      </c>
      <c r="E13" s="11" t="s">
        <v>21</v>
      </c>
      <c r="G13" s="2" t="s">
        <v>18</v>
      </c>
      <c r="H13" s="2" t="s">
        <v>19</v>
      </c>
      <c r="I13" s="2" t="s">
        <v>20</v>
      </c>
      <c r="J13" s="2" t="s">
        <v>21</v>
      </c>
    </row>
    <row r="14" spans="1:10" x14ac:dyDescent="0.25">
      <c r="A14" s="2">
        <v>1</v>
      </c>
      <c r="B14" s="9">
        <f>EGSnrc!D16</f>
        <v>26.981999999999999</v>
      </c>
      <c r="C14" s="9">
        <f>Geant4!D16</f>
        <v>27.102799999999998</v>
      </c>
      <c r="D14" s="9">
        <f>MCNP!D16</f>
        <v>26.979300000000002</v>
      </c>
      <c r="E14" s="9">
        <f>Penelope!D16</f>
        <v>26.977924999999999</v>
      </c>
      <c r="G14" s="10">
        <f>EGSnrc!$D16*EGSnrc!$E16</f>
        <v>1.8887399999999999E-3</v>
      </c>
      <c r="H14" s="10">
        <f>Geant4!$D16*Geant4!$E16</f>
        <v>1.37676E-2</v>
      </c>
      <c r="I14" s="10">
        <f>MCNP!$D16*MCNP!$E16</f>
        <v>4.0468950000000004E-2</v>
      </c>
      <c r="J14" s="10">
        <f>Penelope!$D16*Penelope!$E16</f>
        <v>4.4486598324999994E-2</v>
      </c>
    </row>
    <row r="15" spans="1:10" x14ac:dyDescent="0.25">
      <c r="A15" s="2">
        <v>2</v>
      </c>
      <c r="B15" s="9">
        <f>EGSnrc!D17</f>
        <v>26.983000000000001</v>
      </c>
      <c r="C15" s="9">
        <f>Geant4!D17</f>
        <v>27.082999999999998</v>
      </c>
      <c r="D15" s="9">
        <f>MCNP!D17</f>
        <v>27.0106</v>
      </c>
      <c r="E15" s="9">
        <f>Penelope!D17</f>
        <v>26.935793</v>
      </c>
      <c r="G15" s="10">
        <f>EGSnrc!$D17*EGSnrc!$E17</f>
        <v>1.8888099999999999E-3</v>
      </c>
      <c r="H15" s="10">
        <f>Geant4!$D17*Geant4!$E17</f>
        <v>1.37602E-2</v>
      </c>
      <c r="I15" s="10">
        <f>MCNP!$D17*MCNP!$E17</f>
        <v>4.0515900000000001E-2</v>
      </c>
      <c r="J15" s="10">
        <f>Penelope!$D17*Penelope!$E17</f>
        <v>4.4497930035999993E-2</v>
      </c>
    </row>
    <row r="16" spans="1:10" x14ac:dyDescent="0.25">
      <c r="A16" s="2">
        <v>3</v>
      </c>
      <c r="B16" s="9">
        <f>EGSnrc!D18</f>
        <v>36.710999999999999</v>
      </c>
      <c r="C16" s="9">
        <f>Geant4!D18</f>
        <v>36.442300000000003</v>
      </c>
      <c r="D16" s="9">
        <f>MCNP!D18</f>
        <v>36.754100000000001</v>
      </c>
      <c r="E16" s="9">
        <f>Penelope!D18</f>
        <v>36.762039000000001</v>
      </c>
      <c r="G16" s="10">
        <f>EGSnrc!$D18*EGSnrc!$E18</f>
        <v>2.2026599999999999E-3</v>
      </c>
      <c r="H16" s="10">
        <f>Geant4!$D18*Geant4!$E18</f>
        <v>1.6251100000000001E-2</v>
      </c>
      <c r="I16" s="10">
        <f>MCNP!$D18*MCNP!$E18</f>
        <v>4.4104919999999999E-2</v>
      </c>
      <c r="J16" s="10">
        <f>Penelope!$D18*Penelope!$E18</f>
        <v>5.0069897118000001E-2</v>
      </c>
    </row>
    <row r="17" spans="1:10" ht="15" customHeight="1" x14ac:dyDescent="0.25">
      <c r="A17" s="2">
        <v>4</v>
      </c>
      <c r="B17" s="9">
        <f>EGSnrc!D19</f>
        <v>26.977</v>
      </c>
      <c r="C17" s="9">
        <f>Geant4!D19</f>
        <v>27.078600000000002</v>
      </c>
      <c r="D17" s="9">
        <f>MCNP!D19</f>
        <v>27.004300000000001</v>
      </c>
      <c r="E17" s="9">
        <f>Penelope!D19</f>
        <v>26.973281</v>
      </c>
      <c r="G17" s="10">
        <f>EGSnrc!$D19*EGSnrc!$E19</f>
        <v>1.8883899999999998E-3</v>
      </c>
      <c r="H17" s="10">
        <f>Geant4!$D19*Geant4!$E19</f>
        <v>1.37594E-2</v>
      </c>
      <c r="I17" s="10">
        <f>MCNP!$D19*MCNP!$E19</f>
        <v>4.0506449999999999E-2</v>
      </c>
      <c r="J17" s="10">
        <f>Penelope!$D19*Penelope!$E19</f>
        <v>4.4505913649999999E-2</v>
      </c>
    </row>
    <row r="18" spans="1:10" x14ac:dyDescent="0.25">
      <c r="A18" s="2">
        <v>5</v>
      </c>
      <c r="B18" s="9">
        <f>EGSnrc!D20</f>
        <v>26.981999999999999</v>
      </c>
      <c r="C18" s="9">
        <f>Geant4!D20</f>
        <v>27.086099999999998</v>
      </c>
      <c r="D18" s="9">
        <f>MCNP!D20</f>
        <v>26.962199999999999</v>
      </c>
      <c r="E18" s="9">
        <f>Penelope!D20</f>
        <v>27.001591000000001</v>
      </c>
      <c r="G18" s="10">
        <f>EGSnrc!$D20*EGSnrc!$E20</f>
        <v>1.8887399999999999E-3</v>
      </c>
      <c r="H18" s="10">
        <f>Geant4!$D20*Geant4!$E20</f>
        <v>1.3761000000000001E-2</v>
      </c>
      <c r="I18" s="10">
        <f>MCNP!$D20*MCNP!$E20</f>
        <v>4.0443300000000001E-2</v>
      </c>
      <c r="J18" s="10">
        <f>Penelope!$D20*Penelope!$E20</f>
        <v>4.4498621968000002E-2</v>
      </c>
    </row>
    <row r="19" spans="1:10" x14ac:dyDescent="0.25">
      <c r="A19" s="2">
        <v>6</v>
      </c>
      <c r="B19" s="9">
        <f>EGSnrc!D21</f>
        <v>72.616</v>
      </c>
      <c r="C19" s="9">
        <f>Geant4!D21</f>
        <v>73.682000000000002</v>
      </c>
      <c r="D19" s="9">
        <f>MCNP!D21</f>
        <v>72.442099999999996</v>
      </c>
      <c r="E19" s="9">
        <f>Penelope!D21</f>
        <v>72.695061999999993</v>
      </c>
      <c r="G19" s="10">
        <f>EGSnrc!$D21*EGSnrc!$E21</f>
        <v>2.9046400000000004E-3</v>
      </c>
      <c r="H19" s="10">
        <f>Geant4!$D21*Geant4!$E21</f>
        <v>2.2861900000000001E-2</v>
      </c>
      <c r="I19" s="10">
        <f>MCNP!$D21*MCNP!$E21</f>
        <v>6.5197889999999994E-2</v>
      </c>
      <c r="J19" s="10">
        <f>Penelope!$D21*Penelope!$E21</f>
        <v>7.2331586689999991E-2</v>
      </c>
    </row>
    <row r="20" spans="1:10" x14ac:dyDescent="0.25">
      <c r="A20" s="2">
        <v>7</v>
      </c>
      <c r="B20" s="9">
        <f>EGSnrc!D22</f>
        <v>53.603999999999999</v>
      </c>
      <c r="C20" s="9">
        <f>Geant4!D22</f>
        <v>52.615499999999997</v>
      </c>
      <c r="D20" s="9">
        <f>MCNP!D22</f>
        <v>53.526799999999994</v>
      </c>
      <c r="E20" s="9">
        <f>Penelope!D22</f>
        <v>53.634087999999998</v>
      </c>
      <c r="G20" s="10">
        <f>EGSnrc!$D22*EGSnrc!$E22</f>
        <v>2.6802000000000002E-3</v>
      </c>
      <c r="H20" s="10">
        <f>Geant4!$D22*Geant4!$E22</f>
        <v>1.9631699999999998E-2</v>
      </c>
      <c r="I20" s="10">
        <f>MCNP!$D22*MCNP!$E22</f>
        <v>5.3526799999999992E-2</v>
      </c>
      <c r="J20" s="10">
        <f>Penelope!$D22*Penelope!$E22</f>
        <v>6.1196494407999992E-2</v>
      </c>
    </row>
    <row r="21" spans="1:10" x14ac:dyDescent="0.25">
      <c r="A21" s="2">
        <v>8</v>
      </c>
      <c r="B21" s="9">
        <f>EGSnrc!D23</f>
        <v>23.827999999999999</v>
      </c>
      <c r="C21" s="9">
        <f>Geant4!D23</f>
        <v>23.8001</v>
      </c>
      <c r="D21" s="9">
        <f>MCNP!D23</f>
        <v>23.891300000000001</v>
      </c>
      <c r="E21" s="9">
        <f>Penelope!D23</f>
        <v>23.808864</v>
      </c>
      <c r="G21" s="10">
        <f>EGSnrc!$D23*EGSnrc!$E23</f>
        <v>1.6679599999999998E-3</v>
      </c>
      <c r="H21" s="10">
        <f>Geant4!$D23*Geant4!$E23</f>
        <v>1.30844E-2</v>
      </c>
      <c r="I21" s="10">
        <f>MCNP!$D23*MCNP!$E23</f>
        <v>3.5836949999999999E-2</v>
      </c>
      <c r="J21" s="10">
        <f>Penelope!$D23*Penelope!$E23</f>
        <v>4.1713129727999995E-2</v>
      </c>
    </row>
    <row r="22" spans="1:10" x14ac:dyDescent="0.25">
      <c r="A22" s="2">
        <v>9</v>
      </c>
      <c r="B22" s="9">
        <f>EGSnrc!D24</f>
        <v>14.496</v>
      </c>
      <c r="C22" s="9">
        <f>Geant4!D24</f>
        <v>14.8024</v>
      </c>
      <c r="D22" s="9">
        <f>MCNP!D24</f>
        <v>14.5967</v>
      </c>
      <c r="E22" s="9">
        <f>Penelope!D24</f>
        <v>14.485645</v>
      </c>
      <c r="G22" s="10">
        <f>EGSnrc!$D24*EGSnrc!$E24</f>
        <v>1.3046400000000001E-3</v>
      </c>
      <c r="H22" s="10">
        <f>Geant4!$D24*Geant4!$E24</f>
        <v>1.01741E-2</v>
      </c>
      <c r="I22" s="10">
        <f>MCNP!$D24*MCNP!$E24</f>
        <v>2.9193400000000001E-2</v>
      </c>
      <c r="J22" s="10">
        <f>Penelope!$D24*Penelope!$E24</f>
        <v>3.0593682239999996E-2</v>
      </c>
    </row>
    <row r="23" spans="1:10" x14ac:dyDescent="0.25">
      <c r="A23" s="1"/>
      <c r="B23" s="10"/>
      <c r="C23" s="10"/>
      <c r="D23" s="10"/>
      <c r="E23" s="10"/>
    </row>
    <row r="24" spans="1:10" x14ac:dyDescent="0.25">
      <c r="A24" s="1" t="s">
        <v>27</v>
      </c>
      <c r="B24" s="10"/>
      <c r="C24" s="10"/>
      <c r="D24" s="10"/>
      <c r="E24" s="10"/>
    </row>
    <row r="25" spans="1:10" x14ac:dyDescent="0.25">
      <c r="A25" s="8" t="s">
        <v>13</v>
      </c>
      <c r="B25" s="11" t="s">
        <v>18</v>
      </c>
      <c r="C25" s="11" t="s">
        <v>19</v>
      </c>
      <c r="D25" s="11" t="s">
        <v>20</v>
      </c>
      <c r="E25" s="11" t="s">
        <v>21</v>
      </c>
      <c r="G25" s="2" t="s">
        <v>18</v>
      </c>
      <c r="H25" s="2" t="s">
        <v>19</v>
      </c>
      <c r="I25" s="2" t="s">
        <v>20</v>
      </c>
      <c r="J25" s="2" t="s">
        <v>21</v>
      </c>
    </row>
    <row r="26" spans="1:10" x14ac:dyDescent="0.25">
      <c r="A26" s="2">
        <v>1</v>
      </c>
      <c r="B26" s="9">
        <f>EGSnrc!D30</f>
        <v>4.0087999999999999</v>
      </c>
      <c r="C26" s="9">
        <f>Geant4!D30</f>
        <v>4.09457</v>
      </c>
      <c r="D26" s="9">
        <f>MCNP!D30</f>
        <v>4.0872299999999999</v>
      </c>
      <c r="E26" s="9">
        <f>Penelope!D30</f>
        <v>3.997179</v>
      </c>
      <c r="G26" s="10">
        <f>EGSnrc!$D30*EGSnrc!$E30</f>
        <v>8.8193600000000005E-4</v>
      </c>
      <c r="H26" s="10">
        <f>Geant4!$D30*Geant4!$E30</f>
        <v>6.79584E-3</v>
      </c>
      <c r="I26" s="10">
        <f>MCNP!$D30*MCNP!$E30</f>
        <v>1.9618703999999997E-2</v>
      </c>
      <c r="J26" s="10">
        <f>Penelope!$D30*Penelope!$E30</f>
        <v>1.4621680781999999E-2</v>
      </c>
    </row>
    <row r="27" spans="1:10" x14ac:dyDescent="0.25">
      <c r="A27" s="2">
        <v>2</v>
      </c>
      <c r="B27" s="9">
        <f>EGSnrc!D31</f>
        <v>4.16</v>
      </c>
      <c r="C27" s="9">
        <f>Geant4!D31</f>
        <v>4.2436100000000003</v>
      </c>
      <c r="D27" s="9">
        <f>MCNP!D31</f>
        <v>4.2346399999999997</v>
      </c>
      <c r="E27" s="9">
        <f>Penelope!D31</f>
        <v>4.1347079999999998</v>
      </c>
      <c r="G27" s="10">
        <f>EGSnrc!$D31*EGSnrc!$E31</f>
        <v>9.1520000000000002E-4</v>
      </c>
      <c r="H27" s="10">
        <f>Geant4!$D31*Geant4!$E31</f>
        <v>6.9184099999999998E-3</v>
      </c>
      <c r="I27" s="10">
        <f>MCNP!$D31*MCNP!$E31</f>
        <v>1.9902808000000001E-2</v>
      </c>
      <c r="J27" s="10">
        <f>Penelope!$D31*Penelope!$E31</f>
        <v>1.2036134988E-2</v>
      </c>
    </row>
    <row r="28" spans="1:10" x14ac:dyDescent="0.25">
      <c r="A28" s="2">
        <v>3</v>
      </c>
      <c r="B28" s="9">
        <f>EGSnrc!D32</f>
        <v>4.2358000000000002</v>
      </c>
      <c r="C28" s="9">
        <f>Geant4!D32</f>
        <v>4.3348500000000003</v>
      </c>
      <c r="D28" s="9">
        <f>MCNP!D32</f>
        <v>4.2868599999999999</v>
      </c>
      <c r="E28" s="9">
        <f>Penelope!D32</f>
        <v>4.1931989999999999</v>
      </c>
      <c r="G28" s="10">
        <f>EGSnrc!$D32*EGSnrc!$E32</f>
        <v>8.8951800000000006E-4</v>
      </c>
      <c r="H28" s="10">
        <f>Geant4!$D32*Geant4!$E32</f>
        <v>6.9923800000000003E-3</v>
      </c>
      <c r="I28" s="10">
        <f>MCNP!$D32*MCNP!$E32</f>
        <v>1.9719555999999999E-2</v>
      </c>
      <c r="J28" s="10">
        <f>Penelope!$D32*Penelope!$E32</f>
        <v>1.0273337549999999E-2</v>
      </c>
    </row>
    <row r="29" spans="1:10" x14ac:dyDescent="0.25">
      <c r="A29" s="2">
        <v>4</v>
      </c>
      <c r="B29" s="9">
        <f>EGSnrc!D33</f>
        <v>4.2743000000000002</v>
      </c>
      <c r="C29" s="9">
        <f>Geant4!D33</f>
        <v>4.3772500000000001</v>
      </c>
      <c r="D29" s="9">
        <f>MCNP!D33</f>
        <v>4.3788600000000004</v>
      </c>
      <c r="E29" s="9">
        <f>Penelope!D33</f>
        <v>4.2289830000000004</v>
      </c>
      <c r="G29" s="10">
        <f>EGSnrc!$D33*EGSnrc!$E33</f>
        <v>8.9760300000000007E-4</v>
      </c>
      <c r="H29" s="10">
        <f>Geant4!$D33*Geant4!$E33</f>
        <v>7.0264899999999998E-3</v>
      </c>
      <c r="I29" s="10">
        <f>MCNP!$D33*MCNP!$E33</f>
        <v>2.0142756000000001E-2</v>
      </c>
      <c r="J29" s="10">
        <f>Penelope!$D33*Penelope!$E33</f>
        <v>9.9423390330000017E-3</v>
      </c>
    </row>
    <row r="30" spans="1:10" x14ac:dyDescent="0.25">
      <c r="A30" s="2">
        <v>5</v>
      </c>
      <c r="B30" s="9">
        <f>EGSnrc!D34</f>
        <v>4.3155999999999999</v>
      </c>
      <c r="C30" s="9">
        <f>Geant4!D34</f>
        <v>4.4166600000000003</v>
      </c>
      <c r="D30" s="9">
        <f>MCNP!D34</f>
        <v>4.4364100000000004</v>
      </c>
      <c r="E30" s="9">
        <f>Penelope!D34</f>
        <v>4.2826500000000003</v>
      </c>
      <c r="G30" s="10">
        <f>EGSnrc!$D34*EGSnrc!$E34</f>
        <v>9.0627600000000002E-4</v>
      </c>
      <c r="H30" s="10">
        <f>Geant4!$D34*Geant4!$E34</f>
        <v>7.0580499999999997E-3</v>
      </c>
      <c r="I30" s="10">
        <f>MCNP!$D34*MCNP!$E34</f>
        <v>2.0407486000000002E-2</v>
      </c>
      <c r="J30" s="10">
        <f>Penelope!$D34*Penelope!$E34</f>
        <v>9.6102666000000003E-3</v>
      </c>
    </row>
    <row r="31" spans="1:10" x14ac:dyDescent="0.25">
      <c r="A31" s="2">
        <v>6</v>
      </c>
      <c r="B31" s="9">
        <f>EGSnrc!D35</f>
        <v>4.2384000000000004</v>
      </c>
      <c r="C31" s="9">
        <f>Geant4!D35</f>
        <v>4.3272199999999996</v>
      </c>
      <c r="D31" s="9">
        <f>MCNP!D35</f>
        <v>4.3072400000000002</v>
      </c>
      <c r="E31" s="9">
        <f>Penelope!D35</f>
        <v>4.1792670000000003</v>
      </c>
      <c r="G31" s="10">
        <f>EGSnrc!$D35*EGSnrc!$E35</f>
        <v>8.9006400000000009E-4</v>
      </c>
      <c r="H31" s="10">
        <f>Geant4!$D35*Geant4!$E35</f>
        <v>6.9862199999999987E-3</v>
      </c>
      <c r="I31" s="10">
        <f>MCNP!$D35*MCNP!$E35</f>
        <v>1.9813304E-2</v>
      </c>
      <c r="J31" s="10">
        <f>Penelope!$D35*Penelope!$E35</f>
        <v>1.0255921218000001E-2</v>
      </c>
    </row>
    <row r="32" spans="1:10" x14ac:dyDescent="0.25">
      <c r="A32" s="2">
        <v>7</v>
      </c>
      <c r="B32" s="9">
        <f>EGSnrc!D36</f>
        <v>4.0109000000000004</v>
      </c>
      <c r="C32" s="9">
        <f>Geant4!D36</f>
        <v>4.10114</v>
      </c>
      <c r="D32" s="9">
        <f>MCNP!D36</f>
        <v>4.0740499999999997</v>
      </c>
      <c r="E32" s="9">
        <f>Penelope!D36</f>
        <v>3.9756960000000001</v>
      </c>
      <c r="G32" s="10">
        <f>EGSnrc!$D36*EGSnrc!$E36</f>
        <v>8.8239800000000006E-4</v>
      </c>
      <c r="H32" s="10">
        <f>Geant4!$D36*Geant4!$E36</f>
        <v>6.8012799999999998E-3</v>
      </c>
      <c r="I32" s="10">
        <f>MCNP!$D36*MCNP!$E36</f>
        <v>1.9555439999999997E-2</v>
      </c>
      <c r="J32" s="10">
        <f>Penelope!$D36*Penelope!$E36</f>
        <v>1.457092584E-2</v>
      </c>
    </row>
    <row r="33" spans="1:10" x14ac:dyDescent="0.25">
      <c r="A33" s="1"/>
      <c r="B33" s="10"/>
      <c r="C33" s="10"/>
      <c r="D33" s="10"/>
      <c r="E33" s="10"/>
    </row>
    <row r="34" spans="1:10" x14ac:dyDescent="0.25">
      <c r="A34" s="1" t="s">
        <v>26</v>
      </c>
      <c r="B34" s="10"/>
      <c r="C34" s="10"/>
      <c r="D34" s="10"/>
      <c r="E34" s="10"/>
    </row>
    <row r="35" spans="1:10" x14ac:dyDescent="0.25">
      <c r="A35" s="8" t="s">
        <v>13</v>
      </c>
      <c r="B35" s="11" t="s">
        <v>18</v>
      </c>
      <c r="C35" s="11" t="s">
        <v>19</v>
      </c>
      <c r="D35" s="11" t="s">
        <v>20</v>
      </c>
      <c r="E35" s="11" t="s">
        <v>21</v>
      </c>
      <c r="G35" s="2" t="s">
        <v>18</v>
      </c>
      <c r="H35" s="2" t="s">
        <v>19</v>
      </c>
      <c r="I35" s="2" t="s">
        <v>20</v>
      </c>
      <c r="J35" s="2" t="s">
        <v>21</v>
      </c>
    </row>
    <row r="36" spans="1:10" x14ac:dyDescent="0.25">
      <c r="A36" s="2">
        <v>1</v>
      </c>
      <c r="B36" s="9">
        <f>EGSnrc!D41</f>
        <v>4.1357999999999997</v>
      </c>
      <c r="C36" s="9">
        <f>Geant4!D41</f>
        <v>4.1255199999999999</v>
      </c>
      <c r="D36" s="9">
        <f>MCNP!D41</f>
        <v>4.1817700000000002</v>
      </c>
      <c r="E36" s="9">
        <f>Penelope!D41</f>
        <v>4.1216889999999999</v>
      </c>
      <c r="G36" s="10">
        <f>EGSnrc!$D41*EGSnrc!$E41</f>
        <v>8.2715999999999996E-4</v>
      </c>
      <c r="H36" s="10">
        <f>Geant4!$D41*Geant4!$E41</f>
        <v>6.4444599999999999E-3</v>
      </c>
      <c r="I36" s="10">
        <f>MCNP!$D41*MCNP!$E41</f>
        <v>1.8399788000000004E-2</v>
      </c>
      <c r="J36" s="10">
        <f>Penelope!$D41*Penelope!$E41</f>
        <v>0</v>
      </c>
    </row>
    <row r="37" spans="1:10" x14ac:dyDescent="0.25">
      <c r="A37" s="2">
        <v>2</v>
      </c>
      <c r="B37" s="9">
        <f>EGSnrc!D42</f>
        <v>7.9511000000000003</v>
      </c>
      <c r="C37" s="9">
        <f>Geant4!D42</f>
        <v>7.9462900000000003</v>
      </c>
      <c r="D37" s="9">
        <f>MCNP!D42</f>
        <v>8.0269999999999992</v>
      </c>
      <c r="E37" s="9">
        <f>Penelope!D42</f>
        <v>7.9215</v>
      </c>
      <c r="G37" s="10">
        <f>EGSnrc!$D42*EGSnrc!$E42</f>
        <v>1.1926649999999999E-3</v>
      </c>
      <c r="H37" s="10">
        <f>Geant4!$D42*Geant4!$E42</f>
        <v>8.8751500000000001E-3</v>
      </c>
      <c r="I37" s="10">
        <f>MCNP!$D42*MCNP!$E42</f>
        <v>2.5686399999999998E-2</v>
      </c>
      <c r="J37" s="10">
        <f>Penelope!$D42*Penelope!$E42</f>
        <v>0</v>
      </c>
    </row>
    <row r="38" spans="1:10" x14ac:dyDescent="0.25">
      <c r="A38" s="2">
        <v>3</v>
      </c>
      <c r="B38" s="9">
        <f>EGSnrc!D43</f>
        <v>12.72</v>
      </c>
      <c r="C38" s="9">
        <f>Geant4!D43</f>
        <v>12.735900000000001</v>
      </c>
      <c r="D38" s="9">
        <f>MCNP!D43</f>
        <v>12.788500000000001</v>
      </c>
      <c r="E38" s="9">
        <f>Penelope!D43</f>
        <v>12.70251</v>
      </c>
      <c r="G38" s="10">
        <f>EGSnrc!$D43*EGSnrc!$E43</f>
        <v>1.5264E-3</v>
      </c>
      <c r="H38" s="10">
        <f>Geant4!$D43*Geant4!$E43</f>
        <v>1.1194300000000001E-2</v>
      </c>
      <c r="I38" s="10">
        <f>MCNP!$D43*MCNP!$E43</f>
        <v>3.197125E-2</v>
      </c>
      <c r="J38" s="10">
        <f>Penelope!$D43*Penelope!$E43</f>
        <v>0</v>
      </c>
    </row>
    <row r="39" spans="1:10" x14ac:dyDescent="0.25">
      <c r="A39" s="2">
        <v>4</v>
      </c>
      <c r="B39" s="9">
        <f>EGSnrc!D44</f>
        <v>14.164</v>
      </c>
      <c r="C39" s="9">
        <f>Geant4!D44</f>
        <v>14.1517</v>
      </c>
      <c r="D39" s="9">
        <f>MCNP!D44</f>
        <v>14.2485</v>
      </c>
      <c r="E39" s="9">
        <f>Penelope!D44</f>
        <v>14.143383</v>
      </c>
      <c r="G39" s="10">
        <f>EGSnrc!$D44*EGSnrc!$E44</f>
        <v>1.5580400000000001E-3</v>
      </c>
      <c r="H39" s="10">
        <f>Geant4!$D44*Geant4!$E44</f>
        <v>1.1772100000000001E-2</v>
      </c>
      <c r="I39" s="10">
        <f>MCNP!$D44*MCNP!$E44</f>
        <v>3.4196399999999995E-2</v>
      </c>
      <c r="J39" s="10">
        <f>Penelope!$D44*Penelope!$E44</f>
        <v>0</v>
      </c>
    </row>
    <row r="40" spans="1:10" x14ac:dyDescent="0.25">
      <c r="A40" s="2">
        <v>5</v>
      </c>
      <c r="B40" s="9">
        <f>EGSnrc!D45</f>
        <v>15.817</v>
      </c>
      <c r="C40" s="9">
        <f>Geant4!D45</f>
        <v>15.819100000000001</v>
      </c>
      <c r="D40" s="9">
        <f>MCNP!D45</f>
        <v>15.9498</v>
      </c>
      <c r="E40" s="9">
        <f>Penelope!D45</f>
        <v>15.766947</v>
      </c>
      <c r="G40" s="10">
        <f>EGSnrc!$D45*EGSnrc!$E45</f>
        <v>1.5817000000000001E-3</v>
      </c>
      <c r="H40" s="10">
        <f>Geant4!$D45*Geant4!$E45</f>
        <v>1.24177E-2</v>
      </c>
      <c r="I40" s="10">
        <f>MCNP!$D45*MCNP!$E45</f>
        <v>3.5089559999999999E-2</v>
      </c>
      <c r="J40" s="10">
        <f>Penelope!$D45*Penelope!$E45</f>
        <v>0</v>
      </c>
    </row>
    <row r="41" spans="1:10" x14ac:dyDescent="0.25">
      <c r="A41" s="2">
        <v>6</v>
      </c>
      <c r="B41" s="9">
        <f>EGSnrc!D46</f>
        <v>12.723000000000001</v>
      </c>
      <c r="C41" s="9">
        <f>Geant4!D46</f>
        <v>12.726800000000001</v>
      </c>
      <c r="D41" s="9">
        <f>MCNP!D46</f>
        <v>12.865399999999999</v>
      </c>
      <c r="E41" s="9">
        <f>Penelope!D46</f>
        <v>12.69153</v>
      </c>
      <c r="G41" s="10">
        <f>EGSnrc!$D46*EGSnrc!$E46</f>
        <v>1.5267600000000001E-3</v>
      </c>
      <c r="H41" s="10">
        <f>Geant4!$D46*Geant4!$E46</f>
        <v>1.1190200000000001E-2</v>
      </c>
      <c r="I41" s="10">
        <f>MCNP!$D46*MCNP!$E46</f>
        <v>3.2163499999999998E-2</v>
      </c>
      <c r="J41" s="10">
        <f>Penelope!$D46*Penelope!$E46</f>
        <v>0</v>
      </c>
    </row>
    <row r="42" spans="1:10" x14ac:dyDescent="0.25">
      <c r="A42" s="2">
        <v>7</v>
      </c>
      <c r="B42" s="9">
        <f>EGSnrc!D47</f>
        <v>4.1364000000000001</v>
      </c>
      <c r="C42" s="9">
        <f>Geant4!D47</f>
        <v>4.1117600000000003</v>
      </c>
      <c r="D42" s="9">
        <f>MCNP!D47</f>
        <v>4.1911800000000001</v>
      </c>
      <c r="E42" s="9">
        <f>Penelope!D47</f>
        <v>4.1276659999999996</v>
      </c>
      <c r="G42" s="10">
        <f>EGSnrc!$D47*EGSnrc!$E47</f>
        <v>8.2728000000000001E-4</v>
      </c>
      <c r="H42" s="10">
        <f>Geant4!$D47*Geant4!$E47</f>
        <v>6.4327899999999999E-3</v>
      </c>
      <c r="I42" s="10">
        <f>MCNP!$D47*MCNP!$E47</f>
        <v>1.8441192000000002E-2</v>
      </c>
      <c r="J42" s="10">
        <f>Penelope!$D47*Penelope!$E47</f>
        <v>0</v>
      </c>
    </row>
    <row r="43" spans="1:10" x14ac:dyDescent="0.25">
      <c r="A43" s="1"/>
      <c r="B43" s="10"/>
      <c r="C43" s="10"/>
      <c r="D43" s="10"/>
      <c r="E43" s="10"/>
    </row>
    <row r="44" spans="1:10" x14ac:dyDescent="0.25">
      <c r="A44" s="1"/>
      <c r="B44" s="10"/>
      <c r="C44" s="10"/>
      <c r="D44" s="10"/>
      <c r="E44" s="10"/>
    </row>
    <row r="45" spans="1:10" x14ac:dyDescent="0.25">
      <c r="A45" s="8" t="s">
        <v>15</v>
      </c>
      <c r="B45" s="10"/>
      <c r="C45" s="10"/>
      <c r="D45" s="10"/>
      <c r="E45" s="10"/>
    </row>
    <row r="46" spans="1:10" x14ac:dyDescent="0.25">
      <c r="A46" s="8" t="s">
        <v>13</v>
      </c>
      <c r="B46" s="11" t="s">
        <v>18</v>
      </c>
      <c r="C46" s="11" t="s">
        <v>19</v>
      </c>
      <c r="D46" s="11" t="s">
        <v>20</v>
      </c>
      <c r="E46" s="11" t="s">
        <v>21</v>
      </c>
      <c r="G46" s="2" t="s">
        <v>18</v>
      </c>
      <c r="H46" s="2" t="s">
        <v>19</v>
      </c>
      <c r="I46" s="2" t="s">
        <v>20</v>
      </c>
      <c r="J46" s="2" t="s">
        <v>21</v>
      </c>
    </row>
    <row r="47" spans="1:10" x14ac:dyDescent="0.25">
      <c r="A47" s="2">
        <v>1</v>
      </c>
      <c r="B47" s="9">
        <f>EGSnrc!D52</f>
        <v>0.93799999999999994</v>
      </c>
      <c r="C47" s="9">
        <f>Geant4!D52</f>
        <v>0.95012200000000002</v>
      </c>
      <c r="D47" s="9">
        <f>MCNP!D52</f>
        <v>0</v>
      </c>
      <c r="E47" s="9">
        <f>Penelope!D52</f>
        <v>0.93906000000000001</v>
      </c>
      <c r="G47" s="10">
        <f>EGSnrc!$D52*EGSnrc!$E52</f>
        <v>4.2209999999999996E-4</v>
      </c>
      <c r="H47" s="10">
        <f>Geant4!$D52*Geant4!$E52</f>
        <v>3.2394199999999998E-3</v>
      </c>
      <c r="I47" s="10">
        <f>MCNP!$D52*MCNP!$E52</f>
        <v>0</v>
      </c>
      <c r="J47" s="10">
        <f>Penelope!$D52*Penelope!$E52</f>
        <v>0</v>
      </c>
    </row>
    <row r="48" spans="1:10" x14ac:dyDescent="0.25">
      <c r="A48" s="2">
        <v>2</v>
      </c>
      <c r="B48" s="9">
        <f>EGSnrc!D53</f>
        <v>1.7403999999999999</v>
      </c>
      <c r="C48" s="9">
        <f>Geant4!D53</f>
        <v>1.7525900000000001</v>
      </c>
      <c r="D48" s="9">
        <f>MCNP!D53</f>
        <v>0</v>
      </c>
      <c r="E48" s="9">
        <f>Penelope!D53</f>
        <v>1.741698</v>
      </c>
      <c r="G48" s="10">
        <f>EGSnrc!$D53*EGSnrc!$E53</f>
        <v>5.7433199999999999E-4</v>
      </c>
      <c r="H48" s="10">
        <f>Geant4!$D53*Geant4!$E53</f>
        <v>4.3962699999999999E-3</v>
      </c>
      <c r="I48" s="10">
        <f>MCNP!$D53*MCNP!$E53</f>
        <v>0</v>
      </c>
      <c r="J48" s="10">
        <f>Penelope!$D53*Penelope!$E53</f>
        <v>0</v>
      </c>
    </row>
    <row r="49" spans="1:10" x14ac:dyDescent="0.25">
      <c r="A49" s="2">
        <v>3</v>
      </c>
      <c r="B49" s="9">
        <f>EGSnrc!D54</f>
        <v>2.7513000000000001</v>
      </c>
      <c r="C49" s="9">
        <f>Geant4!D54</f>
        <v>2.7741099999999999</v>
      </c>
      <c r="D49" s="9">
        <f>MCNP!D54</f>
        <v>0</v>
      </c>
      <c r="E49" s="9">
        <f>Penelope!D54</f>
        <v>2.749689</v>
      </c>
      <c r="G49" s="10">
        <f>EGSnrc!$D54*EGSnrc!$E54</f>
        <v>7.1533799999999993E-4</v>
      </c>
      <c r="H49" s="10">
        <f>Geant4!$D54*Geant4!$E54</f>
        <v>5.5328799999999996E-3</v>
      </c>
      <c r="I49" s="10">
        <f>MCNP!$D54*MCNP!$E54</f>
        <v>0</v>
      </c>
      <c r="J49" s="10">
        <f>Penelope!$D54*Penelope!$E54</f>
        <v>0</v>
      </c>
    </row>
    <row r="50" spans="1:10" x14ac:dyDescent="0.25">
      <c r="A50" s="2">
        <v>4</v>
      </c>
      <c r="B50" s="9">
        <f>EGSnrc!D55</f>
        <v>2.9786000000000001</v>
      </c>
      <c r="C50" s="9">
        <f>Geant4!D55</f>
        <v>2.9938099999999999</v>
      </c>
      <c r="D50" s="9">
        <f>MCNP!D55</f>
        <v>0</v>
      </c>
      <c r="E50" s="9">
        <f>Penelope!D55</f>
        <v>2.9766509999999999</v>
      </c>
      <c r="G50" s="10">
        <f>EGSnrc!$D55*EGSnrc!$E55</f>
        <v>7.4465000000000002E-4</v>
      </c>
      <c r="H50" s="10">
        <f>Geant4!$D55*Geant4!$E55</f>
        <v>5.74443E-3</v>
      </c>
      <c r="I50" s="10">
        <f>MCNP!$D55*MCNP!$E55</f>
        <v>0</v>
      </c>
      <c r="J50" s="10">
        <f>Penelope!$D55*Penelope!$E55</f>
        <v>0</v>
      </c>
    </row>
    <row r="51" spans="1:10" x14ac:dyDescent="0.25">
      <c r="A51" s="2">
        <v>5</v>
      </c>
      <c r="B51" s="9">
        <f>EGSnrc!D56</f>
        <v>3.2319</v>
      </c>
      <c r="C51" s="9">
        <f>Geant4!D56</f>
        <v>3.2502</v>
      </c>
      <c r="D51" s="9">
        <f>MCNP!D56</f>
        <v>0</v>
      </c>
      <c r="E51" s="9">
        <f>Penelope!D56</f>
        <v>3.219417</v>
      </c>
      <c r="G51" s="10">
        <f>EGSnrc!$D56*EGSnrc!$E56</f>
        <v>7.75656E-4</v>
      </c>
      <c r="H51" s="10">
        <f>Geant4!$D56*Geant4!$E56</f>
        <v>5.9819299999999999E-3</v>
      </c>
      <c r="I51" s="10">
        <f>MCNP!$D56*MCNP!$E56</f>
        <v>0</v>
      </c>
      <c r="J51" s="10">
        <f>Penelope!$D56*Penelope!$E56</f>
        <v>0</v>
      </c>
    </row>
    <row r="52" spans="1:10" x14ac:dyDescent="0.25">
      <c r="A52" s="2">
        <v>6</v>
      </c>
      <c r="B52" s="9">
        <f>EGSnrc!D57</f>
        <v>2.7501000000000002</v>
      </c>
      <c r="C52" s="9">
        <f>Geant4!D57</f>
        <v>2.77121</v>
      </c>
      <c r="D52" s="9">
        <f>MCNP!D57</f>
        <v>0</v>
      </c>
      <c r="E52" s="9">
        <f>Penelope!D57</f>
        <v>2.7326069999999998</v>
      </c>
      <c r="G52" s="10">
        <f>EGSnrc!$D57*EGSnrc!$E57</f>
        <v>7.1502600000000001E-4</v>
      </c>
      <c r="H52" s="10">
        <f>Geant4!$D57*Geant4!$E57</f>
        <v>5.5299200000000007E-3</v>
      </c>
      <c r="I52" s="10">
        <f>MCNP!$D57*MCNP!$E57</f>
        <v>0</v>
      </c>
      <c r="J52" s="10">
        <f>Penelope!$D57*Penelope!$E57</f>
        <v>0</v>
      </c>
    </row>
    <row r="53" spans="1:10" x14ac:dyDescent="0.25">
      <c r="A53" s="2">
        <v>7</v>
      </c>
      <c r="B53" s="9">
        <f>EGSnrc!D58</f>
        <v>0.93791999999999998</v>
      </c>
      <c r="C53" s="9">
        <f>Geant4!D58</f>
        <v>0.94368300000000005</v>
      </c>
      <c r="D53" s="9">
        <f>MCNP!D58</f>
        <v>0</v>
      </c>
      <c r="E53" s="9">
        <f>Penelope!D58</f>
        <v>0.93424499999999999</v>
      </c>
      <c r="G53" s="10">
        <f>EGSnrc!$D58*EGSnrc!$E58</f>
        <v>4.2206399999999999E-4</v>
      </c>
      <c r="H53" s="10">
        <f>Geant4!$D58*Geant4!$E58</f>
        <v>3.2283699999999999E-3</v>
      </c>
      <c r="I53" s="10">
        <f>MCNP!$D58*MCNP!$E58</f>
        <v>0</v>
      </c>
      <c r="J53" s="10">
        <f>Penelope!$D58*Penelope!$E58</f>
        <v>0</v>
      </c>
    </row>
    <row r="54" spans="1:10" x14ac:dyDescent="0.25">
      <c r="A54" s="1"/>
      <c r="B54" s="10"/>
      <c r="C54" s="10"/>
      <c r="D54" s="10"/>
      <c r="E54" s="10"/>
    </row>
    <row r="55" spans="1:10" x14ac:dyDescent="0.25">
      <c r="A55" s="1"/>
      <c r="B55" s="10"/>
      <c r="C55" s="10"/>
      <c r="D55" s="10"/>
      <c r="E55" s="10"/>
    </row>
    <row r="56" spans="1:10" x14ac:dyDescent="0.25">
      <c r="A56" s="8" t="s">
        <v>16</v>
      </c>
      <c r="B56" s="10"/>
      <c r="C56" s="10"/>
      <c r="D56" s="10"/>
      <c r="E56" s="10"/>
    </row>
    <row r="57" spans="1:10" x14ac:dyDescent="0.25">
      <c r="A57" s="8" t="s">
        <v>13</v>
      </c>
      <c r="B57" s="11" t="s">
        <v>18</v>
      </c>
      <c r="C57" s="11" t="s">
        <v>19</v>
      </c>
      <c r="D57" s="11" t="s">
        <v>20</v>
      </c>
      <c r="E57" s="11" t="s">
        <v>21</v>
      </c>
      <c r="G57" s="2" t="s">
        <v>18</v>
      </c>
      <c r="H57" s="2" t="s">
        <v>19</v>
      </c>
      <c r="I57" s="2" t="s">
        <v>20</v>
      </c>
      <c r="J57" s="2" t="s">
        <v>21</v>
      </c>
    </row>
    <row r="58" spans="1:10" x14ac:dyDescent="0.25">
      <c r="A58" s="2">
        <v>1</v>
      </c>
      <c r="B58" s="9">
        <f>EGSnrc!D63</f>
        <v>0.51702000000000004</v>
      </c>
      <c r="C58" s="9">
        <f>Geant4!D63</f>
        <v>0.52762399999999998</v>
      </c>
      <c r="D58" s="9">
        <f>MCNP!D63</f>
        <v>0</v>
      </c>
      <c r="E58" s="9">
        <f>Penelope!D63</f>
        <v>0.51067399999999996</v>
      </c>
      <c r="G58" s="10">
        <f>EGSnrc!$D63*EGSnrc!$E63</f>
        <v>3.1538220000000002E-4</v>
      </c>
      <c r="H58" s="10">
        <f>Geant4!$D63*Geant4!$E63</f>
        <v>2.4395699999999998E-3</v>
      </c>
      <c r="I58" s="10">
        <f>MCNP!$D63*MCNP!$E63</f>
        <v>0</v>
      </c>
      <c r="J58" s="10">
        <f>Penelope!$D63*Penelope!$E63</f>
        <v>0</v>
      </c>
    </row>
    <row r="59" spans="1:10" x14ac:dyDescent="0.25">
      <c r="A59" s="2">
        <v>2</v>
      </c>
      <c r="B59" s="9">
        <f>EGSnrc!D64</f>
        <v>0.72404000000000002</v>
      </c>
      <c r="C59" s="9">
        <f>Geant4!D64</f>
        <v>0.74220900000000001</v>
      </c>
      <c r="D59" s="9">
        <f>MCNP!D64</f>
        <v>0</v>
      </c>
      <c r="E59" s="9">
        <f>Penelope!D64</f>
        <v>0.71754899999999999</v>
      </c>
      <c r="G59" s="10">
        <f>EGSnrc!$D64*EGSnrc!$E64</f>
        <v>3.7650079999999999E-4</v>
      </c>
      <c r="H59" s="10">
        <f>Geant4!$D64*Geant4!$E64</f>
        <v>2.8934400000000002E-3</v>
      </c>
      <c r="I59" s="10">
        <f>MCNP!$D64*MCNP!$E64</f>
        <v>0</v>
      </c>
      <c r="J59" s="10">
        <f>Penelope!$D64*Penelope!$E64</f>
        <v>0</v>
      </c>
    </row>
    <row r="60" spans="1:10" x14ac:dyDescent="0.25">
      <c r="A60" s="2">
        <v>3</v>
      </c>
      <c r="B60" s="9">
        <f>EGSnrc!D65</f>
        <v>0.99678</v>
      </c>
      <c r="C60" s="9">
        <f>Geant4!D65</f>
        <v>1.02668</v>
      </c>
      <c r="D60" s="9">
        <f>MCNP!D65</f>
        <v>0</v>
      </c>
      <c r="E60" s="9">
        <f>Penelope!D65</f>
        <v>0.989514</v>
      </c>
      <c r="G60" s="10">
        <f>EGSnrc!$D65*EGSnrc!$E65</f>
        <v>4.385832E-4</v>
      </c>
      <c r="H60" s="10">
        <f>Geant4!$D65*Geant4!$E65</f>
        <v>3.40303E-3</v>
      </c>
      <c r="I60" s="10">
        <f>MCNP!$D65*MCNP!$E65</f>
        <v>0</v>
      </c>
      <c r="J60" s="10">
        <f>Penelope!$D65*Penelope!$E65</f>
        <v>0</v>
      </c>
    </row>
    <row r="61" spans="1:10" x14ac:dyDescent="0.25">
      <c r="A61" s="2">
        <v>4</v>
      </c>
      <c r="B61" s="9">
        <f>EGSnrc!D66</f>
        <v>1.0214000000000001</v>
      </c>
      <c r="C61" s="9">
        <f>Geant4!D66</f>
        <v>1.0507200000000001</v>
      </c>
      <c r="D61" s="9">
        <f>MCNP!D66</f>
        <v>0</v>
      </c>
      <c r="E61" s="9">
        <f>Penelope!D66</f>
        <v>1.015002</v>
      </c>
      <c r="G61" s="10">
        <f>EGSnrc!$D66*EGSnrc!$E66</f>
        <v>4.4941600000000006E-4</v>
      </c>
      <c r="H61" s="10">
        <f>Geant4!$D66*Geant4!$E66</f>
        <v>3.4426399999999998E-3</v>
      </c>
      <c r="I61" s="10">
        <f>MCNP!$D66*MCNP!$E66</f>
        <v>0</v>
      </c>
      <c r="J61" s="10">
        <f>Penelope!$D66*Penelope!$E66</f>
        <v>0</v>
      </c>
    </row>
    <row r="62" spans="1:10" x14ac:dyDescent="0.25">
      <c r="A62" s="2">
        <v>5</v>
      </c>
      <c r="B62" s="9">
        <f>EGSnrc!D67</f>
        <v>1.0476000000000001</v>
      </c>
      <c r="C62" s="9">
        <f>Geant4!D67</f>
        <v>1.07629</v>
      </c>
      <c r="D62" s="9">
        <f>MCNP!D67</f>
        <v>0</v>
      </c>
      <c r="E62" s="9">
        <f>Penelope!D67</f>
        <v>1.03545</v>
      </c>
      <c r="G62" s="10">
        <f>EGSnrc!$D67*EGSnrc!$E67</f>
        <v>4.5046800000000004E-4</v>
      </c>
      <c r="H62" s="10">
        <f>Geant4!$D67*Geant4!$E67</f>
        <v>3.4842800000000002E-3</v>
      </c>
      <c r="I62" s="10">
        <f>MCNP!$D67*MCNP!$E67</f>
        <v>0</v>
      </c>
      <c r="J62" s="10">
        <f>Penelope!$D67*Penelope!$E67</f>
        <v>0</v>
      </c>
    </row>
    <row r="63" spans="1:10" x14ac:dyDescent="0.25">
      <c r="A63" s="2">
        <v>6</v>
      </c>
      <c r="B63" s="9">
        <f>EGSnrc!D68</f>
        <v>0.99846000000000001</v>
      </c>
      <c r="C63" s="9">
        <f>Geant4!D68</f>
        <v>1.0248699999999999</v>
      </c>
      <c r="D63" s="9">
        <f>MCNP!D68</f>
        <v>0</v>
      </c>
      <c r="E63" s="9">
        <f>Penelope!D68</f>
        <v>0.99410399999999999</v>
      </c>
      <c r="G63" s="10">
        <f>EGSnrc!$D68*EGSnrc!$E68</f>
        <v>4.3932240000000005E-4</v>
      </c>
      <c r="H63" s="10">
        <f>Geant4!$D68*Geant4!$E68</f>
        <v>3.4000300000000001E-3</v>
      </c>
      <c r="I63" s="10">
        <f>MCNP!$D68*MCNP!$E68</f>
        <v>0</v>
      </c>
      <c r="J63" s="10">
        <f>Penelope!$D68*Penelope!$E68</f>
        <v>0</v>
      </c>
    </row>
    <row r="64" spans="1:10" x14ac:dyDescent="0.25">
      <c r="A64" s="2">
        <v>7</v>
      </c>
      <c r="B64" s="9">
        <f>EGSnrc!D69</f>
        <v>0.51754</v>
      </c>
      <c r="C64" s="9">
        <f>Geant4!D69</f>
        <v>0.52786999999999995</v>
      </c>
      <c r="D64" s="9">
        <f>MCNP!D69</f>
        <v>0</v>
      </c>
      <c r="E64" s="9">
        <f>Penelope!D69</f>
        <v>0.51555200000000001</v>
      </c>
      <c r="G64" s="10">
        <f>EGSnrc!$D69*EGSnrc!$E69</f>
        <v>3.1569939999999999E-4</v>
      </c>
      <c r="H64" s="10">
        <f>Geant4!$D69*Geant4!$E69</f>
        <v>2.4401499999999999E-3</v>
      </c>
      <c r="I64" s="10">
        <f>MCNP!$D69*MCNP!$E69</f>
        <v>0</v>
      </c>
      <c r="J64" s="10">
        <f>Penelope!$D69*Penelope!$E69</f>
        <v>0</v>
      </c>
    </row>
    <row r="65" spans="1:10" x14ac:dyDescent="0.25">
      <c r="A65" s="1"/>
      <c r="B65" s="10"/>
      <c r="C65" s="10"/>
      <c r="D65" s="10"/>
      <c r="E65" s="10"/>
    </row>
    <row r="66" spans="1:10" x14ac:dyDescent="0.25">
      <c r="A66" s="1"/>
      <c r="B66" s="10"/>
      <c r="C66" s="10"/>
      <c r="D66" s="10"/>
      <c r="E66" s="10"/>
    </row>
    <row r="67" spans="1:10" x14ac:dyDescent="0.25">
      <c r="A67" s="8" t="s">
        <v>17</v>
      </c>
      <c r="B67" s="10"/>
      <c r="C67" s="10"/>
      <c r="D67" s="10"/>
      <c r="E67" s="10"/>
    </row>
    <row r="68" spans="1:10" x14ac:dyDescent="0.25">
      <c r="A68" s="8" t="s">
        <v>13</v>
      </c>
      <c r="B68" s="11" t="s">
        <v>18</v>
      </c>
      <c r="C68" s="11" t="s">
        <v>19</v>
      </c>
      <c r="D68" s="11" t="s">
        <v>20</v>
      </c>
      <c r="E68" s="11" t="s">
        <v>21</v>
      </c>
      <c r="G68" s="2" t="s">
        <v>18</v>
      </c>
      <c r="H68" s="2" t="s">
        <v>19</v>
      </c>
      <c r="I68" s="2" t="s">
        <v>20</v>
      </c>
      <c r="J68" s="2" t="s">
        <v>21</v>
      </c>
    </row>
    <row r="69" spans="1:10" x14ac:dyDescent="0.25">
      <c r="A69" s="2">
        <v>1</v>
      </c>
      <c r="B69" s="9">
        <f>EGSnrc!D74</f>
        <v>2.6644000000000001</v>
      </c>
      <c r="C69" s="9">
        <f>Geant4!D74</f>
        <v>2.64777</v>
      </c>
      <c r="D69" s="9">
        <f>MCNP!D74</f>
        <v>0</v>
      </c>
      <c r="E69" s="9">
        <f>Penelope!D74</f>
        <v>2.6719559999999998</v>
      </c>
      <c r="G69" s="10">
        <f>EGSnrc!$D74*EGSnrc!$E74</f>
        <v>6.6610000000000009E-4</v>
      </c>
      <c r="H69" s="10">
        <f>Geant4!$D74*Geant4!$E74</f>
        <v>5.0087400000000002E-3</v>
      </c>
      <c r="I69" s="10">
        <f>MCNP!$D74*MCNP!$E74</f>
        <v>0</v>
      </c>
      <c r="J69" s="10">
        <f>Penelope!$D74*Penelope!$E74</f>
        <v>0</v>
      </c>
    </row>
    <row r="70" spans="1:10" x14ac:dyDescent="0.25">
      <c r="A70" s="2">
        <v>2</v>
      </c>
      <c r="B70" s="9">
        <f>EGSnrc!D75</f>
        <v>5.4455999999999998</v>
      </c>
      <c r="C70" s="9">
        <f>Geant4!D75</f>
        <v>5.4514899999999997</v>
      </c>
      <c r="D70" s="9">
        <f>MCNP!D75</f>
        <v>0</v>
      </c>
      <c r="E70" s="9">
        <f>Penelope!D75</f>
        <v>5.4622529999999996</v>
      </c>
      <c r="G70" s="10">
        <f>EGSnrc!$D75*EGSnrc!$E75</f>
        <v>9.2575200000000006E-4</v>
      </c>
      <c r="H70" s="10">
        <f>Geant4!$D75*Geant4!$E75</f>
        <v>7.146679999999999E-3</v>
      </c>
      <c r="I70" s="10">
        <f>MCNP!$D75*MCNP!$E75</f>
        <v>0</v>
      </c>
      <c r="J70" s="10">
        <f>Penelope!$D75*Penelope!$E75</f>
        <v>0</v>
      </c>
    </row>
    <row r="71" spans="1:10" x14ac:dyDescent="0.25">
      <c r="A71" s="2">
        <v>3</v>
      </c>
      <c r="B71" s="9">
        <f>EGSnrc!D76</f>
        <v>8.8971999999999998</v>
      </c>
      <c r="C71" s="9">
        <f>Geant4!D76</f>
        <v>8.9351299999999991</v>
      </c>
      <c r="D71" s="9">
        <f>MCNP!D76</f>
        <v>0</v>
      </c>
      <c r="E71" s="9">
        <f>Penelope!D76</f>
        <v>8.9633070000000004</v>
      </c>
      <c r="G71" s="10">
        <f>EGSnrc!$D76*EGSnrc!$E76</f>
        <v>1.1566359999999999E-3</v>
      </c>
      <c r="H71" s="10">
        <f>Geant4!$D76*Geant4!$E76</f>
        <v>9.1177399999999992E-3</v>
      </c>
      <c r="I71" s="10">
        <f>MCNP!$D76*MCNP!$E76</f>
        <v>0</v>
      </c>
      <c r="J71" s="10">
        <f>Penelope!$D76*Penelope!$E76</f>
        <v>0</v>
      </c>
    </row>
    <row r="72" spans="1:10" x14ac:dyDescent="0.25">
      <c r="A72" s="2">
        <v>4</v>
      </c>
      <c r="B72" s="9">
        <f>EGSnrc!D77</f>
        <v>10.074</v>
      </c>
      <c r="C72" s="9">
        <f>Geant4!D77</f>
        <v>10.107200000000001</v>
      </c>
      <c r="D72" s="9">
        <f>MCNP!D77</f>
        <v>0</v>
      </c>
      <c r="E72" s="9">
        <f>Penelope!D77</f>
        <v>10.151730000000001</v>
      </c>
      <c r="G72" s="10">
        <f>EGSnrc!$D77*EGSnrc!$E77</f>
        <v>1.3096199999999998E-3</v>
      </c>
      <c r="H72" s="10">
        <f>Geant4!$D77*Geant4!$E77</f>
        <v>9.6825000000000001E-3</v>
      </c>
      <c r="I72" s="10">
        <f>MCNP!$D77*MCNP!$E77</f>
        <v>0</v>
      </c>
      <c r="J72" s="10">
        <f>Penelope!$D77*Penelope!$E77</f>
        <v>0</v>
      </c>
    </row>
    <row r="73" spans="1:10" x14ac:dyDescent="0.25">
      <c r="A73" s="2">
        <v>5</v>
      </c>
      <c r="B73" s="9">
        <f>EGSnrc!D78</f>
        <v>11.43</v>
      </c>
      <c r="C73" s="9">
        <f>Geant4!D78</f>
        <v>11.492599999999999</v>
      </c>
      <c r="D73" s="9">
        <f>MCNP!D78</f>
        <v>0</v>
      </c>
      <c r="E73" s="9">
        <f>Penelope!D78</f>
        <v>11.512079999999999</v>
      </c>
      <c r="G73" s="10">
        <f>EGSnrc!$D78*EGSnrc!$E78</f>
        <v>1.3715999999999999E-3</v>
      </c>
      <c r="H73" s="10">
        <f>Geant4!$D78*Geant4!$E78</f>
        <v>1.031E-2</v>
      </c>
      <c r="I73" s="10">
        <f>MCNP!$D78*MCNP!$E78</f>
        <v>0</v>
      </c>
      <c r="J73" s="10">
        <f>Penelope!$D78*Penelope!$E78</f>
        <v>0</v>
      </c>
    </row>
    <row r="74" spans="1:10" x14ac:dyDescent="0.25">
      <c r="A74" s="2">
        <v>6</v>
      </c>
      <c r="B74" s="9">
        <f>EGSnrc!D79</f>
        <v>8.8989999999999991</v>
      </c>
      <c r="C74" s="9">
        <f>Geant4!D79</f>
        <v>8.9306900000000002</v>
      </c>
      <c r="D74" s="9">
        <f>MCNP!D79</f>
        <v>0</v>
      </c>
      <c r="E74" s="9">
        <f>Penelope!D79</f>
        <v>8.9648190000000003</v>
      </c>
      <c r="G74" s="10">
        <f>EGSnrc!$D79*EGSnrc!$E79</f>
        <v>1.1568699999999997E-3</v>
      </c>
      <c r="H74" s="10">
        <f>Geant4!$D79*Geant4!$E79</f>
        <v>9.1156600000000011E-3</v>
      </c>
      <c r="I74" s="10">
        <f>MCNP!$D79*MCNP!$E79</f>
        <v>0</v>
      </c>
      <c r="J74" s="10">
        <f>Penelope!$D79*Penelope!$E79</f>
        <v>0</v>
      </c>
    </row>
    <row r="75" spans="1:10" x14ac:dyDescent="0.25">
      <c r="A75" s="2">
        <v>7</v>
      </c>
      <c r="B75" s="9">
        <f>EGSnrc!D80</f>
        <v>2.6646000000000001</v>
      </c>
      <c r="C75" s="9">
        <f>Geant4!D80</f>
        <v>2.6402100000000002</v>
      </c>
      <c r="D75" s="9">
        <f>MCNP!D80</f>
        <v>0</v>
      </c>
      <c r="E75" s="9">
        <f>Penelope!D80</f>
        <v>2.6778689999999998</v>
      </c>
      <c r="G75" s="10">
        <f>EGSnrc!$D80*EGSnrc!$E80</f>
        <v>6.6615000000000001E-4</v>
      </c>
      <c r="H75" s="10">
        <f>Geant4!$D80*Geant4!$E80</f>
        <v>5.0005800000000001E-3</v>
      </c>
      <c r="I75" s="10">
        <f>MCNP!$D80*MCNP!$E80</f>
        <v>0</v>
      </c>
      <c r="J75" s="10">
        <f>Penelope!$D80*Penelope!$E80</f>
        <v>0</v>
      </c>
    </row>
    <row r="76" spans="1:10" x14ac:dyDescent="0.25">
      <c r="A76" s="1"/>
      <c r="B76" s="10"/>
      <c r="C76" s="10"/>
      <c r="D76" s="10"/>
      <c r="E76" s="10"/>
    </row>
    <row r="77" spans="1:10" x14ac:dyDescent="0.25">
      <c r="A77" s="1"/>
      <c r="B77" s="10"/>
      <c r="C77" s="10"/>
      <c r="D77" s="10"/>
      <c r="E77" s="10"/>
    </row>
    <row r="78" spans="1:10" x14ac:dyDescent="0.25">
      <c r="A78" s="1"/>
      <c r="B78" s="10"/>
      <c r="C78" s="10"/>
      <c r="D78" s="10"/>
      <c r="E78" s="10"/>
    </row>
    <row r="79" spans="1:10" x14ac:dyDescent="0.25">
      <c r="A79" s="1" t="s">
        <v>23</v>
      </c>
    </row>
    <row r="80" spans="1:10" ht="15" customHeight="1" x14ac:dyDescent="0.25">
      <c r="A80" s="1"/>
      <c r="G80" s="1" t="s">
        <v>28</v>
      </c>
    </row>
    <row r="81" spans="1:10" x14ac:dyDescent="0.25">
      <c r="A81" s="1" t="s">
        <v>27</v>
      </c>
      <c r="B81" s="2" t="s">
        <v>18</v>
      </c>
      <c r="C81" s="2" t="s">
        <v>19</v>
      </c>
      <c r="D81" s="2" t="s">
        <v>20</v>
      </c>
      <c r="E81" s="2" t="s">
        <v>21</v>
      </c>
      <c r="G81" s="2" t="s">
        <v>18</v>
      </c>
      <c r="H81" s="2" t="s">
        <v>19</v>
      </c>
      <c r="I81" s="2" t="s">
        <v>20</v>
      </c>
      <c r="J81" s="2" t="s">
        <v>21</v>
      </c>
    </row>
    <row r="82" spans="1:10" x14ac:dyDescent="0.25">
      <c r="A82" s="1" t="s">
        <v>24</v>
      </c>
      <c r="B82" s="9">
        <f>EGSnrc!R12</f>
        <v>720.93</v>
      </c>
      <c r="C82" s="9">
        <f>Geant4!R12</f>
        <v>737.08699999999999</v>
      </c>
      <c r="D82" s="9">
        <f>MCNP!R12</f>
        <v>737.37099999999998</v>
      </c>
      <c r="E82" s="9">
        <f>Penelope!R12</f>
        <v>716.28120000000001</v>
      </c>
      <c r="G82" s="10">
        <f>EGSnrc!$R$12*EGSnrc!$S$12</f>
        <v>1.44186E-2</v>
      </c>
      <c r="H82" s="10">
        <f>Geant4!$R$12*Geant4!$S$12</f>
        <v>9.0585200000000005E-2</v>
      </c>
      <c r="I82" s="10">
        <f>MCNP!$R$12*MCNP!$S$12</f>
        <v>0.22121129999999997</v>
      </c>
      <c r="J82" s="10">
        <f>Penelope!$R$12*Penelope!$S$12</f>
        <v>0.26287520040000001</v>
      </c>
    </row>
    <row r="83" spans="1:10" x14ac:dyDescent="0.25">
      <c r="A83" s="1" t="s">
        <v>25</v>
      </c>
      <c r="B83" s="9">
        <f>EGSnrc!T12</f>
        <v>618.16999999999996</v>
      </c>
      <c r="C83" s="9">
        <f>Geant4!T12</f>
        <v>632.56500000000005</v>
      </c>
      <c r="D83" s="9">
        <f>MCNP!T12</f>
        <v>632.76900000000001</v>
      </c>
      <c r="E83" s="9">
        <f>Penelope!T12</f>
        <v>614.09069999999997</v>
      </c>
      <c r="G83" s="10">
        <f>EGSnrc!$T$12*EGSnrc!$U$12</f>
        <v>1.23634E-2</v>
      </c>
      <c r="H83" s="10">
        <f>Geant4!$T$12*Geant4!$U$12</f>
        <v>8.3995799999999995E-2</v>
      </c>
      <c r="I83" s="10">
        <f>MCNP!$T$12*MCNP!$U$12</f>
        <v>0.18983069999999999</v>
      </c>
      <c r="J83" s="10">
        <f>Penelope!$T$12*Penelope!$U$12</f>
        <v>0.24072355439999998</v>
      </c>
    </row>
    <row r="84" spans="1:10" x14ac:dyDescent="0.25">
      <c r="A84" s="1" t="s">
        <v>24</v>
      </c>
      <c r="B84" s="9">
        <f>EGSnrc!X12</f>
        <v>859.91</v>
      </c>
      <c r="C84" s="9">
        <f>Geant4!X12</f>
        <v>863.49400000000003</v>
      </c>
      <c r="D84" s="9">
        <f>MCNP!X12</f>
        <v>864.92600000000004</v>
      </c>
      <c r="E84" s="9">
        <f>Penelope!X12</f>
        <v>847.65060000000005</v>
      </c>
      <c r="G84" s="10">
        <f>EGSnrc!$X$12*EGSnrc!$Y$12</f>
        <v>1.71982E-2</v>
      </c>
      <c r="H84" s="10">
        <f>Geant4!$X$12*Geant4!$Y$12</f>
        <v>0.11344699999999999</v>
      </c>
      <c r="I84" s="10">
        <f>MCNP!$X$12*MCNP!$Y$12</f>
        <v>0.25947779999999998</v>
      </c>
      <c r="J84" s="10">
        <f>Penelope!$X$12*Penelope!$Y$12</f>
        <v>0.33143138459999999</v>
      </c>
    </row>
    <row r="85" spans="1:10" x14ac:dyDescent="0.25">
      <c r="A85" s="1" t="s">
        <v>25</v>
      </c>
      <c r="B85" s="9">
        <f>EGSnrc!Z12</f>
        <v>747.12</v>
      </c>
      <c r="C85" s="9">
        <f>Geant4!Z12</f>
        <v>750.31</v>
      </c>
      <c r="D85" s="9">
        <f>MCNP!Z12</f>
        <v>751.67</v>
      </c>
      <c r="E85" s="9">
        <f>Penelope!Z12</f>
        <v>735.86969999999997</v>
      </c>
      <c r="G85" s="10">
        <f>EGSnrc!$Z$12*EGSnrc!$AA$12</f>
        <v>1.4942400000000002E-2</v>
      </c>
      <c r="H85" s="10">
        <f>Geant4!$Z$12*Geant4!$AA$12</f>
        <v>0.10603899999999998</v>
      </c>
      <c r="I85" s="10">
        <f>MCNP!$Z$12*MCNP!$AA$12</f>
        <v>0.22550099999999998</v>
      </c>
      <c r="J85" s="10">
        <f>Penelope!$Z$12*Penelope!$AA$12</f>
        <v>0.30906527399999995</v>
      </c>
    </row>
    <row r="86" spans="1:10" x14ac:dyDescent="0.25">
      <c r="A86" s="1"/>
      <c r="B86" s="10"/>
      <c r="C86" s="10"/>
      <c r="D86" s="10"/>
      <c r="E86" s="10"/>
    </row>
    <row r="87" spans="1:10" x14ac:dyDescent="0.25">
      <c r="A87" s="1" t="s">
        <v>26</v>
      </c>
      <c r="B87" s="10"/>
      <c r="C87" s="10"/>
      <c r="D87" s="10"/>
      <c r="E87" s="10"/>
    </row>
    <row r="88" spans="1:10" x14ac:dyDescent="0.25">
      <c r="A88" s="8" t="s">
        <v>13</v>
      </c>
      <c r="B88" s="11" t="s">
        <v>18</v>
      </c>
      <c r="C88" s="11" t="s">
        <v>19</v>
      </c>
      <c r="D88" s="11" t="s">
        <v>20</v>
      </c>
      <c r="E88" s="11" t="s">
        <v>21</v>
      </c>
      <c r="G88" s="2" t="s">
        <v>18</v>
      </c>
      <c r="H88" s="2" t="s">
        <v>19</v>
      </c>
      <c r="I88" s="2" t="s">
        <v>20</v>
      </c>
      <c r="J88" s="2" t="s">
        <v>21</v>
      </c>
    </row>
    <row r="89" spans="1:10" x14ac:dyDescent="0.25">
      <c r="A89" s="2">
        <v>1</v>
      </c>
      <c r="B89" s="9">
        <f>EGSnrc!R17</f>
        <v>26.734999999999999</v>
      </c>
      <c r="C89" s="9">
        <f>Geant4!R17</f>
        <v>26.7484</v>
      </c>
      <c r="D89" s="9">
        <f>MCNP!R17</f>
        <v>26.9544</v>
      </c>
      <c r="E89" s="9">
        <f>Penelope!R17</f>
        <v>26.653939999999999</v>
      </c>
      <c r="G89" s="10">
        <f>EGSnrc!$R17*EGSnrc!$S17</f>
        <v>2.1388000000000002E-3</v>
      </c>
      <c r="H89" s="10">
        <f>Geant4!$R17*Geant4!$S17</f>
        <v>1.6139299999999999E-2</v>
      </c>
      <c r="I89" s="10">
        <f>MCNP!$R17*MCNP!$S17</f>
        <v>3.5040719999999997E-2</v>
      </c>
      <c r="J89" s="10">
        <f>Penelope!$R17*Penelope!$S17</f>
        <v>5.130883449999999E-2</v>
      </c>
    </row>
    <row r="90" spans="1:10" x14ac:dyDescent="0.25">
      <c r="A90" s="2">
        <v>2</v>
      </c>
      <c r="B90" s="9">
        <f>EGSnrc!R18</f>
        <v>39.281999999999996</v>
      </c>
      <c r="C90" s="9">
        <f>Geant4!R18</f>
        <v>39.3553</v>
      </c>
      <c r="D90" s="9">
        <f>MCNP!R18</f>
        <v>39.506</v>
      </c>
      <c r="E90" s="9">
        <f>Penelope!R18</f>
        <v>39.201822</v>
      </c>
      <c r="G90" s="10">
        <f>EGSnrc!$R18*EGSnrc!$S18</f>
        <v>2.7497399999999996E-3</v>
      </c>
      <c r="H90" s="10">
        <f>Geant4!$R18*Geant4!$S18</f>
        <v>1.9742900000000001E-2</v>
      </c>
      <c r="I90" s="10">
        <f>MCNP!$R18*MCNP!$S18</f>
        <v>4.3456600000000005E-2</v>
      </c>
      <c r="J90" s="10">
        <f>Penelope!$R18*Penelope!$S18</f>
        <v>6.2095686047999997E-2</v>
      </c>
    </row>
    <row r="91" spans="1:10" x14ac:dyDescent="0.25">
      <c r="A91" s="2">
        <v>3</v>
      </c>
      <c r="B91" s="9">
        <f>EGSnrc!R19</f>
        <v>51.511000000000003</v>
      </c>
      <c r="C91" s="9">
        <f>Geant4!R19</f>
        <v>51.698500000000003</v>
      </c>
      <c r="D91" s="9">
        <f>MCNP!R19</f>
        <v>51.866</v>
      </c>
      <c r="E91" s="9">
        <f>Penelope!R19</f>
        <v>51.519401999999999</v>
      </c>
      <c r="G91" s="10">
        <f>EGSnrc!$R19*EGSnrc!$S19</f>
        <v>3.0906600000000003E-3</v>
      </c>
      <c r="H91" s="10">
        <f>Geant4!$R19*Geant4!$S19</f>
        <v>2.28059E-2</v>
      </c>
      <c r="I91" s="10">
        <f>MCNP!$R19*MCNP!$S19</f>
        <v>5.1866000000000002E-2</v>
      </c>
      <c r="J91" s="10">
        <f>Penelope!$R19*Penelope!$S19</f>
        <v>7.1972604593999998E-2</v>
      </c>
    </row>
    <row r="92" spans="1:10" x14ac:dyDescent="0.25">
      <c r="A92" s="2">
        <v>4</v>
      </c>
      <c r="B92" s="9">
        <f>EGSnrc!R20</f>
        <v>63.537999999999997</v>
      </c>
      <c r="C92" s="9">
        <f>Geant4!R20</f>
        <v>63.896500000000003</v>
      </c>
      <c r="D92" s="9">
        <f>MCNP!R20</f>
        <v>64.075100000000006</v>
      </c>
      <c r="E92" s="9">
        <f>Penelope!R20</f>
        <v>63.576270000000001</v>
      </c>
      <c r="G92" s="10">
        <f>EGSnrc!$R20*EGSnrc!$S20</f>
        <v>3.1768999999999999E-3</v>
      </c>
      <c r="H92" s="10">
        <f>Geant4!$R20*Geant4!$S20</f>
        <v>2.5542200000000001E-2</v>
      </c>
      <c r="I92" s="10">
        <f>MCNP!$R20*MCNP!$S20</f>
        <v>5.7667590000000005E-2</v>
      </c>
      <c r="J92" s="10">
        <f>Penelope!$R20*Penelope!$S20</f>
        <v>8.0996167979999992E-2</v>
      </c>
    </row>
    <row r="93" spans="1:10" x14ac:dyDescent="0.25">
      <c r="A93" s="2">
        <v>5</v>
      </c>
      <c r="B93" s="9">
        <f>EGSnrc!R21</f>
        <v>115.72</v>
      </c>
      <c r="C93" s="9">
        <f>Geant4!R21</f>
        <v>117.023</v>
      </c>
      <c r="D93" s="9">
        <f>MCNP!R21</f>
        <v>117.15900000000001</v>
      </c>
      <c r="E93" s="9">
        <f>Penelope!R21</f>
        <v>116.48763</v>
      </c>
      <c r="G93" s="10">
        <f>EGSnrc!$R21*EGSnrc!$S21</f>
        <v>4.6288000000000006E-3</v>
      </c>
      <c r="H93" s="10">
        <f>Geant4!$R21*Geant4!$S21</f>
        <v>3.5276799999999997E-2</v>
      </c>
      <c r="I93" s="10">
        <f>MCNP!$R21*MCNP!$S21</f>
        <v>8.2011300000000009E-2</v>
      </c>
      <c r="J93" s="10">
        <f>Penelope!$R21*Penelope!$S21</f>
        <v>0</v>
      </c>
    </row>
    <row r="94" spans="1:10" x14ac:dyDescent="0.25">
      <c r="A94" s="2">
        <v>6</v>
      </c>
      <c r="B94" s="9">
        <f>EGSnrc!R22</f>
        <v>51.511000000000003</v>
      </c>
      <c r="C94" s="9">
        <f>Geant4!R22</f>
        <v>51.705399999999997</v>
      </c>
      <c r="D94" s="9">
        <f>MCNP!R22</f>
        <v>52.049799999999998</v>
      </c>
      <c r="E94" s="9">
        <f>Penelope!R22</f>
        <v>51.494247000000001</v>
      </c>
      <c r="G94" s="10">
        <f>EGSnrc!$R22*EGSnrc!$S22</f>
        <v>3.0906600000000003E-3</v>
      </c>
      <c r="H94" s="10">
        <f>Geant4!$R22*Geant4!$S22</f>
        <v>2.2805700000000002E-2</v>
      </c>
      <c r="I94" s="10">
        <f>MCNP!$R22*MCNP!$S22</f>
        <v>5.20498E-2</v>
      </c>
      <c r="J94" s="10">
        <f>Penelope!$R22*Penelope!$S22</f>
        <v>7.1988957305999995E-2</v>
      </c>
    </row>
    <row r="95" spans="1:10" x14ac:dyDescent="0.25">
      <c r="A95" s="2">
        <v>7</v>
      </c>
      <c r="B95" s="9">
        <f>EGSnrc!R23</f>
        <v>26.731000000000002</v>
      </c>
      <c r="C95" s="9">
        <f>Geant4!R23</f>
        <v>26.751200000000001</v>
      </c>
      <c r="D95" s="9">
        <f>MCNP!R23</f>
        <v>26.914000000000001</v>
      </c>
      <c r="E95" s="9">
        <f>Penelope!R23</f>
        <v>26.656976</v>
      </c>
      <c r="G95" s="10">
        <f>EGSnrc!$R23*EGSnrc!$S23</f>
        <v>2.1384800000000003E-3</v>
      </c>
      <c r="H95" s="10">
        <f>Geant4!$R23*Geant4!$S23</f>
        <v>1.61396E-2</v>
      </c>
      <c r="I95" s="10">
        <f>MCNP!$R23*MCNP!$S23</f>
        <v>3.4988199999999997E-2</v>
      </c>
      <c r="J95" s="10">
        <f>Penelope!$R23*Penelope!$S23</f>
        <v>5.1288021823999996E-2</v>
      </c>
    </row>
    <row r="96" spans="1:10" x14ac:dyDescent="0.25">
      <c r="A96" s="2"/>
      <c r="B96" s="9"/>
      <c r="C96" s="9"/>
      <c r="D96" s="9"/>
      <c r="E96" s="9"/>
      <c r="G96" s="10"/>
      <c r="H96" s="10"/>
      <c r="I96" s="10"/>
      <c r="J96" s="10"/>
    </row>
    <row r="97" spans="1:10" x14ac:dyDescent="0.25">
      <c r="A97" s="2"/>
      <c r="B97" s="9"/>
      <c r="C97" s="9"/>
      <c r="D97" s="9"/>
      <c r="E97" s="9"/>
      <c r="G97" s="10"/>
      <c r="H97" s="10"/>
      <c r="I97" s="10"/>
      <c r="J97" s="10"/>
    </row>
    <row r="98" spans="1:10" x14ac:dyDescent="0.25">
      <c r="A98" s="8" t="s">
        <v>15</v>
      </c>
      <c r="B98" s="10"/>
      <c r="C98" s="10"/>
      <c r="D98" s="10"/>
      <c r="E98" s="10"/>
    </row>
    <row r="99" spans="1:10" x14ac:dyDescent="0.25">
      <c r="A99" s="8" t="s">
        <v>13</v>
      </c>
      <c r="B99" s="11" t="s">
        <v>18</v>
      </c>
      <c r="C99" s="11" t="s">
        <v>19</v>
      </c>
      <c r="D99" s="11" t="s">
        <v>20</v>
      </c>
      <c r="E99" s="11" t="s">
        <v>21</v>
      </c>
      <c r="G99" s="2" t="s">
        <v>18</v>
      </c>
      <c r="H99" s="2" t="s">
        <v>19</v>
      </c>
      <c r="I99" s="2" t="s">
        <v>20</v>
      </c>
      <c r="J99" s="2" t="s">
        <v>21</v>
      </c>
    </row>
    <row r="100" spans="1:10" x14ac:dyDescent="0.25">
      <c r="A100" s="2">
        <v>1</v>
      </c>
      <c r="B100" s="9">
        <f>EGSnrc!R28</f>
        <v>6.0057</v>
      </c>
      <c r="C100" s="9">
        <f>Geant4!R28</f>
        <v>6.0555300000000001</v>
      </c>
      <c r="D100" s="9">
        <f>MCNP!R28</f>
        <v>0</v>
      </c>
      <c r="E100" s="9">
        <f>Penelope!R28</f>
        <v>5.9521499999999996</v>
      </c>
      <c r="G100" s="10">
        <f>EGSnrc!$R28*EGSnrc!$S28</f>
        <v>1.0810260000000001E-3</v>
      </c>
      <c r="H100" s="10">
        <f>Geant4!$R28*Geant4!$S28</f>
        <v>8.1683199999999997E-3</v>
      </c>
      <c r="I100" s="10">
        <f>MCNP!$R28*MCNP!$S28</f>
        <v>0</v>
      </c>
      <c r="J100" s="10">
        <f>Penelope!$R28*Penelope!$S28</f>
        <v>0</v>
      </c>
    </row>
    <row r="101" spans="1:10" x14ac:dyDescent="0.25">
      <c r="A101" s="2">
        <v>2</v>
      </c>
      <c r="B101" s="9">
        <f>EGSnrc!R29</f>
        <v>10.122999999999999</v>
      </c>
      <c r="C101" s="9">
        <f>Geant4!R29</f>
        <v>10.2113</v>
      </c>
      <c r="D101" s="9">
        <f>MCNP!R29</f>
        <v>0</v>
      </c>
      <c r="E101" s="9">
        <f>Penelope!R29</f>
        <v>10.05606</v>
      </c>
      <c r="G101" s="10">
        <f>EGSnrc!$R29*EGSnrc!$S29</f>
        <v>1.4172199999999999E-3</v>
      </c>
      <c r="H101" s="10">
        <f>Geant4!$R29*Geant4!$S29</f>
        <v>1.06406E-2</v>
      </c>
      <c r="I101" s="10">
        <f>MCNP!$R29*MCNP!$S29</f>
        <v>0</v>
      </c>
      <c r="J101" s="10">
        <f>Penelope!$R29*Penelope!$S29</f>
        <v>0</v>
      </c>
    </row>
    <row r="102" spans="1:10" x14ac:dyDescent="0.25">
      <c r="A102" s="2">
        <v>3</v>
      </c>
      <c r="B102" s="9">
        <f>EGSnrc!R30</f>
        <v>14.02</v>
      </c>
      <c r="C102" s="9">
        <f>Geant4!R30</f>
        <v>14.137600000000001</v>
      </c>
      <c r="D102" s="9">
        <f>MCNP!R30</f>
        <v>0</v>
      </c>
      <c r="E102" s="9">
        <f>Penelope!R30</f>
        <v>14.063940000000001</v>
      </c>
      <c r="G102" s="10">
        <f>EGSnrc!$R30*EGSnrc!$S30</f>
        <v>1.6823999999999999E-3</v>
      </c>
      <c r="H102" s="10">
        <f>Geant4!$R30*Geant4!$S30</f>
        <v>1.2553099999999999E-2</v>
      </c>
      <c r="I102" s="10">
        <f>MCNP!$R30*MCNP!$S30</f>
        <v>0</v>
      </c>
      <c r="J102" s="10">
        <f>Penelope!$R30*Penelope!$S30</f>
        <v>0</v>
      </c>
    </row>
    <row r="103" spans="1:10" x14ac:dyDescent="0.25">
      <c r="A103" s="2">
        <v>4</v>
      </c>
      <c r="B103" s="9">
        <f>EGSnrc!R31</f>
        <v>16.565000000000001</v>
      </c>
      <c r="C103" s="9">
        <f>Geant4!R31</f>
        <v>16.665400000000002</v>
      </c>
      <c r="D103" s="9">
        <f>MCNP!R31</f>
        <v>0</v>
      </c>
      <c r="E103" s="9">
        <f>Penelope!R31</f>
        <v>16.669619999999998</v>
      </c>
      <c r="G103" s="10">
        <f>EGSnrc!$R31*EGSnrc!$S31</f>
        <v>1.8221500000000002E-3</v>
      </c>
      <c r="H103" s="10">
        <f>Geant4!$R31*Geant4!$S31</f>
        <v>1.3655E-2</v>
      </c>
      <c r="I103" s="10">
        <f>MCNP!$R31*MCNP!$S31</f>
        <v>0</v>
      </c>
      <c r="J103" s="10">
        <f>Penelope!$R31*Penelope!$S31</f>
        <v>0</v>
      </c>
    </row>
    <row r="104" spans="1:10" x14ac:dyDescent="0.25">
      <c r="A104" s="2">
        <v>5</v>
      </c>
      <c r="B104" s="9">
        <f>EGSnrc!R32</f>
        <v>15.096</v>
      </c>
      <c r="C104" s="9">
        <f>Geant4!R32</f>
        <v>14.8171</v>
      </c>
      <c r="D104" s="9">
        <f>MCNP!R32</f>
        <v>0</v>
      </c>
      <c r="E104" s="9">
        <f>Penelope!R32</f>
        <v>16.007400000000001</v>
      </c>
      <c r="G104" s="10">
        <f>EGSnrc!$R32*EGSnrc!$S32</f>
        <v>1.6605600000000002E-3</v>
      </c>
      <c r="H104" s="10">
        <f>Geant4!$R32*Geant4!$S32</f>
        <v>1.2910899999999999E-2</v>
      </c>
      <c r="I104" s="10">
        <f>MCNP!$R32*MCNP!$S32</f>
        <v>0</v>
      </c>
      <c r="J104" s="10">
        <f>Penelope!$R32*Penelope!$S32</f>
        <v>0</v>
      </c>
    </row>
    <row r="105" spans="1:10" x14ac:dyDescent="0.25">
      <c r="A105" s="2">
        <v>6</v>
      </c>
      <c r="B105" s="9">
        <f>EGSnrc!R33</f>
        <v>14.021000000000001</v>
      </c>
      <c r="C105" s="9">
        <f>Geant4!R33</f>
        <v>14.1195</v>
      </c>
      <c r="D105" s="9">
        <f>MCNP!R33</f>
        <v>0</v>
      </c>
      <c r="E105" s="9">
        <f>Penelope!R33</f>
        <v>14.01633</v>
      </c>
      <c r="G105" s="10">
        <f>EGSnrc!$R33*EGSnrc!$S33</f>
        <v>1.6825200000000001E-3</v>
      </c>
      <c r="H105" s="10">
        <f>Geant4!$R33*Geant4!$S33</f>
        <v>1.2545000000000001E-2</v>
      </c>
      <c r="I105" s="10">
        <f>MCNP!$R33*MCNP!$S33</f>
        <v>0</v>
      </c>
      <c r="J105" s="10">
        <f>Penelope!$R33*Penelope!$S33</f>
        <v>0</v>
      </c>
    </row>
    <row r="106" spans="1:10" x14ac:dyDescent="0.25">
      <c r="A106" s="2">
        <v>7</v>
      </c>
      <c r="B106" s="9">
        <f>EGSnrc!R34</f>
        <v>6.0037000000000003</v>
      </c>
      <c r="C106" s="9">
        <f>Geant4!R34</f>
        <v>6.0491999999999999</v>
      </c>
      <c r="D106" s="9">
        <f>MCNP!R34</f>
        <v>0</v>
      </c>
      <c r="E106" s="9">
        <f>Penelope!R34</f>
        <v>5.9523390000000003</v>
      </c>
      <c r="G106" s="10">
        <f>EGSnrc!$R34*EGSnrc!$S34</f>
        <v>1.0806660000000001E-3</v>
      </c>
      <c r="H106" s="10">
        <f>Geant4!$R34*Geant4!$S34</f>
        <v>8.1640099999999993E-3</v>
      </c>
      <c r="I106" s="10">
        <f>MCNP!$R34*MCNP!$S34</f>
        <v>0</v>
      </c>
      <c r="J106" s="10">
        <f>Penelope!$R34*Penelope!$S34</f>
        <v>0</v>
      </c>
    </row>
    <row r="107" spans="1:10" x14ac:dyDescent="0.25">
      <c r="A107" s="2"/>
      <c r="B107" s="9"/>
      <c r="C107" s="9"/>
      <c r="D107" s="9"/>
      <c r="E107" s="9"/>
    </row>
    <row r="108" spans="1:10" x14ac:dyDescent="0.25">
      <c r="A108" s="1"/>
      <c r="B108" s="10"/>
      <c r="C108" s="10"/>
      <c r="D108" s="10"/>
      <c r="E108" s="10"/>
    </row>
    <row r="109" spans="1:10" x14ac:dyDescent="0.25">
      <c r="A109" s="8" t="s">
        <v>16</v>
      </c>
      <c r="B109" s="10"/>
      <c r="C109" s="10"/>
      <c r="D109" s="10"/>
      <c r="E109" s="10"/>
    </row>
    <row r="110" spans="1:10" x14ac:dyDescent="0.25">
      <c r="A110" s="8" t="s">
        <v>13</v>
      </c>
      <c r="B110" s="11" t="s">
        <v>18</v>
      </c>
      <c r="C110" s="11" t="s">
        <v>19</v>
      </c>
      <c r="D110" s="11" t="s">
        <v>20</v>
      </c>
      <c r="E110" s="11" t="s">
        <v>21</v>
      </c>
      <c r="G110" s="2" t="s">
        <v>18</v>
      </c>
      <c r="H110" s="2" t="s">
        <v>19</v>
      </c>
      <c r="I110" s="2" t="s">
        <v>20</v>
      </c>
      <c r="J110" s="2" t="s">
        <v>21</v>
      </c>
    </row>
    <row r="111" spans="1:10" x14ac:dyDescent="0.25">
      <c r="A111" s="2">
        <v>1</v>
      </c>
      <c r="B111" s="9">
        <f>EGSnrc!R39</f>
        <v>0.89215999999999995</v>
      </c>
      <c r="C111" s="9">
        <f>Geant4!R39</f>
        <v>0.92129399999999995</v>
      </c>
      <c r="D111" s="9">
        <f>MCNP!R39</f>
        <v>0</v>
      </c>
      <c r="E111" s="9">
        <f>Penelope!R39</f>
        <v>0.88234999999999997</v>
      </c>
      <c r="G111" s="10">
        <f>EGSnrc!$R39*EGSnrc!$S39</f>
        <v>4.1931519999999998E-4</v>
      </c>
      <c r="H111" s="10">
        <f>Geant4!$R39*Geant4!$S39</f>
        <v>3.2236500000000002E-3</v>
      </c>
      <c r="I111" s="10">
        <f>MCNP!$R39*MCNP!$S39</f>
        <v>0</v>
      </c>
      <c r="J111" s="10">
        <f>Penelope!$R39*Penelope!$S39</f>
        <v>0</v>
      </c>
    </row>
    <row r="112" spans="1:10" x14ac:dyDescent="0.25">
      <c r="A112" s="2">
        <v>2</v>
      </c>
      <c r="B112" s="9">
        <f>EGSnrc!R40</f>
        <v>2.2132999999999998</v>
      </c>
      <c r="C112" s="9">
        <f>Geant4!R40</f>
        <v>2.2709000000000001</v>
      </c>
      <c r="D112" s="9">
        <f>MCNP!R40</f>
        <v>0</v>
      </c>
      <c r="E112" s="9">
        <f>Penelope!R40</f>
        <v>2.1937319999999998</v>
      </c>
      <c r="G112" s="10">
        <f>EGSnrc!$R40*EGSnrc!$S40</f>
        <v>6.6398999999999994E-4</v>
      </c>
      <c r="H112" s="10">
        <f>Geant4!$R40*Geant4!$S40</f>
        <v>5.0610899999999999E-3</v>
      </c>
      <c r="I112" s="10">
        <f>MCNP!$R40*MCNP!$S40</f>
        <v>0</v>
      </c>
      <c r="J112" s="10">
        <f>Penelope!$R40*Penelope!$S40</f>
        <v>0</v>
      </c>
    </row>
    <row r="113" spans="1:10" x14ac:dyDescent="0.25">
      <c r="A113" s="2">
        <v>3</v>
      </c>
      <c r="B113" s="9">
        <f>EGSnrc!R41</f>
        <v>5.1070000000000002</v>
      </c>
      <c r="C113" s="9">
        <f>Geant4!R41</f>
        <v>5.2459199999999999</v>
      </c>
      <c r="D113" s="9">
        <f>MCNP!R41</f>
        <v>0</v>
      </c>
      <c r="E113" s="9">
        <f>Penelope!R41</f>
        <v>5.0537520000000002</v>
      </c>
      <c r="G113" s="10">
        <f>EGSnrc!$R41*EGSnrc!$S41</f>
        <v>1.0214E-3</v>
      </c>
      <c r="H113" s="10">
        <f>Geant4!$R41*Geant4!$S41</f>
        <v>7.6920699999999996E-3</v>
      </c>
      <c r="I113" s="10">
        <f>MCNP!$R41*MCNP!$S41</f>
        <v>0</v>
      </c>
      <c r="J113" s="10">
        <f>Penelope!$R41*Penelope!$S41</f>
        <v>0</v>
      </c>
    </row>
    <row r="114" spans="1:10" x14ac:dyDescent="0.25">
      <c r="A114" s="2">
        <v>4</v>
      </c>
      <c r="B114" s="9">
        <f>EGSnrc!R42</f>
        <v>10.911</v>
      </c>
      <c r="C114" s="9">
        <f>Geant4!R42</f>
        <v>11.200100000000001</v>
      </c>
      <c r="D114" s="9">
        <f>MCNP!R42</f>
        <v>0</v>
      </c>
      <c r="E114" s="9">
        <f>Penelope!R42</f>
        <v>10.79514</v>
      </c>
      <c r="G114" s="10">
        <f>EGSnrc!$R42*EGSnrc!$S42</f>
        <v>1.4184299999999998E-3</v>
      </c>
      <c r="H114" s="10">
        <f>Geant4!$R42*Geant4!$S42</f>
        <v>1.12388E-2</v>
      </c>
      <c r="I114" s="10">
        <f>MCNP!$R42*MCNP!$S42</f>
        <v>0</v>
      </c>
      <c r="J114" s="10">
        <f>Penelope!$R42*Penelope!$S42</f>
        <v>0</v>
      </c>
    </row>
    <row r="115" spans="1:10" x14ac:dyDescent="0.25">
      <c r="A115" s="2">
        <v>5</v>
      </c>
      <c r="B115" s="9">
        <f>EGSnrc!R43</f>
        <v>59.247999999999998</v>
      </c>
      <c r="C115" s="9">
        <f>Geant4!R43</f>
        <v>60.824399999999997</v>
      </c>
      <c r="D115" s="9">
        <f>MCNP!R43</f>
        <v>0</v>
      </c>
      <c r="E115" s="9">
        <f>Penelope!R43</f>
        <v>59.01408</v>
      </c>
      <c r="G115" s="10">
        <f>EGSnrc!$R43*EGSnrc!$S43</f>
        <v>3.5548799999999998E-3</v>
      </c>
      <c r="H115" s="10">
        <f>Geant4!$R43*Geant4!$S43</f>
        <v>2.6179299999999999E-2</v>
      </c>
      <c r="I115" s="10">
        <f>MCNP!$R43*MCNP!$S43</f>
        <v>0</v>
      </c>
      <c r="J115" s="10">
        <f>Penelope!$R43*Penelope!$S43</f>
        <v>0</v>
      </c>
    </row>
    <row r="116" spans="1:10" x14ac:dyDescent="0.25">
      <c r="A116" s="2">
        <v>6</v>
      </c>
      <c r="B116" s="9">
        <f>EGSnrc!R44</f>
        <v>5.1081000000000003</v>
      </c>
      <c r="C116" s="9">
        <f>Geant4!R44</f>
        <v>5.2514200000000004</v>
      </c>
      <c r="D116" s="9">
        <f>MCNP!R44</f>
        <v>0</v>
      </c>
      <c r="E116" s="9">
        <f>Penelope!R44</f>
        <v>5.0803469999999997</v>
      </c>
      <c r="G116" s="10">
        <f>EGSnrc!$R44*EGSnrc!$S44</f>
        <v>1.0216200000000002E-3</v>
      </c>
      <c r="H116" s="10">
        <f>Geant4!$R44*Geant4!$S44</f>
        <v>7.6960900000000009E-3</v>
      </c>
      <c r="I116" s="10">
        <f>MCNP!$R44*MCNP!$S44</f>
        <v>0</v>
      </c>
      <c r="J116" s="10">
        <f>Penelope!$R44*Penelope!$S44</f>
        <v>0</v>
      </c>
    </row>
    <row r="117" spans="1:10" x14ac:dyDescent="0.25">
      <c r="A117" s="2">
        <v>7</v>
      </c>
      <c r="B117" s="9">
        <f>EGSnrc!R45</f>
        <v>0.89198</v>
      </c>
      <c r="C117" s="9">
        <f>Geant4!R45</f>
        <v>0.92190399999999995</v>
      </c>
      <c r="D117" s="9">
        <f>MCNP!R45</f>
        <v>0</v>
      </c>
      <c r="E117" s="9">
        <f>Penelope!R45</f>
        <v>0.88051699999999999</v>
      </c>
      <c r="G117" s="10">
        <f>EGSnrc!$R45*EGSnrc!$S45</f>
        <v>4.1923059999999997E-4</v>
      </c>
      <c r="H117" s="10">
        <f>Geant4!$R45*Geant4!$S45</f>
        <v>3.22471E-3</v>
      </c>
      <c r="I117" s="10">
        <f>MCNP!$R45*MCNP!$S45</f>
        <v>0</v>
      </c>
      <c r="J117" s="10">
        <f>Penelope!$R45*Penelope!$S45</f>
        <v>0</v>
      </c>
    </row>
    <row r="118" spans="1:10" x14ac:dyDescent="0.25">
      <c r="A118" s="1"/>
      <c r="B118" s="10"/>
      <c r="C118" s="10"/>
      <c r="D118" s="10"/>
      <c r="E118" s="10"/>
    </row>
    <row r="119" spans="1:10" x14ac:dyDescent="0.25">
      <c r="A119" s="1"/>
      <c r="B119" s="10"/>
      <c r="C119" s="10"/>
      <c r="D119" s="10"/>
      <c r="E119" s="10"/>
    </row>
    <row r="120" spans="1:10" x14ac:dyDescent="0.25">
      <c r="A120" s="8" t="s">
        <v>17</v>
      </c>
      <c r="B120" s="10"/>
      <c r="C120" s="10"/>
      <c r="D120" s="10"/>
      <c r="E120" s="10"/>
    </row>
    <row r="121" spans="1:10" x14ac:dyDescent="0.25">
      <c r="A121" s="8" t="s">
        <v>13</v>
      </c>
      <c r="B121" s="11" t="s">
        <v>18</v>
      </c>
      <c r="C121" s="11" t="s">
        <v>19</v>
      </c>
      <c r="D121" s="11" t="s">
        <v>20</v>
      </c>
      <c r="E121" s="11" t="s">
        <v>21</v>
      </c>
      <c r="G121" s="2" t="s">
        <v>18</v>
      </c>
      <c r="H121" s="2" t="s">
        <v>19</v>
      </c>
      <c r="I121" s="2" t="s">
        <v>20</v>
      </c>
      <c r="J121" s="2" t="s">
        <v>21</v>
      </c>
    </row>
    <row r="122" spans="1:10" x14ac:dyDescent="0.25">
      <c r="A122" s="2">
        <v>1</v>
      </c>
      <c r="B122" s="9">
        <f>EGSnrc!R50</f>
        <v>19.672000000000001</v>
      </c>
      <c r="C122" s="9">
        <f>Geant4!R50</f>
        <v>19.7715</v>
      </c>
      <c r="D122" s="9">
        <f>MCNP!R50</f>
        <v>0</v>
      </c>
      <c r="E122" s="9">
        <f>Penelope!R50</f>
        <v>19.81944</v>
      </c>
      <c r="G122" s="10">
        <f>EGSnrc!$R50*EGSnrc!$S50</f>
        <v>1.7704800000000001E-3</v>
      </c>
      <c r="H122" s="10">
        <f>Geant4!$R50*Geant4!$S50</f>
        <v>1.3543299999999999E-2</v>
      </c>
      <c r="I122" s="10">
        <f>MCNP!$R50*MCNP!$S50</f>
        <v>0</v>
      </c>
      <c r="J122" s="10">
        <f>Penelope!$R50*Penelope!$S50</f>
        <v>0</v>
      </c>
    </row>
    <row r="123" spans="1:10" x14ac:dyDescent="0.25">
      <c r="A123" s="2">
        <v>2</v>
      </c>
      <c r="B123" s="9">
        <f>EGSnrc!R51</f>
        <v>26.753</v>
      </c>
      <c r="C123" s="9">
        <f>Geant4!R51</f>
        <v>26.873100000000001</v>
      </c>
      <c r="D123" s="9">
        <f>MCNP!R51</f>
        <v>0</v>
      </c>
      <c r="E123" s="9">
        <f>Penelope!R51</f>
        <v>26.952030000000001</v>
      </c>
      <c r="G123" s="10">
        <f>EGSnrc!$R51*EGSnrc!$S51</f>
        <v>2.1402400000000003E-3</v>
      </c>
      <c r="H123" s="10">
        <f>Geant4!$R51*Geant4!$S51</f>
        <v>1.58458E-2</v>
      </c>
      <c r="I123" s="10">
        <f>MCNP!$R51*MCNP!$S51</f>
        <v>0</v>
      </c>
      <c r="J123" s="10">
        <f>Penelope!$R51*Penelope!$S51</f>
        <v>0</v>
      </c>
    </row>
    <row r="124" spans="1:10" x14ac:dyDescent="0.25">
      <c r="A124" s="2">
        <v>3</v>
      </c>
      <c r="B124" s="9">
        <f>EGSnrc!R52</f>
        <v>32.176000000000002</v>
      </c>
      <c r="C124" s="9">
        <f>Geant4!R52</f>
        <v>32.314900000000002</v>
      </c>
      <c r="D124" s="9">
        <f>MCNP!R52</f>
        <v>0</v>
      </c>
      <c r="E124" s="9">
        <f>Penelope!R52</f>
        <v>32.401710000000001</v>
      </c>
      <c r="G124" s="10">
        <f>EGSnrc!$R52*EGSnrc!$S52</f>
        <v>2.2523199999999999E-3</v>
      </c>
      <c r="H124" s="10">
        <f>Geant4!$R52*Geant4!$S52</f>
        <v>1.7425300000000001E-2</v>
      </c>
      <c r="I124" s="10">
        <f>MCNP!$R52*MCNP!$S52</f>
        <v>0</v>
      </c>
      <c r="J124" s="10">
        <f>Penelope!$R52*Penelope!$S52</f>
        <v>0</v>
      </c>
    </row>
    <row r="125" spans="1:10" x14ac:dyDescent="0.25">
      <c r="A125" s="2">
        <v>4</v>
      </c>
      <c r="B125" s="9">
        <f>EGSnrc!R53</f>
        <v>35.844000000000001</v>
      </c>
      <c r="C125" s="9">
        <f>Geant4!R53</f>
        <v>36.031100000000002</v>
      </c>
      <c r="D125" s="9">
        <f>MCNP!R53</f>
        <v>0</v>
      </c>
      <c r="E125" s="9">
        <f>Penelope!R53</f>
        <v>36.111510000000003</v>
      </c>
      <c r="G125" s="10">
        <f>EGSnrc!$R53*EGSnrc!$S53</f>
        <v>2.5090799999999999E-3</v>
      </c>
      <c r="H125" s="10">
        <f>Geant4!$R53*Geant4!$S53</f>
        <v>1.8442E-2</v>
      </c>
      <c r="I125" s="10">
        <f>MCNP!$R53*MCNP!$S53</f>
        <v>0</v>
      </c>
      <c r="J125" s="10">
        <f>Penelope!$R53*Penelope!$S53</f>
        <v>0</v>
      </c>
    </row>
    <row r="126" spans="1:10" x14ac:dyDescent="0.25">
      <c r="A126" s="2">
        <v>5</v>
      </c>
      <c r="B126" s="9">
        <f>EGSnrc!R54</f>
        <v>41.146999999999998</v>
      </c>
      <c r="C126" s="9">
        <f>Geant4!R54</f>
        <v>41.381399999999999</v>
      </c>
      <c r="D126" s="9">
        <f>MCNP!R54</f>
        <v>0</v>
      </c>
      <c r="E126" s="9">
        <f>Penelope!R54</f>
        <v>41.466149999999999</v>
      </c>
      <c r="G126" s="10">
        <f>EGSnrc!$R54*EGSnrc!$S54</f>
        <v>2.46882E-3</v>
      </c>
      <c r="H126" s="10">
        <f>Geant4!$R54*Geant4!$S54</f>
        <v>1.98499E-2</v>
      </c>
      <c r="I126" s="10">
        <f>MCNP!$R54*MCNP!$S54</f>
        <v>0</v>
      </c>
      <c r="J126" s="10">
        <f>Penelope!$R54*Penelope!$S54</f>
        <v>0</v>
      </c>
    </row>
    <row r="127" spans="1:10" x14ac:dyDescent="0.25">
      <c r="A127" s="2">
        <v>6</v>
      </c>
      <c r="B127" s="9">
        <f>EGSnrc!R55</f>
        <v>32.173000000000002</v>
      </c>
      <c r="C127" s="9">
        <f>Geant4!R55</f>
        <v>32.334499999999998</v>
      </c>
      <c r="D127" s="9">
        <f>MCNP!R55</f>
        <v>0</v>
      </c>
      <c r="E127" s="9">
        <f>Penelope!R55</f>
        <v>32.397570000000002</v>
      </c>
      <c r="G127" s="10">
        <f>EGSnrc!$R55*EGSnrc!$S55</f>
        <v>2.2521099999999999E-3</v>
      </c>
      <c r="H127" s="10">
        <f>Geant4!$R55*Geant4!$S55</f>
        <v>1.7429099999999999E-2</v>
      </c>
      <c r="I127" s="10">
        <f>MCNP!$R55*MCNP!$S55</f>
        <v>0</v>
      </c>
      <c r="J127" s="10">
        <f>Penelope!$R55*Penelope!$S55</f>
        <v>0</v>
      </c>
    </row>
    <row r="128" spans="1:10" x14ac:dyDescent="0.25">
      <c r="A128" s="2">
        <v>7</v>
      </c>
      <c r="B128" s="9">
        <f>EGSnrc!R56</f>
        <v>19.670999999999999</v>
      </c>
      <c r="C128" s="9">
        <f>Geant4!R56</f>
        <v>19.780100000000001</v>
      </c>
      <c r="D128" s="9">
        <f>MCNP!R56</f>
        <v>0</v>
      </c>
      <c r="E128" s="9">
        <f>Penelope!R56</f>
        <v>19.824120000000001</v>
      </c>
      <c r="G128" s="10">
        <f>EGSnrc!$R56*EGSnrc!$S56</f>
        <v>1.7703900000000002E-3</v>
      </c>
      <c r="H128" s="10">
        <f>Geant4!$R56*Geant4!$S56</f>
        <v>1.3546000000000002E-2</v>
      </c>
      <c r="I128" s="10">
        <f>MCNP!$R56*MCNP!$S56</f>
        <v>0</v>
      </c>
      <c r="J128" s="10">
        <f>Penelope!$R56*Penelope!$S56</f>
        <v>0</v>
      </c>
    </row>
    <row r="129" spans="1:5" x14ac:dyDescent="0.25">
      <c r="A129" s="1"/>
      <c r="B129" s="10"/>
      <c r="C129" s="10"/>
      <c r="D129" s="10"/>
      <c r="E129" s="10"/>
    </row>
    <row r="130" spans="1:5" x14ac:dyDescent="0.25">
      <c r="A130" s="1"/>
      <c r="B130" s="10"/>
      <c r="C130" s="10"/>
      <c r="D130" s="10"/>
      <c r="E130" s="10"/>
    </row>
    <row r="131" spans="1:5" x14ac:dyDescent="0.25">
      <c r="A131" s="1"/>
      <c r="B131" s="10"/>
      <c r="C131" s="10"/>
      <c r="D131" s="10"/>
      <c r="E131" s="10"/>
    </row>
    <row r="132" spans="1:5" x14ac:dyDescent="0.25">
      <c r="A132" s="8"/>
      <c r="B132" s="11"/>
      <c r="C132" s="11"/>
      <c r="D132" s="11"/>
      <c r="E132" s="11"/>
    </row>
    <row r="133" spans="1:5" x14ac:dyDescent="0.25">
      <c r="A133" s="2"/>
      <c r="B133" s="9"/>
      <c r="C133" s="9"/>
      <c r="D133" s="9"/>
      <c r="E133" s="9"/>
    </row>
    <row r="134" spans="1:5" x14ac:dyDescent="0.25">
      <c r="A134" s="2"/>
      <c r="B134" s="9"/>
      <c r="C134" s="9"/>
      <c r="D134" s="9"/>
      <c r="E134" s="9"/>
    </row>
    <row r="135" spans="1:5" x14ac:dyDescent="0.25">
      <c r="A135" s="2"/>
      <c r="B135" s="9"/>
      <c r="C135" s="9"/>
      <c r="D135" s="9"/>
      <c r="E135" s="9"/>
    </row>
    <row r="136" spans="1:5" x14ac:dyDescent="0.25">
      <c r="A136" s="2"/>
      <c r="B136" s="9"/>
      <c r="C136" s="9"/>
      <c r="D136" s="9"/>
      <c r="E136" s="9"/>
    </row>
    <row r="137" spans="1:5" x14ac:dyDescent="0.25">
      <c r="A137" s="2"/>
      <c r="B137" s="9"/>
      <c r="C137" s="9"/>
      <c r="D137" s="9"/>
      <c r="E137" s="9"/>
    </row>
    <row r="138" spans="1:5" x14ac:dyDescent="0.25">
      <c r="A138" s="2"/>
      <c r="B138" s="9"/>
      <c r="C138" s="9"/>
      <c r="D138" s="9"/>
      <c r="E138" s="9"/>
    </row>
    <row r="139" spans="1:5" x14ac:dyDescent="0.25">
      <c r="A139" s="2"/>
      <c r="B139" s="9"/>
      <c r="C139" s="9"/>
      <c r="D139" s="9"/>
      <c r="E139" s="9"/>
    </row>
    <row r="140" spans="1:5" x14ac:dyDescent="0.25">
      <c r="A140" s="1"/>
      <c r="B140" s="10"/>
      <c r="C140" s="10"/>
      <c r="D140" s="10"/>
      <c r="E140" s="10"/>
    </row>
    <row r="141" spans="1:5" x14ac:dyDescent="0.25">
      <c r="A141" s="1"/>
      <c r="B141" s="10"/>
      <c r="C141" s="10"/>
      <c r="D141" s="10"/>
      <c r="E141" s="10"/>
    </row>
    <row r="142" spans="1:5" x14ac:dyDescent="0.25">
      <c r="A142" s="8"/>
      <c r="B142" s="10"/>
      <c r="C142" s="10"/>
      <c r="D142" s="10"/>
      <c r="E142" s="10"/>
    </row>
    <row r="143" spans="1:5" x14ac:dyDescent="0.25">
      <c r="A143" s="8"/>
      <c r="B143" s="11"/>
      <c r="C143" s="11"/>
      <c r="D143" s="11"/>
      <c r="E143" s="11"/>
    </row>
    <row r="144" spans="1:5" x14ac:dyDescent="0.25">
      <c r="A144" s="2"/>
      <c r="B144" s="9"/>
      <c r="C144" s="9"/>
      <c r="D144" s="9"/>
      <c r="E144" s="9"/>
    </row>
    <row r="145" spans="1:5" x14ac:dyDescent="0.25">
      <c r="A145" s="2"/>
      <c r="B145" s="9"/>
      <c r="C145" s="9"/>
      <c r="D145" s="9"/>
      <c r="E145" s="9"/>
    </row>
    <row r="146" spans="1:5" x14ac:dyDescent="0.25">
      <c r="A146" s="2"/>
      <c r="B146" s="9"/>
      <c r="C146" s="9"/>
      <c r="D146" s="9"/>
      <c r="E146" s="9"/>
    </row>
    <row r="147" spans="1:5" x14ac:dyDescent="0.25">
      <c r="A147" s="2"/>
      <c r="B147" s="9"/>
      <c r="C147" s="9"/>
      <c r="D147" s="9"/>
      <c r="E147" s="9"/>
    </row>
    <row r="148" spans="1:5" x14ac:dyDescent="0.25">
      <c r="A148" s="2"/>
      <c r="B148" s="9"/>
      <c r="C148" s="9"/>
      <c r="D148" s="9"/>
      <c r="E148" s="9"/>
    </row>
    <row r="149" spans="1:5" x14ac:dyDescent="0.25">
      <c r="A149" s="2"/>
      <c r="B149" s="9"/>
      <c r="C149" s="9"/>
      <c r="D149" s="9"/>
      <c r="E149" s="9"/>
    </row>
    <row r="150" spans="1:5" x14ac:dyDescent="0.25">
      <c r="A150" s="2"/>
      <c r="B150" s="9"/>
      <c r="C150" s="9"/>
      <c r="D150" s="9"/>
      <c r="E150" s="9"/>
    </row>
    <row r="151" spans="1:5" x14ac:dyDescent="0.25">
      <c r="A151" s="1"/>
      <c r="B151" s="10"/>
      <c r="C151" s="10"/>
      <c r="D151" s="10"/>
      <c r="E151" s="10"/>
    </row>
    <row r="220" ht="15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bestFit="1" customWidth="1"/>
    <col min="5" max="5" width="26.42578125" customWidth="1"/>
    <col min="6" max="6" width="26.42578125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7" max="17" width="30.42578125" style="1" bestFit="1" customWidth="1"/>
    <col min="18" max="18" width="26.42578125" bestFit="1" customWidth="1"/>
    <col min="19" max="19" width="26.42578125" customWidth="1"/>
    <col min="20" max="20" width="26.42578125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I2" s="12"/>
      <c r="Q2" s="12"/>
      <c r="W2" s="12"/>
    </row>
    <row r="3" spans="1:27" s="10" customFormat="1" x14ac:dyDescent="0.25">
      <c r="C3" s="12" t="s">
        <v>2</v>
      </c>
      <c r="D3" s="40">
        <f>+Geant4!D3/Mean!D3</f>
        <v>1.7509275967274796</v>
      </c>
      <c r="E3" s="12" t="s">
        <v>34</v>
      </c>
      <c r="F3" s="40">
        <f>+Geant4!F3/Mean!F3</f>
        <v>1.835482362510378</v>
      </c>
      <c r="G3" s="12" t="s">
        <v>34</v>
      </c>
      <c r="I3" s="12" t="s">
        <v>2</v>
      </c>
      <c r="J3" s="40">
        <f>+Geant4!J3/Mean!J3</f>
        <v>1.8132233250047325</v>
      </c>
      <c r="K3" s="12" t="s">
        <v>34</v>
      </c>
      <c r="L3" s="40">
        <f>+Geant4!L3/Mean!L3</f>
        <v>1.9480110895989062</v>
      </c>
      <c r="M3" s="12" t="s">
        <v>34</v>
      </c>
      <c r="Q3" s="12" t="s">
        <v>2</v>
      </c>
      <c r="R3" s="40">
        <f>+Geant4!R3/Mean!R3</f>
        <v>2.186230905846823</v>
      </c>
      <c r="S3" s="12" t="s">
        <v>34</v>
      </c>
      <c r="T3" s="40">
        <f>+Geant4!T3/Mean!T3</f>
        <v>2.1126752210284536</v>
      </c>
      <c r="U3" s="12" t="s">
        <v>34</v>
      </c>
      <c r="W3" s="12" t="s">
        <v>2</v>
      </c>
      <c r="X3" s="40">
        <f>+Geant4!X3/Mean!X3</f>
        <v>2.2501626820853096</v>
      </c>
      <c r="Y3" s="12" t="s">
        <v>34</v>
      </c>
      <c r="Z3" s="40">
        <f>+Geant4!Z3/Mean!Z3</f>
        <v>2.1908913117836391</v>
      </c>
      <c r="AA3" s="12" t="s">
        <v>34</v>
      </c>
    </row>
    <row r="4" spans="1:27" s="10" customFormat="1" x14ac:dyDescent="0.25">
      <c r="C4" s="12" t="s">
        <v>31</v>
      </c>
      <c r="D4" s="40">
        <f>+Geant4!D4/Mean!D4</f>
        <v>0.67420442983637774</v>
      </c>
      <c r="E4" s="12" t="s">
        <v>34</v>
      </c>
      <c r="F4" s="40">
        <f>+Geant4!F4/Mean!F4</f>
        <v>0.50281010422812455</v>
      </c>
      <c r="G4" s="12" t="s">
        <v>34</v>
      </c>
      <c r="I4" s="12" t="s">
        <v>31</v>
      </c>
      <c r="J4" s="40">
        <f>+Geant4!J4/Mean!J4</f>
        <v>0.64969191271061144</v>
      </c>
      <c r="K4" s="12" t="s">
        <v>34</v>
      </c>
      <c r="L4" s="40">
        <f>+Geant4!L4/Mean!L4</f>
        <v>1.2426068707322186</v>
      </c>
      <c r="M4" s="12" t="s">
        <v>34</v>
      </c>
      <c r="Q4" s="12" t="s">
        <v>31</v>
      </c>
      <c r="R4" s="40">
        <f>+Geant4!R4/Mean!R4</f>
        <v>1.8777276864842107</v>
      </c>
      <c r="S4" s="12" t="s">
        <v>34</v>
      </c>
      <c r="T4" s="40">
        <f>+Geant4!T4/Mean!T4</f>
        <v>1.8012911369895421</v>
      </c>
      <c r="U4" s="12" t="s">
        <v>34</v>
      </c>
      <c r="W4" s="12" t="s">
        <v>31</v>
      </c>
      <c r="X4" s="40">
        <f>+Geant4!X4/Mean!X4</f>
        <v>1.9364376711802929</v>
      </c>
      <c r="Y4" s="12" t="s">
        <v>34</v>
      </c>
      <c r="Z4" s="40">
        <f>+Geant4!Z4/Mean!Z4</f>
        <v>1.9048030479057725</v>
      </c>
      <c r="AA4" s="12" t="s">
        <v>34</v>
      </c>
    </row>
    <row r="5" spans="1:27" s="10" customFormat="1" x14ac:dyDescent="0.25">
      <c r="C5" s="12" t="s">
        <v>32</v>
      </c>
      <c r="D5" s="40">
        <f>+Geant4!D5/Mean!D5</f>
        <v>2.1917405279472617</v>
      </c>
      <c r="E5" s="12" t="s">
        <v>34</v>
      </c>
      <c r="F5" s="40">
        <f>+Geant4!F5/Mean!F5</f>
        <v>2.200781890521371</v>
      </c>
      <c r="G5" s="12" t="s">
        <v>34</v>
      </c>
      <c r="I5" s="12" t="s">
        <v>32</v>
      </c>
      <c r="J5" s="40">
        <f>+Geant4!J5/Mean!J5</f>
        <v>2.1371602119754183</v>
      </c>
      <c r="K5" s="12" t="s">
        <v>34</v>
      </c>
      <c r="L5" s="40">
        <f>+Geant4!L5/Mean!L5</f>
        <v>2.410078701164561</v>
      </c>
      <c r="M5" s="12" t="s">
        <v>34</v>
      </c>
      <c r="Q5" s="12"/>
      <c r="R5" s="13"/>
      <c r="S5" s="12"/>
      <c r="T5" s="13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40">
        <f>+Geant4!D6/Mean!D6</f>
        <v>2.2615375343782333</v>
      </c>
      <c r="E6" s="12" t="s">
        <v>34</v>
      </c>
      <c r="F6" s="40">
        <f>+Geant4!F6/Mean!F6</f>
        <v>2.2842212041066414</v>
      </c>
      <c r="G6" s="12" t="s">
        <v>34</v>
      </c>
      <c r="I6" s="12" t="s">
        <v>33</v>
      </c>
      <c r="J6" s="40">
        <f>+Geant4!J6/Mean!J6</f>
        <v>2.1968702203970718</v>
      </c>
      <c r="K6" s="12" t="s">
        <v>34</v>
      </c>
      <c r="L6" s="40">
        <f>+Geant4!L6/Mean!L6</f>
        <v>2.5439528414486658</v>
      </c>
      <c r="M6" s="12" t="s">
        <v>34</v>
      </c>
      <c r="Q6" s="12"/>
      <c r="R6" s="13"/>
      <c r="S6" s="12"/>
      <c r="T6" s="13"/>
      <c r="U6" s="12"/>
      <c r="W6" s="12"/>
      <c r="X6" s="13"/>
      <c r="Y6" s="12"/>
      <c r="Z6" s="13"/>
      <c r="AA6" s="12"/>
    </row>
    <row r="7" spans="1:27" s="10" customFormat="1" x14ac:dyDescent="0.25">
      <c r="C7" s="12"/>
      <c r="D7" s="13"/>
      <c r="F7" s="13"/>
      <c r="I7" s="12"/>
      <c r="J7" s="13"/>
      <c r="L7" s="13"/>
      <c r="Q7" s="12"/>
      <c r="W7" s="12"/>
    </row>
    <row r="8" spans="1:27" s="10" customFormat="1" x14ac:dyDescent="0.25">
      <c r="C8" s="12"/>
      <c r="D8" s="11" t="s">
        <v>3</v>
      </c>
      <c r="E8" s="11"/>
      <c r="F8" s="11" t="s">
        <v>4</v>
      </c>
      <c r="I8" s="12"/>
      <c r="J8" s="11" t="s">
        <v>3</v>
      </c>
      <c r="K8" s="11"/>
      <c r="L8" s="11" t="s">
        <v>4</v>
      </c>
      <c r="Q8" s="12" t="s">
        <v>11</v>
      </c>
      <c r="W8" s="12" t="s">
        <v>11</v>
      </c>
    </row>
    <row r="9" spans="1:27" s="10" customFormat="1" x14ac:dyDescent="0.25">
      <c r="C9" s="12"/>
      <c r="D9" s="11" t="s">
        <v>5</v>
      </c>
      <c r="E9" s="11"/>
      <c r="F9" s="11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ht="15" customHeight="1" x14ac:dyDescent="0.25">
      <c r="C10" s="12"/>
      <c r="D10" s="11" t="s">
        <v>6</v>
      </c>
      <c r="E10" s="11"/>
      <c r="F10" s="11" t="s">
        <v>6</v>
      </c>
      <c r="G10" s="11"/>
      <c r="I10" s="12"/>
      <c r="J10" s="11" t="s">
        <v>6</v>
      </c>
      <c r="K10" s="11"/>
      <c r="L10" s="11" t="s">
        <v>6</v>
      </c>
      <c r="M10" s="11"/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39">
        <f>+Geant4!D11/Mean!D11</f>
        <v>1.0010249793496808</v>
      </c>
      <c r="E11" s="15"/>
      <c r="F11" s="39">
        <f>+Geant4!F11/Mean!F11</f>
        <v>1.0009381933746873</v>
      </c>
      <c r="G11" s="15"/>
      <c r="I11" s="12" t="s">
        <v>8</v>
      </c>
      <c r="J11" s="39">
        <f>+Geant4!J11/Mean!J11</f>
        <v>1.0002362194622196</v>
      </c>
      <c r="K11" s="41"/>
      <c r="L11" s="39">
        <f>+Geant4!L11/Mean!L11</f>
        <v>1.0001705843119026</v>
      </c>
      <c r="M11" s="15"/>
      <c r="Q11" s="11" t="s">
        <v>13</v>
      </c>
      <c r="R11" s="11" t="s">
        <v>6</v>
      </c>
      <c r="S11" s="11"/>
      <c r="T11" s="11" t="s">
        <v>6</v>
      </c>
      <c r="U11" s="11"/>
      <c r="W11" s="11" t="s">
        <v>13</v>
      </c>
      <c r="X11" s="11" t="s">
        <v>6</v>
      </c>
      <c r="Y11" s="11"/>
      <c r="Z11" s="11" t="s">
        <v>6</v>
      </c>
      <c r="AA11" s="11"/>
    </row>
    <row r="12" spans="1:27" s="10" customFormat="1" x14ac:dyDescent="0.25">
      <c r="C12" s="12"/>
      <c r="I12" s="12"/>
      <c r="J12" s="40"/>
      <c r="K12" s="40"/>
      <c r="L12" s="40"/>
      <c r="Q12" s="11">
        <v>5</v>
      </c>
      <c r="R12" s="39">
        <f>+Geant4!R12/Mean!R12</f>
        <v>1.012597172783227</v>
      </c>
      <c r="S12" s="41"/>
      <c r="T12" s="39">
        <f>+Geant4!T12/Mean!T12</f>
        <v>1.0130787032820017</v>
      </c>
      <c r="U12" s="15"/>
      <c r="W12" s="11">
        <v>5</v>
      </c>
      <c r="X12" s="39">
        <f>+Geant4!X12/Mean!X12</f>
        <v>1.0052373403970909</v>
      </c>
      <c r="Y12" s="41"/>
      <c r="Z12" s="39">
        <f>+Geant4!Z12/Mean!Z12</f>
        <v>1.0054507420963101</v>
      </c>
      <c r="AA12" s="15"/>
    </row>
    <row r="13" spans="1:27" s="10" customFormat="1" x14ac:dyDescent="0.25">
      <c r="C13" s="12"/>
      <c r="D13" s="11" t="s">
        <v>3</v>
      </c>
      <c r="F13" s="11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11" t="s">
        <v>9</v>
      </c>
      <c r="F14" s="11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11" t="s">
        <v>6</v>
      </c>
      <c r="E15" s="11"/>
      <c r="F15" s="11" t="s">
        <v>6</v>
      </c>
      <c r="G15" s="11"/>
      <c r="I15" s="11" t="s">
        <v>10</v>
      </c>
      <c r="J15" s="11" t="s">
        <v>6</v>
      </c>
      <c r="K15" s="11"/>
      <c r="L15" s="11" t="s">
        <v>6</v>
      </c>
      <c r="M15" s="11"/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39">
        <f>+Geant4!D16/Mean!D16</f>
        <v>1.0034169574292966</v>
      </c>
      <c r="E16" s="41"/>
      <c r="F16" s="39">
        <f>+Geant4!F16/Mean!F16</f>
        <v>1.0018258779333877</v>
      </c>
      <c r="G16" s="15"/>
      <c r="I16" s="11">
        <v>1</v>
      </c>
      <c r="J16" s="39">
        <f>+Geant4!J16/Mean!J16</f>
        <v>1.00086971681031</v>
      </c>
      <c r="K16" s="41"/>
      <c r="L16" s="39">
        <f>+Geant4!L16/Mean!L16</f>
        <v>1.0018700281159489</v>
      </c>
      <c r="M16" s="15"/>
      <c r="Q16" s="11" t="s">
        <v>13</v>
      </c>
      <c r="R16" s="11" t="s">
        <v>6</v>
      </c>
      <c r="S16" s="11"/>
      <c r="T16" s="11" t="s">
        <v>6</v>
      </c>
      <c r="U16" s="11"/>
      <c r="W16" s="11" t="s">
        <v>13</v>
      </c>
      <c r="X16" s="11" t="s">
        <v>6</v>
      </c>
      <c r="Y16" s="11"/>
      <c r="Z16" s="11" t="s">
        <v>6</v>
      </c>
      <c r="AA16" s="11"/>
    </row>
    <row r="17" spans="3:27" s="10" customFormat="1" x14ac:dyDescent="0.25">
      <c r="C17" s="11">
        <v>2</v>
      </c>
      <c r="D17" s="39">
        <f>+Geant4!D17/Mean!D17</f>
        <v>1.0029589845305991</v>
      </c>
      <c r="E17" s="41"/>
      <c r="F17" s="39">
        <f>+Geant4!F17/Mean!F17</f>
        <v>1.0026625034661063</v>
      </c>
      <c r="G17" s="15"/>
      <c r="I17" s="11">
        <v>2</v>
      </c>
      <c r="J17" s="39">
        <f>+Geant4!J17/Mean!J17</f>
        <v>1.0015829967601093</v>
      </c>
      <c r="K17" s="41"/>
      <c r="L17" s="39">
        <f>+Geant4!L17/Mean!L17</f>
        <v>1.0011063271574379</v>
      </c>
      <c r="M17" s="15"/>
      <c r="Q17" s="11">
        <v>1</v>
      </c>
      <c r="R17" s="39">
        <f>+Geant4!R17/Mean!R17</f>
        <v>0.99908358945330433</v>
      </c>
      <c r="S17" s="41"/>
      <c r="T17" s="39">
        <f>+Geant4!T17/Mean!T17</f>
        <v>0.99971295312203068</v>
      </c>
      <c r="U17" s="15"/>
      <c r="W17" s="11">
        <v>1</v>
      </c>
      <c r="X17" s="39">
        <f>+Geant4!X17/Mean!X17</f>
        <v>0.99623794316913616</v>
      </c>
      <c r="Y17" s="41"/>
      <c r="Z17" s="39">
        <f>+Geant4!Z17/Mean!Z17</f>
        <v>0.99594805691221955</v>
      </c>
      <c r="AA17" s="15"/>
    </row>
    <row r="18" spans="3:27" s="10" customFormat="1" x14ac:dyDescent="0.25">
      <c r="C18" s="11">
        <v>3</v>
      </c>
      <c r="D18" s="39">
        <f>+Geant4!D18/Mean!D18</f>
        <v>0.9938621228380099</v>
      </c>
      <c r="E18" s="41"/>
      <c r="F18" s="39">
        <f>+Geant4!F18/Mean!F18</f>
        <v>0.99592478360135162</v>
      </c>
      <c r="G18" s="15"/>
      <c r="I18" s="11">
        <v>3</v>
      </c>
      <c r="J18" s="39">
        <f>+Geant4!J18/Mean!J18</f>
        <v>0.98994004359055898</v>
      </c>
      <c r="K18" s="41"/>
      <c r="L18" s="39">
        <f>+Geant4!L18/Mean!L18</f>
        <v>0.98955540672294151</v>
      </c>
      <c r="M18" s="15"/>
      <c r="Q18" s="11">
        <v>2</v>
      </c>
      <c r="R18" s="39">
        <f>+Geant4!R18/Mean!R18</f>
        <v>1.00048351038172</v>
      </c>
      <c r="S18" s="41"/>
      <c r="T18" s="39">
        <f>+Geant4!T18/Mean!T18</f>
        <v>1.000037187027341</v>
      </c>
      <c r="U18" s="15"/>
      <c r="W18" s="11">
        <v>2</v>
      </c>
      <c r="X18" s="39">
        <f>+Geant4!X18/Mean!X18</f>
        <v>0.99601010277008706</v>
      </c>
      <c r="Y18" s="41"/>
      <c r="Z18" s="39">
        <f>+Geant4!Z18/Mean!Z18</f>
        <v>0.99666704901561243</v>
      </c>
      <c r="AA18" s="15"/>
    </row>
    <row r="19" spans="3:27" s="10" customFormat="1" x14ac:dyDescent="0.25">
      <c r="C19" s="11">
        <v>4</v>
      </c>
      <c r="D19" s="39">
        <f>+Geant4!D19/Mean!D19</f>
        <v>1.0026030798815413</v>
      </c>
      <c r="E19" s="41"/>
      <c r="F19" s="39">
        <f>+Geant4!F19/Mean!F19</f>
        <v>1.002116363790698</v>
      </c>
      <c r="G19" s="15"/>
      <c r="I19" s="11">
        <v>4</v>
      </c>
      <c r="J19" s="39">
        <f>+Geant4!J19/Mean!J19</f>
        <v>1.0018992601239252</v>
      </c>
      <c r="K19" s="41"/>
      <c r="L19" s="39">
        <f>+Geant4!L19/Mean!L19</f>
        <v>1.0023387130768437</v>
      </c>
      <c r="M19" s="15"/>
      <c r="Q19" s="11">
        <v>3</v>
      </c>
      <c r="R19" s="39">
        <f>+Geant4!R19/Mean!R19</f>
        <v>1.0009637120668158</v>
      </c>
      <c r="S19" s="41"/>
      <c r="T19" s="39">
        <f>+Geant4!T19/Mean!T19</f>
        <v>1.0019699303815794</v>
      </c>
      <c r="U19" s="15"/>
      <c r="W19" s="11">
        <v>3</v>
      </c>
      <c r="X19" s="39">
        <f>+Geant4!X19/Mean!X19</f>
        <v>0.99712377708997035</v>
      </c>
      <c r="Y19" s="41"/>
      <c r="Z19" s="39">
        <f>+Geant4!Z19/Mean!Z19</f>
        <v>0.99647853386357521</v>
      </c>
      <c r="AA19" s="15"/>
    </row>
    <row r="20" spans="3:27" s="10" customFormat="1" x14ac:dyDescent="0.25">
      <c r="C20" s="11">
        <v>5</v>
      </c>
      <c r="D20" s="39">
        <f>+Geant4!D20/Mean!D20</f>
        <v>1.0028927476609661</v>
      </c>
      <c r="E20" s="41"/>
      <c r="F20" s="39">
        <f>+Geant4!F20/Mean!F20</f>
        <v>1.0039322814854654</v>
      </c>
      <c r="G20" s="15"/>
      <c r="I20" s="11">
        <v>5</v>
      </c>
      <c r="J20" s="39">
        <f>+Geant4!J20/Mean!J20</f>
        <v>1.0022504000797481</v>
      </c>
      <c r="K20" s="41"/>
      <c r="L20" s="39">
        <f>+Geant4!L20/Mean!L20</f>
        <v>1.0071504704307135</v>
      </c>
      <c r="M20" s="15"/>
      <c r="Q20" s="11">
        <v>4</v>
      </c>
      <c r="R20" s="39">
        <f>+Geant4!R20/Mean!R20</f>
        <v>1.0019606338837976</v>
      </c>
      <c r="S20" s="41"/>
      <c r="T20" s="39">
        <f>+Geant4!T20/Mean!T20</f>
        <v>1.0028073159723447</v>
      </c>
      <c r="U20" s="15"/>
      <c r="W20" s="11">
        <v>4</v>
      </c>
      <c r="X20" s="39">
        <f>+Geant4!X20/Mean!X20</f>
        <v>0.99818589400038438</v>
      </c>
      <c r="Y20" s="41"/>
      <c r="Z20" s="39">
        <f>+Geant4!Z20/Mean!Z20</f>
        <v>0.99883929051715226</v>
      </c>
      <c r="AA20" s="15"/>
    </row>
    <row r="21" spans="3:27" s="10" customFormat="1" x14ac:dyDescent="0.25">
      <c r="C21" s="11">
        <v>6</v>
      </c>
      <c r="D21" s="39">
        <f>+Geant4!D21/Mean!D21</f>
        <v>1.0112986984048273</v>
      </c>
      <c r="E21" s="41"/>
      <c r="F21" s="39">
        <f>+Geant4!F21/Mean!F21</f>
        <v>1.0097719265901404</v>
      </c>
      <c r="G21" s="15"/>
      <c r="I21" s="11">
        <v>6</v>
      </c>
      <c r="J21" s="39">
        <f>+Geant4!J21/Mean!J21</f>
        <v>1.0116914779431205</v>
      </c>
      <c r="K21" s="41"/>
      <c r="L21" s="39">
        <f>+Geant4!L21/Mean!L21</f>
        <v>1.010737726270803</v>
      </c>
      <c r="M21" s="15"/>
      <c r="Q21" s="11">
        <v>5</v>
      </c>
      <c r="R21" s="39">
        <f>+Geant4!R21/Mean!R21</f>
        <v>1.0036501025976927</v>
      </c>
      <c r="S21" s="41"/>
      <c r="T21" s="39">
        <f>+Geant4!T21/Mean!T21</f>
        <v>1.0048304914842827</v>
      </c>
      <c r="U21" s="15"/>
      <c r="W21" s="11">
        <v>5</v>
      </c>
      <c r="X21" s="39">
        <f>+Geant4!X21/Mean!X21</f>
        <v>1.0001328150624416</v>
      </c>
      <c r="Y21" s="41"/>
      <c r="Z21" s="39">
        <f>+Geant4!Z21/Mean!Z21</f>
        <v>1.000241497139962</v>
      </c>
      <c r="AA21" s="15"/>
    </row>
    <row r="22" spans="3:27" s="10" customFormat="1" x14ac:dyDescent="0.25">
      <c r="C22" s="11">
        <v>7</v>
      </c>
      <c r="D22" s="39">
        <f>+Geant4!D22/Mean!D22</f>
        <v>0.98632307295270272</v>
      </c>
      <c r="E22" s="41"/>
      <c r="F22" s="39">
        <f>+Geant4!F22/Mean!F22</f>
        <v>0.9863316636352808</v>
      </c>
      <c r="G22" s="15"/>
      <c r="I22" s="11">
        <v>7</v>
      </c>
      <c r="J22" s="39">
        <f>+Geant4!J22/Mean!J22</f>
        <v>0.98193962623271092</v>
      </c>
      <c r="K22" s="41"/>
      <c r="L22" s="39">
        <f>+Geant4!L22/Mean!L22</f>
        <v>0.98176410199648456</v>
      </c>
      <c r="M22" s="15"/>
      <c r="Q22" s="11">
        <v>6</v>
      </c>
      <c r="R22" s="39">
        <f>+Geant4!R22/Mean!R22</f>
        <v>1.0002957674008124</v>
      </c>
      <c r="S22" s="41"/>
      <c r="T22" s="39">
        <f>+Geant4!T22/Mean!T22</f>
        <v>1.0017792758496984</v>
      </c>
      <c r="U22" s="15"/>
      <c r="W22" s="11">
        <v>6</v>
      </c>
      <c r="X22" s="39">
        <f>+Geant4!X22/Mean!X22</f>
        <v>0.99618857638737879</v>
      </c>
      <c r="Y22" s="41"/>
      <c r="Z22" s="39">
        <f>+Geant4!Z22/Mean!Z22</f>
        <v>0.99692332267470629</v>
      </c>
      <c r="AA22" s="15"/>
    </row>
    <row r="23" spans="3:27" s="10" customFormat="1" x14ac:dyDescent="0.25">
      <c r="C23" s="11">
        <v>8</v>
      </c>
      <c r="D23" s="39">
        <f>+Geant4!D23/Mean!D23</f>
        <v>0.99865869790726491</v>
      </c>
      <c r="E23" s="41"/>
      <c r="F23" s="39">
        <f>+Geant4!F23/Mean!F23</f>
        <v>0.99873864826646797</v>
      </c>
      <c r="G23" s="15"/>
      <c r="I23" s="11">
        <v>8</v>
      </c>
      <c r="J23" s="39">
        <f>+Geant4!J23/Mean!J23</f>
        <v>0.99598670140100287</v>
      </c>
      <c r="K23" s="41"/>
      <c r="L23" s="39">
        <f>+Geant4!L23/Mean!L23</f>
        <v>0.99464581941274877</v>
      </c>
      <c r="M23" s="15"/>
      <c r="Q23" s="11">
        <v>7</v>
      </c>
      <c r="R23" s="39">
        <f>+Geant4!R23/Mean!R23</f>
        <v>0.99954811242592179</v>
      </c>
      <c r="S23" s="41"/>
      <c r="T23" s="39">
        <f>+Geant4!T23/Mean!T23</f>
        <v>1.0001229871539852</v>
      </c>
      <c r="U23" s="15"/>
      <c r="W23" s="11">
        <v>7</v>
      </c>
      <c r="X23" s="39">
        <f>+Geant4!X23/Mean!X23</f>
        <v>0.99673219131267499</v>
      </c>
      <c r="Y23" s="41"/>
      <c r="Z23" s="39">
        <f>+Geant4!Z23/Mean!Z23</f>
        <v>0.99474068812315763</v>
      </c>
      <c r="AA23" s="15"/>
    </row>
    <row r="24" spans="3:27" s="10" customFormat="1" x14ac:dyDescent="0.25">
      <c r="C24" s="11">
        <v>9</v>
      </c>
      <c r="D24" s="39">
        <f>+Geant4!D24/Mean!D24</f>
        <v>1.0141974036131263</v>
      </c>
      <c r="E24" s="41"/>
      <c r="F24" s="39">
        <f>+Geant4!F24/Mean!F24</f>
        <v>1.0157475534791447</v>
      </c>
      <c r="G24" s="15"/>
      <c r="I24" s="11">
        <v>9</v>
      </c>
      <c r="J24" s="39">
        <f>+Geant4!J24/Mean!J24</f>
        <v>1.0195212355722121</v>
      </c>
      <c r="K24" s="41"/>
      <c r="L24" s="39">
        <f>+Geant4!L24/Mean!L24</f>
        <v>1.0221169692401229</v>
      </c>
      <c r="M24" s="15"/>
      <c r="Q24" s="11"/>
      <c r="W24" s="11"/>
    </row>
    <row r="25" spans="3:27" s="10" customFormat="1" x14ac:dyDescent="0.25">
      <c r="C25" s="12"/>
      <c r="I25" s="12"/>
      <c r="J25" s="40"/>
      <c r="K25" s="40"/>
      <c r="L25" s="40"/>
      <c r="Q25" s="12"/>
      <c r="R25" s="11" t="s">
        <v>3</v>
      </c>
      <c r="T25" s="11" t="s">
        <v>4</v>
      </c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I26" s="12" t="s">
        <v>11</v>
      </c>
      <c r="Q26" s="12"/>
      <c r="R26" s="11" t="s">
        <v>15</v>
      </c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11" t="s">
        <v>3</v>
      </c>
      <c r="F27" s="11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/>
      <c r="T27" s="11" t="s">
        <v>6</v>
      </c>
      <c r="U27" s="11"/>
      <c r="W27" s="11" t="s">
        <v>13</v>
      </c>
      <c r="X27" s="11" t="s">
        <v>6</v>
      </c>
      <c r="Y27" s="11"/>
      <c r="Z27" s="11" t="s">
        <v>6</v>
      </c>
      <c r="AA27" s="11"/>
    </row>
    <row r="28" spans="3:27" s="10" customFormat="1" x14ac:dyDescent="0.25">
      <c r="C28" s="12"/>
      <c r="D28" s="11" t="s">
        <v>12</v>
      </c>
      <c r="F28" s="11" t="s">
        <v>12</v>
      </c>
      <c r="I28" s="12"/>
      <c r="J28" s="11" t="s">
        <v>12</v>
      </c>
      <c r="L28" s="11" t="s">
        <v>12</v>
      </c>
      <c r="Q28" s="11">
        <v>1</v>
      </c>
      <c r="R28" s="39">
        <f>+Geant4!R28/Mean!R28</f>
        <v>1.0085053443606922</v>
      </c>
      <c r="S28" s="41"/>
      <c r="T28" s="39">
        <f>+Geant4!T28/Mean!T28</f>
        <v>1.0091765262913091</v>
      </c>
      <c r="U28" s="15"/>
      <c r="W28" s="11">
        <v>1</v>
      </c>
      <c r="X28" s="39">
        <f>+Geant4!X28/Mean!X28</f>
        <v>1.0012628130428272</v>
      </c>
      <c r="Y28" s="41"/>
      <c r="Z28" s="39">
        <f>+Geant4!Z28/Mean!Z28</f>
        <v>1.0012384570488249</v>
      </c>
      <c r="AA28" s="15"/>
    </row>
    <row r="29" spans="3:27" s="10" customFormat="1" x14ac:dyDescent="0.25">
      <c r="C29" s="11" t="s">
        <v>13</v>
      </c>
      <c r="D29" s="11" t="s">
        <v>6</v>
      </c>
      <c r="E29" s="11"/>
      <c r="F29" s="11" t="s">
        <v>6</v>
      </c>
      <c r="G29" s="11"/>
      <c r="I29" s="11" t="s">
        <v>13</v>
      </c>
      <c r="J29" s="11" t="s">
        <v>6</v>
      </c>
      <c r="K29" s="11"/>
      <c r="L29" s="11" t="s">
        <v>6</v>
      </c>
      <c r="M29" s="11"/>
      <c r="Q29" s="11">
        <v>2</v>
      </c>
      <c r="R29" s="39">
        <f>+Geant4!R29/Mean!R29</f>
        <v>1.0080137254050296</v>
      </c>
      <c r="S29" s="41"/>
      <c r="T29" s="39">
        <f>+Geant4!T29/Mean!T29</f>
        <v>1.0063798132832651</v>
      </c>
      <c r="U29" s="15"/>
      <c r="W29" s="11">
        <v>2</v>
      </c>
      <c r="X29" s="39">
        <f>+Geant4!X29/Mean!X29</f>
        <v>0.99817285208702156</v>
      </c>
      <c r="Y29" s="41"/>
      <c r="Z29" s="39">
        <f>+Geant4!Z29/Mean!Z29</f>
        <v>0.99729177329112173</v>
      </c>
      <c r="AA29" s="15"/>
    </row>
    <row r="30" spans="3:27" s="10" customFormat="1" x14ac:dyDescent="0.25">
      <c r="C30" s="11">
        <v>1</v>
      </c>
      <c r="D30" s="39">
        <f>+Geant4!D30/Mean!D30</f>
        <v>1.0117681987133629</v>
      </c>
      <c r="E30" s="41"/>
      <c r="F30" s="39">
        <f>+Geant4!F30/Mean!F30</f>
        <v>1.0009334270764512</v>
      </c>
      <c r="G30" s="15"/>
      <c r="I30" s="11">
        <v>1</v>
      </c>
      <c r="J30" s="39">
        <f>+Geant4!J30/Mean!J30</f>
        <v>1.0049676707143984</v>
      </c>
      <c r="K30" s="41"/>
      <c r="L30" s="39">
        <f>+Geant4!L30/Mean!L30</f>
        <v>0.99983681023335003</v>
      </c>
      <c r="M30" s="15"/>
      <c r="Q30" s="11">
        <v>3</v>
      </c>
      <c r="R30" s="39">
        <f>+Geant4!R30/Mean!R30</f>
        <v>1.0045299152991576</v>
      </c>
      <c r="S30" s="41"/>
      <c r="T30" s="39">
        <f>+Geant4!T30/Mean!T30</f>
        <v>1.0074242701947076</v>
      </c>
      <c r="U30" s="15"/>
      <c r="W30" s="11">
        <v>3</v>
      </c>
      <c r="X30" s="39">
        <f>+Geant4!X30/Mean!X30</f>
        <v>0.99752874687517168</v>
      </c>
      <c r="Y30" s="41"/>
      <c r="Z30" s="39">
        <f>+Geant4!Z30/Mean!Z30</f>
        <v>0.99916731080481624</v>
      </c>
      <c r="AA30" s="15"/>
    </row>
    <row r="31" spans="3:27" s="10" customFormat="1" x14ac:dyDescent="0.25">
      <c r="C31" s="11">
        <v>2</v>
      </c>
      <c r="D31" s="39">
        <f>+Geant4!D31/Mean!D31</f>
        <v>1.0120123117222377</v>
      </c>
      <c r="E31" s="41"/>
      <c r="F31" s="39">
        <f>+Geant4!F31/Mean!F31</f>
        <v>1.0012461189022486</v>
      </c>
      <c r="G31" s="15"/>
      <c r="I31" s="11">
        <v>2</v>
      </c>
      <c r="J31" s="39">
        <f>+Geant4!J31/Mean!J31</f>
        <v>1.0067837260939851</v>
      </c>
      <c r="K31" s="41"/>
      <c r="L31" s="39">
        <f>+Geant4!L31/Mean!L31</f>
        <v>0.99964492216290568</v>
      </c>
      <c r="M31" s="15"/>
      <c r="Q31" s="11">
        <v>4</v>
      </c>
      <c r="R31" s="39">
        <f>+Geant4!R31/Mean!R31</f>
        <v>1.0019274541372931</v>
      </c>
      <c r="S31" s="41"/>
      <c r="T31" s="39">
        <f>+Geant4!T31/Mean!T31</f>
        <v>1.0032473889980396</v>
      </c>
      <c r="U31" s="15"/>
      <c r="W31" s="11">
        <v>4</v>
      </c>
      <c r="X31" s="39">
        <f>+Geant4!X31/Mean!X31</f>
        <v>0.99464167891801503</v>
      </c>
      <c r="Y31" s="41"/>
      <c r="Z31" s="39">
        <f>+Geant4!Z31/Mean!Z31</f>
        <v>0.99570751582496042</v>
      </c>
      <c r="AA31" s="15"/>
    </row>
    <row r="32" spans="3:27" s="10" customFormat="1" x14ac:dyDescent="0.25">
      <c r="C32" s="11">
        <v>3</v>
      </c>
      <c r="D32" s="39">
        <f>+Geant4!D32/Mean!D32</f>
        <v>1.0169313193955747</v>
      </c>
      <c r="E32" s="41"/>
      <c r="F32" s="39">
        <f>+Geant4!F32/Mean!F32</f>
        <v>1.0141516968457505</v>
      </c>
      <c r="G32" s="15"/>
      <c r="I32" s="11">
        <v>3</v>
      </c>
      <c r="J32" s="39">
        <f>+Geant4!J32/Mean!J32</f>
        <v>1.0078057482381382</v>
      </c>
      <c r="K32" s="41"/>
      <c r="L32" s="39">
        <f>+Geant4!L32/Mean!L32</f>
        <v>1.0062694835209349</v>
      </c>
      <c r="M32" s="15"/>
      <c r="Q32" s="11">
        <v>5</v>
      </c>
      <c r="R32" s="39">
        <f>+Geant4!R32/Mean!R32</f>
        <v>0.96800557485219008</v>
      </c>
      <c r="S32" s="41"/>
      <c r="T32" s="39">
        <f>+Geant4!T32/Mean!T32</f>
        <v>0.96703101939809744</v>
      </c>
      <c r="U32" s="15"/>
      <c r="W32" s="11">
        <v>5</v>
      </c>
      <c r="X32" s="39">
        <f>+Geant4!X32/Mean!X32</f>
        <v>0.97172505052520164</v>
      </c>
      <c r="Y32" s="41"/>
      <c r="Z32" s="39">
        <f>+Geant4!Z32/Mean!Z32</f>
        <v>0.970137324622522</v>
      </c>
      <c r="AA32" s="15"/>
    </row>
    <row r="33" spans="3:27" s="10" customFormat="1" x14ac:dyDescent="0.25">
      <c r="C33" s="11">
        <v>4</v>
      </c>
      <c r="D33" s="39">
        <f>+Geant4!D33/Mean!D33</f>
        <v>1.0144620960887791</v>
      </c>
      <c r="E33" s="41"/>
      <c r="F33" s="39">
        <f>+Geant4!F33/Mean!F33</f>
        <v>1.0097073723730534</v>
      </c>
      <c r="G33" s="15"/>
      <c r="I33" s="11">
        <v>4</v>
      </c>
      <c r="J33" s="39">
        <f>+Geant4!J33/Mean!J33</f>
        <v>1.0050916810638018</v>
      </c>
      <c r="K33" s="41"/>
      <c r="L33" s="39">
        <f>+Geant4!L33/Mean!L33</f>
        <v>1.0031504491581442</v>
      </c>
      <c r="M33" s="15"/>
      <c r="Q33" s="11">
        <v>6</v>
      </c>
      <c r="R33" s="39">
        <f>+Geant4!R33/Mean!R33</f>
        <v>1.0047838037157919</v>
      </c>
      <c r="S33" s="41"/>
      <c r="T33" s="39">
        <f>+Geant4!T33/Mean!T33</f>
        <v>1.0068031905977932</v>
      </c>
      <c r="U33" s="15"/>
      <c r="W33" s="11">
        <v>6</v>
      </c>
      <c r="X33" s="39">
        <f>+Geant4!X33/Mean!X33</f>
        <v>0.99675614710317484</v>
      </c>
      <c r="Y33" s="41"/>
      <c r="Z33" s="39">
        <f>+Geant4!Z33/Mean!Z33</f>
        <v>0.9971553306938975</v>
      </c>
      <c r="AA33" s="15"/>
    </row>
    <row r="34" spans="3:27" s="10" customFormat="1" x14ac:dyDescent="0.25">
      <c r="C34" s="11">
        <v>5</v>
      </c>
      <c r="D34" s="39">
        <f>+Geant4!D34/Mean!D34</f>
        <v>1.0123383216856947</v>
      </c>
      <c r="E34" s="41"/>
      <c r="F34" s="39">
        <f>+Geant4!F34/Mean!F34</f>
        <v>1.0099885295682205</v>
      </c>
      <c r="G34" s="15"/>
      <c r="I34" s="11">
        <v>5</v>
      </c>
      <c r="J34" s="39">
        <f>+Geant4!J34/Mean!J34</f>
        <v>1.0050809361084339</v>
      </c>
      <c r="K34" s="41"/>
      <c r="L34" s="39">
        <f>+Geant4!L34/Mean!L34</f>
        <v>1.0033739132074124</v>
      </c>
      <c r="M34" s="15"/>
      <c r="Q34" s="11">
        <v>7</v>
      </c>
      <c r="R34" s="39">
        <f>+Geant4!R34/Mean!R34</f>
        <v>1.0079066431720234</v>
      </c>
      <c r="S34" s="41"/>
      <c r="T34" s="39">
        <f>+Geant4!T34/Mean!T34</f>
        <v>1.0083045567701057</v>
      </c>
      <c r="U34" s="15"/>
      <c r="W34" s="11">
        <v>7</v>
      </c>
      <c r="X34" s="39">
        <f>+Geant4!X34/Mean!X34</f>
        <v>1.0006605571063112</v>
      </c>
      <c r="Y34" s="41"/>
      <c r="Z34" s="39">
        <f>+Geant4!Z34/Mean!Z34</f>
        <v>1.0004464611477333</v>
      </c>
      <c r="AA34" s="15"/>
    </row>
    <row r="35" spans="3:27" s="10" customFormat="1" x14ac:dyDescent="0.25">
      <c r="C35" s="11">
        <v>6</v>
      </c>
      <c r="D35" s="39">
        <f>+Geant4!D35/Mean!D35</f>
        <v>1.0150569486140937</v>
      </c>
      <c r="E35" s="41"/>
      <c r="F35" s="39">
        <f>+Geant4!F35/Mean!F35</f>
        <v>1.0140592690355119</v>
      </c>
      <c r="G35" s="15"/>
      <c r="I35" s="11">
        <v>6</v>
      </c>
      <c r="J35" s="39">
        <f>+Geant4!J35/Mean!J35</f>
        <v>1.0055306546162393</v>
      </c>
      <c r="K35" s="41"/>
      <c r="L35" s="39">
        <f>+Geant4!L35/Mean!L35</f>
        <v>1.0089147473097335</v>
      </c>
      <c r="M35" s="15"/>
      <c r="Q35" s="12"/>
      <c r="W35" s="12"/>
    </row>
    <row r="36" spans="3:27" s="10" customFormat="1" x14ac:dyDescent="0.25">
      <c r="C36" s="11">
        <v>7</v>
      </c>
      <c r="D36" s="39">
        <f>+Geant4!D36/Mean!D36</f>
        <v>1.0150214833929865</v>
      </c>
      <c r="E36" s="41"/>
      <c r="F36" s="39">
        <f>+Geant4!F36/Mean!F36</f>
        <v>1.0116101935606026</v>
      </c>
      <c r="G36" s="15"/>
      <c r="I36" s="11">
        <v>7</v>
      </c>
      <c r="J36" s="39">
        <f>+Geant4!J36/Mean!J36</f>
        <v>1.0048741188947554</v>
      </c>
      <c r="K36" s="41"/>
      <c r="L36" s="39">
        <f>+Geant4!L36/Mean!L36</f>
        <v>1.0046711605536198</v>
      </c>
      <c r="M36" s="15"/>
      <c r="Q36" s="12"/>
      <c r="R36" s="11" t="s">
        <v>3</v>
      </c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I37" s="12"/>
      <c r="Q37" s="12"/>
      <c r="R37" s="11" t="s">
        <v>16</v>
      </c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11" t="s">
        <v>3</v>
      </c>
      <c r="F38" s="11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/>
      <c r="T38" s="11" t="s">
        <v>6</v>
      </c>
      <c r="U38" s="11"/>
      <c r="W38" s="11" t="s">
        <v>13</v>
      </c>
      <c r="X38" s="11" t="s">
        <v>6</v>
      </c>
      <c r="Y38" s="11"/>
      <c r="Z38" s="11" t="s">
        <v>6</v>
      </c>
      <c r="AA38" s="11"/>
    </row>
    <row r="39" spans="3:27" s="10" customFormat="1" x14ac:dyDescent="0.25">
      <c r="C39" s="12"/>
      <c r="D39" s="11" t="s">
        <v>14</v>
      </c>
      <c r="F39" s="11" t="s">
        <v>14</v>
      </c>
      <c r="I39" s="12"/>
      <c r="J39" s="11" t="s">
        <v>14</v>
      </c>
      <c r="L39" s="11" t="s">
        <v>14</v>
      </c>
      <c r="Q39" s="11">
        <v>1</v>
      </c>
      <c r="R39" s="39">
        <f>+Geant4!R39/Mean!R39</f>
        <v>1.025253319603354</v>
      </c>
      <c r="S39" s="41"/>
      <c r="T39" s="39">
        <f>+Geant4!T39/Mean!T39</f>
        <v>1.0232414325205585</v>
      </c>
      <c r="U39" s="15"/>
      <c r="W39" s="11">
        <v>1</v>
      </c>
      <c r="X39" s="39">
        <f>+Geant4!X39/Mean!X39</f>
        <v>1.0211982507370516</v>
      </c>
      <c r="Y39" s="41"/>
      <c r="Z39" s="39">
        <f>+Geant4!Z39/Mean!Z39</f>
        <v>1.0154821814121877</v>
      </c>
      <c r="AA39" s="15"/>
    </row>
    <row r="40" spans="3:27" s="10" customFormat="1" x14ac:dyDescent="0.25">
      <c r="C40" s="11" t="s">
        <v>13</v>
      </c>
      <c r="D40" s="11" t="s">
        <v>6</v>
      </c>
      <c r="E40" s="11"/>
      <c r="F40" s="11" t="s">
        <v>6</v>
      </c>
      <c r="G40" s="11"/>
      <c r="I40" s="11" t="s">
        <v>13</v>
      </c>
      <c r="J40" s="11" t="s">
        <v>6</v>
      </c>
      <c r="K40" s="11"/>
      <c r="L40" s="11" t="s">
        <v>6</v>
      </c>
      <c r="M40" s="11"/>
      <c r="Q40" s="11">
        <v>2</v>
      </c>
      <c r="R40" s="39">
        <f>+Geant4!R40/Mean!R40</f>
        <v>1.0201810979806325</v>
      </c>
      <c r="S40" s="41"/>
      <c r="T40" s="39">
        <f>+Geant4!T40/Mean!T40</f>
        <v>1.0202691002285795</v>
      </c>
      <c r="U40" s="15"/>
      <c r="W40" s="11">
        <v>2</v>
      </c>
      <c r="X40" s="39">
        <f>+Geant4!X40/Mean!X40</f>
        <v>1.0132119819194247</v>
      </c>
      <c r="Y40" s="41"/>
      <c r="Z40" s="39">
        <f>+Geant4!Z40/Mean!Z40</f>
        <v>1.018078870211292</v>
      </c>
      <c r="AA40" s="15"/>
    </row>
    <row r="41" spans="3:27" s="10" customFormat="1" x14ac:dyDescent="0.25">
      <c r="C41" s="11">
        <v>1</v>
      </c>
      <c r="D41" s="39">
        <f>+Geant4!D41/Mean!D41</f>
        <v>0.99621492082689411</v>
      </c>
      <c r="E41" s="41"/>
      <c r="F41" s="39">
        <f>+Geant4!F41/Mean!F41</f>
        <v>0.99384666960811274</v>
      </c>
      <c r="G41" s="15"/>
      <c r="I41" s="11">
        <v>1</v>
      </c>
      <c r="J41" s="39">
        <f>+Geant4!J41/Mean!J41</f>
        <v>0.99273902744885489</v>
      </c>
      <c r="K41" s="41"/>
      <c r="L41" s="39">
        <f>+Geant4!L41/Mean!L41</f>
        <v>0.99332840949098289</v>
      </c>
      <c r="M41" s="15"/>
      <c r="Q41" s="11">
        <v>3</v>
      </c>
      <c r="R41" s="39">
        <f>+Geant4!R41/Mean!R41</f>
        <v>1.0214899103453361</v>
      </c>
      <c r="S41" s="41"/>
      <c r="T41" s="39">
        <f>+Geant4!T41/Mean!T41</f>
        <v>1.0234229461175754</v>
      </c>
      <c r="U41" s="15"/>
      <c r="W41" s="11">
        <v>3</v>
      </c>
      <c r="X41" s="39">
        <f>+Geant4!X41/Mean!X41</f>
        <v>1.0162796210166822</v>
      </c>
      <c r="Y41" s="41"/>
      <c r="Z41" s="39">
        <f>+Geant4!Z41/Mean!Z41</f>
        <v>1.0155739107003037</v>
      </c>
      <c r="AA41" s="15"/>
    </row>
    <row r="42" spans="3:27" s="10" customFormat="1" x14ac:dyDescent="0.25">
      <c r="C42" s="11">
        <v>2</v>
      </c>
      <c r="D42" s="39">
        <f>+Geant4!D42/Mean!D42</f>
        <v>0.99809300352415953</v>
      </c>
      <c r="E42" s="41"/>
      <c r="F42" s="39">
        <f>+Geant4!F42/Mean!F42</f>
        <v>0.9951722409911482</v>
      </c>
      <c r="G42" s="15"/>
      <c r="I42" s="11">
        <v>2</v>
      </c>
      <c r="J42" s="39">
        <f>+Geant4!J42/Mean!J42</f>
        <v>0.99470213116876893</v>
      </c>
      <c r="K42" s="41"/>
      <c r="L42" s="39">
        <f>+Geant4!L42/Mean!L42</f>
        <v>0.99539792355005297</v>
      </c>
      <c r="M42" s="15"/>
      <c r="Q42" s="11">
        <v>4</v>
      </c>
      <c r="R42" s="39">
        <f>+Geant4!R42/Mean!R42</f>
        <v>1.0210920481951145</v>
      </c>
      <c r="S42" s="41"/>
      <c r="T42" s="39">
        <f>+Geant4!T42/Mean!T42</f>
        <v>1.0222586967814595</v>
      </c>
      <c r="U42" s="15"/>
      <c r="W42" s="11">
        <v>4</v>
      </c>
      <c r="X42" s="39">
        <f>+Geant4!X42/Mean!X42</f>
        <v>1.0181572278744866</v>
      </c>
      <c r="Y42" s="41"/>
      <c r="Z42" s="39">
        <f>+Geant4!Z42/Mean!Z42</f>
        <v>1.0187460519040141</v>
      </c>
      <c r="AA42" s="15"/>
    </row>
    <row r="43" spans="3:27" s="10" customFormat="1" x14ac:dyDescent="0.25">
      <c r="C43" s="11">
        <v>3</v>
      </c>
      <c r="D43" s="39">
        <f>+Geant4!D43/Mean!D43</f>
        <v>0.99993503040714349</v>
      </c>
      <c r="E43" s="41"/>
      <c r="F43" s="39">
        <f>+Geant4!F43/Mean!F43</f>
        <v>1.000400369722795</v>
      </c>
      <c r="G43" s="15"/>
      <c r="I43" s="11">
        <v>3</v>
      </c>
      <c r="J43" s="39">
        <f>+Geant4!J43/Mean!J43</f>
        <v>0.99646762382469567</v>
      </c>
      <c r="K43" s="41"/>
      <c r="L43" s="39">
        <f>+Geant4!L43/Mean!L43</f>
        <v>0.99377285501421175</v>
      </c>
      <c r="M43" s="15"/>
      <c r="Q43" s="11">
        <v>5</v>
      </c>
      <c r="R43" s="39">
        <f>+Geant4!R43/Mean!R43</f>
        <v>1.0189110869787601</v>
      </c>
      <c r="S43" s="41"/>
      <c r="T43" s="39">
        <f>+Geant4!T43/Mean!T43</f>
        <v>1.0203564416061828</v>
      </c>
      <c r="U43" s="15"/>
      <c r="W43" s="11">
        <v>5</v>
      </c>
      <c r="X43" s="39">
        <f>+Geant4!X43/Mean!X43</f>
        <v>1.0144972879475325</v>
      </c>
      <c r="Y43" s="41"/>
      <c r="Z43" s="39">
        <f>+Geant4!Z43/Mean!Z43</f>
        <v>1.0152795086499777</v>
      </c>
      <c r="AA43" s="15"/>
    </row>
    <row r="44" spans="3:27" s="10" customFormat="1" x14ac:dyDescent="0.25">
      <c r="C44" s="11">
        <v>4</v>
      </c>
      <c r="D44" s="39">
        <f>+Geant4!D44/Mean!D44</f>
        <v>0.9982227597321508</v>
      </c>
      <c r="E44" s="41"/>
      <c r="F44" s="39">
        <f>+Geant4!F44/Mean!F44</f>
        <v>0.99742383950053348</v>
      </c>
      <c r="G44" s="15"/>
      <c r="I44" s="11">
        <v>4</v>
      </c>
      <c r="J44" s="39">
        <f>+Geant4!J44/Mean!J44</f>
        <v>0.99547479222001845</v>
      </c>
      <c r="K44" s="41"/>
      <c r="L44" s="39">
        <f>+Geant4!L44/Mean!L44</f>
        <v>0.9954188051774</v>
      </c>
      <c r="M44" s="15"/>
      <c r="Q44" s="11">
        <v>6</v>
      </c>
      <c r="R44" s="39">
        <f>+Geant4!R44/Mean!R44</f>
        <v>1.0203624163342859</v>
      </c>
      <c r="S44" s="41"/>
      <c r="T44" s="39">
        <f>+Geant4!T44/Mean!T44</f>
        <v>1.0248903382862917</v>
      </c>
      <c r="U44" s="15"/>
      <c r="W44" s="11">
        <v>6</v>
      </c>
      <c r="X44" s="39">
        <f>+Geant4!X44/Mean!X44</f>
        <v>1.0187121876012726</v>
      </c>
      <c r="Y44" s="41"/>
      <c r="Z44" s="39">
        <f>+Geant4!Z44/Mean!Z44</f>
        <v>1.0160525935290061</v>
      </c>
      <c r="AA44" s="15"/>
    </row>
    <row r="45" spans="3:27" s="10" customFormat="1" x14ac:dyDescent="0.25">
      <c r="C45" s="11">
        <v>5</v>
      </c>
      <c r="D45" s="39">
        <f>+Geant4!D45/Mean!D45</f>
        <v>0.99879331389795323</v>
      </c>
      <c r="E45" s="41"/>
      <c r="F45" s="39">
        <f>+Geant4!F45/Mean!F45</f>
        <v>0.99791204921081045</v>
      </c>
      <c r="G45" s="15"/>
      <c r="I45" s="11">
        <v>5</v>
      </c>
      <c r="J45" s="39">
        <f>+Geant4!J45/Mean!J45</f>
        <v>0.99664850591396903</v>
      </c>
      <c r="K45" s="41"/>
      <c r="L45" s="39">
        <f>+Geant4!L45/Mean!L45</f>
        <v>0.9955056575874256</v>
      </c>
      <c r="M45" s="15"/>
      <c r="Q45" s="11">
        <v>7</v>
      </c>
      <c r="R45" s="39">
        <f>+Geant4!R45/Mean!R45</f>
        <v>1.0264663648803574</v>
      </c>
      <c r="S45" s="41"/>
      <c r="T45" s="39">
        <f>+Geant4!T45/Mean!T45</f>
        <v>1.014813104610625</v>
      </c>
      <c r="U45" s="15"/>
      <c r="W45" s="11">
        <v>7</v>
      </c>
      <c r="X45" s="39">
        <f>+Geant4!X45/Mean!X45</f>
        <v>1.0077354287304188</v>
      </c>
      <c r="Y45" s="41"/>
      <c r="Z45" s="39">
        <f>+Geant4!Z45/Mean!Z45</f>
        <v>1.0122654471359975</v>
      </c>
      <c r="AA45" s="15"/>
    </row>
    <row r="46" spans="3:27" s="10" customFormat="1" x14ac:dyDescent="0.25">
      <c r="C46" s="11">
        <v>6</v>
      </c>
      <c r="D46" s="39">
        <f>+Geant4!D46/Mean!D46</f>
        <v>0.99804868886909626</v>
      </c>
      <c r="E46" s="41"/>
      <c r="F46" s="39">
        <f>+Geant4!F46/Mean!F46</f>
        <v>0.99846655704065046</v>
      </c>
      <c r="G46" s="15"/>
      <c r="I46" s="11">
        <v>6</v>
      </c>
      <c r="J46" s="39">
        <f>+Geant4!J46/Mean!J46</f>
        <v>0.9935468995352823</v>
      </c>
      <c r="K46" s="41"/>
      <c r="L46" s="39">
        <f>+Geant4!L46/Mean!L46</f>
        <v>0.99332112485235791</v>
      </c>
      <c r="M46" s="15"/>
      <c r="Q46" s="12"/>
      <c r="W46" s="12"/>
    </row>
    <row r="47" spans="3:27" s="10" customFormat="1" x14ac:dyDescent="0.25">
      <c r="C47" s="11">
        <v>7</v>
      </c>
      <c r="D47" s="39">
        <f>+Geant4!D47/Mean!D47</f>
        <v>0.99275873987128405</v>
      </c>
      <c r="E47" s="41"/>
      <c r="F47" s="39">
        <f>+Geant4!F47/Mean!F47</f>
        <v>0.99270854710041501</v>
      </c>
      <c r="G47" s="15"/>
      <c r="I47" s="11">
        <v>7</v>
      </c>
      <c r="J47" s="39">
        <f>+Geant4!J47/Mean!J47</f>
        <v>0.9934369445992387</v>
      </c>
      <c r="K47" s="41"/>
      <c r="L47" s="39">
        <f>+Geant4!L47/Mean!L47</f>
        <v>0.99251971065467837</v>
      </c>
      <c r="M47" s="15"/>
      <c r="Q47" s="12"/>
      <c r="R47" s="11" t="s">
        <v>3</v>
      </c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I48" s="11"/>
      <c r="Q48" s="12"/>
      <c r="R48" s="11" t="s">
        <v>17</v>
      </c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11" t="s">
        <v>3</v>
      </c>
      <c r="F49" s="11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/>
      <c r="T49" s="11" t="s">
        <v>6</v>
      </c>
      <c r="U49" s="11"/>
      <c r="W49" s="11" t="s">
        <v>13</v>
      </c>
      <c r="X49" s="11" t="s">
        <v>6</v>
      </c>
      <c r="Y49" s="11"/>
      <c r="Z49" s="11" t="s">
        <v>6</v>
      </c>
      <c r="AA49" s="11"/>
    </row>
    <row r="50" spans="3:27" s="10" customFormat="1" x14ac:dyDescent="0.25">
      <c r="C50" s="12"/>
      <c r="D50" s="11" t="s">
        <v>15</v>
      </c>
      <c r="F50" s="11" t="s">
        <v>15</v>
      </c>
      <c r="I50" s="12"/>
      <c r="J50" s="11" t="s">
        <v>15</v>
      </c>
      <c r="L50" s="11" t="s">
        <v>15</v>
      </c>
      <c r="Q50" s="11">
        <v>1</v>
      </c>
      <c r="R50" s="39">
        <f>+Geant4!R50/Mean!R50</f>
        <v>1.000870020960823</v>
      </c>
      <c r="S50" s="41"/>
      <c r="T50" s="39">
        <f>+Geant4!T50/Mean!T50</f>
        <v>1.0014319729754353</v>
      </c>
      <c r="U50" s="15"/>
      <c r="W50" s="11">
        <v>1</v>
      </c>
      <c r="X50" s="39">
        <f>+Geant4!X50/Mean!X50</f>
        <v>0.99907782768933284</v>
      </c>
      <c r="Y50" s="41"/>
      <c r="Z50" s="39">
        <f>+Geant4!Z50/Mean!Z50</f>
        <v>0.99843919600833064</v>
      </c>
      <c r="AA50" s="15"/>
    </row>
    <row r="51" spans="3:27" s="10" customFormat="1" x14ac:dyDescent="0.25">
      <c r="C51" s="11" t="s">
        <v>13</v>
      </c>
      <c r="D51" s="11" t="s">
        <v>6</v>
      </c>
      <c r="E51" s="11"/>
      <c r="F51" s="11" t="s">
        <v>6</v>
      </c>
      <c r="G51" s="11"/>
      <c r="I51" s="11" t="s">
        <v>13</v>
      </c>
      <c r="J51" s="11" t="s">
        <v>6</v>
      </c>
      <c r="K51" s="11"/>
      <c r="L51" s="11" t="s">
        <v>6</v>
      </c>
      <c r="M51" s="11"/>
      <c r="Q51" s="11">
        <v>2</v>
      </c>
      <c r="R51" s="39">
        <f>+Geant4!R51/Mean!R51</f>
        <v>1.0005109326811135</v>
      </c>
      <c r="S51" s="41"/>
      <c r="T51" s="39">
        <f>+Geant4!T51/Mean!T51</f>
        <v>0.99987752324471169</v>
      </c>
      <c r="U51" s="15"/>
      <c r="W51" s="11">
        <v>2</v>
      </c>
      <c r="X51" s="39">
        <f>+Geant4!X51/Mean!X51</f>
        <v>0.99864369842749467</v>
      </c>
      <c r="Y51" s="41"/>
      <c r="Z51" s="39">
        <f>+Geant4!Z51/Mean!Z51</f>
        <v>0.99872387065366786</v>
      </c>
      <c r="AA51" s="15"/>
    </row>
    <row r="52" spans="3:27" s="10" customFormat="1" x14ac:dyDescent="0.25">
      <c r="C52" s="11">
        <v>1</v>
      </c>
      <c r="D52" s="39">
        <f>+Geant4!D52/Mean!D52</f>
        <v>1.0082003917681988</v>
      </c>
      <c r="E52" s="41"/>
      <c r="F52" s="39">
        <f>+Geant4!F52/Mean!F52</f>
        <v>0.98803157602882608</v>
      </c>
      <c r="G52" s="15"/>
      <c r="I52" s="11">
        <v>1</v>
      </c>
      <c r="J52" s="39">
        <f>+Geant4!J52/Mean!J52</f>
        <v>0.99072784596852159</v>
      </c>
      <c r="K52" s="41"/>
      <c r="L52" s="39">
        <f>+Geant4!L52/Mean!L52</f>
        <v>0.98868947989666645</v>
      </c>
      <c r="M52" s="15"/>
      <c r="Q52" s="11">
        <v>3</v>
      </c>
      <c r="R52" s="39">
        <f>+Geant4!R52/Mean!R52</f>
        <v>1.0005376054995319</v>
      </c>
      <c r="S52" s="41"/>
      <c r="T52" s="39">
        <f>+Geant4!T52/Mean!T52</f>
        <v>1.0007210016183727</v>
      </c>
      <c r="U52" s="15"/>
      <c r="W52" s="11">
        <v>3</v>
      </c>
      <c r="X52" s="39">
        <f>+Geant4!X52/Mean!X52</f>
        <v>0.99982263912974922</v>
      </c>
      <c r="Y52" s="41"/>
      <c r="Z52" s="39">
        <f>+Geant4!Z52/Mean!Z52</f>
        <v>0.99816502018140951</v>
      </c>
      <c r="AA52" s="15"/>
    </row>
    <row r="53" spans="3:27" s="10" customFormat="1" x14ac:dyDescent="0.25">
      <c r="C53" s="11">
        <v>2</v>
      </c>
      <c r="D53" s="39">
        <f>+Geant4!D53/Mean!D53</f>
        <v>1.004409431851526</v>
      </c>
      <c r="E53" s="41"/>
      <c r="F53" s="39">
        <f>+Geant4!F53/Mean!F53</f>
        <v>0.99119866391638511</v>
      </c>
      <c r="G53" s="15"/>
      <c r="I53" s="11">
        <v>2</v>
      </c>
      <c r="J53" s="39">
        <f>+Geant4!J53/Mean!J53</f>
        <v>1.0004393351846703</v>
      </c>
      <c r="K53" s="41"/>
      <c r="L53" s="39">
        <f>+Geant4!L53/Mean!L53</f>
        <v>0.9915933959516422</v>
      </c>
      <c r="M53" s="15"/>
      <c r="Q53" s="11">
        <v>4</v>
      </c>
      <c r="R53" s="39">
        <f>+Geant4!R53/Mean!R53</f>
        <v>1.0009879928631891</v>
      </c>
      <c r="S53" s="41"/>
      <c r="T53" s="39">
        <f>+Geant4!T53/Mean!T53</f>
        <v>1.0009575634468424</v>
      </c>
      <c r="U53" s="15"/>
      <c r="W53" s="11">
        <v>4</v>
      </c>
      <c r="X53" s="39">
        <f>+Geant4!X53/Mean!X53</f>
        <v>0.99900975803664271</v>
      </c>
      <c r="Y53" s="41"/>
      <c r="Z53" s="39">
        <f>+Geant4!Z53/Mean!Z53</f>
        <v>0.99925948439150747</v>
      </c>
      <c r="AA53" s="15"/>
    </row>
    <row r="54" spans="3:27" s="10" customFormat="1" x14ac:dyDescent="0.25">
      <c r="C54" s="11">
        <v>3</v>
      </c>
      <c r="D54" s="39">
        <f>+Geant4!D54/Mean!D54</f>
        <v>1.0057076054316691</v>
      </c>
      <c r="E54" s="41"/>
      <c r="F54" s="39">
        <f>+Geant4!F54/Mean!F54</f>
        <v>1.0059319382838443</v>
      </c>
      <c r="G54" s="15"/>
      <c r="I54" s="11">
        <v>3</v>
      </c>
      <c r="J54" s="39">
        <f>+Geant4!J54/Mean!J54</f>
        <v>0.99923430321592643</v>
      </c>
      <c r="K54" s="41"/>
      <c r="L54" s="39">
        <f>+Geant4!L54/Mean!L54</f>
        <v>0.99638254912811997</v>
      </c>
      <c r="M54" s="15"/>
      <c r="Q54" s="11">
        <v>5</v>
      </c>
      <c r="R54" s="39">
        <f>+Geant4!R54/Mean!R54</f>
        <v>1.0012069078842578</v>
      </c>
      <c r="S54" s="41"/>
      <c r="T54" s="39">
        <f>+Geant4!T54/Mean!T54</f>
        <v>1.0018472095078406</v>
      </c>
      <c r="U54" s="15"/>
      <c r="W54" s="11">
        <v>5</v>
      </c>
      <c r="X54" s="39">
        <f>+Geant4!X54/Mean!X54</f>
        <v>0.9985111497494219</v>
      </c>
      <c r="Y54" s="41"/>
      <c r="Z54" s="39">
        <f>+Geant4!Z54/Mean!Z54</f>
        <v>0.99851707304407011</v>
      </c>
      <c r="AA54" s="15"/>
    </row>
    <row r="55" spans="3:27" s="10" customFormat="1" x14ac:dyDescent="0.25">
      <c r="C55" s="11">
        <v>4</v>
      </c>
      <c r="D55" s="39">
        <f>+Geant4!D55/Mean!D55</f>
        <v>1.0036170275294802</v>
      </c>
      <c r="E55" s="41"/>
      <c r="F55" s="39">
        <f>+Geant4!F55/Mean!F55</f>
        <v>1.0027791750730448</v>
      </c>
      <c r="G55" s="15"/>
      <c r="I55" s="11">
        <v>4</v>
      </c>
      <c r="J55" s="39">
        <f>+Geant4!J55/Mean!J55</f>
        <v>1.0004274106122288</v>
      </c>
      <c r="K55" s="41"/>
      <c r="L55" s="39">
        <f>+Geant4!L55/Mean!L55</f>
        <v>0.99675491821456286</v>
      </c>
      <c r="M55" s="15"/>
      <c r="Q55" s="11">
        <v>6</v>
      </c>
      <c r="R55" s="39">
        <f>+Geant4!R55/Mean!R55</f>
        <v>1.0010157363283467</v>
      </c>
      <c r="S55" s="41"/>
      <c r="T55" s="39">
        <f>+Geant4!T55/Mean!T55</f>
        <v>1.0012348567566163</v>
      </c>
      <c r="U55" s="15"/>
      <c r="W55" s="11">
        <v>6</v>
      </c>
      <c r="X55" s="39">
        <f>+Geant4!X55/Mean!X55</f>
        <v>0.99821976634252085</v>
      </c>
      <c r="Y55" s="41"/>
      <c r="Z55" s="39">
        <f>+Geant4!Z55/Mean!Z55</f>
        <v>0.99954890361088766</v>
      </c>
      <c r="AA55" s="15"/>
    </row>
    <row r="56" spans="3:27" s="10" customFormat="1" x14ac:dyDescent="0.25">
      <c r="C56" s="11">
        <v>5</v>
      </c>
      <c r="D56" s="39">
        <f>+Geant4!D56/Mean!D56</f>
        <v>1.0050593118581352</v>
      </c>
      <c r="E56" s="41"/>
      <c r="F56" s="39">
        <f>+Geant4!F56/Mean!F56</f>
        <v>1.0045602011029746</v>
      </c>
      <c r="G56" s="15"/>
      <c r="I56" s="11">
        <v>5</v>
      </c>
      <c r="J56" s="39">
        <f>+Geant4!J56/Mean!J56</f>
        <v>1.0000494831941655</v>
      </c>
      <c r="K56" s="41"/>
      <c r="L56" s="39">
        <f>+Geant4!L56/Mean!L56</f>
        <v>1.0021695572472937</v>
      </c>
      <c r="M56" s="15"/>
      <c r="Q56" s="11">
        <v>7</v>
      </c>
      <c r="R56" s="39">
        <f>+Geant4!R56/Mean!R56</f>
        <v>1.0010979292864708</v>
      </c>
      <c r="S56" s="41"/>
      <c r="T56" s="39">
        <f>+Geant4!T56/Mean!T56</f>
        <v>1.0031243715850415</v>
      </c>
      <c r="U56" s="15"/>
      <c r="W56" s="11">
        <v>7</v>
      </c>
      <c r="X56" s="39">
        <f>+Geant4!X56/Mean!X56</f>
        <v>0.99963877526384615</v>
      </c>
      <c r="Y56" s="41"/>
      <c r="Z56" s="39">
        <f>+Geant4!Z56/Mean!Z56</f>
        <v>0.99999884812134343</v>
      </c>
      <c r="AA56" s="15"/>
    </row>
    <row r="57" spans="3:27" s="10" customFormat="1" x14ac:dyDescent="0.25">
      <c r="C57" s="11">
        <v>6</v>
      </c>
      <c r="D57" s="39">
        <f>+Geant4!D57/Mean!D57</f>
        <v>1.0072345045388753</v>
      </c>
      <c r="E57" s="41"/>
      <c r="F57" s="39">
        <f>+Geant4!F57/Mean!F57</f>
        <v>1.0068416720021951</v>
      </c>
      <c r="G57" s="15"/>
      <c r="I57" s="11">
        <v>6</v>
      </c>
      <c r="J57" s="39">
        <f>+Geant4!J57/Mean!J57</f>
        <v>0.99886685725425606</v>
      </c>
      <c r="K57" s="41"/>
      <c r="L57" s="39">
        <f>+Geant4!L57/Mean!L57</f>
        <v>0.99688012042705754</v>
      </c>
      <c r="M57" s="15"/>
      <c r="Q57" s="12"/>
      <c r="W57" s="12"/>
    </row>
    <row r="58" spans="3:27" s="10" customFormat="1" x14ac:dyDescent="0.25">
      <c r="C58" s="11">
        <v>7</v>
      </c>
      <c r="D58" s="39">
        <f>+Geant4!D58/Mean!D58</f>
        <v>1.0053983737758572</v>
      </c>
      <c r="E58" s="41"/>
      <c r="F58" s="39">
        <f>+Geant4!F58/Mean!F58</f>
        <v>0.99952707202675339</v>
      </c>
      <c r="G58" s="15"/>
      <c r="I58" s="11">
        <v>7</v>
      </c>
      <c r="J58" s="39">
        <f>+Geant4!J58/Mean!J58</f>
        <v>0.99712252426262216</v>
      </c>
      <c r="K58" s="41"/>
      <c r="L58" s="39">
        <f>+Geant4!L58/Mean!L58</f>
        <v>0.99149713133573181</v>
      </c>
      <c r="M58" s="15"/>
      <c r="Q58" s="12"/>
      <c r="W58" s="12"/>
    </row>
    <row r="59" spans="3:27" s="10" customFormat="1" x14ac:dyDescent="0.25">
      <c r="C59" s="12"/>
      <c r="I59" s="12"/>
      <c r="Q59" s="12"/>
      <c r="W59" s="12"/>
    </row>
    <row r="60" spans="3:27" s="10" customFormat="1" x14ac:dyDescent="0.25">
      <c r="C60" s="12"/>
      <c r="D60" s="11" t="s">
        <v>3</v>
      </c>
      <c r="F60" s="11" t="s">
        <v>4</v>
      </c>
      <c r="I60" s="12"/>
      <c r="J60" s="11" t="s">
        <v>3</v>
      </c>
      <c r="L60" s="11" t="s">
        <v>4</v>
      </c>
      <c r="Q60" s="12"/>
      <c r="W60" s="12"/>
    </row>
    <row r="61" spans="3:27" s="10" customFormat="1" x14ac:dyDescent="0.25">
      <c r="C61" s="12"/>
      <c r="D61" s="11" t="s">
        <v>16</v>
      </c>
      <c r="F61" s="11" t="s">
        <v>16</v>
      </c>
      <c r="I61" s="12"/>
      <c r="J61" s="11" t="s">
        <v>16</v>
      </c>
      <c r="L61" s="11" t="s">
        <v>16</v>
      </c>
      <c r="Q61" s="12"/>
      <c r="W61" s="12"/>
    </row>
    <row r="62" spans="3:27" s="10" customFormat="1" x14ac:dyDescent="0.25">
      <c r="C62" s="11" t="s">
        <v>13</v>
      </c>
      <c r="D62" s="11" t="s">
        <v>6</v>
      </c>
      <c r="E62" s="11"/>
      <c r="F62" s="11" t="s">
        <v>6</v>
      </c>
      <c r="G62" s="11"/>
      <c r="I62" s="11" t="s">
        <v>13</v>
      </c>
      <c r="J62" s="11" t="s">
        <v>6</v>
      </c>
      <c r="K62" s="11"/>
      <c r="L62" s="11" t="s">
        <v>6</v>
      </c>
      <c r="M62" s="11"/>
      <c r="Q62" s="12"/>
      <c r="W62" s="12"/>
    </row>
    <row r="63" spans="3:27" s="10" customFormat="1" x14ac:dyDescent="0.25">
      <c r="C63" s="11">
        <v>1</v>
      </c>
      <c r="D63" s="39">
        <f>+Geant4!D63/Mean!D63</f>
        <v>1.0177159911992275</v>
      </c>
      <c r="E63" s="41"/>
      <c r="F63" s="39">
        <f>+Geant4!F63/Mean!F63</f>
        <v>1.0061467872915237</v>
      </c>
      <c r="G63" s="15"/>
      <c r="I63" s="11">
        <v>1</v>
      </c>
      <c r="J63" s="39">
        <f>+Geant4!J63/Mean!J63</f>
        <v>1.0135801405021951</v>
      </c>
      <c r="K63" s="41"/>
      <c r="L63" s="39">
        <f>+Geant4!L63/Mean!L63</f>
        <v>1.0072299548243309</v>
      </c>
      <c r="M63" s="15"/>
      <c r="Q63" s="12"/>
      <c r="W63" s="12"/>
    </row>
    <row r="64" spans="3:27" s="10" customFormat="1" x14ac:dyDescent="0.25">
      <c r="C64" s="11">
        <v>2</v>
      </c>
      <c r="D64" s="39">
        <f>+Geant4!D64/Mean!D64</f>
        <v>1.0196121619307281</v>
      </c>
      <c r="E64" s="41"/>
      <c r="F64" s="39">
        <f>+Geant4!F64/Mean!F64</f>
        <v>1.011104058833685</v>
      </c>
      <c r="G64" s="15"/>
      <c r="I64" s="11">
        <v>2</v>
      </c>
      <c r="J64" s="39">
        <f>+Geant4!J64/Mean!J64</f>
        <v>1.0146048259562552</v>
      </c>
      <c r="K64" s="41"/>
      <c r="L64" s="39">
        <f>+Geant4!L64/Mean!L64</f>
        <v>1.0097531771069963</v>
      </c>
      <c r="M64" s="15"/>
      <c r="Q64" s="12"/>
      <c r="W64" s="12"/>
    </row>
    <row r="65" spans="3:23" s="10" customFormat="1" x14ac:dyDescent="0.25">
      <c r="C65" s="11">
        <v>3</v>
      </c>
      <c r="D65" s="39">
        <f>+Geant4!D65/Mean!D65</f>
        <v>1.0222590702740881</v>
      </c>
      <c r="E65" s="41"/>
      <c r="F65" s="39">
        <f>+Geant4!F65/Mean!F65</f>
        <v>1.0208620176537342</v>
      </c>
      <c r="G65" s="15"/>
      <c r="I65" s="11">
        <v>3</v>
      </c>
      <c r="J65" s="39">
        <f>+Geant4!J65/Mean!J65</f>
        <v>1.0146415167531397</v>
      </c>
      <c r="K65" s="41"/>
      <c r="L65" s="39">
        <f>+Geant4!L65/Mean!L65</f>
        <v>1.0129319061293107</v>
      </c>
      <c r="M65" s="15"/>
      <c r="Q65" s="12"/>
      <c r="W65" s="12"/>
    </row>
    <row r="66" spans="3:23" s="10" customFormat="1" x14ac:dyDescent="0.25">
      <c r="C66" s="11">
        <v>4</v>
      </c>
      <c r="D66" s="39">
        <f>+Geant4!D66/Mean!D66</f>
        <v>1.0210675185496394</v>
      </c>
      <c r="E66" s="41"/>
      <c r="F66" s="39">
        <f>+Geant4!F66/Mean!F66</f>
        <v>1.0197012775072034</v>
      </c>
      <c r="G66" s="15"/>
      <c r="I66" s="11">
        <v>4</v>
      </c>
      <c r="J66" s="39">
        <f>+Geant4!J66/Mean!J66</f>
        <v>1.0157387635902682</v>
      </c>
      <c r="K66" s="41"/>
      <c r="L66" s="39">
        <f>+Geant4!L66/Mean!L66</f>
        <v>1.0140617656931858</v>
      </c>
      <c r="M66" s="15"/>
      <c r="Q66" s="12"/>
      <c r="W66" s="12"/>
    </row>
    <row r="67" spans="3:23" s="10" customFormat="1" x14ac:dyDescent="0.25">
      <c r="C67" s="11">
        <v>5</v>
      </c>
      <c r="D67" s="39">
        <f>+Geant4!D67/Mean!D67</f>
        <v>1.0220077611146632</v>
      </c>
      <c r="E67" s="41"/>
      <c r="F67" s="39">
        <f>+Geant4!F67/Mean!F67</f>
        <v>1.0197574210136069</v>
      </c>
      <c r="G67" s="15"/>
      <c r="I67" s="11">
        <v>5</v>
      </c>
      <c r="J67" s="39">
        <f>+Geant4!J67/Mean!J67</f>
        <v>1.0196518648553277</v>
      </c>
      <c r="K67" s="41"/>
      <c r="L67" s="39">
        <f>+Geant4!L67/Mean!L67</f>
        <v>1.0109643784191107</v>
      </c>
      <c r="M67" s="15"/>
      <c r="Q67" s="12"/>
      <c r="W67" s="12"/>
    </row>
    <row r="68" spans="3:23" s="10" customFormat="1" x14ac:dyDescent="0.25">
      <c r="C68" s="11">
        <v>6</v>
      </c>
      <c r="D68" s="39">
        <f>+Geant4!D68/Mean!D68</f>
        <v>1.0189485503245472</v>
      </c>
      <c r="E68" s="41"/>
      <c r="F68" s="39">
        <f>+Geant4!F68/Mean!F68</f>
        <v>1.0217539915543279</v>
      </c>
      <c r="G68" s="15"/>
      <c r="I68" s="11">
        <v>6</v>
      </c>
      <c r="J68" s="39">
        <f>+Geant4!J68/Mean!J68</f>
        <v>1.0135777654345506</v>
      </c>
      <c r="K68" s="41"/>
      <c r="L68" s="39">
        <f>+Geant4!L68/Mean!L68</f>
        <v>1.0127680358435516</v>
      </c>
      <c r="M68" s="15"/>
      <c r="Q68" s="12"/>
      <c r="W68" s="12"/>
    </row>
    <row r="69" spans="3:23" s="10" customFormat="1" x14ac:dyDescent="0.25">
      <c r="C69" s="11">
        <v>7</v>
      </c>
      <c r="D69" s="39">
        <f>+Geant4!D69/Mean!D69</f>
        <v>1.0145090015003568</v>
      </c>
      <c r="E69" s="41"/>
      <c r="F69" s="39">
        <f>+Geant4!F69/Mean!F69</f>
        <v>1.0185120015754119</v>
      </c>
      <c r="G69" s="15"/>
      <c r="I69" s="11">
        <v>7</v>
      </c>
      <c r="J69" s="39">
        <f>+Geant4!J69/Mean!J69</f>
        <v>1.0186480305140335</v>
      </c>
      <c r="K69" s="41"/>
      <c r="L69" s="39">
        <f>+Geant4!L69/Mean!L69</f>
        <v>1.0220777104445691</v>
      </c>
      <c r="M69" s="15"/>
      <c r="Q69" s="12"/>
      <c r="W69" s="12"/>
    </row>
    <row r="70" spans="3:23" s="10" customFormat="1" x14ac:dyDescent="0.25">
      <c r="C70" s="12"/>
      <c r="I70" s="12"/>
      <c r="Q70" s="12"/>
      <c r="W70" s="12"/>
    </row>
    <row r="71" spans="3:23" s="10" customFormat="1" x14ac:dyDescent="0.25">
      <c r="C71" s="12"/>
      <c r="D71" s="11" t="s">
        <v>3</v>
      </c>
      <c r="F71" s="11" t="s">
        <v>4</v>
      </c>
      <c r="I71" s="12"/>
      <c r="J71" s="11" t="s">
        <v>3</v>
      </c>
      <c r="L71" s="11" t="s">
        <v>4</v>
      </c>
      <c r="Q71" s="12"/>
      <c r="W71" s="12"/>
    </row>
    <row r="72" spans="3:23" s="10" customFormat="1" x14ac:dyDescent="0.25">
      <c r="C72" s="12"/>
      <c r="D72" s="11" t="s">
        <v>17</v>
      </c>
      <c r="F72" s="11" t="s">
        <v>17</v>
      </c>
      <c r="I72" s="12"/>
      <c r="J72" s="11" t="s">
        <v>17</v>
      </c>
      <c r="L72" s="11" t="s">
        <v>17</v>
      </c>
      <c r="Q72" s="12"/>
      <c r="W72" s="12"/>
    </row>
    <row r="73" spans="3:23" s="10" customFormat="1" x14ac:dyDescent="0.25">
      <c r="C73" s="11" t="s">
        <v>13</v>
      </c>
      <c r="D73" s="11" t="s">
        <v>6</v>
      </c>
      <c r="E73" s="11"/>
      <c r="F73" s="11" t="s">
        <v>6</v>
      </c>
      <c r="G73" s="11"/>
      <c r="I73" s="11" t="s">
        <v>13</v>
      </c>
      <c r="J73" s="11" t="s">
        <v>6</v>
      </c>
      <c r="K73" s="11"/>
      <c r="L73" s="11" t="s">
        <v>6</v>
      </c>
      <c r="M73" s="11"/>
      <c r="Q73" s="12"/>
      <c r="W73" s="12"/>
    </row>
    <row r="74" spans="3:23" s="10" customFormat="1" x14ac:dyDescent="0.25">
      <c r="C74" s="11">
        <v>1</v>
      </c>
      <c r="D74" s="39">
        <f>+Geant4!D74/Mean!D74</f>
        <v>0.99488785622872178</v>
      </c>
      <c r="E74" s="41"/>
      <c r="F74" s="39">
        <f>+Geant4!F74/Mean!F74</f>
        <v>0.99621950624378564</v>
      </c>
      <c r="G74" s="15"/>
      <c r="I74" s="11">
        <v>1</v>
      </c>
      <c r="J74" s="39">
        <f>+Geant4!J74/Mean!J74</f>
        <v>0.99503224163411974</v>
      </c>
      <c r="K74" s="41"/>
      <c r="L74" s="39">
        <f>+Geant4!L74/Mean!L74</f>
        <v>0.99515299356934062</v>
      </c>
      <c r="M74" s="15"/>
      <c r="Q74" s="12"/>
      <c r="W74" s="12"/>
    </row>
    <row r="75" spans="3:23" s="10" customFormat="1" x14ac:dyDescent="0.25">
      <c r="C75" s="11">
        <v>2</v>
      </c>
      <c r="D75" s="39">
        <f>+Geant4!D75/Mean!D75</f>
        <v>0.9997021274020601</v>
      </c>
      <c r="E75" s="41"/>
      <c r="F75" s="39">
        <f>+Geant4!F75/Mean!F75</f>
        <v>0.99690805874446264</v>
      </c>
      <c r="G75" s="15"/>
      <c r="I75" s="11">
        <v>2</v>
      </c>
      <c r="J75" s="39">
        <f>+Geant4!J75/Mean!J75</f>
        <v>0.99740140717333814</v>
      </c>
      <c r="K75" s="41"/>
      <c r="L75" s="39">
        <f>+Geant4!L75/Mean!L75</f>
        <v>0.99888935768887122</v>
      </c>
      <c r="M75" s="15"/>
      <c r="Q75" s="12"/>
      <c r="W75" s="12"/>
    </row>
    <row r="76" spans="3:23" s="10" customFormat="1" x14ac:dyDescent="0.25">
      <c r="C76" s="11">
        <v>3</v>
      </c>
      <c r="D76" s="39">
        <f>+Geant4!D76/Mean!D76</f>
        <v>1.0003639771653869</v>
      </c>
      <c r="E76" s="41"/>
      <c r="F76" s="39">
        <f>+Geant4!F76/Mean!F76</f>
        <v>1.0009685562410866</v>
      </c>
      <c r="G76" s="15"/>
      <c r="I76" s="11">
        <v>3</v>
      </c>
      <c r="J76" s="39">
        <f>+Geant4!J76/Mean!J76</f>
        <v>1.0001302248953658</v>
      </c>
      <c r="K76" s="41"/>
      <c r="L76" s="39">
        <f>+Geant4!L76/Mean!L76</f>
        <v>0.99727429270714174</v>
      </c>
      <c r="M76" s="15"/>
      <c r="Q76" s="12"/>
      <c r="W76" s="12"/>
    </row>
    <row r="77" spans="3:23" s="10" customFormat="1" x14ac:dyDescent="0.25">
      <c r="C77" s="11">
        <v>4</v>
      </c>
      <c r="D77" s="39">
        <f>+Geant4!D77/Mean!D77</f>
        <v>0.99962647854987963</v>
      </c>
      <c r="E77" s="41"/>
      <c r="F77" s="39">
        <f>+Geant4!F77/Mean!F77</f>
        <v>1.0003712284727837</v>
      </c>
      <c r="G77" s="15"/>
      <c r="I77" s="11">
        <v>4</v>
      </c>
      <c r="J77" s="39">
        <f>+Geant4!J77/Mean!J77</f>
        <v>0.9992076981377348</v>
      </c>
      <c r="K77" s="41"/>
      <c r="L77" s="39">
        <f>+Geant4!L77/Mean!L77</f>
        <v>1.0005784153985249</v>
      </c>
      <c r="M77" s="15"/>
      <c r="Q77" s="12"/>
      <c r="W77" s="12"/>
    </row>
    <row r="78" spans="3:23" s="10" customFormat="1" x14ac:dyDescent="0.25">
      <c r="C78" s="11">
        <v>5</v>
      </c>
      <c r="D78" s="39">
        <f>+Geant4!D78/Mean!D78</f>
        <v>1.0012522259536025</v>
      </c>
      <c r="E78" s="41"/>
      <c r="F78" s="39">
        <f>+Geant4!F78/Mean!F78</f>
        <v>1.0006761450814161</v>
      </c>
      <c r="G78" s="15"/>
      <c r="I78" s="11">
        <v>5</v>
      </c>
      <c r="J78" s="39">
        <f>+Geant4!J78/Mean!J78</f>
        <v>1.0012317868722249</v>
      </c>
      <c r="K78" s="41"/>
      <c r="L78" s="39">
        <f>+Geant4!L78/Mean!L78</f>
        <v>0.99933467507193829</v>
      </c>
      <c r="M78" s="15"/>
      <c r="Q78" s="12"/>
      <c r="W78" s="12"/>
    </row>
    <row r="79" spans="3:23" s="10" customFormat="1" x14ac:dyDescent="0.25">
      <c r="C79" s="11">
        <v>6</v>
      </c>
      <c r="D79" s="39">
        <f>+Geant4!D79/Mean!D79</f>
        <v>0.99990897388714994</v>
      </c>
      <c r="E79" s="41"/>
      <c r="F79" s="39">
        <f>+Geant4!F79/Mean!F79</f>
        <v>1.0006320993143345</v>
      </c>
      <c r="G79" s="15"/>
      <c r="I79" s="11">
        <v>6</v>
      </c>
      <c r="J79" s="39">
        <f>+Geant4!J79/Mean!J79</f>
        <v>0.99786909286401781</v>
      </c>
      <c r="K79" s="41"/>
      <c r="L79" s="39">
        <f>+Geant4!L79/Mean!L79</f>
        <v>0.99745203239788272</v>
      </c>
      <c r="M79" s="15"/>
      <c r="Q79" s="12"/>
      <c r="W79" s="12"/>
    </row>
    <row r="80" spans="3:23" s="10" customFormat="1" x14ac:dyDescent="0.25">
      <c r="C80" s="11">
        <v>7</v>
      </c>
      <c r="D80" s="39">
        <f>+Geant4!D80/Mean!D80</f>
        <v>0.99222704558206598</v>
      </c>
      <c r="E80" s="41"/>
      <c r="F80" s="39">
        <f>+Geant4!F80/Mean!F80</f>
        <v>0.99338317189723435</v>
      </c>
      <c r="G80" s="15"/>
      <c r="I80" s="11">
        <v>7</v>
      </c>
      <c r="J80" s="39">
        <f>+Geant4!J80/Mean!J80</f>
        <v>0.99615821135460991</v>
      </c>
      <c r="K80" s="41"/>
      <c r="L80" s="39">
        <f>+Geant4!L80/Mean!L80</f>
        <v>0.99081666428354809</v>
      </c>
      <c r="M80" s="15"/>
      <c r="Q80" s="12"/>
      <c r="W80" s="12"/>
    </row>
    <row r="81" spans="3:23" s="10" customFormat="1" x14ac:dyDescent="0.25">
      <c r="C81" s="12"/>
      <c r="I81" s="12"/>
      <c r="Q81" s="12"/>
      <c r="W81" s="12"/>
    </row>
    <row r="82" spans="3:23" s="10" customFormat="1" x14ac:dyDescent="0.25">
      <c r="C82" s="12"/>
      <c r="I82" s="12"/>
      <c r="Q82" s="12"/>
      <c r="W82" s="12"/>
    </row>
    <row r="83" spans="3:23" s="10" customFormat="1" x14ac:dyDescent="0.25">
      <c r="C83" s="12"/>
      <c r="I83" s="12"/>
      <c r="Q83" s="12"/>
      <c r="W83" s="12"/>
    </row>
    <row r="84" spans="3:23" s="10" customFormat="1" x14ac:dyDescent="0.25">
      <c r="C84" s="12"/>
      <c r="I84" s="12"/>
      <c r="Q84" s="12"/>
      <c r="W84" s="12"/>
    </row>
    <row r="85" spans="3:23" s="10" customFormat="1" x14ac:dyDescent="0.25">
      <c r="C85" s="12"/>
      <c r="I85" s="12"/>
      <c r="Q85" s="12"/>
      <c r="W85" s="12"/>
    </row>
    <row r="86" spans="3:23" s="10" customFormat="1" x14ac:dyDescent="0.25">
      <c r="C86" s="12"/>
      <c r="I86" s="12"/>
      <c r="Q86" s="12"/>
      <c r="W86" s="12"/>
    </row>
    <row r="87" spans="3:23" s="10" customFormat="1" x14ac:dyDescent="0.25">
      <c r="C87" s="12"/>
      <c r="I87" s="12"/>
      <c r="Q87" s="12"/>
      <c r="W87" s="12"/>
    </row>
    <row r="88" spans="3:23" s="10" customFormat="1" x14ac:dyDescent="0.25">
      <c r="C88" s="12"/>
      <c r="I88" s="12"/>
      <c r="Q88" s="12"/>
      <c r="W88" s="12"/>
    </row>
    <row r="89" spans="3:23" s="10" customFormat="1" x14ac:dyDescent="0.25">
      <c r="C89" s="12"/>
      <c r="I89" s="12"/>
      <c r="Q89" s="12"/>
      <c r="W89" s="12"/>
    </row>
    <row r="90" spans="3:23" s="10" customFormat="1" x14ac:dyDescent="0.25">
      <c r="C90" s="12"/>
      <c r="I90" s="12"/>
      <c r="Q90" s="12"/>
      <c r="W90" s="12"/>
    </row>
    <row r="91" spans="3:23" s="10" customFormat="1" x14ac:dyDescent="0.25">
      <c r="C91" s="12"/>
      <c r="I91" s="12"/>
      <c r="Q91" s="12"/>
      <c r="W91" s="12"/>
    </row>
    <row r="92" spans="3:23" s="10" customFormat="1" x14ac:dyDescent="0.25">
      <c r="C92" s="12"/>
      <c r="I92" s="12"/>
      <c r="Q92" s="12"/>
      <c r="W92" s="12"/>
    </row>
    <row r="93" spans="3:23" s="10" customFormat="1" x14ac:dyDescent="0.25">
      <c r="C93" s="12"/>
      <c r="I93" s="12"/>
      <c r="Q93" s="12"/>
      <c r="W93" s="12"/>
    </row>
    <row r="94" spans="3:23" s="10" customFormat="1" x14ac:dyDescent="0.25">
      <c r="C94" s="12"/>
      <c r="I94" s="12"/>
      <c r="Q94" s="12"/>
      <c r="W94" s="12"/>
    </row>
    <row r="95" spans="3:23" s="10" customFormat="1" x14ac:dyDescent="0.25">
      <c r="C95" s="12"/>
      <c r="I95" s="12"/>
      <c r="Q95" s="12"/>
      <c r="W95" s="1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bestFit="1" customWidth="1"/>
    <col min="5" max="5" width="26.42578125" customWidth="1"/>
    <col min="6" max="6" width="26.42578125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7" max="17" width="30.42578125" style="1" bestFit="1" customWidth="1"/>
    <col min="18" max="18" width="26.42578125" bestFit="1" customWidth="1"/>
    <col min="19" max="19" width="26.42578125" customWidth="1"/>
    <col min="20" max="20" width="26.42578125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I2" s="12"/>
      <c r="Q2" s="12"/>
      <c r="W2" s="12"/>
    </row>
    <row r="3" spans="1:27" s="10" customFormat="1" x14ac:dyDescent="0.25">
      <c r="C3" s="12" t="s">
        <v>2</v>
      </c>
      <c r="D3" s="40">
        <f>+MCNP!D3/Mean!D3</f>
        <v>0.74460499902937027</v>
      </c>
      <c r="E3" s="12" t="s">
        <v>34</v>
      </c>
      <c r="F3" s="40">
        <f>+MCNP!F3/Mean!F3</f>
        <v>0.68384791789054067</v>
      </c>
      <c r="G3" s="12" t="s">
        <v>34</v>
      </c>
      <c r="I3" s="12" t="s">
        <v>2</v>
      </c>
      <c r="J3" s="40">
        <f>+MCNP!J3/Mean!J3</f>
        <v>0.76999132904100964</v>
      </c>
      <c r="K3" s="12" t="s">
        <v>34</v>
      </c>
      <c r="L3" s="40">
        <f>+MCNP!L3/Mean!L3</f>
        <v>0.39648113207992736</v>
      </c>
      <c r="M3" s="12" t="s">
        <v>34</v>
      </c>
      <c r="Q3" s="12" t="s">
        <v>2</v>
      </c>
      <c r="R3" s="40">
        <f>+MCNP!R3/Mean!R3</f>
        <v>0.58319544625113107</v>
      </c>
      <c r="S3" s="12" t="s">
        <v>34</v>
      </c>
      <c r="T3" s="40">
        <f>+MCNP!T3/Mean!T3</f>
        <v>0.60919470151814781</v>
      </c>
      <c r="U3" s="12" t="s">
        <v>34</v>
      </c>
      <c r="W3" s="12" t="s">
        <v>2</v>
      </c>
      <c r="X3" s="40">
        <f>+MCNP!X3/Mean!X3</f>
        <v>0.59666950160124677</v>
      </c>
      <c r="Y3" s="12" t="s">
        <v>34</v>
      </c>
      <c r="Z3" s="40">
        <f>+MCNP!Z3/Mean!Z3</f>
        <v>0.63129391178670691</v>
      </c>
      <c r="AA3" s="12" t="s">
        <v>34</v>
      </c>
    </row>
    <row r="4" spans="1:27" s="10" customFormat="1" x14ac:dyDescent="0.25">
      <c r="C4" s="12" t="s">
        <v>31</v>
      </c>
      <c r="D4" s="40">
        <f>+MCNP!D4/Mean!D4</f>
        <v>2.9759889400841084</v>
      </c>
      <c r="E4" s="12" t="s">
        <v>34</v>
      </c>
      <c r="F4" s="40">
        <f>+MCNP!F4/Mean!F4</f>
        <v>3.2646586438665195</v>
      </c>
      <c r="G4" s="12" t="s">
        <v>34</v>
      </c>
      <c r="I4" s="12" t="s">
        <v>31</v>
      </c>
      <c r="J4" s="40">
        <f>+MCNP!J4/Mean!J4</f>
        <v>3.0386235320485282</v>
      </c>
      <c r="K4" s="12" t="s">
        <v>34</v>
      </c>
      <c r="L4" s="40">
        <f>+MCNP!L4/Mean!L4</f>
        <v>2.1764636537469362</v>
      </c>
      <c r="M4" s="12" t="s">
        <v>34</v>
      </c>
      <c r="Q4" s="12" t="s">
        <v>31</v>
      </c>
      <c r="R4" s="40">
        <f>+MCNP!R4/Mean!R4</f>
        <v>0.23667024081359497</v>
      </c>
      <c r="S4" s="12" t="s">
        <v>34</v>
      </c>
      <c r="T4" s="40">
        <f>+MCNP!T4/Mean!T4</f>
        <v>0.25671155385512556</v>
      </c>
      <c r="U4" s="12" t="s">
        <v>34</v>
      </c>
      <c r="W4" s="12" t="s">
        <v>31</v>
      </c>
      <c r="X4" s="40">
        <f>+MCNP!X4/Mean!X4</f>
        <v>0.26280816044038274</v>
      </c>
      <c r="Y4" s="12" t="s">
        <v>34</v>
      </c>
      <c r="Z4" s="40">
        <f>+MCNP!Z4/Mean!Z4</f>
        <v>0.28006735491956164</v>
      </c>
      <c r="AA4" s="12" t="s">
        <v>34</v>
      </c>
    </row>
    <row r="5" spans="1:27" s="10" customFormat="1" x14ac:dyDescent="0.25">
      <c r="C5" s="12" t="s">
        <v>32</v>
      </c>
      <c r="D5" s="40">
        <f>+MCNP!D5/Mean!D5</f>
        <v>0.8429139814290858</v>
      </c>
      <c r="E5" s="12" t="s">
        <v>34</v>
      </c>
      <c r="F5" s="40">
        <f>+MCNP!F5/Mean!F5</f>
        <v>0.7838674769183761</v>
      </c>
      <c r="G5" s="12" t="s">
        <v>34</v>
      </c>
      <c r="I5" s="12" t="s">
        <v>32</v>
      </c>
      <c r="J5" s="40">
        <f>+MCNP!J5/Mean!J5</f>
        <v>0.86108347857536227</v>
      </c>
      <c r="K5" s="12" t="s">
        <v>34</v>
      </c>
      <c r="L5" s="40">
        <f>+MCNP!L5/Mean!L5</f>
        <v>0.48566068013513791</v>
      </c>
      <c r="M5" s="12" t="s">
        <v>34</v>
      </c>
      <c r="Q5" s="12"/>
      <c r="R5" s="13"/>
      <c r="S5" s="12"/>
      <c r="T5" s="13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40">
        <f>+MCNP!D6/Mean!D6</f>
        <v>0.851137642973116</v>
      </c>
      <c r="E6" s="12" t="s">
        <v>34</v>
      </c>
      <c r="F6" s="40">
        <f>+MCNP!F6/Mean!F6</f>
        <v>0.83834046772707693</v>
      </c>
      <c r="G6" s="12" t="s">
        <v>34</v>
      </c>
      <c r="I6" s="12" t="s">
        <v>33</v>
      </c>
      <c r="J6" s="40">
        <f>+MCNP!J6/Mean!J6</f>
        <v>0.91623705418488555</v>
      </c>
      <c r="K6" s="12" t="s">
        <v>34</v>
      </c>
      <c r="L6" s="40">
        <f>+MCNP!L6/Mean!L6</f>
        <v>0.49235380313781307</v>
      </c>
      <c r="M6" s="12" t="s">
        <v>34</v>
      </c>
      <c r="Q6" s="12"/>
      <c r="R6" s="13"/>
      <c r="S6" s="12"/>
      <c r="T6" s="13"/>
      <c r="U6" s="12"/>
      <c r="W6" s="12"/>
      <c r="X6" s="13"/>
      <c r="Y6" s="12"/>
      <c r="Z6" s="13"/>
      <c r="AA6" s="12"/>
    </row>
    <row r="7" spans="1:27" s="10" customFormat="1" x14ac:dyDescent="0.25">
      <c r="C7" s="12"/>
      <c r="D7" s="13"/>
      <c r="F7" s="13"/>
      <c r="I7" s="12"/>
      <c r="J7" s="13"/>
      <c r="L7" s="13"/>
      <c r="Q7" s="12"/>
      <c r="W7" s="12"/>
    </row>
    <row r="8" spans="1:27" s="10" customFormat="1" x14ac:dyDescent="0.25">
      <c r="C8" s="12"/>
      <c r="D8" s="11" t="s">
        <v>3</v>
      </c>
      <c r="E8" s="11"/>
      <c r="F8" s="11" t="s">
        <v>4</v>
      </c>
      <c r="I8" s="12"/>
      <c r="J8" s="11" t="s">
        <v>3</v>
      </c>
      <c r="K8" s="11"/>
      <c r="L8" s="11" t="s">
        <v>4</v>
      </c>
      <c r="Q8" s="12" t="s">
        <v>11</v>
      </c>
      <c r="W8" s="12" t="s">
        <v>11</v>
      </c>
    </row>
    <row r="9" spans="1:27" s="10" customFormat="1" x14ac:dyDescent="0.25">
      <c r="C9" s="12"/>
      <c r="D9" s="11" t="s">
        <v>5</v>
      </c>
      <c r="E9" s="11"/>
      <c r="F9" s="11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ht="15" customHeight="1" x14ac:dyDescent="0.25">
      <c r="C10" s="12"/>
      <c r="D10" s="11" t="s">
        <v>6</v>
      </c>
      <c r="E10" s="11"/>
      <c r="F10" s="11" t="s">
        <v>6</v>
      </c>
      <c r="G10" s="11"/>
      <c r="I10" s="12"/>
      <c r="J10" s="11" t="s">
        <v>6</v>
      </c>
      <c r="K10" s="11"/>
      <c r="L10" s="11" t="s">
        <v>6</v>
      </c>
      <c r="M10" s="11"/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39">
        <f>+MCNP!D11/Mean!D11</f>
        <v>0.99889965452166629</v>
      </c>
      <c r="E11" s="15"/>
      <c r="F11" s="39">
        <f>+MCNP!F11/Mean!F11</f>
        <v>0.99963006525260401</v>
      </c>
      <c r="G11" s="15"/>
      <c r="I11" s="12" t="s">
        <v>8</v>
      </c>
      <c r="J11" s="39">
        <f>+MCNP!J11/Mean!J11</f>
        <v>0.998551740741216</v>
      </c>
      <c r="K11" s="41"/>
      <c r="L11" s="39">
        <f>+MCNP!L11/Mean!L11</f>
        <v>0.99927481456030076</v>
      </c>
      <c r="M11" s="15"/>
      <c r="Q11" s="11" t="s">
        <v>13</v>
      </c>
      <c r="R11" s="11" t="s">
        <v>6</v>
      </c>
      <c r="S11" s="11"/>
      <c r="T11" s="11" t="s">
        <v>6</v>
      </c>
      <c r="U11" s="11"/>
      <c r="W11" s="11" t="s">
        <v>13</v>
      </c>
      <c r="X11" s="11" t="s">
        <v>6</v>
      </c>
      <c r="Y11" s="11"/>
      <c r="Z11" s="11" t="s">
        <v>6</v>
      </c>
      <c r="AA11" s="11"/>
    </row>
    <row r="12" spans="1:27" s="10" customFormat="1" x14ac:dyDescent="0.25">
      <c r="C12" s="12"/>
      <c r="I12" s="12"/>
      <c r="J12" s="40"/>
      <c r="K12" s="40"/>
      <c r="L12" s="40"/>
      <c r="Q12" s="11">
        <v>5</v>
      </c>
      <c r="R12" s="39">
        <f>+MCNP!R12/Mean!R12</f>
        <v>1.0129873269944265</v>
      </c>
      <c r="S12" s="41"/>
      <c r="T12" s="39">
        <f>+MCNP!T12/Mean!T12</f>
        <v>1.0134054176204008</v>
      </c>
      <c r="U12" s="15"/>
      <c r="W12" s="11">
        <v>5</v>
      </c>
      <c r="X12" s="39">
        <f>+MCNP!X12/Mean!X12</f>
        <v>1.0069044045242863</v>
      </c>
      <c r="Y12" s="41"/>
      <c r="Z12" s="39">
        <f>+MCNP!Z12/Mean!Z12</f>
        <v>1.007273206156833</v>
      </c>
      <c r="AA12" s="15"/>
    </row>
    <row r="13" spans="1:27" s="10" customFormat="1" x14ac:dyDescent="0.25">
      <c r="C13" s="12"/>
      <c r="D13" s="11" t="s">
        <v>3</v>
      </c>
      <c r="F13" s="11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11" t="s">
        <v>9</v>
      </c>
      <c r="F14" s="11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11" t="s">
        <v>6</v>
      </c>
      <c r="E15" s="11"/>
      <c r="F15" s="11" t="s">
        <v>6</v>
      </c>
      <c r="G15" s="11"/>
      <c r="I15" s="11" t="s">
        <v>10</v>
      </c>
      <c r="J15" s="11" t="s">
        <v>6</v>
      </c>
      <c r="K15" s="11"/>
      <c r="L15" s="11" t="s">
        <v>6</v>
      </c>
      <c r="M15" s="11"/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39">
        <f>+MCNP!D16/Mean!D16</f>
        <v>0.99884466252830795</v>
      </c>
      <c r="E16" s="41"/>
      <c r="F16" s="39">
        <f>+MCNP!F16/Mean!F16</f>
        <v>1.0005290531303228</v>
      </c>
      <c r="G16" s="15"/>
      <c r="I16" s="11">
        <v>1</v>
      </c>
      <c r="J16" s="39">
        <f>+MCNP!J16/Mean!J16</f>
        <v>0.9996161214723468</v>
      </c>
      <c r="K16" s="41"/>
      <c r="L16" s="39">
        <f>+MCNP!L16/Mean!L16</f>
        <v>0.99821928011911776</v>
      </c>
      <c r="M16" s="15"/>
      <c r="Q16" s="11" t="s">
        <v>13</v>
      </c>
      <c r="R16" s="11" t="s">
        <v>6</v>
      </c>
      <c r="S16" s="11"/>
      <c r="T16" s="11" t="s">
        <v>6</v>
      </c>
      <c r="U16" s="11"/>
      <c r="W16" s="11" t="s">
        <v>13</v>
      </c>
      <c r="X16" s="11" t="s">
        <v>6</v>
      </c>
      <c r="Y16" s="11"/>
      <c r="Z16" s="11" t="s">
        <v>6</v>
      </c>
      <c r="AA16" s="11"/>
    </row>
    <row r="17" spans="3:27" s="10" customFormat="1" x14ac:dyDescent="0.25">
      <c r="C17" s="11">
        <v>2</v>
      </c>
      <c r="D17" s="39">
        <f>+MCNP!D17/Mean!D17</f>
        <v>1.0002778107138131</v>
      </c>
      <c r="E17" s="41"/>
      <c r="F17" s="39">
        <f>+MCNP!F17/Mean!F17</f>
        <v>0.99903938218991339</v>
      </c>
      <c r="G17" s="15"/>
      <c r="I17" s="11">
        <v>2</v>
      </c>
      <c r="J17" s="39">
        <f>+MCNP!J17/Mean!J17</f>
        <v>0.9981922564770378</v>
      </c>
      <c r="K17" s="41"/>
      <c r="L17" s="39">
        <f>+MCNP!L17/Mean!L17</f>
        <v>0.99998801965248985</v>
      </c>
      <c r="M17" s="15"/>
      <c r="Q17" s="11">
        <v>1</v>
      </c>
      <c r="R17" s="39">
        <f>+MCNP!R17/Mean!R17</f>
        <v>1.0067779270371366</v>
      </c>
      <c r="S17" s="41"/>
      <c r="T17" s="39">
        <f>+MCNP!T17/Mean!T17</f>
        <v>1.0068374699936431</v>
      </c>
      <c r="U17" s="15"/>
      <c r="W17" s="11">
        <v>1</v>
      </c>
      <c r="X17" s="39">
        <f>+MCNP!X17/Mean!X17</f>
        <v>1.0002252404107783</v>
      </c>
      <c r="Y17" s="41"/>
      <c r="Z17" s="39">
        <f>+MCNP!Z17/Mean!Z17</f>
        <v>1.0002223073283574</v>
      </c>
      <c r="AA17" s="15"/>
    </row>
    <row r="18" spans="3:27" s="10" customFormat="1" x14ac:dyDescent="0.25">
      <c r="C18" s="11">
        <v>3</v>
      </c>
      <c r="D18" s="39">
        <f>+MCNP!D18/Mean!D18</f>
        <v>1.0023655984666306</v>
      </c>
      <c r="E18" s="41"/>
      <c r="F18" s="39">
        <f>+MCNP!F18/Mean!F18</f>
        <v>1.0025008225644261</v>
      </c>
      <c r="G18" s="15"/>
      <c r="I18" s="11">
        <v>3</v>
      </c>
      <c r="J18" s="39">
        <f>+MCNP!J18/Mean!J18</f>
        <v>1.0021473093599182</v>
      </c>
      <c r="K18" s="41"/>
      <c r="L18" s="39">
        <f>+MCNP!L18/Mean!L18</f>
        <v>1.0039050347621714</v>
      </c>
      <c r="M18" s="15"/>
      <c r="Q18" s="11">
        <v>2</v>
      </c>
      <c r="R18" s="39">
        <f>+MCNP!R18/Mean!R18</f>
        <v>1.0043145792597243</v>
      </c>
      <c r="S18" s="41"/>
      <c r="T18" s="39">
        <f>+MCNP!T18/Mean!T18</f>
        <v>1.0037437305154415</v>
      </c>
      <c r="U18" s="15"/>
      <c r="W18" s="11">
        <v>2</v>
      </c>
      <c r="X18" s="39">
        <f>+MCNP!X18/Mean!X18</f>
        <v>1.0003409628921816</v>
      </c>
      <c r="Y18" s="41"/>
      <c r="Z18" s="39">
        <f>+MCNP!Z18/Mean!Z18</f>
        <v>0.99928791846878628</v>
      </c>
      <c r="AA18" s="15"/>
    </row>
    <row r="19" spans="3:27" s="10" customFormat="1" x14ac:dyDescent="0.25">
      <c r="C19" s="11">
        <v>4</v>
      </c>
      <c r="D19" s="39">
        <f>+MCNP!D19/Mean!D19</f>
        <v>0.99985207322553993</v>
      </c>
      <c r="E19" s="41"/>
      <c r="F19" s="39">
        <f>+MCNP!F19/Mean!F19</f>
        <v>0.99955220304389203</v>
      </c>
      <c r="G19" s="15"/>
      <c r="I19" s="11">
        <v>4</v>
      </c>
      <c r="J19" s="39">
        <f>+MCNP!J19/Mean!J19</f>
        <v>0.99800038285532222</v>
      </c>
      <c r="K19" s="41"/>
      <c r="L19" s="39">
        <f>+MCNP!L19/Mean!L19</f>
        <v>0.99826907484780192</v>
      </c>
      <c r="M19" s="15"/>
      <c r="Q19" s="11">
        <v>3</v>
      </c>
      <c r="R19" s="39">
        <f>+MCNP!R19/Mean!R19</f>
        <v>1.0042067736986076</v>
      </c>
      <c r="S19" s="41"/>
      <c r="T19" s="39">
        <f>+MCNP!T19/Mean!T19</f>
        <v>1.0046331380837739</v>
      </c>
      <c r="U19" s="15"/>
      <c r="W19" s="11">
        <v>3</v>
      </c>
      <c r="X19" s="39">
        <f>+MCNP!X19/Mean!X19</f>
        <v>1.0023193511858044</v>
      </c>
      <c r="Y19" s="41"/>
      <c r="Z19" s="39">
        <f>+MCNP!Z19/Mean!Z19</f>
        <v>1.0027895776443878</v>
      </c>
      <c r="AA19" s="15"/>
    </row>
    <row r="20" spans="3:27" s="10" customFormat="1" x14ac:dyDescent="0.25">
      <c r="C20" s="11">
        <v>5</v>
      </c>
      <c r="D20" s="39">
        <f>+MCNP!D20/Mean!D20</f>
        <v>0.99830521341147305</v>
      </c>
      <c r="E20" s="41"/>
      <c r="F20" s="39">
        <f>+MCNP!F20/Mean!F20</f>
        <v>1.000256340455669</v>
      </c>
      <c r="G20" s="15"/>
      <c r="I20" s="11">
        <v>5</v>
      </c>
      <c r="J20" s="39">
        <f>+MCNP!J20/Mean!J20</f>
        <v>0.99854537847872116</v>
      </c>
      <c r="K20" s="41"/>
      <c r="L20" s="39">
        <f>+MCNP!L20/Mean!L20</f>
        <v>0.99654777459837351</v>
      </c>
      <c r="M20" s="15"/>
      <c r="Q20" s="11">
        <v>4</v>
      </c>
      <c r="R20" s="39">
        <f>+MCNP!R20/Mean!R20</f>
        <v>1.0047612594143298</v>
      </c>
      <c r="S20" s="41"/>
      <c r="T20" s="39">
        <f>+MCNP!T20/Mean!T20</f>
        <v>1.0039607165762037</v>
      </c>
      <c r="U20" s="15"/>
      <c r="W20" s="11">
        <v>4</v>
      </c>
      <c r="X20" s="39">
        <f>+MCNP!X20/Mean!X20</f>
        <v>0.99992704883671846</v>
      </c>
      <c r="Y20" s="41"/>
      <c r="Z20" s="39">
        <f>+MCNP!Z20/Mean!Z20</f>
        <v>0.99967166352902503</v>
      </c>
      <c r="AA20" s="15"/>
    </row>
    <row r="21" spans="3:27" s="10" customFormat="1" x14ac:dyDescent="0.25">
      <c r="C21" s="11">
        <v>6</v>
      </c>
      <c r="D21" s="39">
        <f>+MCNP!D21/Mean!D21</f>
        <v>0.99428084796439209</v>
      </c>
      <c r="E21" s="41"/>
      <c r="F21" s="39">
        <f>+MCNP!F21/Mean!F21</f>
        <v>0.99579974923733738</v>
      </c>
      <c r="G21" s="15"/>
      <c r="I21" s="11">
        <v>6</v>
      </c>
      <c r="J21" s="39">
        <f>+MCNP!J21/Mean!J21</f>
        <v>0.99489256124422787</v>
      </c>
      <c r="K21" s="41"/>
      <c r="L21" s="39">
        <f>+MCNP!L21/Mean!L21</f>
        <v>0.99555768177637138</v>
      </c>
      <c r="M21" s="15"/>
      <c r="Q21" s="11">
        <v>5</v>
      </c>
      <c r="R21" s="39">
        <f>+MCNP!R21/Mean!R21</f>
        <v>1.0048165093207584</v>
      </c>
      <c r="S21" s="41"/>
      <c r="T21" s="39">
        <f>+MCNP!T21/Mean!T21</f>
        <v>1.0047567685347176</v>
      </c>
      <c r="U21" s="15"/>
      <c r="W21" s="11">
        <v>5</v>
      </c>
      <c r="X21" s="39">
        <f>+MCNP!X21/Mean!X21</f>
        <v>0.99975358423694205</v>
      </c>
      <c r="Y21" s="41"/>
      <c r="Z21" s="39">
        <f>+MCNP!Z21/Mean!Z21</f>
        <v>1.0003708661651811</v>
      </c>
      <c r="AA21" s="15"/>
    </row>
    <row r="22" spans="3:27" s="10" customFormat="1" x14ac:dyDescent="0.25">
      <c r="C22" s="11">
        <v>7</v>
      </c>
      <c r="D22" s="39">
        <f>+MCNP!D22/Mean!D22</f>
        <v>1.0034061799531455</v>
      </c>
      <c r="E22" s="41"/>
      <c r="F22" s="39">
        <f>+MCNP!F22/Mean!F22</f>
        <v>1.0042766459020522</v>
      </c>
      <c r="G22" s="15"/>
      <c r="I22" s="11">
        <v>7</v>
      </c>
      <c r="J22" s="39">
        <f>+MCNP!J22/Mean!J22</f>
        <v>1.0041369527031707</v>
      </c>
      <c r="K22" s="41"/>
      <c r="L22" s="39">
        <f>+MCNP!L22/Mean!L22</f>
        <v>1.0042950124009034</v>
      </c>
      <c r="M22" s="15"/>
      <c r="Q22" s="11">
        <v>6</v>
      </c>
      <c r="R22" s="39">
        <f>+MCNP!R22/Mean!R22</f>
        <v>1.0069585504426772</v>
      </c>
      <c r="S22" s="41"/>
      <c r="T22" s="39">
        <f>+MCNP!T22/Mean!T22</f>
        <v>1.0057325339410503</v>
      </c>
      <c r="U22" s="15"/>
      <c r="W22" s="11">
        <v>6</v>
      </c>
      <c r="X22" s="39">
        <f>+MCNP!X22/Mean!X22</f>
        <v>1.002021705471561</v>
      </c>
      <c r="Y22" s="41"/>
      <c r="Z22" s="39">
        <f>+MCNP!Z22/Mean!Z22</f>
        <v>1.0013060592222001</v>
      </c>
      <c r="AA22" s="15"/>
    </row>
    <row r="23" spans="3:27" s="10" customFormat="1" x14ac:dyDescent="0.25">
      <c r="C23" s="11">
        <v>8</v>
      </c>
      <c r="D23" s="39">
        <f>+MCNP!D23/Mean!D23</f>
        <v>1.0024854748220318</v>
      </c>
      <c r="E23" s="41"/>
      <c r="F23" s="39">
        <f>+MCNP!F23/Mean!F23</f>
        <v>1.0025722848678396</v>
      </c>
      <c r="G23" s="15"/>
      <c r="I23" s="11">
        <v>8</v>
      </c>
      <c r="J23" s="39">
        <f>+MCNP!J23/Mean!J23</f>
        <v>1.0005012999144436</v>
      </c>
      <c r="K23" s="41"/>
      <c r="L23" s="39">
        <f>+MCNP!L23/Mean!L23</f>
        <v>1.0026008200025436</v>
      </c>
      <c r="M23" s="15"/>
      <c r="Q23" s="11">
        <v>7</v>
      </c>
      <c r="R23" s="39">
        <f>+MCNP!R23/Mean!R23</f>
        <v>1.0056310706746336</v>
      </c>
      <c r="S23" s="41"/>
      <c r="T23" s="39">
        <f>+MCNP!T23/Mean!T23</f>
        <v>1.0066074735799706</v>
      </c>
      <c r="U23" s="15"/>
      <c r="W23" s="11">
        <v>7</v>
      </c>
      <c r="X23" s="39">
        <f>+MCNP!X23/Mean!X23</f>
        <v>0.99858957704527385</v>
      </c>
      <c r="Y23" s="41"/>
      <c r="Z23" s="39">
        <f>+MCNP!Z23/Mean!Z23</f>
        <v>1.003662628813367</v>
      </c>
      <c r="AA23" s="15"/>
    </row>
    <row r="24" spans="3:27" s="10" customFormat="1" x14ac:dyDescent="0.25">
      <c r="C24" s="11">
        <v>9</v>
      </c>
      <c r="D24" s="39">
        <f>+MCNP!D24/Mean!D24</f>
        <v>1.0001037157028401</v>
      </c>
      <c r="E24" s="41"/>
      <c r="F24" s="39">
        <f>+MCNP!F24/Mean!F24</f>
        <v>0.99864812237300904</v>
      </c>
      <c r="G24" s="15"/>
      <c r="I24" s="11">
        <v>9</v>
      </c>
      <c r="J24" s="39">
        <f>+MCNP!J24/Mean!J24</f>
        <v>0.99272217974011046</v>
      </c>
      <c r="K24" s="41"/>
      <c r="L24" s="39">
        <f>+MCNP!L24/Mean!L24</f>
        <v>0.99232321087661635</v>
      </c>
      <c r="M24" s="15"/>
      <c r="Q24" s="11"/>
      <c r="W24" s="11"/>
    </row>
    <row r="25" spans="3:27" s="10" customFormat="1" x14ac:dyDescent="0.25">
      <c r="C25" s="12"/>
      <c r="I25" s="12"/>
      <c r="J25" s="40"/>
      <c r="K25" s="40"/>
      <c r="L25" s="40"/>
      <c r="Q25" s="12"/>
      <c r="R25" s="11" t="s">
        <v>3</v>
      </c>
      <c r="T25" s="11" t="s">
        <v>4</v>
      </c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I26" s="12" t="s">
        <v>11</v>
      </c>
      <c r="Q26" s="12"/>
      <c r="R26" s="11" t="s">
        <v>15</v>
      </c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11" t="s">
        <v>3</v>
      </c>
      <c r="F27" s="11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/>
      <c r="T27" s="11" t="s">
        <v>6</v>
      </c>
      <c r="U27" s="11"/>
      <c r="W27" s="11" t="s">
        <v>13</v>
      </c>
      <c r="X27" s="11" t="s">
        <v>6</v>
      </c>
      <c r="Y27" s="11"/>
      <c r="Z27" s="11" t="s">
        <v>6</v>
      </c>
      <c r="AA27" s="11"/>
    </row>
    <row r="28" spans="3:27" s="10" customFormat="1" x14ac:dyDescent="0.25">
      <c r="C28" s="12"/>
      <c r="D28" s="11" t="s">
        <v>12</v>
      </c>
      <c r="F28" s="11" t="s">
        <v>12</v>
      </c>
      <c r="I28" s="12"/>
      <c r="J28" s="11" t="s">
        <v>12</v>
      </c>
      <c r="L28" s="11" t="s">
        <v>12</v>
      </c>
      <c r="Q28" s="11">
        <v>1</v>
      </c>
      <c r="R28" s="39"/>
      <c r="S28" s="41"/>
      <c r="T28" s="39"/>
      <c r="U28" s="15"/>
      <c r="W28" s="11">
        <v>1</v>
      </c>
      <c r="X28" s="39"/>
      <c r="Y28" s="41"/>
      <c r="Z28" s="39"/>
      <c r="AA28" s="15"/>
    </row>
    <row r="29" spans="3:27" s="10" customFormat="1" x14ac:dyDescent="0.25">
      <c r="C29" s="11" t="s">
        <v>13</v>
      </c>
      <c r="D29" s="11" t="s">
        <v>6</v>
      </c>
      <c r="E29" s="11"/>
      <c r="F29" s="11" t="s">
        <v>6</v>
      </c>
      <c r="G29" s="11"/>
      <c r="I29" s="11" t="s">
        <v>13</v>
      </c>
      <c r="J29" s="11" t="s">
        <v>6</v>
      </c>
      <c r="K29" s="11"/>
      <c r="L29" s="11" t="s">
        <v>6</v>
      </c>
      <c r="M29" s="11"/>
      <c r="Q29" s="11">
        <v>2</v>
      </c>
      <c r="R29" s="39"/>
      <c r="S29" s="41"/>
      <c r="T29" s="39"/>
      <c r="U29" s="15"/>
      <c r="W29" s="11">
        <v>2</v>
      </c>
      <c r="X29" s="39"/>
      <c r="Y29" s="41"/>
      <c r="Z29" s="39"/>
      <c r="AA29" s="15"/>
    </row>
    <row r="30" spans="3:27" s="10" customFormat="1" x14ac:dyDescent="0.25">
      <c r="C30" s="11">
        <v>1</v>
      </c>
      <c r="D30" s="39">
        <f>+MCNP!D30/Mean!D30</f>
        <v>1.0099544847999222</v>
      </c>
      <c r="E30" s="41"/>
      <c r="F30" s="39">
        <f>+MCNP!F30/Mean!F30</f>
        <v>1.0014252251424693</v>
      </c>
      <c r="G30" s="15"/>
      <c r="I30" s="11">
        <v>1</v>
      </c>
      <c r="J30" s="39">
        <f>+MCNP!J30/Mean!J30</f>
        <v>1.0095381614069519</v>
      </c>
      <c r="K30" s="41"/>
      <c r="L30" s="39">
        <f>+MCNP!L30/Mean!L30</f>
        <v>1.0000018495788723</v>
      </c>
      <c r="M30" s="15"/>
      <c r="Q30" s="11">
        <v>3</v>
      </c>
      <c r="R30" s="39"/>
      <c r="S30" s="41"/>
      <c r="T30" s="39"/>
      <c r="U30" s="15"/>
      <c r="W30" s="11">
        <v>3</v>
      </c>
      <c r="X30" s="39"/>
      <c r="Y30" s="41"/>
      <c r="Z30" s="39"/>
      <c r="AA30" s="15"/>
    </row>
    <row r="31" spans="3:27" s="10" customFormat="1" x14ac:dyDescent="0.25">
      <c r="C31" s="11">
        <v>2</v>
      </c>
      <c r="D31" s="39">
        <f>+MCNP!D31/Mean!D31</f>
        <v>1.009873154156828</v>
      </c>
      <c r="E31" s="41"/>
      <c r="F31" s="39">
        <f>+MCNP!F31/Mean!F31</f>
        <v>1.0018684837497482</v>
      </c>
      <c r="G31" s="15"/>
      <c r="I31" s="11">
        <v>2</v>
      </c>
      <c r="J31" s="39">
        <f>+MCNP!J31/Mean!J31</f>
        <v>1.0043884557850591</v>
      </c>
      <c r="K31" s="41"/>
      <c r="L31" s="39">
        <f>+MCNP!L31/Mean!L31</f>
        <v>0.99981854066369313</v>
      </c>
      <c r="M31" s="15"/>
      <c r="Q31" s="11">
        <v>4</v>
      </c>
      <c r="R31" s="39"/>
      <c r="S31" s="41"/>
      <c r="T31" s="39"/>
      <c r="U31" s="15"/>
      <c r="W31" s="11">
        <v>4</v>
      </c>
      <c r="X31" s="39"/>
      <c r="Y31" s="41"/>
      <c r="Z31" s="39"/>
      <c r="AA31" s="15"/>
    </row>
    <row r="32" spans="3:27" s="10" customFormat="1" x14ac:dyDescent="0.25">
      <c r="C32" s="11">
        <v>3</v>
      </c>
      <c r="D32" s="39">
        <f>+MCNP!D32/Mean!D32</f>
        <v>1.005673136524704</v>
      </c>
      <c r="E32" s="41"/>
      <c r="F32" s="39">
        <f>+MCNP!F32/Mean!F32</f>
        <v>1.0090005950688745</v>
      </c>
      <c r="G32" s="15"/>
      <c r="I32" s="11">
        <v>3</v>
      </c>
      <c r="J32" s="39">
        <f>+MCNP!J32/Mean!J32</f>
        <v>1.0080928334618617</v>
      </c>
      <c r="K32" s="41"/>
      <c r="L32" s="39">
        <f>+MCNP!L32/Mean!L32</f>
        <v>1.0086680173466809</v>
      </c>
      <c r="M32" s="15"/>
      <c r="Q32" s="11">
        <v>5</v>
      </c>
      <c r="R32" s="39"/>
      <c r="S32" s="41"/>
      <c r="T32" s="39"/>
      <c r="U32" s="15"/>
      <c r="W32" s="11">
        <v>5</v>
      </c>
      <c r="X32" s="39"/>
      <c r="Y32" s="41"/>
      <c r="Z32" s="39"/>
      <c r="AA32" s="15"/>
    </row>
    <row r="33" spans="3:27" s="10" customFormat="1" x14ac:dyDescent="0.25">
      <c r="C33" s="11">
        <v>4</v>
      </c>
      <c r="D33" s="39">
        <f>+MCNP!D33/Mean!D33</f>
        <v>1.0148352262446312</v>
      </c>
      <c r="E33" s="41"/>
      <c r="F33" s="39">
        <f>+MCNP!F33/Mean!F33</f>
        <v>1.0144898137073128</v>
      </c>
      <c r="G33" s="15"/>
      <c r="I33" s="11">
        <v>4</v>
      </c>
      <c r="J33" s="39">
        <f>+MCNP!J33/Mean!J33</f>
        <v>1.0135583081888515</v>
      </c>
      <c r="K33" s="41"/>
      <c r="L33" s="39">
        <f>+MCNP!L33/Mean!L33</f>
        <v>1.0162926174302853</v>
      </c>
      <c r="M33" s="15"/>
      <c r="Q33" s="11">
        <v>6</v>
      </c>
      <c r="R33" s="39"/>
      <c r="S33" s="41"/>
      <c r="T33" s="39"/>
      <c r="U33" s="15"/>
      <c r="W33" s="11">
        <v>6</v>
      </c>
      <c r="X33" s="39"/>
      <c r="Y33" s="41"/>
      <c r="Z33" s="39"/>
      <c r="AA33" s="15"/>
    </row>
    <row r="34" spans="3:27" s="10" customFormat="1" x14ac:dyDescent="0.25">
      <c r="C34" s="11">
        <v>5</v>
      </c>
      <c r="D34" s="39">
        <f>+MCNP!D34/Mean!D34</f>
        <v>1.0168651998817282</v>
      </c>
      <c r="E34" s="41"/>
      <c r="F34" s="39">
        <f>+MCNP!F34/Mean!F34</f>
        <v>1.01455442308184</v>
      </c>
      <c r="G34" s="15"/>
      <c r="I34" s="11">
        <v>5</v>
      </c>
      <c r="J34" s="39">
        <f>+MCNP!J34/Mean!J34</f>
        <v>1.0097135771959751</v>
      </c>
      <c r="K34" s="41"/>
      <c r="L34" s="39">
        <f>+MCNP!L34/Mean!L34</f>
        <v>1.0078558560499606</v>
      </c>
      <c r="M34" s="15"/>
      <c r="Q34" s="11">
        <v>7</v>
      </c>
      <c r="R34" s="39"/>
      <c r="S34" s="41"/>
      <c r="T34" s="39"/>
      <c r="U34" s="15"/>
      <c r="W34" s="11">
        <v>7</v>
      </c>
      <c r="X34" s="39"/>
      <c r="Y34" s="41"/>
      <c r="Z34" s="39"/>
      <c r="AA34" s="15"/>
    </row>
    <row r="35" spans="3:27" s="10" customFormat="1" x14ac:dyDescent="0.25">
      <c r="C35" s="11">
        <v>6</v>
      </c>
      <c r="D35" s="39">
        <f>+MCNP!D35/Mean!D35</f>
        <v>1.0103701432671714</v>
      </c>
      <c r="E35" s="41"/>
      <c r="F35" s="39">
        <f>+MCNP!F35/Mean!F35</f>
        <v>1.0088316495192855</v>
      </c>
      <c r="G35" s="15"/>
      <c r="I35" s="11">
        <v>6</v>
      </c>
      <c r="J35" s="39">
        <f>+MCNP!J35/Mean!J35</f>
        <v>1.0031784294206252</v>
      </c>
      <c r="K35" s="41"/>
      <c r="L35" s="39">
        <f>+MCNP!L35/Mean!L35</f>
        <v>1.0032673340213702</v>
      </c>
      <c r="M35" s="15"/>
      <c r="Q35" s="12"/>
      <c r="W35" s="12"/>
    </row>
    <row r="36" spans="3:27" s="10" customFormat="1" x14ac:dyDescent="0.25">
      <c r="C36" s="11">
        <v>7</v>
      </c>
      <c r="D36" s="39">
        <f>+MCNP!D36/Mean!D36</f>
        <v>1.0083167788510503</v>
      </c>
      <c r="E36" s="41"/>
      <c r="F36" s="39">
        <f>+MCNP!F36/Mean!F36</f>
        <v>1.014894441049651</v>
      </c>
      <c r="G36" s="15"/>
      <c r="I36" s="11">
        <v>7</v>
      </c>
      <c r="J36" s="39">
        <f>+MCNP!J36/Mean!J36</f>
        <v>1.0099047282780915</v>
      </c>
      <c r="K36" s="41"/>
      <c r="L36" s="39">
        <f>+MCNP!L36/Mean!L36</f>
        <v>1.0077609419622544</v>
      </c>
      <c r="M36" s="15"/>
      <c r="Q36" s="12"/>
      <c r="R36" s="11" t="s">
        <v>3</v>
      </c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I37" s="12"/>
      <c r="Q37" s="12"/>
      <c r="R37" s="11" t="s">
        <v>16</v>
      </c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11" t="s">
        <v>3</v>
      </c>
      <c r="F38" s="11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/>
      <c r="T38" s="11" t="s">
        <v>6</v>
      </c>
      <c r="U38" s="11"/>
      <c r="W38" s="11" t="s">
        <v>13</v>
      </c>
      <c r="X38" s="11" t="s">
        <v>6</v>
      </c>
      <c r="Y38" s="11"/>
      <c r="Z38" s="11" t="s">
        <v>6</v>
      </c>
      <c r="AA38" s="11"/>
    </row>
    <row r="39" spans="3:27" s="10" customFormat="1" x14ac:dyDescent="0.25">
      <c r="C39" s="12"/>
      <c r="D39" s="11" t="s">
        <v>14</v>
      </c>
      <c r="F39" s="11" t="s">
        <v>14</v>
      </c>
      <c r="I39" s="12"/>
      <c r="J39" s="11" t="s">
        <v>14</v>
      </c>
      <c r="L39" s="11" t="s">
        <v>14</v>
      </c>
      <c r="Q39" s="11">
        <v>1</v>
      </c>
      <c r="R39" s="39"/>
      <c r="S39" s="41"/>
      <c r="T39" s="39"/>
      <c r="U39" s="15"/>
      <c r="W39" s="11">
        <v>1</v>
      </c>
      <c r="X39" s="39"/>
      <c r="Y39" s="41"/>
      <c r="Z39" s="39"/>
      <c r="AA39" s="15"/>
    </row>
    <row r="40" spans="3:27" s="10" customFormat="1" x14ac:dyDescent="0.25">
      <c r="C40" s="11" t="s">
        <v>13</v>
      </c>
      <c r="D40" s="11" t="s">
        <v>6</v>
      </c>
      <c r="E40" s="11"/>
      <c r="F40" s="11" t="s">
        <v>6</v>
      </c>
      <c r="G40" s="11"/>
      <c r="I40" s="11" t="s">
        <v>13</v>
      </c>
      <c r="J40" s="11" t="s">
        <v>6</v>
      </c>
      <c r="K40" s="11"/>
      <c r="L40" s="11" t="s">
        <v>6</v>
      </c>
      <c r="M40" s="11"/>
      <c r="Q40" s="11">
        <v>2</v>
      </c>
      <c r="R40" s="39"/>
      <c r="S40" s="41"/>
      <c r="T40" s="39"/>
      <c r="U40" s="15"/>
      <c r="W40" s="11">
        <v>2</v>
      </c>
      <c r="X40" s="39"/>
      <c r="Y40" s="41"/>
      <c r="Z40" s="39"/>
      <c r="AA40" s="15"/>
    </row>
    <row r="41" spans="3:27" s="10" customFormat="1" x14ac:dyDescent="0.25">
      <c r="C41" s="11">
        <v>1</v>
      </c>
      <c r="D41" s="39">
        <f>+MCNP!D41/Mean!D41</f>
        <v>1.0097979574614306</v>
      </c>
      <c r="E41" s="41"/>
      <c r="F41" s="39">
        <f>+MCNP!F41/Mean!F41</f>
        <v>1.0042017359645523</v>
      </c>
      <c r="G41" s="15"/>
      <c r="I41" s="11">
        <v>1</v>
      </c>
      <c r="J41" s="39">
        <f>+MCNP!J41/Mean!J41</f>
        <v>1.0013766716525319</v>
      </c>
      <c r="K41" s="41"/>
      <c r="L41" s="39">
        <f>+MCNP!L41/Mean!L41</f>
        <v>1.0023951874368622</v>
      </c>
      <c r="M41" s="15"/>
      <c r="Q41" s="11">
        <v>3</v>
      </c>
      <c r="R41" s="39"/>
      <c r="S41" s="41"/>
      <c r="T41" s="39"/>
      <c r="U41" s="15"/>
      <c r="W41" s="11">
        <v>3</v>
      </c>
      <c r="X41" s="39"/>
      <c r="Y41" s="41"/>
      <c r="Z41" s="39"/>
      <c r="AA41" s="15"/>
    </row>
    <row r="42" spans="3:27" s="10" customFormat="1" x14ac:dyDescent="0.25">
      <c r="C42" s="11">
        <v>2</v>
      </c>
      <c r="D42" s="39">
        <f>+MCNP!D42/Mean!D42</f>
        <v>1.008230575436893</v>
      </c>
      <c r="E42" s="41"/>
      <c r="F42" s="39">
        <f>+MCNP!F42/Mean!F42</f>
        <v>1.004218364770942</v>
      </c>
      <c r="G42" s="15"/>
      <c r="I42" s="11">
        <v>2</v>
      </c>
      <c r="J42" s="39">
        <f>+MCNP!J42/Mean!J42</f>
        <v>1.0039792501325311</v>
      </c>
      <c r="K42" s="41"/>
      <c r="L42" s="39">
        <f>+MCNP!L42/Mean!L42</f>
        <v>1.0023133319884336</v>
      </c>
      <c r="M42" s="15"/>
      <c r="Q42" s="11">
        <v>4</v>
      </c>
      <c r="R42" s="39"/>
      <c r="S42" s="41"/>
      <c r="T42" s="39"/>
      <c r="U42" s="15"/>
      <c r="W42" s="11">
        <v>4</v>
      </c>
      <c r="X42" s="39"/>
      <c r="Y42" s="41"/>
      <c r="Z42" s="39"/>
      <c r="AA42" s="15"/>
    </row>
    <row r="43" spans="3:27" s="10" customFormat="1" x14ac:dyDescent="0.25">
      <c r="C43" s="11">
        <v>3</v>
      </c>
      <c r="D43" s="39">
        <f>+MCNP!D43/Mean!D43</f>
        <v>1.0040648196328297</v>
      </c>
      <c r="E43" s="41"/>
      <c r="F43" s="39">
        <f>+MCNP!F43/Mean!F43</f>
        <v>1.00414958313646</v>
      </c>
      <c r="G43" s="15"/>
      <c r="I43" s="11">
        <v>3</v>
      </c>
      <c r="J43" s="39">
        <f>+MCNP!J43/Mean!J43</f>
        <v>1.0017228169157559</v>
      </c>
      <c r="K43" s="41"/>
      <c r="L43" s="39">
        <f>+MCNP!L43/Mean!L43</f>
        <v>1.002191874316565</v>
      </c>
      <c r="M43" s="15"/>
      <c r="Q43" s="11">
        <v>5</v>
      </c>
      <c r="R43" s="39"/>
      <c r="S43" s="41"/>
      <c r="T43" s="39"/>
      <c r="U43" s="15"/>
      <c r="W43" s="11">
        <v>5</v>
      </c>
      <c r="X43" s="39"/>
      <c r="Y43" s="41"/>
      <c r="Z43" s="39"/>
      <c r="AA43" s="15"/>
    </row>
    <row r="44" spans="3:27" s="10" customFormat="1" x14ac:dyDescent="0.25">
      <c r="C44" s="11">
        <v>4</v>
      </c>
      <c r="D44" s="39">
        <f>+MCNP!D44/Mean!D44</f>
        <v>1.005050770723203</v>
      </c>
      <c r="E44" s="41"/>
      <c r="F44" s="39">
        <f>+MCNP!F44/Mean!F44</f>
        <v>1.0085167903720769</v>
      </c>
      <c r="G44" s="15"/>
      <c r="I44" s="11">
        <v>4</v>
      </c>
      <c r="J44" s="39">
        <f>+MCNP!J44/Mean!J44</f>
        <v>1.0027054165934162</v>
      </c>
      <c r="K44" s="41"/>
      <c r="L44" s="39">
        <f>+MCNP!L44/Mean!L44</f>
        <v>1.0037046472660718</v>
      </c>
      <c r="M44" s="15"/>
      <c r="Q44" s="11">
        <v>6</v>
      </c>
      <c r="R44" s="39"/>
      <c r="S44" s="41"/>
      <c r="T44" s="39"/>
      <c r="U44" s="15"/>
      <c r="W44" s="11">
        <v>6</v>
      </c>
      <c r="X44" s="39"/>
      <c r="Y44" s="41"/>
      <c r="Z44" s="39"/>
      <c r="AA44" s="15"/>
    </row>
    <row r="45" spans="3:27" s="10" customFormat="1" x14ac:dyDescent="0.25">
      <c r="C45" s="11">
        <v>5</v>
      </c>
      <c r="D45" s="39">
        <f>+MCNP!D45/Mean!D45</f>
        <v>1.0070455081521434</v>
      </c>
      <c r="E45" s="41"/>
      <c r="F45" s="39">
        <f>+MCNP!F45/Mean!F45</f>
        <v>1.0075897046617786</v>
      </c>
      <c r="G45" s="15"/>
      <c r="I45" s="11">
        <v>5</v>
      </c>
      <c r="J45" s="39">
        <f>+MCNP!J45/Mean!J45</f>
        <v>1.0028133768578851</v>
      </c>
      <c r="K45" s="41"/>
      <c r="L45" s="39">
        <f>+MCNP!L45/Mean!L45</f>
        <v>1.0022496731639376</v>
      </c>
      <c r="M45" s="15"/>
      <c r="Q45" s="11">
        <v>7</v>
      </c>
      <c r="R45" s="39"/>
      <c r="S45" s="41"/>
      <c r="T45" s="39"/>
      <c r="U45" s="15"/>
      <c r="W45" s="11">
        <v>7</v>
      </c>
      <c r="X45" s="39"/>
      <c r="Y45" s="41"/>
      <c r="Z45" s="39"/>
      <c r="AA45" s="15"/>
    </row>
    <row r="46" spans="3:27" s="10" customFormat="1" x14ac:dyDescent="0.25">
      <c r="C46" s="11">
        <v>6</v>
      </c>
      <c r="D46" s="39">
        <f>+MCNP!D46/Mean!D46</f>
        <v>1.0089178428023124</v>
      </c>
      <c r="E46" s="41"/>
      <c r="F46" s="39">
        <f>+MCNP!F46/Mean!F46</f>
        <v>1.0095317783566338</v>
      </c>
      <c r="G46" s="15"/>
      <c r="I46" s="11">
        <v>6</v>
      </c>
      <c r="J46" s="39">
        <f>+MCNP!J46/Mean!J46</f>
        <v>1.0052617296493389</v>
      </c>
      <c r="K46" s="41"/>
      <c r="L46" s="39">
        <f>+MCNP!L46/Mean!L46</f>
        <v>1.0030557224226129</v>
      </c>
      <c r="M46" s="15"/>
      <c r="Q46" s="12"/>
      <c r="W46" s="12"/>
    </row>
    <row r="47" spans="3:27" s="10" customFormat="1" x14ac:dyDescent="0.25">
      <c r="C47" s="11">
        <v>7</v>
      </c>
      <c r="D47" s="39">
        <f>+MCNP!D47/Mean!D47</f>
        <v>1.0119342022330409</v>
      </c>
      <c r="E47" s="41"/>
      <c r="F47" s="39">
        <f>+MCNP!F47/Mean!F47</f>
        <v>1.0116638906557978</v>
      </c>
      <c r="G47" s="15"/>
      <c r="I47" s="11">
        <v>7</v>
      </c>
      <c r="J47" s="39">
        <f>+MCNP!J47/Mean!J47</f>
        <v>1.0077988880517481</v>
      </c>
      <c r="K47" s="41"/>
      <c r="L47" s="39">
        <f>+MCNP!L47/Mean!L47</f>
        <v>0.99612244640323655</v>
      </c>
      <c r="M47" s="15"/>
      <c r="Q47" s="12"/>
      <c r="R47" s="11" t="s">
        <v>3</v>
      </c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I48" s="11"/>
      <c r="Q48" s="12"/>
      <c r="R48" s="11" t="s">
        <v>17</v>
      </c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11" t="s">
        <v>3</v>
      </c>
      <c r="F49" s="11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/>
      <c r="T49" s="11" t="s">
        <v>6</v>
      </c>
      <c r="U49" s="11"/>
      <c r="W49" s="11" t="s">
        <v>13</v>
      </c>
      <c r="X49" s="11" t="s">
        <v>6</v>
      </c>
      <c r="Y49" s="11"/>
      <c r="Z49" s="11" t="s">
        <v>6</v>
      </c>
      <c r="AA49" s="11"/>
    </row>
    <row r="50" spans="3:27" s="10" customFormat="1" x14ac:dyDescent="0.25">
      <c r="C50" s="12"/>
      <c r="D50" s="11" t="s">
        <v>15</v>
      </c>
      <c r="F50" s="11" t="s">
        <v>15</v>
      </c>
      <c r="I50" s="12"/>
      <c r="J50" s="11" t="s">
        <v>15</v>
      </c>
      <c r="L50" s="11" t="s">
        <v>15</v>
      </c>
      <c r="Q50" s="11">
        <v>1</v>
      </c>
      <c r="R50" s="39"/>
      <c r="S50" s="41"/>
      <c r="T50" s="39"/>
      <c r="U50" s="15"/>
      <c r="W50" s="11">
        <v>1</v>
      </c>
      <c r="X50" s="39"/>
      <c r="Y50" s="41"/>
      <c r="Z50" s="39"/>
      <c r="AA50" s="15"/>
    </row>
    <row r="51" spans="3:27" s="10" customFormat="1" x14ac:dyDescent="0.25">
      <c r="C51" s="11" t="s">
        <v>13</v>
      </c>
      <c r="D51" s="11" t="s">
        <v>6</v>
      </c>
      <c r="E51" s="11"/>
      <c r="F51" s="11" t="s">
        <v>6</v>
      </c>
      <c r="G51" s="11"/>
      <c r="I51" s="11" t="s">
        <v>13</v>
      </c>
      <c r="J51" s="11" t="s">
        <v>6</v>
      </c>
      <c r="K51" s="11"/>
      <c r="L51" s="11" t="s">
        <v>6</v>
      </c>
      <c r="M51" s="11"/>
      <c r="Q51" s="11">
        <v>2</v>
      </c>
      <c r="R51" s="39"/>
      <c r="S51" s="41"/>
      <c r="T51" s="39"/>
      <c r="U51" s="15"/>
      <c r="W51" s="11">
        <v>2</v>
      </c>
      <c r="X51" s="39"/>
      <c r="Y51" s="41"/>
      <c r="Z51" s="39"/>
      <c r="AA51" s="15"/>
    </row>
    <row r="52" spans="3:27" s="10" customFormat="1" x14ac:dyDescent="0.25">
      <c r="C52" s="11">
        <v>1</v>
      </c>
      <c r="D52" s="39"/>
      <c r="E52" s="41"/>
      <c r="F52" s="39"/>
      <c r="G52" s="15"/>
      <c r="I52" s="11">
        <v>1</v>
      </c>
      <c r="J52" s="39"/>
      <c r="K52" s="41"/>
      <c r="L52" s="39"/>
      <c r="M52" s="15"/>
      <c r="Q52" s="11">
        <v>3</v>
      </c>
      <c r="R52" s="39"/>
      <c r="S52" s="41"/>
      <c r="T52" s="39"/>
      <c r="U52" s="15"/>
      <c r="W52" s="11">
        <v>3</v>
      </c>
      <c r="X52" s="39"/>
      <c r="Y52" s="41"/>
      <c r="Z52" s="39"/>
      <c r="AA52" s="15"/>
    </row>
    <row r="53" spans="3:27" s="10" customFormat="1" x14ac:dyDescent="0.25">
      <c r="C53" s="11">
        <v>2</v>
      </c>
      <c r="D53" s="39"/>
      <c r="E53" s="41"/>
      <c r="F53" s="39"/>
      <c r="G53" s="15"/>
      <c r="I53" s="11">
        <v>2</v>
      </c>
      <c r="J53" s="39"/>
      <c r="K53" s="41"/>
      <c r="L53" s="39"/>
      <c r="M53" s="15"/>
      <c r="Q53" s="11">
        <v>4</v>
      </c>
      <c r="R53" s="39"/>
      <c r="S53" s="41"/>
      <c r="T53" s="39"/>
      <c r="U53" s="15"/>
      <c r="W53" s="11">
        <v>4</v>
      </c>
      <c r="X53" s="39"/>
      <c r="Y53" s="41"/>
      <c r="Z53" s="39"/>
      <c r="AA53" s="15"/>
    </row>
    <row r="54" spans="3:27" s="10" customFormat="1" x14ac:dyDescent="0.25">
      <c r="C54" s="11">
        <v>3</v>
      </c>
      <c r="D54" s="39"/>
      <c r="E54" s="41"/>
      <c r="F54" s="39"/>
      <c r="G54" s="15"/>
      <c r="I54" s="11">
        <v>3</v>
      </c>
      <c r="J54" s="39"/>
      <c r="K54" s="41"/>
      <c r="L54" s="39"/>
      <c r="M54" s="15"/>
      <c r="Q54" s="11">
        <v>5</v>
      </c>
      <c r="R54" s="39"/>
      <c r="S54" s="41"/>
      <c r="T54" s="39"/>
      <c r="U54" s="15"/>
      <c r="W54" s="11">
        <v>5</v>
      </c>
      <c r="X54" s="39"/>
      <c r="Y54" s="41"/>
      <c r="Z54" s="39"/>
      <c r="AA54" s="15"/>
    </row>
    <row r="55" spans="3:27" s="10" customFormat="1" x14ac:dyDescent="0.25">
      <c r="C55" s="11">
        <v>4</v>
      </c>
      <c r="D55" s="39"/>
      <c r="E55" s="41"/>
      <c r="F55" s="39"/>
      <c r="G55" s="15"/>
      <c r="I55" s="11">
        <v>4</v>
      </c>
      <c r="J55" s="39"/>
      <c r="K55" s="41"/>
      <c r="L55" s="39"/>
      <c r="M55" s="15"/>
      <c r="Q55" s="11">
        <v>6</v>
      </c>
      <c r="R55" s="39"/>
      <c r="S55" s="41"/>
      <c r="T55" s="39"/>
      <c r="U55" s="15"/>
      <c r="W55" s="11">
        <v>6</v>
      </c>
      <c r="X55" s="39"/>
      <c r="Y55" s="41"/>
      <c r="Z55" s="39"/>
      <c r="AA55" s="15"/>
    </row>
    <row r="56" spans="3:27" s="10" customFormat="1" x14ac:dyDescent="0.25">
      <c r="C56" s="11">
        <v>5</v>
      </c>
      <c r="D56" s="39"/>
      <c r="E56" s="41"/>
      <c r="F56" s="39"/>
      <c r="G56" s="15"/>
      <c r="I56" s="11">
        <v>5</v>
      </c>
      <c r="J56" s="39"/>
      <c r="K56" s="41"/>
      <c r="L56" s="39"/>
      <c r="M56" s="15"/>
      <c r="Q56" s="11">
        <v>7</v>
      </c>
      <c r="R56" s="39"/>
      <c r="S56" s="41"/>
      <c r="T56" s="39"/>
      <c r="U56" s="15"/>
      <c r="W56" s="11">
        <v>7</v>
      </c>
      <c r="X56" s="39"/>
      <c r="Y56" s="41"/>
      <c r="Z56" s="39"/>
      <c r="AA56" s="15"/>
    </row>
    <row r="57" spans="3:27" s="10" customFormat="1" x14ac:dyDescent="0.25">
      <c r="C57" s="11">
        <v>6</v>
      </c>
      <c r="D57" s="39"/>
      <c r="E57" s="41"/>
      <c r="F57" s="39"/>
      <c r="G57" s="15"/>
      <c r="I57" s="11">
        <v>6</v>
      </c>
      <c r="J57" s="39"/>
      <c r="K57" s="41"/>
      <c r="L57" s="39"/>
      <c r="M57" s="15"/>
      <c r="Q57" s="12"/>
      <c r="W57" s="12"/>
    </row>
    <row r="58" spans="3:27" s="10" customFormat="1" x14ac:dyDescent="0.25">
      <c r="C58" s="11">
        <v>7</v>
      </c>
      <c r="D58" s="39"/>
      <c r="E58" s="41"/>
      <c r="F58" s="39"/>
      <c r="G58" s="15"/>
      <c r="I58" s="11">
        <v>7</v>
      </c>
      <c r="J58" s="39"/>
      <c r="K58" s="41"/>
      <c r="L58" s="39"/>
      <c r="M58" s="15"/>
      <c r="Q58" s="12"/>
      <c r="W58" s="12"/>
    </row>
    <row r="59" spans="3:27" s="10" customFormat="1" x14ac:dyDescent="0.25">
      <c r="C59" s="12"/>
      <c r="I59" s="12"/>
      <c r="Q59" s="12"/>
      <c r="W59" s="12"/>
    </row>
    <row r="60" spans="3:27" s="10" customFormat="1" x14ac:dyDescent="0.25">
      <c r="C60" s="12"/>
      <c r="D60" s="11" t="s">
        <v>3</v>
      </c>
      <c r="F60" s="11" t="s">
        <v>4</v>
      </c>
      <c r="I60" s="12"/>
      <c r="J60" s="11" t="s">
        <v>3</v>
      </c>
      <c r="L60" s="11" t="s">
        <v>4</v>
      </c>
      <c r="Q60" s="12"/>
      <c r="W60" s="12"/>
    </row>
    <row r="61" spans="3:27" s="10" customFormat="1" x14ac:dyDescent="0.25">
      <c r="C61" s="12"/>
      <c r="D61" s="11" t="s">
        <v>16</v>
      </c>
      <c r="F61" s="11" t="s">
        <v>16</v>
      </c>
      <c r="I61" s="12"/>
      <c r="J61" s="11" t="s">
        <v>16</v>
      </c>
      <c r="L61" s="11" t="s">
        <v>16</v>
      </c>
      <c r="Q61" s="12"/>
      <c r="W61" s="12"/>
    </row>
    <row r="62" spans="3:27" s="10" customFormat="1" x14ac:dyDescent="0.25">
      <c r="C62" s="11" t="s">
        <v>13</v>
      </c>
      <c r="D62" s="11" t="s">
        <v>6</v>
      </c>
      <c r="E62" s="11"/>
      <c r="F62" s="11" t="s">
        <v>6</v>
      </c>
      <c r="G62" s="11"/>
      <c r="I62" s="11" t="s">
        <v>13</v>
      </c>
      <c r="J62" s="11" t="s">
        <v>6</v>
      </c>
      <c r="K62" s="11"/>
      <c r="L62" s="11" t="s">
        <v>6</v>
      </c>
      <c r="M62" s="11"/>
      <c r="Q62" s="12"/>
      <c r="W62" s="12"/>
    </row>
    <row r="63" spans="3:27" s="10" customFormat="1" x14ac:dyDescent="0.25">
      <c r="C63" s="11">
        <v>1</v>
      </c>
      <c r="D63" s="39"/>
      <c r="E63" s="41"/>
      <c r="F63" s="39"/>
      <c r="G63" s="15"/>
      <c r="I63" s="11">
        <v>1</v>
      </c>
      <c r="J63" s="39"/>
      <c r="K63" s="41"/>
      <c r="L63" s="39"/>
      <c r="M63" s="15"/>
      <c r="Q63" s="12"/>
      <c r="W63" s="12"/>
    </row>
    <row r="64" spans="3:27" s="10" customFormat="1" x14ac:dyDescent="0.25">
      <c r="C64" s="11">
        <v>2</v>
      </c>
      <c r="D64" s="39"/>
      <c r="E64" s="41"/>
      <c r="F64" s="39"/>
      <c r="G64" s="15"/>
      <c r="I64" s="11">
        <v>2</v>
      </c>
      <c r="J64" s="39"/>
      <c r="K64" s="41"/>
      <c r="L64" s="39"/>
      <c r="M64" s="15"/>
      <c r="Q64" s="12"/>
      <c r="W64" s="12"/>
    </row>
    <row r="65" spans="3:23" s="10" customFormat="1" x14ac:dyDescent="0.25">
      <c r="C65" s="11">
        <v>3</v>
      </c>
      <c r="D65" s="39"/>
      <c r="E65" s="41"/>
      <c r="F65" s="39"/>
      <c r="G65" s="15"/>
      <c r="I65" s="11">
        <v>3</v>
      </c>
      <c r="J65" s="39"/>
      <c r="K65" s="41"/>
      <c r="L65" s="39"/>
      <c r="M65" s="15"/>
      <c r="Q65" s="12"/>
      <c r="W65" s="12"/>
    </row>
    <row r="66" spans="3:23" s="10" customFormat="1" x14ac:dyDescent="0.25">
      <c r="C66" s="11">
        <v>4</v>
      </c>
      <c r="D66" s="39"/>
      <c r="E66" s="41"/>
      <c r="F66" s="39"/>
      <c r="G66" s="15"/>
      <c r="I66" s="11">
        <v>4</v>
      </c>
      <c r="J66" s="39"/>
      <c r="K66" s="41"/>
      <c r="L66" s="39"/>
      <c r="M66" s="15"/>
      <c r="Q66" s="12"/>
      <c r="W66" s="12"/>
    </row>
    <row r="67" spans="3:23" s="10" customFormat="1" x14ac:dyDescent="0.25">
      <c r="C67" s="11">
        <v>5</v>
      </c>
      <c r="D67" s="39"/>
      <c r="E67" s="41"/>
      <c r="F67" s="39"/>
      <c r="G67" s="15"/>
      <c r="I67" s="11">
        <v>5</v>
      </c>
      <c r="J67" s="39"/>
      <c r="K67" s="41"/>
      <c r="L67" s="39"/>
      <c r="M67" s="15"/>
      <c r="Q67" s="12"/>
      <c r="W67" s="12"/>
    </row>
    <row r="68" spans="3:23" s="10" customFormat="1" x14ac:dyDescent="0.25">
      <c r="C68" s="11">
        <v>6</v>
      </c>
      <c r="D68" s="39"/>
      <c r="E68" s="41"/>
      <c r="F68" s="39"/>
      <c r="G68" s="15"/>
      <c r="I68" s="11">
        <v>6</v>
      </c>
      <c r="J68" s="39"/>
      <c r="K68" s="41"/>
      <c r="L68" s="39"/>
      <c r="M68" s="15"/>
      <c r="Q68" s="12"/>
      <c r="W68" s="12"/>
    </row>
    <row r="69" spans="3:23" s="10" customFormat="1" x14ac:dyDescent="0.25">
      <c r="C69" s="11">
        <v>7</v>
      </c>
      <c r="D69" s="39"/>
      <c r="E69" s="41"/>
      <c r="F69" s="39"/>
      <c r="G69" s="15"/>
      <c r="I69" s="11">
        <v>7</v>
      </c>
      <c r="J69" s="39"/>
      <c r="K69" s="41"/>
      <c r="L69" s="39"/>
      <c r="M69" s="15"/>
      <c r="Q69" s="12"/>
      <c r="W69" s="12"/>
    </row>
    <row r="70" spans="3:23" s="10" customFormat="1" x14ac:dyDescent="0.25">
      <c r="C70" s="12"/>
      <c r="I70" s="12"/>
      <c r="Q70" s="12"/>
      <c r="W70" s="12"/>
    </row>
    <row r="71" spans="3:23" s="10" customFormat="1" x14ac:dyDescent="0.25">
      <c r="C71" s="12"/>
      <c r="D71" s="11" t="s">
        <v>3</v>
      </c>
      <c r="F71" s="11" t="s">
        <v>4</v>
      </c>
      <c r="I71" s="12"/>
      <c r="J71" s="11" t="s">
        <v>3</v>
      </c>
      <c r="L71" s="11" t="s">
        <v>4</v>
      </c>
      <c r="Q71" s="12"/>
      <c r="W71" s="12"/>
    </row>
    <row r="72" spans="3:23" s="10" customFormat="1" x14ac:dyDescent="0.25">
      <c r="C72" s="12"/>
      <c r="D72" s="11" t="s">
        <v>17</v>
      </c>
      <c r="F72" s="11" t="s">
        <v>17</v>
      </c>
      <c r="I72" s="12"/>
      <c r="J72" s="11" t="s">
        <v>17</v>
      </c>
      <c r="L72" s="11" t="s">
        <v>17</v>
      </c>
      <c r="Q72" s="12"/>
      <c r="W72" s="12"/>
    </row>
    <row r="73" spans="3:23" s="10" customFormat="1" x14ac:dyDescent="0.25">
      <c r="C73" s="11" t="s">
        <v>13</v>
      </c>
      <c r="D73" s="11" t="s">
        <v>6</v>
      </c>
      <c r="E73" s="11"/>
      <c r="F73" s="11" t="s">
        <v>6</v>
      </c>
      <c r="G73" s="11"/>
      <c r="I73" s="11" t="s">
        <v>13</v>
      </c>
      <c r="J73" s="11" t="s">
        <v>6</v>
      </c>
      <c r="K73" s="11"/>
      <c r="L73" s="11" t="s">
        <v>6</v>
      </c>
      <c r="M73" s="11"/>
      <c r="Q73" s="12"/>
      <c r="W73" s="12"/>
    </row>
    <row r="74" spans="3:23" s="10" customFormat="1" x14ac:dyDescent="0.25">
      <c r="C74" s="11">
        <v>1</v>
      </c>
      <c r="D74" s="39"/>
      <c r="E74" s="41"/>
      <c r="F74" s="39"/>
      <c r="G74" s="15"/>
      <c r="I74" s="11">
        <v>1</v>
      </c>
      <c r="J74" s="39"/>
      <c r="K74" s="41"/>
      <c r="L74" s="39"/>
      <c r="M74" s="15"/>
      <c r="Q74" s="12"/>
      <c r="W74" s="12"/>
    </row>
    <row r="75" spans="3:23" s="10" customFormat="1" x14ac:dyDescent="0.25">
      <c r="C75" s="11">
        <v>2</v>
      </c>
      <c r="D75" s="39"/>
      <c r="E75" s="41"/>
      <c r="F75" s="39"/>
      <c r="G75" s="15"/>
      <c r="I75" s="11">
        <v>2</v>
      </c>
      <c r="J75" s="39"/>
      <c r="K75" s="41"/>
      <c r="L75" s="39"/>
      <c r="M75" s="15"/>
      <c r="Q75" s="12"/>
      <c r="W75" s="12"/>
    </row>
    <row r="76" spans="3:23" s="10" customFormat="1" x14ac:dyDescent="0.25">
      <c r="C76" s="11">
        <v>3</v>
      </c>
      <c r="D76" s="39"/>
      <c r="E76" s="41"/>
      <c r="F76" s="39"/>
      <c r="G76" s="15"/>
      <c r="I76" s="11">
        <v>3</v>
      </c>
      <c r="J76" s="39"/>
      <c r="K76" s="41"/>
      <c r="L76" s="39"/>
      <c r="M76" s="15"/>
      <c r="Q76" s="12"/>
      <c r="W76" s="12"/>
    </row>
    <row r="77" spans="3:23" s="10" customFormat="1" x14ac:dyDescent="0.25">
      <c r="C77" s="11">
        <v>4</v>
      </c>
      <c r="D77" s="39"/>
      <c r="E77" s="41"/>
      <c r="F77" s="39"/>
      <c r="G77" s="15"/>
      <c r="I77" s="11">
        <v>4</v>
      </c>
      <c r="J77" s="39"/>
      <c r="K77" s="41"/>
      <c r="L77" s="39"/>
      <c r="M77" s="15"/>
      <c r="Q77" s="12"/>
      <c r="W77" s="12"/>
    </row>
    <row r="78" spans="3:23" s="10" customFormat="1" x14ac:dyDescent="0.25">
      <c r="C78" s="11">
        <v>5</v>
      </c>
      <c r="D78" s="39"/>
      <c r="E78" s="41"/>
      <c r="F78" s="39"/>
      <c r="G78" s="15"/>
      <c r="I78" s="11">
        <v>5</v>
      </c>
      <c r="J78" s="39"/>
      <c r="K78" s="41"/>
      <c r="L78" s="39"/>
      <c r="M78" s="15"/>
      <c r="Q78" s="12"/>
      <c r="W78" s="12"/>
    </row>
    <row r="79" spans="3:23" s="10" customFormat="1" x14ac:dyDescent="0.25">
      <c r="C79" s="11">
        <v>6</v>
      </c>
      <c r="D79" s="39"/>
      <c r="E79" s="41"/>
      <c r="F79" s="39"/>
      <c r="G79" s="15"/>
      <c r="I79" s="11">
        <v>6</v>
      </c>
      <c r="J79" s="39"/>
      <c r="K79" s="41"/>
      <c r="L79" s="39"/>
      <c r="M79" s="15"/>
      <c r="Q79" s="12"/>
      <c r="W79" s="12"/>
    </row>
    <row r="80" spans="3:23" s="10" customFormat="1" x14ac:dyDescent="0.25">
      <c r="C80" s="11">
        <v>7</v>
      </c>
      <c r="D80" s="39"/>
      <c r="E80" s="41"/>
      <c r="F80" s="39"/>
      <c r="G80" s="15"/>
      <c r="I80" s="11">
        <v>7</v>
      </c>
      <c r="J80" s="39"/>
      <c r="K80" s="41"/>
      <c r="L80" s="39"/>
      <c r="M80" s="15"/>
      <c r="Q80" s="12"/>
      <c r="W80" s="12"/>
    </row>
    <row r="81" spans="3:23" s="10" customFormat="1" x14ac:dyDescent="0.25">
      <c r="C81" s="12"/>
      <c r="I81" s="12"/>
      <c r="Q81" s="12"/>
      <c r="W81" s="12"/>
    </row>
    <row r="82" spans="3:23" s="10" customFormat="1" x14ac:dyDescent="0.25">
      <c r="C82" s="12"/>
      <c r="I82" s="12"/>
      <c r="Q82" s="12"/>
      <c r="W82" s="12"/>
    </row>
    <row r="83" spans="3:23" s="10" customFormat="1" x14ac:dyDescent="0.25">
      <c r="C83" s="12"/>
      <c r="I83" s="12"/>
      <c r="Q83" s="12"/>
      <c r="W83" s="12"/>
    </row>
    <row r="84" spans="3:23" s="10" customFormat="1" x14ac:dyDescent="0.25">
      <c r="C84" s="12"/>
      <c r="I84" s="12"/>
      <c r="Q84" s="12"/>
      <c r="W84" s="12"/>
    </row>
    <row r="85" spans="3:23" s="10" customFormat="1" x14ac:dyDescent="0.25">
      <c r="C85" s="12"/>
      <c r="I85" s="12"/>
      <c r="Q85" s="12"/>
      <c r="W85" s="12"/>
    </row>
    <row r="86" spans="3:23" s="10" customFormat="1" x14ac:dyDescent="0.25">
      <c r="C86" s="12"/>
      <c r="I86" s="12"/>
      <c r="Q86" s="12"/>
      <c r="W86" s="12"/>
    </row>
    <row r="87" spans="3:23" s="10" customFormat="1" x14ac:dyDescent="0.25">
      <c r="C87" s="12"/>
      <c r="I87" s="12"/>
      <c r="Q87" s="12"/>
      <c r="W87" s="12"/>
    </row>
    <row r="88" spans="3:23" s="10" customFormat="1" x14ac:dyDescent="0.25">
      <c r="C88" s="12"/>
      <c r="I88" s="12"/>
      <c r="Q88" s="12"/>
      <c r="W88" s="12"/>
    </row>
    <row r="89" spans="3:23" s="10" customFormat="1" x14ac:dyDescent="0.25">
      <c r="C89" s="12"/>
      <c r="I89" s="12"/>
      <c r="Q89" s="12"/>
      <c r="W89" s="12"/>
    </row>
    <row r="90" spans="3:23" s="10" customFormat="1" x14ac:dyDescent="0.25">
      <c r="C90" s="12"/>
      <c r="I90" s="12"/>
      <c r="Q90" s="12"/>
      <c r="W90" s="12"/>
    </row>
    <row r="91" spans="3:23" s="10" customFormat="1" x14ac:dyDescent="0.25">
      <c r="C91" s="12"/>
      <c r="I91" s="12"/>
      <c r="Q91" s="12"/>
      <c r="W91" s="12"/>
    </row>
    <row r="92" spans="3:23" s="10" customFormat="1" x14ac:dyDescent="0.25">
      <c r="C92" s="12"/>
      <c r="I92" s="12"/>
      <c r="Q92" s="12"/>
      <c r="W92" s="12"/>
    </row>
    <row r="93" spans="3:23" s="10" customFormat="1" x14ac:dyDescent="0.25">
      <c r="C93" s="12"/>
      <c r="I93" s="12"/>
      <c r="Q93" s="12"/>
      <c r="W93" s="12"/>
    </row>
    <row r="94" spans="3:23" s="10" customFormat="1" x14ac:dyDescent="0.25">
      <c r="C94" s="12"/>
      <c r="I94" s="12"/>
      <c r="Q94" s="12"/>
      <c r="W94" s="12"/>
    </row>
    <row r="95" spans="3:23" s="10" customFormat="1" x14ac:dyDescent="0.25">
      <c r="C95" s="12"/>
      <c r="I95" s="12"/>
      <c r="Q95" s="12"/>
      <c r="W95" s="1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bestFit="1" customWidth="1"/>
    <col min="5" max="5" width="26.42578125" customWidth="1"/>
    <col min="6" max="6" width="26.42578125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7" max="17" width="30.42578125" style="1" bestFit="1" customWidth="1"/>
    <col min="18" max="18" width="26.42578125" bestFit="1" customWidth="1"/>
    <col min="19" max="19" width="26.42578125" customWidth="1"/>
    <col min="20" max="20" width="26.42578125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I2" s="12"/>
      <c r="Q2" s="12"/>
      <c r="W2" s="12"/>
    </row>
    <row r="3" spans="1:27" s="10" customFormat="1" x14ac:dyDescent="0.25">
      <c r="C3" s="12" t="s">
        <v>2</v>
      </c>
      <c r="D3" s="40">
        <f>+Penelope!D3/Mean!D3</f>
        <v>1.0356832728480583</v>
      </c>
      <c r="E3" s="12" t="s">
        <v>34</v>
      </c>
      <c r="F3" s="40">
        <f>+Penelope!F3/Mean!F3</f>
        <v>1.0198949922167382</v>
      </c>
      <c r="G3" s="12" t="s">
        <v>34</v>
      </c>
      <c r="I3" s="12" t="s">
        <v>2</v>
      </c>
      <c r="J3" s="40">
        <f>+Penelope!J3/Mean!J3</f>
        <v>0.95019953654289668</v>
      </c>
      <c r="K3" s="12" t="s">
        <v>34</v>
      </c>
      <c r="L3" s="40">
        <f>+Penelope!L3/Mean!L3</f>
        <v>1.1728352972292395</v>
      </c>
      <c r="M3" s="12" t="s">
        <v>34</v>
      </c>
      <c r="Q3" s="12" t="s">
        <v>2</v>
      </c>
      <c r="R3" s="40">
        <f>+Penelope!R3/Mean!R3</f>
        <v>1.0027002810550332</v>
      </c>
      <c r="S3" s="12" t="s">
        <v>34</v>
      </c>
      <c r="T3" s="40">
        <f>+Penelope!T3/Mean!T3</f>
        <v>1.0369794235457881</v>
      </c>
      <c r="U3" s="12" t="s">
        <v>34</v>
      </c>
      <c r="W3" s="12" t="s">
        <v>2</v>
      </c>
      <c r="X3" s="40">
        <f>+Penelope!X3/Mean!X3</f>
        <v>0.92202666061127658</v>
      </c>
      <c r="Y3" s="12" t="s">
        <v>34</v>
      </c>
      <c r="Z3" s="40">
        <f>+Penelope!Z3/Mean!Z3</f>
        <v>0.94638468581230073</v>
      </c>
      <c r="AA3" s="12" t="s">
        <v>34</v>
      </c>
    </row>
    <row r="4" spans="1:27" s="10" customFormat="1" x14ac:dyDescent="0.25">
      <c r="C4" s="12" t="s">
        <v>31</v>
      </c>
      <c r="D4" s="40">
        <f>+Penelope!D4/Mean!D4</f>
        <v>0.22755383888557962</v>
      </c>
      <c r="E4" s="12" t="s">
        <v>34</v>
      </c>
      <c r="F4" s="40">
        <f>+Penelope!F4/Mean!F4</f>
        <v>0.16553185821885308</v>
      </c>
      <c r="G4" s="12" t="s">
        <v>34</v>
      </c>
      <c r="I4" s="12" t="s">
        <v>31</v>
      </c>
      <c r="J4" s="40">
        <f>+Penelope!J4/Mean!J4</f>
        <v>0.20702553671349574</v>
      </c>
      <c r="K4" s="12" t="s">
        <v>34</v>
      </c>
      <c r="L4" s="40">
        <f>+Penelope!L4/Mean!L4</f>
        <v>0.40804263048290779</v>
      </c>
      <c r="M4" s="12" t="s">
        <v>34</v>
      </c>
      <c r="Q4" s="12" t="s">
        <v>31</v>
      </c>
      <c r="R4" s="40">
        <f>+Penelope!R4/Mean!R4</f>
        <v>1.78406611142642</v>
      </c>
      <c r="S4" s="12" t="s">
        <v>34</v>
      </c>
      <c r="T4" s="40">
        <f>+Penelope!T4/Mean!T4</f>
        <v>1.8417184630838823</v>
      </c>
      <c r="U4" s="12" t="s">
        <v>34</v>
      </c>
      <c r="W4" s="12" t="s">
        <v>31</v>
      </c>
      <c r="X4" s="40">
        <f>+Penelope!X4/Mean!X4</f>
        <v>1.704348140912074</v>
      </c>
      <c r="Y4" s="12" t="s">
        <v>34</v>
      </c>
      <c r="Z4" s="40">
        <f>+Penelope!Z4/Mean!Z4</f>
        <v>1.7023729947111503</v>
      </c>
      <c r="AA4" s="12" t="s">
        <v>34</v>
      </c>
    </row>
    <row r="5" spans="1:27" s="10" customFormat="1" x14ac:dyDescent="0.25">
      <c r="C5" s="12" t="s">
        <v>32</v>
      </c>
      <c r="D5" s="40">
        <f>+Penelope!D5/Mean!D5</f>
        <v>0.65370546058084289</v>
      </c>
      <c r="E5" s="12" t="s">
        <v>34</v>
      </c>
      <c r="F5" s="40">
        <f>+Penelope!F5/Mean!F5</f>
        <v>0.71987466056336835</v>
      </c>
      <c r="G5" s="12" t="s">
        <v>34</v>
      </c>
      <c r="I5" s="12" t="s">
        <v>32</v>
      </c>
      <c r="J5" s="40">
        <f>+Penelope!J5/Mean!J5</f>
        <v>0.6953385210746087</v>
      </c>
      <c r="K5" s="12" t="s">
        <v>34</v>
      </c>
      <c r="L5" s="40">
        <f>+Penelope!L5/Mean!L5</f>
        <v>0.75000594057620651</v>
      </c>
      <c r="M5" s="12" t="s">
        <v>34</v>
      </c>
      <c r="Q5" s="12"/>
      <c r="R5" s="13"/>
      <c r="S5" s="12"/>
      <c r="T5" s="13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40">
        <f>+Penelope!D6/Mean!D6</f>
        <v>0.56345709296267543</v>
      </c>
      <c r="E6" s="12" t="s">
        <v>34</v>
      </c>
      <c r="F6" s="40">
        <f>+Penelope!F6/Mean!F6</f>
        <v>0.53824314368461923</v>
      </c>
      <c r="G6" s="12" t="s">
        <v>34</v>
      </c>
      <c r="I6" s="12" t="s">
        <v>33</v>
      </c>
      <c r="J6" s="40">
        <f>+Penelope!J6/Mean!J6</f>
        <v>0.53214873017152964</v>
      </c>
      <c r="K6" s="12" t="s">
        <v>34</v>
      </c>
      <c r="L6" s="40">
        <f>+Penelope!L6/Mean!L6</f>
        <v>0.62034080894203991</v>
      </c>
      <c r="M6" s="12" t="s">
        <v>34</v>
      </c>
      <c r="Q6" s="12"/>
      <c r="R6" s="13"/>
      <c r="S6" s="12"/>
      <c r="T6" s="13"/>
      <c r="U6" s="12"/>
      <c r="W6" s="12"/>
      <c r="X6" s="13"/>
      <c r="Y6" s="12"/>
      <c r="Z6" s="13"/>
      <c r="AA6" s="12"/>
    </row>
    <row r="7" spans="1:27" s="10" customFormat="1" x14ac:dyDescent="0.25">
      <c r="C7" s="12"/>
      <c r="D7" s="13"/>
      <c r="F7" s="13"/>
      <c r="I7" s="12"/>
      <c r="J7" s="13"/>
      <c r="L7" s="13"/>
      <c r="Q7" s="12"/>
      <c r="W7" s="12"/>
    </row>
    <row r="8" spans="1:27" s="10" customFormat="1" x14ac:dyDescent="0.25">
      <c r="C8" s="12"/>
      <c r="D8" s="11" t="s">
        <v>3</v>
      </c>
      <c r="E8" s="11"/>
      <c r="F8" s="11" t="s">
        <v>4</v>
      </c>
      <c r="I8" s="12"/>
      <c r="J8" s="11" t="s">
        <v>3</v>
      </c>
      <c r="K8" s="11"/>
      <c r="L8" s="11" t="s">
        <v>4</v>
      </c>
      <c r="Q8" s="12" t="s">
        <v>11</v>
      </c>
      <c r="W8" s="12" t="s">
        <v>11</v>
      </c>
    </row>
    <row r="9" spans="1:27" s="10" customFormat="1" x14ac:dyDescent="0.25">
      <c r="C9" s="12"/>
      <c r="D9" s="11" t="s">
        <v>5</v>
      </c>
      <c r="E9" s="11"/>
      <c r="F9" s="11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ht="15" customHeight="1" x14ac:dyDescent="0.25">
      <c r="C10" s="12"/>
      <c r="D10" s="11" t="s">
        <v>6</v>
      </c>
      <c r="E10" s="11"/>
      <c r="F10" s="11" t="s">
        <v>6</v>
      </c>
      <c r="G10" s="11"/>
      <c r="I10" s="12"/>
      <c r="J10" s="11" t="s">
        <v>6</v>
      </c>
      <c r="K10" s="11"/>
      <c r="L10" s="11" t="s">
        <v>6</v>
      </c>
      <c r="M10" s="11"/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39">
        <f>+Penelope!D11/Mean!D11</f>
        <v>1.0000874247092375</v>
      </c>
      <c r="E11" s="15"/>
      <c r="F11" s="39">
        <f>+Penelope!F11/Mean!F11</f>
        <v>0.99987938670161491</v>
      </c>
      <c r="G11" s="15"/>
      <c r="I11" s="12" t="s">
        <v>8</v>
      </c>
      <c r="J11" s="39">
        <f>+Penelope!J11/Mean!J11</f>
        <v>0.99930945428776063</v>
      </c>
      <c r="K11" s="41"/>
      <c r="L11" s="39">
        <f>+Penelope!L11/Mean!L11</f>
        <v>0.99913576005012439</v>
      </c>
      <c r="M11" s="15"/>
      <c r="Q11" s="11" t="s">
        <v>13</v>
      </c>
      <c r="R11" s="11" t="s">
        <v>6</v>
      </c>
      <c r="S11" s="11"/>
      <c r="T11" s="11" t="s">
        <v>6</v>
      </c>
      <c r="U11" s="11"/>
      <c r="W11" s="11" t="s">
        <v>13</v>
      </c>
      <c r="X11" s="11" t="s">
        <v>6</v>
      </c>
      <c r="Y11" s="11"/>
      <c r="Z11" s="11" t="s">
        <v>6</v>
      </c>
      <c r="AA11" s="11"/>
    </row>
    <row r="12" spans="1:27" s="10" customFormat="1" x14ac:dyDescent="0.25">
      <c r="C12" s="12"/>
      <c r="I12" s="12"/>
      <c r="J12" s="40"/>
      <c r="K12" s="40"/>
      <c r="L12" s="40"/>
      <c r="Q12" s="11">
        <v>5</v>
      </c>
      <c r="R12" s="39">
        <f>+Penelope!R12/Mean!R12</f>
        <v>0.98401453022204588</v>
      </c>
      <c r="S12" s="41"/>
      <c r="T12" s="39">
        <f>+Penelope!T12/Mean!T12</f>
        <v>0.98349135670411203</v>
      </c>
      <c r="U12" s="15"/>
      <c r="W12" s="11">
        <v>5</v>
      </c>
      <c r="X12" s="39">
        <f>+Penelope!X12/Mean!X12</f>
        <v>0.98679323160322863</v>
      </c>
      <c r="Y12" s="41"/>
      <c r="Z12" s="39">
        <f>+Penelope!Z12/Mean!Z12</f>
        <v>0.98610005991015592</v>
      </c>
      <c r="AA12" s="15"/>
    </row>
    <row r="13" spans="1:27" s="10" customFormat="1" x14ac:dyDescent="0.25">
      <c r="C13" s="12"/>
      <c r="D13" s="11" t="s">
        <v>3</v>
      </c>
      <c r="F13" s="11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11" t="s">
        <v>9</v>
      </c>
      <c r="F14" s="11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11" t="s">
        <v>6</v>
      </c>
      <c r="E15" s="11"/>
      <c r="F15" s="11" t="s">
        <v>6</v>
      </c>
      <c r="G15" s="11"/>
      <c r="I15" s="11" t="s">
        <v>10</v>
      </c>
      <c r="J15" s="11" t="s">
        <v>6</v>
      </c>
      <c r="K15" s="11"/>
      <c r="L15" s="11" t="s">
        <v>6</v>
      </c>
      <c r="M15" s="11"/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39">
        <f>+Penelope!D16/Mean!D16</f>
        <v>0.99879375641098911</v>
      </c>
      <c r="E16" s="41"/>
      <c r="F16" s="39">
        <f>+Penelope!F16/Mean!F16</f>
        <v>0.9993620317236297</v>
      </c>
      <c r="G16" s="15"/>
      <c r="I16" s="11">
        <v>1</v>
      </c>
      <c r="J16" s="39">
        <f>+Penelope!J16/Mean!J16</f>
        <v>0.99723865588586702</v>
      </c>
      <c r="K16" s="41"/>
      <c r="L16" s="39">
        <f>+Penelope!L16/Mean!L16</f>
        <v>0.99724000321285589</v>
      </c>
      <c r="M16" s="15"/>
      <c r="Q16" s="11" t="s">
        <v>13</v>
      </c>
      <c r="R16" s="11" t="s">
        <v>6</v>
      </c>
      <c r="S16" s="11"/>
      <c r="T16" s="11" t="s">
        <v>6</v>
      </c>
      <c r="U16" s="11"/>
      <c r="W16" s="11" t="s">
        <v>13</v>
      </c>
      <c r="X16" s="11" t="s">
        <v>6</v>
      </c>
      <c r="Y16" s="11"/>
      <c r="Z16" s="11" t="s">
        <v>6</v>
      </c>
      <c r="AA16" s="11"/>
    </row>
    <row r="17" spans="3:27" s="10" customFormat="1" x14ac:dyDescent="0.25">
      <c r="C17" s="11">
        <v>2</v>
      </c>
      <c r="D17" s="39">
        <f>+Penelope!D17/Mean!D17</f>
        <v>0.99750749897745528</v>
      </c>
      <c r="E17" s="41"/>
      <c r="F17" s="39">
        <f>+Penelope!F17/Mean!F17</f>
        <v>0.99921162765210114</v>
      </c>
      <c r="G17" s="15"/>
      <c r="I17" s="11">
        <v>2</v>
      </c>
      <c r="J17" s="39">
        <f>+Penelope!J17/Mean!J17</f>
        <v>0.99715078619032826</v>
      </c>
      <c r="K17" s="41"/>
      <c r="L17" s="39">
        <f>+Penelope!L17/Mean!L17</f>
        <v>0.99655345493396708</v>
      </c>
      <c r="M17" s="15"/>
      <c r="Q17" s="11">
        <v>1</v>
      </c>
      <c r="R17" s="39">
        <f>+Penelope!R17/Mean!R17</f>
        <v>0.99555539951073735</v>
      </c>
      <c r="S17" s="41"/>
      <c r="T17" s="39">
        <f>+Penelope!T17/Mean!T17</f>
        <v>0.99511616388047985</v>
      </c>
      <c r="U17" s="15"/>
      <c r="W17" s="11">
        <v>1</v>
      </c>
      <c r="X17" s="39">
        <f>+Penelope!X17/Mean!X17</f>
        <v>0.9963924425605748</v>
      </c>
      <c r="Y17" s="41"/>
      <c r="Z17" s="39">
        <f>+Penelope!Z17/Mean!Z17</f>
        <v>0.99602705897998989</v>
      </c>
      <c r="AA17" s="15"/>
    </row>
    <row r="18" spans="3:27" s="10" customFormat="1" x14ac:dyDescent="0.25">
      <c r="C18" s="11">
        <v>3</v>
      </c>
      <c r="D18" s="39">
        <f>+Penelope!D18/Mean!D18</f>
        <v>1.0025821125558405</v>
      </c>
      <c r="E18" s="41"/>
      <c r="F18" s="39">
        <f>+Penelope!F18/Mean!F18</f>
        <v>1.000786171667295</v>
      </c>
      <c r="G18" s="15"/>
      <c r="I18" s="11">
        <v>3</v>
      </c>
      <c r="J18" s="39">
        <f>+Penelope!J18/Mean!J18</f>
        <v>1.0013203655497358</v>
      </c>
      <c r="K18" s="41"/>
      <c r="L18" s="39">
        <f>+Penelope!L18/Mean!L18</f>
        <v>1.0009277398009131</v>
      </c>
      <c r="M18" s="15"/>
      <c r="Q18" s="11">
        <v>2</v>
      </c>
      <c r="R18" s="39">
        <f>+Penelope!R18/Mean!R18</f>
        <v>0.99658181967662141</v>
      </c>
      <c r="S18" s="41"/>
      <c r="T18" s="39">
        <f>+Penelope!T18/Mean!T18</f>
        <v>0.99814764019939939</v>
      </c>
      <c r="U18" s="15"/>
      <c r="W18" s="11">
        <v>2</v>
      </c>
      <c r="X18" s="39">
        <f>+Penelope!X18/Mean!X18</f>
        <v>0.99614681574259811</v>
      </c>
      <c r="Y18" s="41"/>
      <c r="Z18" s="39">
        <f>+Penelope!Z18/Mean!Z18</f>
        <v>0.9968056626549826</v>
      </c>
      <c r="AA18" s="15"/>
    </row>
    <row r="19" spans="3:27" s="10" customFormat="1" x14ac:dyDescent="0.25">
      <c r="C19" s="11">
        <v>4</v>
      </c>
      <c r="D19" s="39">
        <f>+Penelope!D19/Mean!D19</f>
        <v>0.99870357422873623</v>
      </c>
      <c r="E19" s="41"/>
      <c r="F19" s="39">
        <f>+Penelope!F19/Mean!F19</f>
        <v>1.0003475241562614</v>
      </c>
      <c r="G19" s="15"/>
      <c r="I19" s="11">
        <v>4</v>
      </c>
      <c r="J19" s="39">
        <f>+Penelope!J19/Mean!J19</f>
        <v>0.99729149243642345</v>
      </c>
      <c r="K19" s="41"/>
      <c r="L19" s="39">
        <f>+Penelope!L19/Mean!L19</f>
        <v>0.99699396406099083</v>
      </c>
      <c r="M19" s="15"/>
      <c r="Q19" s="11">
        <v>3</v>
      </c>
      <c r="R19" s="39">
        <f>+Penelope!R19/Mean!R19</f>
        <v>0.99749609503917003</v>
      </c>
      <c r="S19" s="41"/>
      <c r="T19" s="39">
        <f>+Penelope!T19/Mean!T19</f>
        <v>0.99656704792889095</v>
      </c>
      <c r="U19" s="15"/>
      <c r="W19" s="11">
        <v>3</v>
      </c>
      <c r="X19" s="39">
        <f>+Penelope!X19/Mean!X19</f>
        <v>0.9949360921286875</v>
      </c>
      <c r="Y19" s="41"/>
      <c r="Z19" s="39">
        <f>+Penelope!Z19/Mean!Z19</f>
        <v>0.99558355184342462</v>
      </c>
      <c r="AA19" s="15"/>
    </row>
    <row r="20" spans="3:27" s="10" customFormat="1" x14ac:dyDescent="0.25">
      <c r="C20" s="11">
        <v>5</v>
      </c>
      <c r="D20" s="39">
        <f>+Penelope!D20/Mean!D20</f>
        <v>0.99976370866265785</v>
      </c>
      <c r="E20" s="41"/>
      <c r="F20" s="39">
        <f>+Penelope!F20/Mean!F20</f>
        <v>0.99847617996085636</v>
      </c>
      <c r="G20" s="15"/>
      <c r="I20" s="11">
        <v>5</v>
      </c>
      <c r="J20" s="39">
        <f>+Penelope!J20/Mean!J20</f>
        <v>0.99688572907289896</v>
      </c>
      <c r="K20" s="41"/>
      <c r="L20" s="39">
        <f>+Penelope!L20/Mean!L20</f>
        <v>0.99480493188863583</v>
      </c>
      <c r="M20" s="15"/>
      <c r="Q20" s="11">
        <v>4</v>
      </c>
      <c r="R20" s="39">
        <f>+Penelope!R20/Mean!R20</f>
        <v>0.99693910917135475</v>
      </c>
      <c r="S20" s="41"/>
      <c r="T20" s="39">
        <f>+Penelope!T20/Mean!T20</f>
        <v>0.99740317218695174</v>
      </c>
      <c r="U20" s="15"/>
      <c r="W20" s="11">
        <v>4</v>
      </c>
      <c r="X20" s="39">
        <f>+Penelope!X20/Mean!X20</f>
        <v>0.99654601340579319</v>
      </c>
      <c r="Y20" s="41"/>
      <c r="Z20" s="39">
        <f>+Penelope!Z20/Mean!Z20</f>
        <v>0.99632926969985025</v>
      </c>
      <c r="AA20" s="15"/>
    </row>
    <row r="21" spans="3:27" s="10" customFormat="1" x14ac:dyDescent="0.25">
      <c r="C21" s="11">
        <v>6</v>
      </c>
      <c r="D21" s="39">
        <f>+Penelope!D21/Mean!D21</f>
        <v>0.99775279689826846</v>
      </c>
      <c r="E21" s="41"/>
      <c r="F21" s="39">
        <f>+Penelope!F21/Mean!F21</f>
        <v>0.99743656869988995</v>
      </c>
      <c r="G21" s="15"/>
      <c r="I21" s="11">
        <v>6</v>
      </c>
      <c r="J21" s="39">
        <f>+Penelope!J21/Mean!J21</f>
        <v>0.99600349328885462</v>
      </c>
      <c r="K21" s="41"/>
      <c r="L21" s="39">
        <f>+Penelope!L21/Mean!L21</f>
        <v>0.99598461166589825</v>
      </c>
      <c r="M21" s="15"/>
      <c r="Q21" s="11">
        <v>5</v>
      </c>
      <c r="R21" s="39">
        <f>+Penelope!R21/Mean!R21</f>
        <v>0.99905849107322553</v>
      </c>
      <c r="S21" s="41"/>
      <c r="T21" s="39">
        <f>+Penelope!T21/Mean!T21</f>
        <v>0.99773322408684406</v>
      </c>
      <c r="U21" s="15"/>
      <c r="W21" s="11">
        <v>5</v>
      </c>
      <c r="X21" s="39">
        <f>+Penelope!X21/Mean!X21</f>
        <v>0.99877567434825387</v>
      </c>
      <c r="Y21" s="41"/>
      <c r="Z21" s="39">
        <f>+Penelope!Z21/Mean!Z21</f>
        <v>0.99807138149922936</v>
      </c>
      <c r="AA21" s="15"/>
    </row>
    <row r="22" spans="3:27" s="10" customFormat="1" x14ac:dyDescent="0.25">
      <c r="C22" s="11">
        <v>7</v>
      </c>
      <c r="D22" s="39">
        <f>+Penelope!D22/Mean!D22</f>
        <v>1.005417386343866</v>
      </c>
      <c r="E22" s="41"/>
      <c r="F22" s="39">
        <f>+Penelope!F22/Mean!F22</f>
        <v>1.0053108863402367</v>
      </c>
      <c r="G22" s="15"/>
      <c r="I22" s="11">
        <v>7</v>
      </c>
      <c r="J22" s="39">
        <f>+Penelope!J22/Mean!J22</f>
        <v>1.0044211809065704</v>
      </c>
      <c r="K22" s="41"/>
      <c r="L22" s="39">
        <f>+Penelope!L22/Mean!L22</f>
        <v>1.0047840060532656</v>
      </c>
      <c r="M22" s="15"/>
      <c r="Q22" s="11">
        <v>6</v>
      </c>
      <c r="R22" s="39">
        <f>+Penelope!R22/Mean!R22</f>
        <v>0.9962107888072036</v>
      </c>
      <c r="S22" s="41"/>
      <c r="T22" s="39">
        <f>+Penelope!T22/Mean!T22</f>
        <v>0.99619006816169886</v>
      </c>
      <c r="U22" s="15"/>
      <c r="W22" s="11">
        <v>6</v>
      </c>
      <c r="X22" s="39">
        <f>+Penelope!X22/Mean!X22</f>
        <v>0.99573940233583391</v>
      </c>
      <c r="Y22" s="41"/>
      <c r="Z22" s="39">
        <f>+Penelope!Z22/Mean!Z22</f>
        <v>0.9954823674480725</v>
      </c>
      <c r="AA22" s="15"/>
    </row>
    <row r="23" spans="3:27" s="10" customFormat="1" x14ac:dyDescent="0.25">
      <c r="C23" s="11">
        <v>8</v>
      </c>
      <c r="D23" s="39">
        <f>+Penelope!D23/Mean!D23</f>
        <v>0.99902643774148658</v>
      </c>
      <c r="E23" s="41"/>
      <c r="F23" s="39">
        <f>+Penelope!F23/Mean!F23</f>
        <v>0.99933990972593822</v>
      </c>
      <c r="G23" s="15"/>
      <c r="I23" s="11">
        <v>8</v>
      </c>
      <c r="J23" s="39">
        <f>+Penelope!J23/Mean!J23</f>
        <v>0.99828900858174108</v>
      </c>
      <c r="K23" s="41"/>
      <c r="L23" s="39">
        <f>+Penelope!L23/Mean!L23</f>
        <v>0.99808995070151729</v>
      </c>
      <c r="M23" s="15"/>
      <c r="Q23" s="11">
        <v>7</v>
      </c>
      <c r="R23" s="39">
        <f>+Penelope!R23/Mean!R23</f>
        <v>0.99602746956335042</v>
      </c>
      <c r="S23" s="41"/>
      <c r="T23" s="39">
        <f>+Penelope!T23/Mean!T23</f>
        <v>0.99477494332217198</v>
      </c>
      <c r="U23" s="15"/>
      <c r="W23" s="11">
        <v>7</v>
      </c>
      <c r="X23" s="39">
        <f>+Penelope!X23/Mean!X23</f>
        <v>0.99679502057012792</v>
      </c>
      <c r="Y23" s="41"/>
      <c r="Z23" s="39">
        <f>+Penelope!Z23/Mean!Z23</f>
        <v>0.99440983704217123</v>
      </c>
      <c r="AA23" s="15"/>
    </row>
    <row r="24" spans="3:27" s="10" customFormat="1" x14ac:dyDescent="0.25">
      <c r="C24" s="11">
        <v>9</v>
      </c>
      <c r="D24" s="39">
        <f>+Penelope!D24/Mean!D24</f>
        <v>0.99249470009332708</v>
      </c>
      <c r="E24" s="41"/>
      <c r="F24" s="39">
        <f>+Penelope!F24/Mean!F24</f>
        <v>0.99315806797913553</v>
      </c>
      <c r="G24" s="15"/>
      <c r="I24" s="11">
        <v>9</v>
      </c>
      <c r="J24" s="39">
        <f>+Penelope!J24/Mean!J24</f>
        <v>0.99160015007619606</v>
      </c>
      <c r="K24" s="41"/>
      <c r="L24" s="39">
        <f>+Penelope!L24/Mean!L24</f>
        <v>0.98878393301832312</v>
      </c>
      <c r="M24" s="15"/>
      <c r="Q24" s="11"/>
      <c r="W24" s="11"/>
    </row>
    <row r="25" spans="3:27" s="10" customFormat="1" x14ac:dyDescent="0.25">
      <c r="C25" s="12"/>
      <c r="I25" s="12"/>
      <c r="J25" s="40"/>
      <c r="K25" s="40"/>
      <c r="L25" s="40"/>
      <c r="Q25" s="12"/>
      <c r="R25" s="11" t="s">
        <v>3</v>
      </c>
      <c r="T25" s="11" t="s">
        <v>4</v>
      </c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I26" s="12" t="s">
        <v>11</v>
      </c>
      <c r="Q26" s="12"/>
      <c r="R26" s="11" t="s">
        <v>15</v>
      </c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11" t="s">
        <v>3</v>
      </c>
      <c r="F27" s="11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/>
      <c r="T27" s="11" t="s">
        <v>6</v>
      </c>
      <c r="U27" s="11"/>
      <c r="W27" s="11" t="s">
        <v>13</v>
      </c>
      <c r="X27" s="11" t="s">
        <v>6</v>
      </c>
      <c r="Y27" s="11"/>
      <c r="Z27" s="11" t="s">
        <v>6</v>
      </c>
      <c r="AA27" s="11"/>
    </row>
    <row r="28" spans="3:27" s="10" customFormat="1" x14ac:dyDescent="0.25">
      <c r="C28" s="12"/>
      <c r="D28" s="11" t="s">
        <v>12</v>
      </c>
      <c r="F28" s="11" t="s">
        <v>12</v>
      </c>
      <c r="I28" s="12"/>
      <c r="J28" s="11" t="s">
        <v>12</v>
      </c>
      <c r="L28" s="11" t="s">
        <v>12</v>
      </c>
      <c r="Q28" s="11">
        <v>1</v>
      </c>
      <c r="R28" s="39">
        <f>+Penelope!R28/Mean!R28</f>
        <v>0.99128814248075603</v>
      </c>
      <c r="S28" s="41"/>
      <c r="T28" s="39">
        <f>+Penelope!T28/Mean!T28</f>
        <v>0.99073899569525081</v>
      </c>
      <c r="U28" s="15"/>
      <c r="W28" s="11">
        <v>1</v>
      </c>
      <c r="X28" s="39">
        <f>+Penelope!X28/Mean!X28</f>
        <v>0.99190543549112176</v>
      </c>
      <c r="Y28" s="41"/>
      <c r="Z28" s="39">
        <f>+Penelope!Z28/Mean!Z28</f>
        <v>0.99105755920328409</v>
      </c>
      <c r="AA28" s="15"/>
    </row>
    <row r="29" spans="3:27" s="10" customFormat="1" x14ac:dyDescent="0.25">
      <c r="C29" s="11" t="s">
        <v>13</v>
      </c>
      <c r="D29" s="11" t="s">
        <v>6</v>
      </c>
      <c r="E29" s="11"/>
      <c r="F29" s="11" t="s">
        <v>6</v>
      </c>
      <c r="G29" s="11"/>
      <c r="I29" s="11" t="s">
        <v>13</v>
      </c>
      <c r="J29" s="11" t="s">
        <v>6</v>
      </c>
      <c r="K29" s="11"/>
      <c r="L29" s="11" t="s">
        <v>6</v>
      </c>
      <c r="M29" s="11"/>
      <c r="Q29" s="11">
        <v>2</v>
      </c>
      <c r="R29" s="39">
        <f>+Penelope!R29/Mean!R29</f>
        <v>0.99268912905276552</v>
      </c>
      <c r="S29" s="41"/>
      <c r="T29" s="39">
        <f>+Penelope!T29/Mean!T29</f>
        <v>0.99669315177069051</v>
      </c>
      <c r="U29" s="15"/>
      <c r="W29" s="11">
        <v>2</v>
      </c>
      <c r="X29" s="39">
        <f>+Penelope!X29/Mean!X29</f>
        <v>0.99413722432540763</v>
      </c>
      <c r="Y29" s="41"/>
      <c r="Z29" s="39">
        <f>+Penelope!Z29/Mean!Z29</f>
        <v>0.99608379917368295</v>
      </c>
      <c r="AA29" s="15"/>
    </row>
    <row r="30" spans="3:27" s="10" customFormat="1" x14ac:dyDescent="0.25">
      <c r="C30" s="11">
        <v>1</v>
      </c>
      <c r="D30" s="39">
        <f>+Penelope!D30/Mean!D30</f>
        <v>0.98770288376187998</v>
      </c>
      <c r="E30" s="41"/>
      <c r="F30" s="39">
        <f>+Penelope!F30/Mean!F30</f>
        <v>0.99861293160403175</v>
      </c>
      <c r="G30" s="15"/>
      <c r="I30" s="11">
        <v>1</v>
      </c>
      <c r="J30" s="39">
        <f>+Penelope!J30/Mean!J30</f>
        <v>0.98397053191249684</v>
      </c>
      <c r="K30" s="41"/>
      <c r="L30" s="39">
        <f>+Penelope!L30/Mean!L30</f>
        <v>0.99740504084225845</v>
      </c>
      <c r="M30" s="15"/>
      <c r="Q30" s="11">
        <v>3</v>
      </c>
      <c r="R30" s="39">
        <f>+Penelope!R30/Mean!R30</f>
        <v>0.99929609388951701</v>
      </c>
      <c r="S30" s="41"/>
      <c r="T30" s="39">
        <f>+Penelope!T30/Mean!T30</f>
        <v>0.99615524490381779</v>
      </c>
      <c r="U30" s="15"/>
      <c r="W30" s="11">
        <v>3</v>
      </c>
      <c r="X30" s="39">
        <f>+Penelope!X30/Mean!X30</f>
        <v>0.99624363339160948</v>
      </c>
      <c r="Y30" s="41"/>
      <c r="Z30" s="39">
        <f>+Penelope!Z30/Mean!Z30</f>
        <v>0.99443884512288616</v>
      </c>
      <c r="AA30" s="15"/>
    </row>
    <row r="31" spans="3:27" s="10" customFormat="1" x14ac:dyDescent="0.25">
      <c r="C31" s="11">
        <v>2</v>
      </c>
      <c r="D31" s="39">
        <f>+Penelope!D31/Mean!D31</f>
        <v>0.98604146030771678</v>
      </c>
      <c r="E31" s="41"/>
      <c r="F31" s="39">
        <f>+Penelope!F31/Mean!F31</f>
        <v>0.99837879514055317</v>
      </c>
      <c r="G31" s="15"/>
      <c r="I31" s="11">
        <v>2</v>
      </c>
      <c r="J31" s="39">
        <f>+Penelope!J31/Mean!J31</f>
        <v>0.98622170152199973</v>
      </c>
      <c r="K31" s="41"/>
      <c r="L31" s="39">
        <f>+Penelope!L31/Mean!L31</f>
        <v>0.99718962052596327</v>
      </c>
      <c r="M31" s="15"/>
      <c r="Q31" s="11">
        <v>4</v>
      </c>
      <c r="R31" s="39">
        <f>+Penelope!R31/Mean!R31</f>
        <v>1.0021811614504361</v>
      </c>
      <c r="S31" s="41"/>
      <c r="T31" s="39">
        <f>+Penelope!T31/Mean!T31</f>
        <v>1.0022947335534926</v>
      </c>
      <c r="U31" s="15"/>
      <c r="W31" s="11">
        <v>4</v>
      </c>
      <c r="X31" s="39">
        <f>+Penelope!X31/Mean!X31</f>
        <v>1.0000619626974878</v>
      </c>
      <c r="Y31" s="41"/>
      <c r="Z31" s="39">
        <f>+Penelope!Z31/Mean!Z31</f>
        <v>0.99971796154130643</v>
      </c>
      <c r="AA31" s="15"/>
    </row>
    <row r="32" spans="3:27" s="10" customFormat="1" x14ac:dyDescent="0.25">
      <c r="C32" s="11">
        <v>3</v>
      </c>
      <c r="D32" s="39">
        <f>+Penelope!D32/Mean!D32</f>
        <v>0.98370079508130703</v>
      </c>
      <c r="E32" s="41"/>
      <c r="F32" s="39">
        <f>+Penelope!F32/Mean!F32</f>
        <v>0.98808925574085138</v>
      </c>
      <c r="G32" s="15"/>
      <c r="I32" s="11">
        <v>3</v>
      </c>
      <c r="J32" s="39">
        <f>+Penelope!J32/Mean!J32</f>
        <v>0.98249077120000627</v>
      </c>
      <c r="K32" s="41"/>
      <c r="L32" s="39">
        <f>+Penelope!L32/Mean!L32</f>
        <v>0.98417040737395733</v>
      </c>
      <c r="M32" s="15"/>
      <c r="Q32" s="11">
        <v>5</v>
      </c>
      <c r="R32" s="39">
        <f>+Penelope!R32/Mean!R32</f>
        <v>1.0457682298755457</v>
      </c>
      <c r="S32" s="41"/>
      <c r="T32" s="39">
        <f>+Penelope!T32/Mean!T32</f>
        <v>1.0463344701756943</v>
      </c>
      <c r="U32" s="15"/>
      <c r="W32" s="11">
        <v>5</v>
      </c>
      <c r="X32" s="39">
        <f>+Penelope!X32/Mean!X32</f>
        <v>1.029170718428321</v>
      </c>
      <c r="Y32" s="41"/>
      <c r="Z32" s="39">
        <f>+Penelope!Z32/Mean!Z32</f>
        <v>1.0312268919047538</v>
      </c>
      <c r="AA32" s="15"/>
    </row>
    <row r="33" spans="3:27" s="10" customFormat="1" x14ac:dyDescent="0.25">
      <c r="C33" s="11">
        <v>4</v>
      </c>
      <c r="D33" s="39">
        <f>+Penelope!D33/Mean!D33</f>
        <v>0.98010005334486572</v>
      </c>
      <c r="E33" s="41"/>
      <c r="F33" s="39">
        <f>+Penelope!F33/Mean!F33</f>
        <v>0.9871283480623918</v>
      </c>
      <c r="G33" s="15"/>
      <c r="I33" s="11">
        <v>4</v>
      </c>
      <c r="J33" s="39">
        <f>+Penelope!J33/Mean!J33</f>
        <v>0.98216263652179125</v>
      </c>
      <c r="K33" s="41"/>
      <c r="L33" s="39">
        <f>+Penelope!L33/Mean!L33</f>
        <v>0.98295251226406433</v>
      </c>
      <c r="M33" s="15"/>
      <c r="Q33" s="11">
        <v>6</v>
      </c>
      <c r="R33" s="39">
        <f>+Penelope!R33/Mean!R33</f>
        <v>0.9974419328967572</v>
      </c>
      <c r="S33" s="41"/>
      <c r="T33" s="39">
        <f>+Penelope!T33/Mean!T33</f>
        <v>0.99756465495992031</v>
      </c>
      <c r="U33" s="15"/>
      <c r="W33" s="11">
        <v>6</v>
      </c>
      <c r="X33" s="39">
        <f>+Penelope!X33/Mean!X33</f>
        <v>0.99600836953526317</v>
      </c>
      <c r="Y33" s="41"/>
      <c r="Z33" s="39">
        <f>+Penelope!Z33/Mean!Z33</f>
        <v>0.99562058783240048</v>
      </c>
      <c r="AA33" s="15"/>
    </row>
    <row r="34" spans="3:27" s="10" customFormat="1" x14ac:dyDescent="0.25">
      <c r="C34" s="11">
        <v>5</v>
      </c>
      <c r="D34" s="39">
        <f>+Penelope!D34/Mean!D34</f>
        <v>0.98162202056921766</v>
      </c>
      <c r="E34" s="41"/>
      <c r="F34" s="39">
        <f>+Penelope!F34/Mean!F34</f>
        <v>0.98542853198940561</v>
      </c>
      <c r="G34" s="15"/>
      <c r="I34" s="11">
        <v>5</v>
      </c>
      <c r="J34" s="39">
        <f>+Penelope!J34/Mean!J34</f>
        <v>0.98447336221654491</v>
      </c>
      <c r="K34" s="41"/>
      <c r="L34" s="39">
        <f>+Penelope!L34/Mean!L34</f>
        <v>0.9880199485732406</v>
      </c>
      <c r="M34" s="15"/>
      <c r="Q34" s="11">
        <v>7</v>
      </c>
      <c r="R34" s="39">
        <f>+Penelope!R34/Mean!R34</f>
        <v>0.9917678404602126</v>
      </c>
      <c r="S34" s="41"/>
      <c r="T34" s="39">
        <f>+Penelope!T34/Mean!T34</f>
        <v>0.99254483967924545</v>
      </c>
      <c r="U34" s="15"/>
      <c r="W34" s="11">
        <v>7</v>
      </c>
      <c r="X34" s="39">
        <f>+Penelope!X34/Mean!X34</f>
        <v>0.99297494507443029</v>
      </c>
      <c r="Y34" s="41"/>
      <c r="Z34" s="39">
        <f>+Penelope!Z34/Mean!Z34</f>
        <v>0.99257639602226444</v>
      </c>
      <c r="AA34" s="15"/>
    </row>
    <row r="35" spans="3:27" s="10" customFormat="1" x14ac:dyDescent="0.25">
      <c r="C35" s="11">
        <v>6</v>
      </c>
      <c r="D35" s="39">
        <f>+Penelope!D35/Mean!D35</f>
        <v>0.98035089698780697</v>
      </c>
      <c r="E35" s="41"/>
      <c r="F35" s="39">
        <f>+Penelope!F35/Mean!F35</f>
        <v>0.98670898720417233</v>
      </c>
      <c r="G35" s="15"/>
      <c r="I35" s="11">
        <v>6</v>
      </c>
      <c r="J35" s="39">
        <f>+Penelope!J35/Mean!J35</f>
        <v>0.98794588711887465</v>
      </c>
      <c r="K35" s="41"/>
      <c r="L35" s="39">
        <f>+Penelope!L35/Mean!L35</f>
        <v>0.98636822892444254</v>
      </c>
      <c r="M35" s="15"/>
      <c r="Q35" s="12"/>
      <c r="W35" s="12"/>
    </row>
    <row r="36" spans="3:27" s="10" customFormat="1" x14ac:dyDescent="0.25">
      <c r="C36" s="11">
        <v>7</v>
      </c>
      <c r="D36" s="39">
        <f>+Penelope!D36/Mean!D36</f>
        <v>0.98397441965881749</v>
      </c>
      <c r="E36" s="41"/>
      <c r="F36" s="39">
        <f>+Penelope!F36/Mean!F36</f>
        <v>0.986327684588307</v>
      </c>
      <c r="G36" s="15"/>
      <c r="I36" s="11">
        <v>7</v>
      </c>
      <c r="J36" s="39">
        <f>+Penelope!J36/Mean!J36</f>
        <v>0.98495269742993652</v>
      </c>
      <c r="K36" s="41"/>
      <c r="L36" s="39">
        <f>+Penelope!L36/Mean!L36</f>
        <v>0.98890843869518741</v>
      </c>
      <c r="M36" s="15"/>
      <c r="Q36" s="12"/>
      <c r="R36" s="11" t="s">
        <v>3</v>
      </c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I37" s="12"/>
      <c r="Q37" s="12"/>
      <c r="R37" s="11" t="s">
        <v>16</v>
      </c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11" t="s">
        <v>3</v>
      </c>
      <c r="F38" s="11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/>
      <c r="T38" s="11" t="s">
        <v>6</v>
      </c>
      <c r="U38" s="11"/>
      <c r="W38" s="11" t="s">
        <v>13</v>
      </c>
      <c r="X38" s="11" t="s">
        <v>6</v>
      </c>
      <c r="Y38" s="11"/>
      <c r="Z38" s="11" t="s">
        <v>6</v>
      </c>
      <c r="AA38" s="11"/>
    </row>
    <row r="39" spans="3:27" s="10" customFormat="1" x14ac:dyDescent="0.25">
      <c r="C39" s="12"/>
      <c r="D39" s="11" t="s">
        <v>14</v>
      </c>
      <c r="F39" s="11" t="s">
        <v>14</v>
      </c>
      <c r="I39" s="12"/>
      <c r="J39" s="11" t="s">
        <v>14</v>
      </c>
      <c r="L39" s="11" t="s">
        <v>14</v>
      </c>
      <c r="Q39" s="11">
        <v>1</v>
      </c>
      <c r="R39" s="39">
        <f>+Penelope!R39/Mean!R39</f>
        <v>0.98191485731158501</v>
      </c>
      <c r="S39" s="41"/>
      <c r="T39" s="39">
        <f>+Penelope!T39/Mean!T39</f>
        <v>0.98256650240575671</v>
      </c>
      <c r="U39" s="15"/>
      <c r="W39" s="11">
        <v>1</v>
      </c>
      <c r="X39" s="39">
        <f>+Penelope!X39/Mean!X39</f>
        <v>0.97848062038728323</v>
      </c>
      <c r="Y39" s="41"/>
      <c r="Z39" s="39">
        <f>+Penelope!Z39/Mean!Z39</f>
        <v>0.98060602080271886</v>
      </c>
      <c r="AA39" s="15"/>
    </row>
    <row r="40" spans="3:27" s="10" customFormat="1" x14ac:dyDescent="0.25">
      <c r="C40" s="11" t="s">
        <v>13</v>
      </c>
      <c r="D40" s="11" t="s">
        <v>6</v>
      </c>
      <c r="E40" s="11"/>
      <c r="F40" s="11" t="s">
        <v>6</v>
      </c>
      <c r="G40" s="11"/>
      <c r="I40" s="11" t="s">
        <v>13</v>
      </c>
      <c r="J40" s="11" t="s">
        <v>6</v>
      </c>
      <c r="K40" s="11"/>
      <c r="L40" s="11" t="s">
        <v>6</v>
      </c>
      <c r="M40" s="11"/>
      <c r="Q40" s="11">
        <v>2</v>
      </c>
      <c r="R40" s="39">
        <f>+Penelope!R40/Mean!R40</f>
        <v>0.98551407831047089</v>
      </c>
      <c r="S40" s="41"/>
      <c r="T40" s="39">
        <f>+Penelope!T40/Mean!T40</f>
        <v>0.98522521497343152</v>
      </c>
      <c r="U40" s="15"/>
      <c r="W40" s="11">
        <v>2</v>
      </c>
      <c r="X40" s="39">
        <f>+Penelope!X40/Mean!X40</f>
        <v>0.9855167164135139</v>
      </c>
      <c r="Y40" s="41"/>
      <c r="Z40" s="39">
        <f>+Penelope!Z40/Mean!Z40</f>
        <v>0.98048656417580238</v>
      </c>
      <c r="AA40" s="15"/>
    </row>
    <row r="41" spans="3:27" s="10" customFormat="1" x14ac:dyDescent="0.25">
      <c r="C41" s="11">
        <v>1</v>
      </c>
      <c r="D41" s="39">
        <f>+Penelope!D41/Mean!D41</f>
        <v>0.99528982547850464</v>
      </c>
      <c r="E41" s="41"/>
      <c r="F41" s="39">
        <f>+Penelope!F41/Mean!F41</f>
        <v>1.0003865651739128</v>
      </c>
      <c r="G41" s="15"/>
      <c r="I41" s="11">
        <v>1</v>
      </c>
      <c r="J41" s="39">
        <f>+Penelope!J41/Mean!J41</f>
        <v>0.99792226001774809</v>
      </c>
      <c r="K41" s="41"/>
      <c r="L41" s="39">
        <f>+Penelope!L41/Mean!L41</f>
        <v>0.99782650748558244</v>
      </c>
      <c r="M41" s="15"/>
      <c r="Q41" s="11">
        <v>3</v>
      </c>
      <c r="R41" s="39">
        <f>+Penelope!R41/Mean!R41</f>
        <v>0.98407079737921332</v>
      </c>
      <c r="S41" s="41"/>
      <c r="T41" s="39">
        <f>+Penelope!T41/Mean!T41</f>
        <v>0.98255625086707787</v>
      </c>
      <c r="U41" s="15"/>
      <c r="W41" s="11">
        <v>3</v>
      </c>
      <c r="X41" s="39">
        <f>+Penelope!X41/Mean!X41</f>
        <v>0.9844821198027297</v>
      </c>
      <c r="Y41" s="41"/>
      <c r="Z41" s="39">
        <f>+Penelope!Z41/Mean!Z41</f>
        <v>0.98527925771568281</v>
      </c>
      <c r="AA41" s="15"/>
    </row>
    <row r="42" spans="3:27" s="10" customFormat="1" x14ac:dyDescent="0.25">
      <c r="C42" s="11">
        <v>2</v>
      </c>
      <c r="D42" s="39">
        <f>+Penelope!D42/Mean!D42</f>
        <v>0.99497925791993869</v>
      </c>
      <c r="E42" s="41"/>
      <c r="F42" s="39">
        <f>+Penelope!F42/Mean!F42</f>
        <v>0.99967305741614754</v>
      </c>
      <c r="G42" s="15"/>
      <c r="I42" s="11">
        <v>2</v>
      </c>
      <c r="J42" s="39">
        <f>+Penelope!J42/Mean!J42</f>
        <v>0.99530238245481906</v>
      </c>
      <c r="K42" s="41"/>
      <c r="L42" s="39">
        <f>+Penelope!L42/Mean!L42</f>
        <v>0.99481283098094442</v>
      </c>
      <c r="M42" s="15"/>
      <c r="Q42" s="11">
        <v>4</v>
      </c>
      <c r="R42" s="39">
        <f>+Penelope!R42/Mean!R42</f>
        <v>0.98417260677610086</v>
      </c>
      <c r="S42" s="41"/>
      <c r="T42" s="39">
        <f>+Penelope!T42/Mean!T42</f>
        <v>0.98498334635649709</v>
      </c>
      <c r="U42" s="15"/>
      <c r="W42" s="11">
        <v>4</v>
      </c>
      <c r="X42" s="39">
        <f>+Penelope!X42/Mean!X42</f>
        <v>0.98364666082755847</v>
      </c>
      <c r="Y42" s="41"/>
      <c r="Z42" s="39">
        <f>+Penelope!Z42/Mean!Z42</f>
        <v>0.98247416663011422</v>
      </c>
      <c r="AA42" s="15"/>
    </row>
    <row r="43" spans="3:27" s="10" customFormat="1" x14ac:dyDescent="0.25">
      <c r="C43" s="11">
        <v>3</v>
      </c>
      <c r="D43" s="39">
        <f>+Penelope!D43/Mean!D43</f>
        <v>0.99731347789296731</v>
      </c>
      <c r="E43" s="41"/>
      <c r="F43" s="39">
        <f>+Penelope!F43/Mean!F43</f>
        <v>0.99452574015324557</v>
      </c>
      <c r="G43" s="15"/>
      <c r="I43" s="11">
        <v>3</v>
      </c>
      <c r="J43" s="39">
        <f>+Penelope!J43/Mean!J43</f>
        <v>0.99459939212822712</v>
      </c>
      <c r="K43" s="41"/>
      <c r="L43" s="39">
        <f>+Penelope!L43/Mean!L43</f>
        <v>0.996790744856769</v>
      </c>
      <c r="M43" s="15"/>
      <c r="Q43" s="11">
        <v>5</v>
      </c>
      <c r="R43" s="39">
        <f>+Penelope!R43/Mean!R43</f>
        <v>0.98858517962941705</v>
      </c>
      <c r="S43" s="41"/>
      <c r="T43" s="39">
        <f>+Penelope!T43/Mean!T43</f>
        <v>0.98666653900212309</v>
      </c>
      <c r="U43" s="15"/>
      <c r="W43" s="11">
        <v>5</v>
      </c>
      <c r="X43" s="39">
        <f>+Penelope!X43/Mean!X43</f>
        <v>0.98704554804698452</v>
      </c>
      <c r="Y43" s="41"/>
      <c r="Z43" s="39">
        <f>+Penelope!Z43/Mean!Z43</f>
        <v>0.98613446305370078</v>
      </c>
      <c r="AA43" s="15"/>
    </row>
    <row r="44" spans="3:27" s="10" customFormat="1" x14ac:dyDescent="0.25">
      <c r="C44" s="11">
        <v>4</v>
      </c>
      <c r="D44" s="39">
        <f>+Penelope!D44/Mean!D44</f>
        <v>0.99763610097788857</v>
      </c>
      <c r="E44" s="41"/>
      <c r="F44" s="39">
        <f>+Penelope!F44/Mean!F44</f>
        <v>0.99434845034793806</v>
      </c>
      <c r="G44" s="15"/>
      <c r="I44" s="11">
        <v>4</v>
      </c>
      <c r="J44" s="39">
        <f>+Penelope!J44/Mean!J44</f>
        <v>0.9945755345331263</v>
      </c>
      <c r="K44" s="41"/>
      <c r="L44" s="39">
        <f>+Penelope!L44/Mean!L44</f>
        <v>0.99439697733592802</v>
      </c>
      <c r="M44" s="15"/>
      <c r="Q44" s="11">
        <v>6</v>
      </c>
      <c r="R44" s="39">
        <f>+Penelope!R44/Mean!R44</f>
        <v>0.98712255746762578</v>
      </c>
      <c r="S44" s="41"/>
      <c r="T44" s="39">
        <f>+Penelope!T44/Mean!T44</f>
        <v>0.98223532432934635</v>
      </c>
      <c r="U44" s="15"/>
      <c r="W44" s="11">
        <v>6</v>
      </c>
      <c r="X44" s="39">
        <f>+Penelope!X44/Mean!X44</f>
        <v>0.98224085263543437</v>
      </c>
      <c r="Y44" s="41"/>
      <c r="Z44" s="39">
        <f>+Penelope!Z44/Mean!Z44</f>
        <v>0.98469420924301143</v>
      </c>
      <c r="AA44" s="15"/>
    </row>
    <row r="45" spans="3:27" s="10" customFormat="1" x14ac:dyDescent="0.25">
      <c r="C45" s="11">
        <v>5</v>
      </c>
      <c r="D45" s="39">
        <f>+Penelope!D45/Mean!D45</f>
        <v>0.99550045477829907</v>
      </c>
      <c r="E45" s="41"/>
      <c r="F45" s="39">
        <f>+Penelope!F45/Mean!F45</f>
        <v>0.99568861799402109</v>
      </c>
      <c r="G45" s="15"/>
      <c r="I45" s="11">
        <v>5</v>
      </c>
      <c r="J45" s="39">
        <f>+Penelope!J45/Mean!J45</f>
        <v>0.99389069734486601</v>
      </c>
      <c r="K45" s="41"/>
      <c r="L45" s="39">
        <f>+Penelope!L45/Mean!L45</f>
        <v>0.99424875821380299</v>
      </c>
      <c r="M45" s="15"/>
      <c r="Q45" s="11">
        <v>7</v>
      </c>
      <c r="R45" s="39">
        <f>+Penelope!R45/Mean!R45</f>
        <v>0.98038525074775429</v>
      </c>
      <c r="S45" s="41"/>
      <c r="T45" s="39">
        <f>+Penelope!T45/Mean!T45</f>
        <v>0.98998145283556116</v>
      </c>
      <c r="U45" s="15"/>
      <c r="W45" s="11">
        <v>7</v>
      </c>
      <c r="X45" s="39">
        <f>+Penelope!X45/Mean!X45</f>
        <v>0.99564071010955646</v>
      </c>
      <c r="Y45" s="41"/>
      <c r="Z45" s="39">
        <f>+Penelope!Z45/Mean!Z45</f>
        <v>0.991383308607789</v>
      </c>
      <c r="AA45" s="15"/>
    </row>
    <row r="46" spans="3:27" s="10" customFormat="1" x14ac:dyDescent="0.25">
      <c r="C46" s="11">
        <v>6</v>
      </c>
      <c r="D46" s="39">
        <f>+Penelope!D46/Mean!D46</f>
        <v>0.99528277935088161</v>
      </c>
      <c r="E46" s="41"/>
      <c r="F46" s="39">
        <f>+Penelope!F46/Mean!F46</f>
        <v>0.99534488598174664</v>
      </c>
      <c r="G46" s="15"/>
      <c r="I46" s="11">
        <v>6</v>
      </c>
      <c r="J46" s="39">
        <f>+Penelope!J46/Mean!J46</f>
        <v>0.99520580943133774</v>
      </c>
      <c r="K46" s="41"/>
      <c r="L46" s="39">
        <f>+Penelope!L46/Mean!L46</f>
        <v>0.99739518901721269</v>
      </c>
      <c r="M46" s="15"/>
      <c r="Q46" s="12"/>
      <c r="W46" s="12"/>
    </row>
    <row r="47" spans="3:27" s="10" customFormat="1" x14ac:dyDescent="0.25">
      <c r="C47" s="11">
        <v>7</v>
      </c>
      <c r="D47" s="39">
        <f>+Penelope!D47/Mean!D47</f>
        <v>0.99659914410606232</v>
      </c>
      <c r="E47" s="41"/>
      <c r="F47" s="39">
        <f>+Penelope!F47/Mean!F47</f>
        <v>0.99282634447165696</v>
      </c>
      <c r="G47" s="15"/>
      <c r="I47" s="11">
        <v>7</v>
      </c>
      <c r="J47" s="39">
        <f>+Penelope!J47/Mean!J47</f>
        <v>0.99220207987914211</v>
      </c>
      <c r="K47" s="41"/>
      <c r="L47" s="39">
        <f>+Penelope!L47/Mean!L47</f>
        <v>0.9993872435964043</v>
      </c>
      <c r="M47" s="15"/>
      <c r="Q47" s="12"/>
      <c r="R47" s="11" t="s">
        <v>3</v>
      </c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I48" s="11"/>
      <c r="Q48" s="12"/>
      <c r="R48" s="11" t="s">
        <v>17</v>
      </c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11" t="s">
        <v>3</v>
      </c>
      <c r="F49" s="11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/>
      <c r="T49" s="11" t="s">
        <v>6</v>
      </c>
      <c r="U49" s="11"/>
      <c r="W49" s="11" t="s">
        <v>13</v>
      </c>
      <c r="X49" s="11" t="s">
        <v>6</v>
      </c>
      <c r="Y49" s="11"/>
      <c r="Z49" s="11" t="s">
        <v>6</v>
      </c>
      <c r="AA49" s="11"/>
    </row>
    <row r="50" spans="3:27" s="10" customFormat="1" x14ac:dyDescent="0.25">
      <c r="C50" s="12"/>
      <c r="D50" s="11" t="s">
        <v>15</v>
      </c>
      <c r="F50" s="11" t="s">
        <v>15</v>
      </c>
      <c r="I50" s="12"/>
      <c r="J50" s="11" t="s">
        <v>15</v>
      </c>
      <c r="L50" s="11" t="s">
        <v>15</v>
      </c>
      <c r="Q50" s="11">
        <v>1</v>
      </c>
      <c r="R50" s="39">
        <f>+Penelope!R50/Mean!R50</f>
        <v>1.0032968327254774</v>
      </c>
      <c r="S50" s="41"/>
      <c r="T50" s="39">
        <f>+Penelope!T50/Mean!T50</f>
        <v>1.0026786301444321</v>
      </c>
      <c r="U50" s="15"/>
      <c r="W50" s="11">
        <v>1</v>
      </c>
      <c r="X50" s="39">
        <f>+Penelope!X50/Mean!X50</f>
        <v>1.00383391564618</v>
      </c>
      <c r="Y50" s="41"/>
      <c r="Z50" s="39">
        <f>+Penelope!Z50/Mean!Z50</f>
        <v>1.0031526096350809</v>
      </c>
      <c r="AA50" s="15"/>
    </row>
    <row r="51" spans="3:27" s="10" customFormat="1" x14ac:dyDescent="0.25">
      <c r="C51" s="11" t="s">
        <v>13</v>
      </c>
      <c r="D51" s="11" t="s">
        <v>6</v>
      </c>
      <c r="E51" s="11"/>
      <c r="F51" s="11" t="s">
        <v>6</v>
      </c>
      <c r="G51" s="11"/>
      <c r="I51" s="11" t="s">
        <v>13</v>
      </c>
      <c r="J51" s="11" t="s">
        <v>6</v>
      </c>
      <c r="K51" s="11"/>
      <c r="L51" s="11" t="s">
        <v>6</v>
      </c>
      <c r="M51" s="11"/>
      <c r="Q51" s="11">
        <v>2</v>
      </c>
      <c r="R51" s="39">
        <f>+Penelope!R51/Mean!R51</f>
        <v>1.0034495712422218</v>
      </c>
      <c r="S51" s="41"/>
      <c r="T51" s="39">
        <f>+Penelope!T51/Mean!T51</f>
        <v>1.0038107451801277</v>
      </c>
      <c r="U51" s="15"/>
      <c r="W51" s="11">
        <v>2</v>
      </c>
      <c r="X51" s="39">
        <f>+Penelope!X51/Mean!X51</f>
        <v>1.0023367466922908</v>
      </c>
      <c r="Y51" s="41"/>
      <c r="Z51" s="39">
        <f>+Penelope!Z51/Mean!Z51</f>
        <v>1.0018431416137759</v>
      </c>
      <c r="AA51" s="15"/>
    </row>
    <row r="52" spans="3:27" s="10" customFormat="1" x14ac:dyDescent="0.25">
      <c r="C52" s="11">
        <v>1</v>
      </c>
      <c r="D52" s="39">
        <f>+Penelope!D52/Mean!D52</f>
        <v>0.99646220158447518</v>
      </c>
      <c r="E52" s="41"/>
      <c r="F52" s="39">
        <f>+Penelope!F52/Mean!F52</f>
        <v>1.0066757765986425</v>
      </c>
      <c r="G52" s="15"/>
      <c r="I52" s="11">
        <v>1</v>
      </c>
      <c r="J52" s="39">
        <f>+Penelope!J52/Mean!J52</f>
        <v>1.002768846876368</v>
      </c>
      <c r="K52" s="41"/>
      <c r="L52" s="39">
        <f>+Penelope!L52/Mean!L52</f>
        <v>1.001331120193055</v>
      </c>
      <c r="M52" s="15"/>
      <c r="Q52" s="11">
        <v>3</v>
      </c>
      <c r="R52" s="39">
        <f>+Penelope!R52/Mean!R52</f>
        <v>1.0032254265831004</v>
      </c>
      <c r="S52" s="41"/>
      <c r="T52" s="39">
        <f>+Penelope!T52/Mean!T52</f>
        <v>1.0035275898044624</v>
      </c>
      <c r="U52" s="15"/>
      <c r="W52" s="11">
        <v>3</v>
      </c>
      <c r="X52" s="39">
        <f>+Penelope!X52/Mean!X52</f>
        <v>1.0008995557863694</v>
      </c>
      <c r="Y52" s="41"/>
      <c r="Z52" s="39">
        <f>+Penelope!Z52/Mean!Z52</f>
        <v>1.0029120514973318</v>
      </c>
      <c r="AA52" s="15"/>
    </row>
    <row r="53" spans="3:27" s="10" customFormat="1" x14ac:dyDescent="0.25">
      <c r="C53" s="11">
        <v>2</v>
      </c>
      <c r="D53" s="39">
        <f>+Penelope!D53/Mean!D53</f>
        <v>0.99816722601232388</v>
      </c>
      <c r="E53" s="41"/>
      <c r="F53" s="39">
        <f>+Penelope!F53/Mean!F53</f>
        <v>1.004086161688895</v>
      </c>
      <c r="G53" s="15"/>
      <c r="I53" s="11">
        <v>2</v>
      </c>
      <c r="J53" s="39">
        <f>+Penelope!J53/Mean!J53</f>
        <v>0.99397981217803821</v>
      </c>
      <c r="K53" s="41"/>
      <c r="L53" s="39">
        <f>+Penelope!L53/Mean!L53</f>
        <v>0.9980765051236522</v>
      </c>
      <c r="M53" s="15"/>
      <c r="Q53" s="11">
        <v>4</v>
      </c>
      <c r="R53" s="39">
        <f>+Penelope!R53/Mean!R53</f>
        <v>1.0032218809350528</v>
      </c>
      <c r="S53" s="41"/>
      <c r="T53" s="39">
        <f>+Penelope!T53/Mean!T53</f>
        <v>1.0031425020226941</v>
      </c>
      <c r="U53" s="15"/>
      <c r="W53" s="11">
        <v>4</v>
      </c>
      <c r="X53" s="39">
        <f>+Penelope!X53/Mean!X53</f>
        <v>1.001524537640331</v>
      </c>
      <c r="Y53" s="41"/>
      <c r="Z53" s="39">
        <f>+Penelope!Z53/Mean!Z53</f>
        <v>1.0012337159961551</v>
      </c>
      <c r="AA53" s="15"/>
    </row>
    <row r="54" spans="3:27" s="10" customFormat="1" x14ac:dyDescent="0.25">
      <c r="C54" s="11">
        <v>3</v>
      </c>
      <c r="D54" s="39">
        <f>+Penelope!D54/Mean!D54</f>
        <v>0.99685417660864239</v>
      </c>
      <c r="E54" s="41"/>
      <c r="F54" s="39">
        <f>+Penelope!F54/Mean!F54</f>
        <v>0.99150938000084587</v>
      </c>
      <c r="G54" s="15"/>
      <c r="I54" s="11">
        <v>3</v>
      </c>
      <c r="J54" s="39">
        <f>+Penelope!J54/Mean!J54</f>
        <v>0.99479243536444673</v>
      </c>
      <c r="K54" s="41"/>
      <c r="L54" s="39">
        <f>+Penelope!L54/Mean!L54</f>
        <v>0.99397308919423966</v>
      </c>
      <c r="M54" s="15"/>
      <c r="Q54" s="11">
        <v>5</v>
      </c>
      <c r="R54" s="39">
        <f>+Penelope!R54/Mean!R54</f>
        <v>1.0032574012325541</v>
      </c>
      <c r="S54" s="41"/>
      <c r="T54" s="39">
        <f>+Penelope!T54/Mean!T54</f>
        <v>1.0032795540861281</v>
      </c>
      <c r="U54" s="15"/>
      <c r="W54" s="11">
        <v>5</v>
      </c>
      <c r="X54" s="39">
        <f>+Penelope!X54/Mean!X54</f>
        <v>1.0025712515417926</v>
      </c>
      <c r="Y54" s="41"/>
      <c r="Z54" s="39">
        <f>+Penelope!Z54/Mean!Z54</f>
        <v>1.0025628454310109</v>
      </c>
      <c r="AA54" s="15"/>
    </row>
    <row r="55" spans="3:27" s="10" customFormat="1" x14ac:dyDescent="0.25">
      <c r="C55" s="11">
        <v>4</v>
      </c>
      <c r="D55" s="39">
        <f>+Penelope!D55/Mean!D55</f>
        <v>0.99786480391629906</v>
      </c>
      <c r="E55" s="41"/>
      <c r="F55" s="39">
        <f>+Penelope!F55/Mean!F55</f>
        <v>0.99455274451612197</v>
      </c>
      <c r="G55" s="15"/>
      <c r="I55" s="11">
        <v>4</v>
      </c>
      <c r="J55" s="39">
        <f>+Penelope!J55/Mean!J55</f>
        <v>0.99384757980787808</v>
      </c>
      <c r="K55" s="41"/>
      <c r="L55" s="39">
        <f>+Penelope!L55/Mean!L55</f>
        <v>0.99489040335509804</v>
      </c>
      <c r="M55" s="15"/>
      <c r="Q55" s="11">
        <v>6</v>
      </c>
      <c r="R55" s="39">
        <f>+Penelope!R55/Mean!R55</f>
        <v>1.0029682657470864</v>
      </c>
      <c r="S55" s="41"/>
      <c r="T55" s="39">
        <f>+Penelope!T55/Mean!T55</f>
        <v>1.0034705974107003</v>
      </c>
      <c r="U55" s="15"/>
      <c r="W55" s="11">
        <v>6</v>
      </c>
      <c r="X55" s="39">
        <f>+Penelope!X55/Mean!X55</f>
        <v>1.0024531957971992</v>
      </c>
      <c r="Y55" s="41"/>
      <c r="Z55" s="39">
        <f>+Penelope!Z55/Mean!Z55</f>
        <v>1.0021919845066249</v>
      </c>
      <c r="AA55" s="15"/>
    </row>
    <row r="56" spans="3:27" s="10" customFormat="1" x14ac:dyDescent="0.25">
      <c r="C56" s="11">
        <v>5</v>
      </c>
      <c r="D56" s="39">
        <f>+Penelope!D56/Mean!D56</f>
        <v>0.99554028509149661</v>
      </c>
      <c r="E56" s="41"/>
      <c r="F56" s="39">
        <f>+Penelope!F56/Mean!F56</f>
        <v>0.9936910630984559</v>
      </c>
      <c r="G56" s="15"/>
      <c r="I56" s="11">
        <v>5</v>
      </c>
      <c r="J56" s="39">
        <f>+Penelope!J56/Mean!J56</f>
        <v>0.99449394627634768</v>
      </c>
      <c r="K56" s="41"/>
      <c r="L56" s="39">
        <f>+Penelope!L56/Mean!L56</f>
        <v>0.98755960645357155</v>
      </c>
      <c r="M56" s="15"/>
      <c r="Q56" s="11">
        <v>7</v>
      </c>
      <c r="R56" s="39">
        <f>+Penelope!R56/Mean!R56</f>
        <v>1.0033258417261042</v>
      </c>
      <c r="S56" s="41"/>
      <c r="T56" s="39">
        <f>+Penelope!T56/Mean!T56</f>
        <v>1.0017401959441854</v>
      </c>
      <c r="U56" s="15"/>
      <c r="W56" s="11">
        <v>7</v>
      </c>
      <c r="X56" s="39">
        <f>+Penelope!X56/Mean!X56</f>
        <v>1.0027082640294804</v>
      </c>
      <c r="Y56" s="41"/>
      <c r="Z56" s="39">
        <f>+Penelope!Z56/Mean!Z56</f>
        <v>1.0028428365242292</v>
      </c>
      <c r="AA56" s="15"/>
    </row>
    <row r="57" spans="3:27" s="10" customFormat="1" x14ac:dyDescent="0.25">
      <c r="C57" s="11">
        <v>6</v>
      </c>
      <c r="D57" s="39">
        <f>+Penelope!D57/Mean!D57</f>
        <v>0.99320371164381704</v>
      </c>
      <c r="E57" s="41"/>
      <c r="F57" s="39">
        <f>+Penelope!F57/Mean!F57</f>
        <v>0.99343272660751836</v>
      </c>
      <c r="G57" s="15"/>
      <c r="I57" s="11">
        <v>6</v>
      </c>
      <c r="J57" s="39">
        <f>+Penelope!J57/Mean!J57</f>
        <v>0.9945442077866401</v>
      </c>
      <c r="K57" s="41"/>
      <c r="L57" s="39">
        <f>+Penelope!L57/Mean!L57</f>
        <v>0.99546390763080128</v>
      </c>
      <c r="M57" s="15"/>
      <c r="Q57" s="12"/>
      <c r="W57" s="12"/>
    </row>
    <row r="58" spans="3:27" s="10" customFormat="1" x14ac:dyDescent="0.25">
      <c r="C58" s="11">
        <v>7</v>
      </c>
      <c r="D58" s="39">
        <f>+Penelope!D58/Mean!D58</f>
        <v>0.99534314352195141</v>
      </c>
      <c r="E58" s="41"/>
      <c r="F58" s="39">
        <f>+Penelope!F58/Mean!F58</f>
        <v>0.99047944623145479</v>
      </c>
      <c r="G58" s="15"/>
      <c r="I58" s="11">
        <v>7</v>
      </c>
      <c r="J58" s="39">
        <f>+Penelope!J58/Mean!J58</f>
        <v>0.99799441807025346</v>
      </c>
      <c r="K58" s="41"/>
      <c r="L58" s="39">
        <f>+Penelope!L58/Mean!L58</f>
        <v>0.99902406033510138</v>
      </c>
      <c r="M58" s="15"/>
      <c r="Q58" s="12"/>
      <c r="W58" s="12"/>
    </row>
    <row r="59" spans="3:27" s="10" customFormat="1" x14ac:dyDescent="0.25">
      <c r="C59" s="12"/>
      <c r="I59" s="12"/>
      <c r="Q59" s="12"/>
      <c r="W59" s="12"/>
    </row>
    <row r="60" spans="3:27" s="10" customFormat="1" x14ac:dyDescent="0.25">
      <c r="C60" s="12"/>
      <c r="D60" s="11" t="s">
        <v>3</v>
      </c>
      <c r="F60" s="11" t="s">
        <v>4</v>
      </c>
      <c r="I60" s="12"/>
      <c r="J60" s="11" t="s">
        <v>3</v>
      </c>
      <c r="L60" s="11" t="s">
        <v>4</v>
      </c>
      <c r="Q60" s="12"/>
      <c r="W60" s="12"/>
    </row>
    <row r="61" spans="3:27" s="10" customFormat="1" x14ac:dyDescent="0.25">
      <c r="C61" s="12"/>
      <c r="D61" s="11" t="s">
        <v>16</v>
      </c>
      <c r="F61" s="11" t="s">
        <v>16</v>
      </c>
      <c r="I61" s="12"/>
      <c r="J61" s="11" t="s">
        <v>16</v>
      </c>
      <c r="L61" s="11" t="s">
        <v>16</v>
      </c>
      <c r="Q61" s="12"/>
      <c r="W61" s="12"/>
    </row>
    <row r="62" spans="3:27" s="10" customFormat="1" x14ac:dyDescent="0.25">
      <c r="C62" s="11" t="s">
        <v>13</v>
      </c>
      <c r="D62" s="11" t="s">
        <v>6</v>
      </c>
      <c r="E62" s="11"/>
      <c r="F62" s="11" t="s">
        <v>6</v>
      </c>
      <c r="G62" s="11"/>
      <c r="I62" s="11" t="s">
        <v>13</v>
      </c>
      <c r="J62" s="11" t="s">
        <v>6</v>
      </c>
      <c r="K62" s="11"/>
      <c r="L62" s="11" t="s">
        <v>6</v>
      </c>
      <c r="M62" s="11"/>
      <c r="Q62" s="12"/>
      <c r="W62" s="12"/>
    </row>
    <row r="63" spans="3:27" s="10" customFormat="1" x14ac:dyDescent="0.25">
      <c r="C63" s="11">
        <v>1</v>
      </c>
      <c r="D63" s="39">
        <f>+Penelope!D63/Mean!D63</f>
        <v>0.98502171260153881</v>
      </c>
      <c r="E63" s="41"/>
      <c r="F63" s="39">
        <f>+Penelope!F63/Mean!F63</f>
        <v>0.9982086203201197</v>
      </c>
      <c r="G63" s="15"/>
      <c r="I63" s="11">
        <v>1</v>
      </c>
      <c r="J63" s="39">
        <f>+Penelope!J63/Mean!J63</f>
        <v>0.98960611146159805</v>
      </c>
      <c r="K63" s="41"/>
      <c r="L63" s="39">
        <f>+Penelope!L63/Mean!L63</f>
        <v>0.99603230188481295</v>
      </c>
      <c r="M63" s="15"/>
      <c r="Q63" s="12"/>
      <c r="W63" s="12"/>
    </row>
    <row r="64" spans="3:27" s="10" customFormat="1" x14ac:dyDescent="0.25">
      <c r="C64" s="11">
        <v>2</v>
      </c>
      <c r="D64" s="39">
        <f>+Penelope!D64/Mean!D64</f>
        <v>0.98573540226705947</v>
      </c>
      <c r="E64" s="41"/>
      <c r="F64" s="39">
        <f>+Penelope!F64/Mean!F64</f>
        <v>0.99200640137268592</v>
      </c>
      <c r="G64" s="15"/>
      <c r="I64" s="11">
        <v>2</v>
      </c>
      <c r="J64" s="39">
        <f>+Penelope!J64/Mean!J64</f>
        <v>0.98691327810748297</v>
      </c>
      <c r="K64" s="41"/>
      <c r="L64" s="39">
        <f>+Penelope!L64/Mean!L64</f>
        <v>0.99093892906124093</v>
      </c>
      <c r="M64" s="15"/>
      <c r="Q64" s="12"/>
      <c r="W64" s="12"/>
    </row>
    <row r="65" spans="3:23" s="10" customFormat="1" x14ac:dyDescent="0.25">
      <c r="C65" s="11">
        <v>3</v>
      </c>
      <c r="D65" s="39">
        <f>+Penelope!D65/Mean!D65</f>
        <v>0.98525310872247829</v>
      </c>
      <c r="E65" s="41"/>
      <c r="F65" s="39">
        <f>+Penelope!F65/Mean!F65</f>
        <v>0.98447203953285278</v>
      </c>
      <c r="G65" s="15"/>
      <c r="I65" s="11">
        <v>3</v>
      </c>
      <c r="J65" s="39">
        <f>+Penelope!J65/Mean!J65</f>
        <v>0.98550007273432561</v>
      </c>
      <c r="K65" s="41"/>
      <c r="L65" s="39">
        <f>+Penelope!L65/Mean!L65</f>
        <v>0.98865610889769162</v>
      </c>
      <c r="M65" s="15"/>
      <c r="Q65" s="12"/>
      <c r="W65" s="12"/>
    </row>
    <row r="66" spans="3:23" s="10" customFormat="1" x14ac:dyDescent="0.25">
      <c r="C66" s="11">
        <v>4</v>
      </c>
      <c r="D66" s="39">
        <f>+Penelope!D66/Mean!D66</f>
        <v>0.98635752004617883</v>
      </c>
      <c r="E66" s="41"/>
      <c r="F66" s="39">
        <f>+Penelope!F66/Mean!F66</f>
        <v>0.98650138970344503</v>
      </c>
      <c r="G66" s="15"/>
      <c r="I66" s="11">
        <v>4</v>
      </c>
      <c r="J66" s="39">
        <f>+Penelope!J66/Mean!J66</f>
        <v>0.98794166358037439</v>
      </c>
      <c r="K66" s="41"/>
      <c r="L66" s="39">
        <f>+Penelope!L66/Mean!L66</f>
        <v>0.98761664988251097</v>
      </c>
      <c r="M66" s="15"/>
      <c r="Q66" s="12"/>
      <c r="W66" s="12"/>
    </row>
    <row r="67" spans="3:23" s="10" customFormat="1" x14ac:dyDescent="0.25">
      <c r="C67" s="11">
        <v>5</v>
      </c>
      <c r="D67" s="39">
        <f>+Penelope!D67/Mean!D67</f>
        <v>0.98322750954313243</v>
      </c>
      <c r="E67" s="41"/>
      <c r="F67" s="39">
        <f>+Penelope!F67/Mean!F67</f>
        <v>0.98417653302529651</v>
      </c>
      <c r="G67" s="15"/>
      <c r="I67" s="11">
        <v>5</v>
      </c>
      <c r="J67" s="39">
        <f>+Penelope!J67/Mean!J67</f>
        <v>0.97814327177577398</v>
      </c>
      <c r="K67" s="41"/>
      <c r="L67" s="39">
        <f>+Penelope!L67/Mean!L67</f>
        <v>0.99146712739340326</v>
      </c>
      <c r="M67" s="15"/>
      <c r="Q67" s="12"/>
      <c r="W67" s="12"/>
    </row>
    <row r="68" spans="3:23" s="10" customFormat="1" x14ac:dyDescent="0.25">
      <c r="C68" s="11">
        <v>6</v>
      </c>
      <c r="D68" s="39">
        <f>+Penelope!D68/Mean!D68</f>
        <v>0.9883603087921724</v>
      </c>
      <c r="E68" s="41"/>
      <c r="F68" s="39">
        <f>+Penelope!F68/Mean!F68</f>
        <v>0.9861824514062747</v>
      </c>
      <c r="G68" s="15"/>
      <c r="I68" s="11">
        <v>6</v>
      </c>
      <c r="J68" s="39">
        <f>+Penelope!J68/Mean!J68</f>
        <v>0.98637646463768835</v>
      </c>
      <c r="K68" s="41"/>
      <c r="L68" s="39">
        <f>+Penelope!L68/Mean!L68</f>
        <v>0.9898414586691342</v>
      </c>
      <c r="M68" s="15"/>
      <c r="Q68" s="12"/>
      <c r="W68" s="12"/>
    </row>
    <row r="69" spans="3:23" s="10" customFormat="1" x14ac:dyDescent="0.25">
      <c r="C69" s="11">
        <v>7</v>
      </c>
      <c r="D69" s="39">
        <f>+Penelope!D69/Mean!D69</f>
        <v>0.99083513884386687</v>
      </c>
      <c r="E69" s="41"/>
      <c r="F69" s="39">
        <f>+Penelope!F69/Mean!F69</f>
        <v>0.9881853224124223</v>
      </c>
      <c r="G69" s="15"/>
      <c r="I69" s="11">
        <v>7</v>
      </c>
      <c r="J69" s="39">
        <f>+Penelope!J69/Mean!J69</f>
        <v>0.98150104901080282</v>
      </c>
      <c r="K69" s="41"/>
      <c r="L69" s="39">
        <f>+Penelope!L69/Mean!L69</f>
        <v>0.97713805571115753</v>
      </c>
      <c r="M69" s="15"/>
      <c r="Q69" s="12"/>
      <c r="W69" s="12"/>
    </row>
    <row r="70" spans="3:23" s="10" customFormat="1" x14ac:dyDescent="0.25">
      <c r="C70" s="12"/>
      <c r="I70" s="12"/>
      <c r="Q70" s="12"/>
      <c r="W70" s="12"/>
    </row>
    <row r="71" spans="3:23" s="10" customFormat="1" x14ac:dyDescent="0.25">
      <c r="C71" s="12"/>
      <c r="D71" s="11" t="s">
        <v>3</v>
      </c>
      <c r="F71" s="11" t="s">
        <v>4</v>
      </c>
      <c r="I71" s="12"/>
      <c r="J71" s="11" t="s">
        <v>3</v>
      </c>
      <c r="L71" s="11" t="s">
        <v>4</v>
      </c>
      <c r="Q71" s="12"/>
      <c r="W71" s="12"/>
    </row>
    <row r="72" spans="3:23" s="10" customFormat="1" x14ac:dyDescent="0.25">
      <c r="C72" s="12"/>
      <c r="D72" s="11" t="s">
        <v>17</v>
      </c>
      <c r="F72" s="11" t="s">
        <v>17</v>
      </c>
      <c r="I72" s="12"/>
      <c r="J72" s="11" t="s">
        <v>17</v>
      </c>
      <c r="L72" s="11" t="s">
        <v>17</v>
      </c>
      <c r="Q72" s="12"/>
      <c r="W72" s="12"/>
    </row>
    <row r="73" spans="3:23" s="10" customFormat="1" x14ac:dyDescent="0.25">
      <c r="C73" s="11" t="s">
        <v>13</v>
      </c>
      <c r="D73" s="11" t="s">
        <v>6</v>
      </c>
      <c r="E73" s="11"/>
      <c r="F73" s="11" t="s">
        <v>6</v>
      </c>
      <c r="G73" s="11"/>
      <c r="I73" s="11" t="s">
        <v>13</v>
      </c>
      <c r="J73" s="11" t="s">
        <v>6</v>
      </c>
      <c r="K73" s="11"/>
      <c r="L73" s="11" t="s">
        <v>6</v>
      </c>
      <c r="M73" s="11"/>
      <c r="Q73" s="12"/>
      <c r="W73" s="12"/>
    </row>
    <row r="74" spans="3:23" s="10" customFormat="1" x14ac:dyDescent="0.25">
      <c r="C74" s="11">
        <v>1</v>
      </c>
      <c r="D74" s="39">
        <f>+Penelope!D74/Mean!D74</f>
        <v>1.003975638661013</v>
      </c>
      <c r="E74" s="41"/>
      <c r="F74" s="39">
        <f>+Penelope!F74/Mean!F74</f>
        <v>1.0012561813582346</v>
      </c>
      <c r="G74" s="15"/>
      <c r="I74" s="11">
        <v>1</v>
      </c>
      <c r="J74" s="39">
        <f>+Penelope!J74/Mean!J74</f>
        <v>1.0020246690110672</v>
      </c>
      <c r="K74" s="41"/>
      <c r="L74" s="39">
        <f>+Penelope!L74/Mean!L74</f>
        <v>1.0005326075690897</v>
      </c>
      <c r="M74" s="15"/>
      <c r="Q74" s="12"/>
      <c r="W74" s="12"/>
    </row>
    <row r="75" spans="3:23" s="10" customFormat="1" x14ac:dyDescent="0.25">
      <c r="C75" s="11">
        <v>2</v>
      </c>
      <c r="D75" s="39">
        <f>+Penelope!D75/Mean!D75</f>
        <v>1.0016758619218389</v>
      </c>
      <c r="E75" s="41"/>
      <c r="F75" s="39">
        <f>+Penelope!F75/Mean!F75</f>
        <v>1.0040231479166573</v>
      </c>
      <c r="G75" s="15"/>
      <c r="I75" s="11">
        <v>2</v>
      </c>
      <c r="J75" s="39">
        <f>+Penelope!J75/Mean!J75</f>
        <v>1.0034264220729008</v>
      </c>
      <c r="K75" s="41"/>
      <c r="L75" s="39">
        <f>+Penelope!L75/Mean!L75</f>
        <v>0.99870759631163097</v>
      </c>
      <c r="M75" s="15"/>
      <c r="Q75" s="12"/>
      <c r="W75" s="12"/>
    </row>
    <row r="76" spans="3:23" s="10" customFormat="1" x14ac:dyDescent="0.25">
      <c r="C76" s="11">
        <v>3</v>
      </c>
      <c r="D76" s="39">
        <f>+Penelope!D76/Mean!D76</f>
        <v>1.0035186325296166</v>
      </c>
      <c r="E76" s="41"/>
      <c r="F76" s="39">
        <f>+Penelope!F76/Mean!F76</f>
        <v>1.0011963543025815</v>
      </c>
      <c r="G76" s="15"/>
      <c r="I76" s="11">
        <v>3</v>
      </c>
      <c r="J76" s="39">
        <f>+Penelope!J76/Mean!J76</f>
        <v>1.0014991005396763</v>
      </c>
      <c r="K76" s="41"/>
      <c r="L76" s="39">
        <f>+Penelope!L76/Mean!L76</f>
        <v>1.0045422393712871</v>
      </c>
      <c r="M76" s="15"/>
      <c r="Q76" s="12"/>
      <c r="W76" s="12"/>
    </row>
    <row r="77" spans="3:23" s="10" customFormat="1" x14ac:dyDescent="0.25">
      <c r="C77" s="11">
        <v>4</v>
      </c>
      <c r="D77" s="39">
        <f>+Penelope!D77/Mean!D77</f>
        <v>1.0040306030442823</v>
      </c>
      <c r="E77" s="41"/>
      <c r="F77" s="39">
        <f>+Penelope!F77/Mean!F77</f>
        <v>1.0018018520339065</v>
      </c>
      <c r="G77" s="15"/>
      <c r="I77" s="11">
        <v>4</v>
      </c>
      <c r="J77" s="39">
        <f>+Penelope!J77/Mean!J77</f>
        <v>1.0022606696848466</v>
      </c>
      <c r="K77" s="41"/>
      <c r="L77" s="39">
        <f>+Penelope!L77/Mean!L77</f>
        <v>1.0016750781582804</v>
      </c>
      <c r="M77" s="15"/>
      <c r="Q77" s="12"/>
      <c r="W77" s="12"/>
    </row>
    <row r="78" spans="3:23" s="10" customFormat="1" x14ac:dyDescent="0.25">
      <c r="C78" s="11">
        <v>5</v>
      </c>
      <c r="D78" s="39">
        <f>+Penelope!D78/Mean!D78</f>
        <v>1.0029493522228172</v>
      </c>
      <c r="E78" s="41"/>
      <c r="F78" s="39">
        <f>+Penelope!F78/Mean!F78</f>
        <v>1.0037745241907621</v>
      </c>
      <c r="G78" s="15"/>
      <c r="I78" s="11">
        <v>5</v>
      </c>
      <c r="J78" s="39">
        <f>+Penelope!J78/Mean!J78</f>
        <v>1.0020364848500631</v>
      </c>
      <c r="K78" s="41"/>
      <c r="L78" s="39">
        <f>+Penelope!L78/Mean!L78</f>
        <v>1.003426423379518</v>
      </c>
      <c r="M78" s="15"/>
      <c r="Q78" s="12"/>
      <c r="W78" s="12"/>
    </row>
    <row r="79" spans="3:23" s="10" customFormat="1" x14ac:dyDescent="0.25">
      <c r="C79" s="11">
        <v>6</v>
      </c>
      <c r="D79" s="39">
        <f>+Penelope!D79/Mean!D79</f>
        <v>1.0037301672518053</v>
      </c>
      <c r="E79" s="41"/>
      <c r="F79" s="39">
        <f>+Penelope!F79/Mean!F79</f>
        <v>1.0043632612763231</v>
      </c>
      <c r="G79" s="15"/>
      <c r="I79" s="11">
        <v>6</v>
      </c>
      <c r="J79" s="39">
        <f>+Penelope!J79/Mean!J79</f>
        <v>1.0040831733358724</v>
      </c>
      <c r="K79" s="41"/>
      <c r="L79" s="39">
        <f>+Penelope!L79/Mean!L79</f>
        <v>1.0058055697341084</v>
      </c>
      <c r="M79" s="15"/>
      <c r="Q79" s="12"/>
      <c r="W79" s="12"/>
    </row>
    <row r="80" spans="3:23" s="10" customFormat="1" x14ac:dyDescent="0.25">
      <c r="C80" s="11">
        <v>7</v>
      </c>
      <c r="D80" s="39">
        <f>+Penelope!D80/Mean!D80</f>
        <v>1.0063798130928225</v>
      </c>
      <c r="E80" s="41"/>
      <c r="F80" s="39">
        <f>+Penelope!F80/Mean!F80</f>
        <v>1.0028402827684739</v>
      </c>
      <c r="G80" s="15"/>
      <c r="I80" s="11">
        <v>7</v>
      </c>
      <c r="J80" s="39">
        <f>+Penelope!J80/Mean!J80</f>
        <v>0.99958984621687808</v>
      </c>
      <c r="K80" s="41"/>
      <c r="L80" s="39">
        <f>+Penelope!L80/Mean!L80</f>
        <v>1.0058491134550887</v>
      </c>
      <c r="M80" s="15"/>
      <c r="Q80" s="12"/>
      <c r="W80" s="12"/>
    </row>
    <row r="81" spans="3:23" s="10" customFormat="1" x14ac:dyDescent="0.25">
      <c r="C81" s="12"/>
      <c r="I81" s="12"/>
      <c r="Q81" s="12"/>
      <c r="W81" s="12"/>
    </row>
    <row r="82" spans="3:23" s="10" customFormat="1" x14ac:dyDescent="0.25">
      <c r="C82" s="12"/>
      <c r="I82" s="12"/>
      <c r="Q82" s="12"/>
      <c r="W82" s="12"/>
    </row>
    <row r="83" spans="3:23" s="10" customFormat="1" x14ac:dyDescent="0.25">
      <c r="C83" s="12"/>
      <c r="I83" s="12"/>
      <c r="Q83" s="12"/>
      <c r="W83" s="12"/>
    </row>
    <row r="84" spans="3:23" s="10" customFormat="1" x14ac:dyDescent="0.25">
      <c r="C84" s="12"/>
      <c r="I84" s="12"/>
      <c r="Q84" s="12"/>
      <c r="W84" s="12"/>
    </row>
    <row r="85" spans="3:23" s="10" customFormat="1" x14ac:dyDescent="0.25">
      <c r="C85" s="12"/>
      <c r="I85" s="12"/>
      <c r="Q85" s="12"/>
      <c r="W85" s="12"/>
    </row>
    <row r="86" spans="3:23" s="10" customFormat="1" x14ac:dyDescent="0.25">
      <c r="C86" s="12"/>
      <c r="I86" s="12"/>
      <c r="Q86" s="12"/>
      <c r="W86" s="12"/>
    </row>
    <row r="87" spans="3:23" s="10" customFormat="1" x14ac:dyDescent="0.25">
      <c r="C87" s="12"/>
      <c r="I87" s="12"/>
      <c r="Q87" s="12"/>
      <c r="W87" s="12"/>
    </row>
    <row r="88" spans="3:23" s="10" customFormat="1" x14ac:dyDescent="0.25">
      <c r="C88" s="12"/>
      <c r="I88" s="12"/>
      <c r="Q88" s="12"/>
      <c r="W88" s="12"/>
    </row>
    <row r="89" spans="3:23" s="10" customFormat="1" x14ac:dyDescent="0.25">
      <c r="C89" s="12"/>
      <c r="I89" s="12"/>
      <c r="Q89" s="12"/>
      <c r="W89" s="12"/>
    </row>
    <row r="90" spans="3:23" s="10" customFormat="1" x14ac:dyDescent="0.25">
      <c r="C90" s="12"/>
      <c r="I90" s="12"/>
      <c r="Q90" s="12"/>
      <c r="W90" s="12"/>
    </row>
    <row r="91" spans="3:23" s="10" customFormat="1" x14ac:dyDescent="0.25">
      <c r="C91" s="12"/>
      <c r="I91" s="12"/>
      <c r="Q91" s="12"/>
      <c r="W91" s="12"/>
    </row>
    <row r="92" spans="3:23" s="10" customFormat="1" x14ac:dyDescent="0.25">
      <c r="C92" s="12"/>
      <c r="I92" s="12"/>
      <c r="Q92" s="12"/>
      <c r="W92" s="12"/>
    </row>
    <row r="93" spans="3:23" s="10" customFormat="1" x14ac:dyDescent="0.25">
      <c r="C93" s="12"/>
      <c r="I93" s="12"/>
      <c r="Q93" s="12"/>
      <c r="W93" s="12"/>
    </row>
    <row r="94" spans="3:23" s="10" customFormat="1" x14ac:dyDescent="0.25">
      <c r="C94" s="12"/>
      <c r="I94" s="12"/>
      <c r="Q94" s="12"/>
      <c r="W94" s="12"/>
    </row>
    <row r="95" spans="3:23" s="10" customFormat="1" x14ac:dyDescent="0.25">
      <c r="C95" s="12"/>
      <c r="I95" s="12"/>
      <c r="Q95" s="12"/>
      <c r="W95" s="1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bestFit="1" customWidth="1"/>
    <col min="5" max="5" width="26.42578125" customWidth="1"/>
    <col min="6" max="6" width="26.42578125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7" max="17" width="30.42578125" style="1" bestFit="1" customWidth="1"/>
    <col min="18" max="18" width="26.42578125" bestFit="1" customWidth="1"/>
    <col min="19" max="19" width="26.42578125" customWidth="1"/>
    <col min="20" max="20" width="26.42578125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I2" s="12"/>
      <c r="Q2" s="12"/>
      <c r="W2" s="12"/>
    </row>
    <row r="3" spans="1:27" s="10" customFormat="1" x14ac:dyDescent="0.25">
      <c r="C3" s="12" t="s">
        <v>2</v>
      </c>
      <c r="D3" s="13">
        <f>+AVERAGE(EGSnrc!D3,Geant4!D3,Penelope!D3,MCNP!D3)</f>
        <v>2.6043338448275849E-5</v>
      </c>
      <c r="E3" s="12" t="s">
        <v>34</v>
      </c>
      <c r="F3" s="13">
        <f>+AVERAGE(EGSnrc!F3,Geant4!F3,Penelope!F3,MCNP!F3)</f>
        <v>2.4952568837196355E-5</v>
      </c>
      <c r="G3" s="12" t="s">
        <v>34</v>
      </c>
      <c r="I3" s="12" t="s">
        <v>2</v>
      </c>
      <c r="J3" s="13">
        <f>+AVERAGE(EGSnrc!J3,Geant4!J3,Penelope!J3,MCNP!J3)</f>
        <v>2.4817682068965526E-5</v>
      </c>
      <c r="K3" s="12" t="s">
        <v>34</v>
      </c>
      <c r="L3" s="13">
        <f>+AVERAGE(EGSnrc!L3,Geant4!L3,Penelope!L3,MCNP!L3)</f>
        <v>2.2997815689655177E-5</v>
      </c>
      <c r="M3" s="12" t="s">
        <v>34</v>
      </c>
      <c r="Q3" s="12" t="s">
        <v>2</v>
      </c>
      <c r="R3" s="13">
        <f>+AVERAGE(EGSnrc!R3,Geant4!R3,Penelope!R3,MCNP!R3)</f>
        <v>2.6163750520141847E-5</v>
      </c>
      <c r="S3" s="12" t="s">
        <v>34</v>
      </c>
      <c r="T3" s="13">
        <f>+AVERAGE(EGSnrc!T3,Geant4!T3,Penelope!T3,MCNP!T3)</f>
        <v>2.4992009881337502E-5</v>
      </c>
      <c r="U3" s="12" t="s">
        <v>34</v>
      </c>
      <c r="W3" s="12" t="s">
        <v>2</v>
      </c>
      <c r="X3" s="13">
        <f>+AVERAGE(EGSnrc!X3,Geant4!X3,Penelope!X3,MCNP!X3)</f>
        <v>2.4442677161914999E-5</v>
      </c>
      <c r="Y3" s="12" t="s">
        <v>34</v>
      </c>
      <c r="Z3" s="13">
        <f>+AVERAGE(EGSnrc!Z3,Geant4!Z3,Penelope!Z3,MCNP!Z3)</f>
        <v>2.3643345391619999E-5</v>
      </c>
      <c r="AA3" s="12" t="s">
        <v>34</v>
      </c>
    </row>
    <row r="4" spans="1:27" s="10" customFormat="1" x14ac:dyDescent="0.25">
      <c r="C4" s="12" t="s">
        <v>31</v>
      </c>
      <c r="D4" s="40">
        <f>+AVERAGE(EGSnrc!D4,Geant4!D4,Penelope!D4,MCNP!D4)</f>
        <v>0.65161532486918228</v>
      </c>
      <c r="E4" s="12" t="s">
        <v>34</v>
      </c>
      <c r="F4" s="40">
        <f>+AVERAGE(EGSnrc!F4,Geant4!F4,Penelope!F4,MCNP!F4)</f>
        <v>0.97540978931523414</v>
      </c>
      <c r="G4" s="12" t="s">
        <v>34</v>
      </c>
      <c r="I4" s="12" t="s">
        <v>31</v>
      </c>
      <c r="J4" s="40">
        <f>+AVERAGE(EGSnrc!J4,Geant4!J4,Penelope!J4,MCNP!J4)</f>
        <v>0.62888343351692355</v>
      </c>
      <c r="K4" s="12" t="s">
        <v>34</v>
      </c>
      <c r="L4" s="40">
        <f>+AVERAGE(EGSnrc!L4,Geant4!L4,Penelope!L4,MCNP!L4)</f>
        <v>0.41894565913390619</v>
      </c>
      <c r="M4" s="12" t="s">
        <v>34</v>
      </c>
      <c r="Q4" s="12" t="s">
        <v>31</v>
      </c>
      <c r="R4" s="45">
        <f>+AVERAGE(EGSnrc!R4,Geant4!R4,Penelope!R4,MCNP!R4)</f>
        <v>1089.8121754274398</v>
      </c>
      <c r="S4" s="12" t="s">
        <v>34</v>
      </c>
      <c r="T4" s="45">
        <f>+AVERAGE(EGSnrc!T4,Geant4!T4,Penelope!T4,MCNP!T4)</f>
        <v>854.03246058698028</v>
      </c>
      <c r="U4" s="12" t="s">
        <v>34</v>
      </c>
      <c r="W4" s="12" t="s">
        <v>31</v>
      </c>
      <c r="X4" s="45">
        <f>+AVERAGE(EGSnrc!X4,Geant4!X4,Penelope!X4,MCNP!X4)</f>
        <v>1087.6767278497209</v>
      </c>
      <c r="Y4" s="12" t="s">
        <v>34</v>
      </c>
      <c r="Z4" s="45">
        <f>+AVERAGE(EGSnrc!Z4,Geant4!Z4,Penelope!Z4,MCNP!Z4)</f>
        <v>900.66801992130866</v>
      </c>
      <c r="AA4" s="12" t="s">
        <v>34</v>
      </c>
    </row>
    <row r="5" spans="1:27" s="10" customFormat="1" x14ac:dyDescent="0.25">
      <c r="C5" s="12" t="s">
        <v>32</v>
      </c>
      <c r="D5" s="45">
        <f>+AVERAGE(EGSnrc!D5,Geant4!D5,Penelope!D5,MCNP!D5)</f>
        <v>920.23624840686978</v>
      </c>
      <c r="E5" s="12" t="s">
        <v>34</v>
      </c>
      <c r="F5" s="45">
        <f>+AVERAGE(EGSnrc!F5,Geant4!F5,Penelope!F5,MCNP!F5)</f>
        <v>914.03907050299449</v>
      </c>
      <c r="G5" s="12" t="s">
        <v>34</v>
      </c>
      <c r="I5" s="12" t="s">
        <v>32</v>
      </c>
      <c r="J5" s="45">
        <f>+AVERAGE(EGSnrc!J5,Geant4!J5,Penelope!J5,MCNP!J5)</f>
        <v>887.69093707922252</v>
      </c>
      <c r="K5" s="12" t="s">
        <v>34</v>
      </c>
      <c r="L5" s="45">
        <f>+AVERAGE(EGSnrc!L5,Geant4!L5,Penelope!L5,MCNP!L5)</f>
        <v>908.70210015190014</v>
      </c>
      <c r="M5" s="12" t="s">
        <v>34</v>
      </c>
      <c r="Q5" s="12"/>
      <c r="R5" s="13"/>
      <c r="S5" s="12"/>
      <c r="T5" s="13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45">
        <f>+AVERAGE(EGSnrc!D6,Geant4!D6,Penelope!D6,MCNP!D6)</f>
        <v>4821.0148310049626</v>
      </c>
      <c r="E6" s="12" t="s">
        <v>34</v>
      </c>
      <c r="F6" s="45">
        <f>+AVERAGE(EGSnrc!F6,Geant4!F6,Penelope!F6,MCNP!F6)</f>
        <v>5200.054617212174</v>
      </c>
      <c r="G6" s="12" t="s">
        <v>34</v>
      </c>
      <c r="I6" s="12" t="s">
        <v>33</v>
      </c>
      <c r="J6" s="45">
        <f>+AVERAGE(EGSnrc!J6,Geant4!J6,Penelope!J6,MCNP!J6)</f>
        <v>5007.6199374863563</v>
      </c>
      <c r="K6" s="12" t="s">
        <v>34</v>
      </c>
      <c r="L6" s="45">
        <f>+AVERAGE(EGSnrc!L6,Geant4!L6,Penelope!L6,MCNP!L6)</f>
        <v>5400.3180295446318</v>
      </c>
      <c r="M6" s="12" t="s">
        <v>34</v>
      </c>
      <c r="Q6" s="12"/>
      <c r="R6" s="13"/>
      <c r="S6" s="12"/>
      <c r="T6" s="13"/>
      <c r="U6" s="12"/>
      <c r="W6" s="12"/>
      <c r="X6" s="13"/>
      <c r="Y6" s="12"/>
      <c r="Z6" s="13"/>
      <c r="AA6" s="12"/>
    </row>
    <row r="7" spans="1:27" s="10" customFormat="1" x14ac:dyDescent="0.25">
      <c r="C7" s="12"/>
      <c r="D7" s="13"/>
      <c r="F7" s="13"/>
      <c r="I7" s="12"/>
      <c r="J7" s="13"/>
      <c r="L7" s="13"/>
      <c r="Q7" s="12"/>
      <c r="W7" s="12"/>
    </row>
    <row r="8" spans="1:27" s="10" customFormat="1" x14ac:dyDescent="0.25">
      <c r="C8" s="12"/>
      <c r="D8" s="11" t="s">
        <v>3</v>
      </c>
      <c r="E8" s="11"/>
      <c r="F8" s="11" t="s">
        <v>4</v>
      </c>
      <c r="I8" s="12"/>
      <c r="J8" s="11" t="s">
        <v>3</v>
      </c>
      <c r="K8" s="11"/>
      <c r="L8" s="11" t="s">
        <v>4</v>
      </c>
      <c r="Q8" s="12" t="s">
        <v>11</v>
      </c>
      <c r="W8" s="12" t="s">
        <v>11</v>
      </c>
    </row>
    <row r="9" spans="1:27" s="10" customFormat="1" x14ac:dyDescent="0.25">
      <c r="C9" s="12"/>
      <c r="D9" s="11" t="s">
        <v>5</v>
      </c>
      <c r="E9" s="11"/>
      <c r="F9" s="11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ht="15" customHeight="1" x14ac:dyDescent="0.25">
      <c r="C10" s="12"/>
      <c r="D10" s="11" t="s">
        <v>6</v>
      </c>
      <c r="E10" s="11"/>
      <c r="F10" s="11" t="s">
        <v>6</v>
      </c>
      <c r="G10" s="11"/>
      <c r="I10" s="12"/>
      <c r="J10" s="11" t="s">
        <v>6</v>
      </c>
      <c r="K10" s="11"/>
      <c r="L10" s="11" t="s">
        <v>6</v>
      </c>
      <c r="M10" s="11"/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39">
        <f>+AVERAGE(EGSnrc!D11,Geant4!D11,Penelope!D11,MCNP!D11)</f>
        <v>33171.4</v>
      </c>
      <c r="E11" s="15"/>
      <c r="F11" s="39">
        <f>+AVERAGE(EGSnrc!F11,Geant4!F11,Penelope!F11,MCNP!F11)</f>
        <v>30883.824999999997</v>
      </c>
      <c r="G11" s="15"/>
      <c r="I11" s="12" t="s">
        <v>8</v>
      </c>
      <c r="J11" s="39">
        <f>+AVERAGE(EGSnrc!J11,Geant4!J11,Penelope!J11,MCNP!J11)</f>
        <v>33125.974999999999</v>
      </c>
      <c r="K11" s="15"/>
      <c r="L11" s="39">
        <f>+AVERAGE(EGSnrc!L11,Geant4!L11,Penelope!L11,MCNP!L11)</f>
        <v>30923.125</v>
      </c>
      <c r="M11" s="15"/>
      <c r="Q11" s="11" t="s">
        <v>13</v>
      </c>
      <c r="R11" s="11" t="s">
        <v>6</v>
      </c>
      <c r="S11" s="11"/>
      <c r="T11" s="11" t="s">
        <v>6</v>
      </c>
      <c r="U11" s="11"/>
      <c r="W11" s="11" t="s">
        <v>13</v>
      </c>
      <c r="X11" s="11" t="s">
        <v>6</v>
      </c>
      <c r="Y11" s="11"/>
      <c r="Z11" s="11" t="s">
        <v>6</v>
      </c>
      <c r="AA11" s="11"/>
    </row>
    <row r="12" spans="1:27" s="10" customFormat="1" x14ac:dyDescent="0.25">
      <c r="C12" s="12"/>
      <c r="I12" s="12"/>
      <c r="Q12" s="11">
        <v>5</v>
      </c>
      <c r="R12" s="39">
        <f>+AVERAGE(EGSnrc!R12,Geant4!R12,Penelope!R12,MCNP!R12)</f>
        <v>727.91729999999995</v>
      </c>
      <c r="S12" s="15"/>
      <c r="T12" s="39">
        <f>+AVERAGE(EGSnrc!T12,Geant4!T12,Penelope!T12,MCNP!T12)</f>
        <v>624.39867500000003</v>
      </c>
      <c r="U12" s="15"/>
      <c r="W12" s="11">
        <v>5</v>
      </c>
      <c r="X12" s="39">
        <f>+AVERAGE(EGSnrc!X12,Geant4!X12,Penelope!X12,MCNP!X12)</f>
        <v>858.99514999999997</v>
      </c>
      <c r="Y12" s="15"/>
      <c r="Z12" s="39">
        <f>+AVERAGE(EGSnrc!Z12,Geant4!Z12,Penelope!Z12,MCNP!Z12)</f>
        <v>746.24242499999991</v>
      </c>
      <c r="AA12" s="15"/>
    </row>
    <row r="13" spans="1:27" s="10" customFormat="1" x14ac:dyDescent="0.25">
      <c r="C13" s="12"/>
      <c r="D13" s="11" t="s">
        <v>3</v>
      </c>
      <c r="F13" s="11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11" t="s">
        <v>9</v>
      </c>
      <c r="F14" s="11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11" t="s">
        <v>6</v>
      </c>
      <c r="E15" s="11"/>
      <c r="F15" s="11" t="s">
        <v>6</v>
      </c>
      <c r="G15" s="11"/>
      <c r="I15" s="11" t="s">
        <v>10</v>
      </c>
      <c r="J15" s="11" t="s">
        <v>6</v>
      </c>
      <c r="K15" s="11"/>
      <c r="L15" s="11" t="s">
        <v>6</v>
      </c>
      <c r="M15" s="11"/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39">
        <f>+AVERAGE(EGSnrc!D16,Geant4!D16,Penelope!D16,MCNP!D16)</f>
        <v>27.010506249999999</v>
      </c>
      <c r="E16" s="15"/>
      <c r="F16" s="39">
        <f>+AVERAGE(EGSnrc!F16,Geant4!F16,Penelope!F16,MCNP!F16)</f>
        <v>33.0807985</v>
      </c>
      <c r="G16" s="15"/>
      <c r="I16" s="11">
        <v>1</v>
      </c>
      <c r="J16" s="39">
        <f>+AVERAGE(EGSnrc!J16,Geant4!J16,Penelope!J16,MCNP!J16)</f>
        <v>24.968184749999999</v>
      </c>
      <c r="K16" s="15"/>
      <c r="L16" s="39">
        <f>+AVERAGE(EGSnrc!L16,Geant4!L16,Penelope!L16,MCNP!L16)</f>
        <v>30.349944750000002</v>
      </c>
      <c r="M16" s="15"/>
      <c r="Q16" s="11" t="s">
        <v>13</v>
      </c>
      <c r="R16" s="11" t="s">
        <v>6</v>
      </c>
      <c r="S16" s="11"/>
      <c r="T16" s="11" t="s">
        <v>6</v>
      </c>
      <c r="U16" s="11"/>
      <c r="W16" s="11" t="s">
        <v>13</v>
      </c>
      <c r="X16" s="11" t="s">
        <v>6</v>
      </c>
      <c r="Y16" s="11"/>
      <c r="Z16" s="11" t="s">
        <v>6</v>
      </c>
      <c r="AA16" s="11"/>
    </row>
    <row r="17" spans="3:27" s="10" customFormat="1" x14ac:dyDescent="0.25">
      <c r="C17" s="11">
        <v>2</v>
      </c>
      <c r="D17" s="39">
        <f>+AVERAGE(EGSnrc!D17,Geant4!D17,Penelope!D17,MCNP!D17)</f>
        <v>27.003098250000001</v>
      </c>
      <c r="E17" s="15"/>
      <c r="F17" s="39">
        <f>+AVERAGE(EGSnrc!F17,Geant4!F17,Penelope!F17,MCNP!F17)</f>
        <v>25.475272</v>
      </c>
      <c r="G17" s="15"/>
      <c r="I17" s="11">
        <v>2</v>
      </c>
      <c r="J17" s="39">
        <f>+AVERAGE(EGSnrc!J17,Geant4!J17,Penelope!J17,MCNP!J17)</f>
        <v>24.950303750000003</v>
      </c>
      <c r="K17" s="15"/>
      <c r="L17" s="39">
        <f>+AVERAGE(EGSnrc!L17,Geant4!L17,Penelope!L17,MCNP!L17)</f>
        <v>23.517681749999998</v>
      </c>
      <c r="M17" s="15"/>
      <c r="Q17" s="11">
        <v>1</v>
      </c>
      <c r="R17" s="39">
        <f>+AVERAGE(EGSnrc!R17,Geant4!R17,Penelope!R17,MCNP!R17)</f>
        <v>26.772934999999997</v>
      </c>
      <c r="S17" s="15"/>
      <c r="T17" s="39">
        <f>+AVERAGE(EGSnrc!T17,Geant4!T17,Penelope!T17,MCNP!T17)</f>
        <v>32.184638499999998</v>
      </c>
      <c r="U17" s="15"/>
      <c r="W17" s="11">
        <v>1</v>
      </c>
      <c r="X17" s="39">
        <f>+AVERAGE(EGSnrc!X17,Geant4!X17,Penelope!X17,MCNP!X17)</f>
        <v>29.844777750000002</v>
      </c>
      <c r="Y17" s="15"/>
      <c r="Z17" s="39">
        <f>+AVERAGE(EGSnrc!Z17,Geant4!Z17,Penelope!Z17,MCNP!Z17)</f>
        <v>35.631978750000002</v>
      </c>
      <c r="AA17" s="15"/>
    </row>
    <row r="18" spans="3:27" s="10" customFormat="1" x14ac:dyDescent="0.25">
      <c r="C18" s="11">
        <v>3</v>
      </c>
      <c r="D18" s="39">
        <f>+AVERAGE(EGSnrc!D18,Geant4!D18,Penelope!D18,MCNP!D18)</f>
        <v>36.667359750000003</v>
      </c>
      <c r="E18" s="15"/>
      <c r="F18" s="39">
        <f>+AVERAGE(EGSnrc!F18,Geant4!F18,Penelope!F18,MCNP!F18)</f>
        <v>34.625707249999998</v>
      </c>
      <c r="G18" s="15"/>
      <c r="I18" s="11">
        <v>3</v>
      </c>
      <c r="J18" s="39">
        <f>+AVERAGE(EGSnrc!J18,Geant4!J18,Penelope!J18,MCNP!J18)</f>
        <v>33.52102</v>
      </c>
      <c r="K18" s="15"/>
      <c r="L18" s="39">
        <f>+AVERAGE(EGSnrc!L18,Geant4!L18,Penelope!L18,MCNP!L18)</f>
        <v>31.638450749999997</v>
      </c>
      <c r="M18" s="15"/>
      <c r="Q18" s="11">
        <v>2</v>
      </c>
      <c r="R18" s="39">
        <f>+AVERAGE(EGSnrc!R18,Geant4!R18,Penelope!R18,MCNP!R18)</f>
        <v>39.336280500000001</v>
      </c>
      <c r="S18" s="15"/>
      <c r="T18" s="39">
        <f>+AVERAGE(EGSnrc!T18,Geant4!T18,Penelope!T18,MCNP!T18)</f>
        <v>49.345165000000001</v>
      </c>
      <c r="U18" s="15"/>
      <c r="W18" s="11">
        <v>2</v>
      </c>
      <c r="X18" s="39">
        <f>+AVERAGE(EGSnrc!X18,Geant4!X18,Penelope!X18,MCNP!X18)</f>
        <v>43.317030500000001</v>
      </c>
      <c r="Y18" s="15"/>
      <c r="Z18" s="39">
        <f>+AVERAGE(EGSnrc!Z18,Geant4!Z18,Penelope!Z18,MCNP!Z18)</f>
        <v>54.027872250000001</v>
      </c>
      <c r="AA18" s="15"/>
    </row>
    <row r="19" spans="3:27" s="10" customFormat="1" x14ac:dyDescent="0.25">
      <c r="C19" s="11">
        <v>4</v>
      </c>
      <c r="D19" s="39">
        <f>+AVERAGE(EGSnrc!D19,Geant4!D19,Penelope!D19,MCNP!D19)</f>
        <v>27.00829525</v>
      </c>
      <c r="E19" s="15"/>
      <c r="F19" s="39">
        <f>+AVERAGE(EGSnrc!F19,Geant4!F19,Penelope!F19,MCNP!F19)</f>
        <v>25.505421250000001</v>
      </c>
      <c r="G19" s="15"/>
      <c r="I19" s="11">
        <v>4</v>
      </c>
      <c r="J19" s="39">
        <f>+AVERAGE(EGSnrc!J19,Geant4!J19,Penelope!J19,MCNP!J19)</f>
        <v>24.955902250000001</v>
      </c>
      <c r="K19" s="15"/>
      <c r="L19" s="39">
        <f>+AVERAGE(EGSnrc!L19,Geant4!L19,Penelope!L19,MCNP!L19)</f>
        <v>23.51560375</v>
      </c>
      <c r="M19" s="15"/>
      <c r="Q19" s="11">
        <v>3</v>
      </c>
      <c r="R19" s="39">
        <f>+AVERAGE(EGSnrc!R19,Geant4!R19,Penelope!R19,MCNP!R19)</f>
        <v>51.648725499999998</v>
      </c>
      <c r="S19" s="15"/>
      <c r="T19" s="39">
        <f>+AVERAGE(EGSnrc!T19,Geant4!T19,Penelope!T19,MCNP!T19)</f>
        <v>53.657099249999995</v>
      </c>
      <c r="U19" s="15"/>
      <c r="W19" s="11">
        <v>3</v>
      </c>
      <c r="X19" s="39">
        <f>+AVERAGE(EGSnrc!X19,Geant4!X19,Penelope!X19,MCNP!X19)</f>
        <v>56.278669999999998</v>
      </c>
      <c r="Y19" s="15"/>
      <c r="Z19" s="39">
        <f>+AVERAGE(EGSnrc!Z19,Geant4!Z19,Penelope!Z19,MCNP!Z19)</f>
        <v>58.674921749999996</v>
      </c>
      <c r="AA19" s="15"/>
    </row>
    <row r="20" spans="3:27" s="10" customFormat="1" x14ac:dyDescent="0.25">
      <c r="C20" s="11">
        <v>5</v>
      </c>
      <c r="D20" s="39">
        <f>+AVERAGE(EGSnrc!D20,Geant4!D20,Penelope!D20,MCNP!D20)</f>
        <v>27.00797275</v>
      </c>
      <c r="E20" s="15"/>
      <c r="F20" s="39">
        <f>+AVERAGE(EGSnrc!F20,Geant4!F20,Penelope!F20,MCNP!F20)</f>
        <v>9.790690249999999</v>
      </c>
      <c r="G20" s="15"/>
      <c r="I20" s="11">
        <v>5</v>
      </c>
      <c r="J20" s="39">
        <f>+AVERAGE(EGSnrc!J20,Geant4!J20,Penelope!J20,MCNP!J20)</f>
        <v>24.966116249999999</v>
      </c>
      <c r="K20" s="15"/>
      <c r="L20" s="39">
        <f>+AVERAGE(EGSnrc!L20,Geant4!L20,Penelope!L20,MCNP!L20)</f>
        <v>8.8986802500000017</v>
      </c>
      <c r="M20" s="15"/>
      <c r="Q20" s="11">
        <v>4</v>
      </c>
      <c r="R20" s="39">
        <f>+AVERAGE(EGSnrc!R20,Geant4!R20,Penelope!R20,MCNP!R20)</f>
        <v>63.7714675</v>
      </c>
      <c r="S20" s="15"/>
      <c r="T20" s="39">
        <f>+AVERAGE(EGSnrc!T20,Geant4!T20,Penelope!T20,MCNP!T20)</f>
        <v>67.105912499999988</v>
      </c>
      <c r="U20" s="15"/>
      <c r="W20" s="11">
        <v>4</v>
      </c>
      <c r="X20" s="39">
        <f>+AVERAGE(EGSnrc!X20,Geant4!X20,Penelope!X20,MCNP!X20)</f>
        <v>68.230577499999995</v>
      </c>
      <c r="Y20" s="15"/>
      <c r="Z20" s="39">
        <f>+AVERAGE(EGSnrc!Z20,Geant4!Z20,Penelope!Z20,MCNP!Z20)</f>
        <v>72.083067499999999</v>
      </c>
      <c r="AA20" s="15"/>
    </row>
    <row r="21" spans="3:27" s="10" customFormat="1" x14ac:dyDescent="0.25">
      <c r="C21" s="11">
        <v>6</v>
      </c>
      <c r="D21" s="39">
        <f>+AVERAGE(EGSnrc!D21,Geant4!D21,Penelope!D21,MCNP!D21)</f>
        <v>72.858790499999998</v>
      </c>
      <c r="E21" s="15"/>
      <c r="F21" s="39">
        <f>+AVERAGE(EGSnrc!F21,Geant4!F21,Penelope!F21,MCNP!F21)</f>
        <v>70.80499875000001</v>
      </c>
      <c r="G21" s="15"/>
      <c r="I21" s="11">
        <v>6</v>
      </c>
      <c r="J21" s="39">
        <f>+AVERAGE(EGSnrc!J21,Geant4!J21,Penelope!J21,MCNP!J21)</f>
        <v>72.701116500000012</v>
      </c>
      <c r="K21" s="15"/>
      <c r="L21" s="39">
        <f>+AVERAGE(EGSnrc!L21,Geant4!L21,Penelope!L21,MCNP!L21)</f>
        <v>70.526802500000002</v>
      </c>
      <c r="M21" s="15"/>
      <c r="Q21" s="11">
        <v>5</v>
      </c>
      <c r="R21" s="39">
        <f>+AVERAGE(EGSnrc!R21,Geant4!R21,Penelope!R21,MCNP!R21)</f>
        <v>116.5974075</v>
      </c>
      <c r="S21" s="15"/>
      <c r="T21" s="39">
        <f>+AVERAGE(EGSnrc!T21,Geant4!T21,Penelope!T21,MCNP!T21)</f>
        <v>97.662939999999992</v>
      </c>
      <c r="U21" s="15"/>
      <c r="W21" s="11">
        <v>5</v>
      </c>
      <c r="X21" s="39">
        <f>+AVERAGE(EGSnrc!X21,Geant4!X21,Penelope!X21,MCNP!X21)</f>
        <v>118.66124000000001</v>
      </c>
      <c r="Y21" s="15"/>
      <c r="Z21" s="39">
        <f>+AVERAGE(EGSnrc!Z21,Geant4!Z21,Penelope!Z21,MCNP!Z21)</f>
        <v>100.48773249999999</v>
      </c>
      <c r="AA21" s="15"/>
    </row>
    <row r="22" spans="3:27" s="10" customFormat="1" x14ac:dyDescent="0.25">
      <c r="C22" s="11">
        <v>7</v>
      </c>
      <c r="D22" s="39">
        <f>+AVERAGE(EGSnrc!D22,Geant4!D22,Penelope!D22,MCNP!D22)</f>
        <v>53.345096999999996</v>
      </c>
      <c r="E22" s="15"/>
      <c r="F22" s="39">
        <f>+AVERAGE(EGSnrc!F22,Geant4!F22,Penelope!F22,MCNP!F22)</f>
        <v>51.0616275</v>
      </c>
      <c r="G22" s="15"/>
      <c r="I22" s="11">
        <v>7</v>
      </c>
      <c r="J22" s="39">
        <f>+AVERAGE(EGSnrc!J22,Geant4!J22,Penelope!J22,MCNP!J22)</f>
        <v>49.988001999999994</v>
      </c>
      <c r="K22" s="15"/>
      <c r="L22" s="39">
        <f>+AVERAGE(EGSnrc!L22,Geant4!L22,Penelope!L22,MCNP!L22)</f>
        <v>47.738861</v>
      </c>
      <c r="M22" s="15"/>
      <c r="Q22" s="11">
        <v>6</v>
      </c>
      <c r="R22" s="39">
        <f>+AVERAGE(EGSnrc!R22,Geant4!R22,Penelope!R22,MCNP!R22)</f>
        <v>51.69011175</v>
      </c>
      <c r="S22" s="15"/>
      <c r="T22" s="39">
        <f>+AVERAGE(EGSnrc!T22,Geant4!T22,Penelope!T22,MCNP!T22)</f>
        <v>36.324468750000001</v>
      </c>
      <c r="U22" s="15"/>
      <c r="W22" s="11">
        <v>6</v>
      </c>
      <c r="X22" s="39">
        <f>+AVERAGE(EGSnrc!X22,Geant4!X22,Penelope!X22,MCNP!X22)</f>
        <v>56.24768375</v>
      </c>
      <c r="Y22" s="15"/>
      <c r="Z22" s="39">
        <f>+AVERAGE(EGSnrc!Z22,Geant4!Z22,Penelope!Z22,MCNP!Z22)</f>
        <v>40.203192250000001</v>
      </c>
      <c r="AA22" s="15"/>
    </row>
    <row r="23" spans="3:27" s="10" customFormat="1" x14ac:dyDescent="0.25">
      <c r="C23" s="11">
        <v>8</v>
      </c>
      <c r="D23" s="39">
        <f>+AVERAGE(EGSnrc!D23,Geant4!D23,Penelope!D23,MCNP!D23)</f>
        <v>23.832066000000001</v>
      </c>
      <c r="E23" s="15"/>
      <c r="F23" s="39">
        <f>+AVERAGE(EGSnrc!F23,Geant4!F23,Penelope!F23,MCNP!F23)</f>
        <v>22.276498499999999</v>
      </c>
      <c r="G23" s="15"/>
      <c r="I23" s="11">
        <v>8</v>
      </c>
      <c r="J23" s="39">
        <f>+AVERAGE(EGSnrc!J23,Geant4!J23,Penelope!J23,MCNP!J23)</f>
        <v>21.729506999999998</v>
      </c>
      <c r="K23" s="15"/>
      <c r="L23" s="39">
        <f>+AVERAGE(EGSnrc!L23,Geant4!L23,Penelope!L23,MCNP!L23)</f>
        <v>20.314266250000003</v>
      </c>
      <c r="M23" s="15"/>
      <c r="Q23" s="11">
        <v>7</v>
      </c>
      <c r="R23" s="39">
        <f>+AVERAGE(EGSnrc!R23,Geant4!R23,Penelope!R23,MCNP!R23)</f>
        <v>26.763294000000002</v>
      </c>
      <c r="S23" s="15"/>
      <c r="T23" s="39">
        <f>+AVERAGE(EGSnrc!T23,Geant4!T23,Penelope!T23,MCNP!T23)</f>
        <v>17.194885249999999</v>
      </c>
      <c r="U23" s="15"/>
      <c r="W23" s="11">
        <v>7</v>
      </c>
      <c r="X23" s="39">
        <f>+AVERAGE(EGSnrc!X23,Geant4!X23,Penelope!X23,MCNP!X23)</f>
        <v>29.8268685</v>
      </c>
      <c r="Y23" s="15"/>
      <c r="Z23" s="39">
        <f>+AVERAGE(EGSnrc!Z23,Geant4!Z23,Penelope!Z23,MCNP!Z23)</f>
        <v>19.749066499999998</v>
      </c>
      <c r="AA23" s="15"/>
    </row>
    <row r="24" spans="3:27" s="10" customFormat="1" x14ac:dyDescent="0.25">
      <c r="C24" s="11">
        <v>9</v>
      </c>
      <c r="D24" s="39">
        <f>+AVERAGE(EGSnrc!D24,Geant4!D24,Penelope!D24,MCNP!D24)</f>
        <v>14.595186249999999</v>
      </c>
      <c r="E24" s="15"/>
      <c r="F24" s="39">
        <f>+AVERAGE(EGSnrc!F24,Geant4!F24,Penelope!F24,MCNP!F24)</f>
        <v>13.544310249999999</v>
      </c>
      <c r="G24" s="15"/>
      <c r="I24" s="11">
        <v>9</v>
      </c>
      <c r="J24" s="39">
        <f>+AVERAGE(EGSnrc!J24,Geant4!J24,Penelope!J24,MCNP!J24)</f>
        <v>13.48181825</v>
      </c>
      <c r="K24" s="15"/>
      <c r="L24" s="39">
        <f>+AVERAGE(EGSnrc!L24,Geant4!L24,Penelope!L24,MCNP!L24)</f>
        <v>12.5093315</v>
      </c>
      <c r="M24" s="15"/>
      <c r="Q24" s="11"/>
      <c r="W24" s="11"/>
    </row>
    <row r="25" spans="3:27" s="10" customFormat="1" x14ac:dyDescent="0.25">
      <c r="C25" s="12"/>
      <c r="I25" s="12"/>
      <c r="Q25" s="12"/>
      <c r="R25" s="11" t="s">
        <v>3</v>
      </c>
      <c r="T25" s="11" t="s">
        <v>4</v>
      </c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I26" s="12" t="s">
        <v>11</v>
      </c>
      <c r="Q26" s="12"/>
      <c r="R26" s="11" t="s">
        <v>15</v>
      </c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11" t="s">
        <v>3</v>
      </c>
      <c r="F27" s="11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/>
      <c r="T27" s="11" t="s">
        <v>6</v>
      </c>
      <c r="U27" s="11"/>
      <c r="W27" s="11" t="s">
        <v>13</v>
      </c>
      <c r="X27" s="11" t="s">
        <v>6</v>
      </c>
      <c r="Y27" s="11"/>
      <c r="Z27" s="11" t="s">
        <v>6</v>
      </c>
      <c r="AA27" s="11"/>
    </row>
    <row r="28" spans="3:27" s="10" customFormat="1" x14ac:dyDescent="0.25">
      <c r="C28" s="12"/>
      <c r="D28" s="11" t="s">
        <v>12</v>
      </c>
      <c r="F28" s="11" t="s">
        <v>12</v>
      </c>
      <c r="I28" s="12"/>
      <c r="J28" s="11" t="s">
        <v>12</v>
      </c>
      <c r="L28" s="11" t="s">
        <v>12</v>
      </c>
      <c r="Q28" s="11">
        <v>1</v>
      </c>
      <c r="R28" s="39">
        <f>+AVERAGE(EGSnrc!R28,Geant4!R28,Penelope!R28,MCNP!R28)</f>
        <v>6.004459999999999</v>
      </c>
      <c r="S28" s="15"/>
      <c r="T28" s="39">
        <f>+AVERAGE(EGSnrc!T28,Geant4!T28,Penelope!T28,MCNP!T28)</f>
        <v>7.3470793333333333</v>
      </c>
      <c r="U28" s="15"/>
      <c r="W28" s="11">
        <v>1</v>
      </c>
      <c r="X28" s="39">
        <f>+AVERAGE(EGSnrc!X28,Geant4!X28,Penelope!X28,MCNP!X28)</f>
        <v>7.3030076666666659</v>
      </c>
      <c r="Y28" s="15"/>
      <c r="Z28" s="39">
        <f>+AVERAGE(EGSnrc!Z28,Geant4!Z28,Penelope!Z28,MCNP!Z28)</f>
        <v>8.8871336666666672</v>
      </c>
      <c r="AA28" s="15"/>
    </row>
    <row r="29" spans="3:27" s="10" customFormat="1" x14ac:dyDescent="0.25">
      <c r="C29" s="11" t="s">
        <v>13</v>
      </c>
      <c r="D29" s="11" t="s">
        <v>6</v>
      </c>
      <c r="E29" s="11"/>
      <c r="F29" s="11" t="s">
        <v>6</v>
      </c>
      <c r="G29" s="11"/>
      <c r="I29" s="11" t="s">
        <v>13</v>
      </c>
      <c r="J29" s="11" t="s">
        <v>6</v>
      </c>
      <c r="K29" s="11"/>
      <c r="L29" s="11" t="s">
        <v>6</v>
      </c>
      <c r="M29" s="11"/>
      <c r="Q29" s="11">
        <v>2</v>
      </c>
      <c r="R29" s="39">
        <f>+AVERAGE(EGSnrc!R29,Geant4!R29,Penelope!R29,MCNP!R29)</f>
        <v>10.13012</v>
      </c>
      <c r="S29" s="15"/>
      <c r="T29" s="39">
        <f>+AVERAGE(EGSnrc!T29,Geant4!T29,Penelope!T29,MCNP!T29)</f>
        <v>13.339993333333334</v>
      </c>
      <c r="U29" s="15"/>
      <c r="W29" s="11">
        <v>2</v>
      </c>
      <c r="X29" s="39">
        <f>+AVERAGE(EGSnrc!X29,Geant4!X29,Penelope!X29,MCNP!X29)</f>
        <v>12.32522</v>
      </c>
      <c r="Y29" s="15"/>
      <c r="Z29" s="39">
        <f>+AVERAGE(EGSnrc!Z29,Geant4!Z29,Penelope!Z29,MCNP!Z29)</f>
        <v>16.126173333333334</v>
      </c>
      <c r="AA29" s="15"/>
    </row>
    <row r="30" spans="3:27" s="10" customFormat="1" x14ac:dyDescent="0.25">
      <c r="C30" s="11">
        <v>1</v>
      </c>
      <c r="D30" s="39">
        <f>+AVERAGE(EGSnrc!D30,Geant4!D30,Penelope!D30,MCNP!D30)</f>
        <v>4.0469447499999998</v>
      </c>
      <c r="E30" s="15"/>
      <c r="F30" s="39">
        <f>+AVERAGE(EGSnrc!F30,Geant4!F30,Penelope!F30,MCNP!F30)</f>
        <v>176.90187500000002</v>
      </c>
      <c r="G30" s="15"/>
      <c r="I30" s="11">
        <v>1</v>
      </c>
      <c r="J30" s="39">
        <f>+AVERAGE(EGSnrc!J30,Geant4!J30,Penelope!J30,MCNP!J30)</f>
        <v>4.7937960000000004</v>
      </c>
      <c r="K30" s="15"/>
      <c r="L30" s="39">
        <f>+AVERAGE(EGSnrc!L30,Geant4!L30,Penelope!L30,MCNP!L30)</f>
        <v>175.715675</v>
      </c>
      <c r="M30" s="15"/>
      <c r="Q30" s="11">
        <v>3</v>
      </c>
      <c r="R30" s="39">
        <f>+AVERAGE(EGSnrc!R30,Geant4!R30,Penelope!R30,MCNP!R30)</f>
        <v>14.073846666666668</v>
      </c>
      <c r="S30" s="15"/>
      <c r="T30" s="39">
        <f>+AVERAGE(EGSnrc!T30,Geant4!T30,Penelope!T30,MCNP!T30)</f>
        <v>14.967576666666666</v>
      </c>
      <c r="U30" s="15"/>
      <c r="W30" s="11">
        <v>3</v>
      </c>
      <c r="X30" s="39">
        <f>+AVERAGE(EGSnrc!X30,Geant4!X30,Penelope!X30,MCNP!X30)</f>
        <v>17.243613333333332</v>
      </c>
      <c r="Y30" s="15"/>
      <c r="Z30" s="39">
        <f>+AVERAGE(EGSnrc!Z30,Geant4!Z30,Penelope!Z30,MCNP!Z30)</f>
        <v>18.418236666666669</v>
      </c>
      <c r="AA30" s="15"/>
    </row>
    <row r="31" spans="3:27" s="10" customFormat="1" x14ac:dyDescent="0.25">
      <c r="C31" s="11">
        <v>2</v>
      </c>
      <c r="D31" s="39">
        <f>+AVERAGE(EGSnrc!D31,Geant4!D31,Penelope!D31,MCNP!D31)</f>
        <v>4.1932394999999998</v>
      </c>
      <c r="E31" s="15"/>
      <c r="F31" s="39">
        <f>+AVERAGE(EGSnrc!F31,Geant4!F31,Penelope!F31,MCNP!F31)</f>
        <v>179.95874999999998</v>
      </c>
      <c r="G31" s="15"/>
      <c r="I31" s="11">
        <v>2</v>
      </c>
      <c r="J31" s="39">
        <f>+AVERAGE(EGSnrc!J31,Geant4!J31,Penelope!J31,MCNP!J31)</f>
        <v>4.9597742499999997</v>
      </c>
      <c r="K31" s="15"/>
      <c r="L31" s="39">
        <f>+AVERAGE(EGSnrc!L31,Geant4!L31,Penelope!L31,MCNP!L31)</f>
        <v>178.55240000000001</v>
      </c>
      <c r="M31" s="15"/>
      <c r="Q31" s="11">
        <v>4</v>
      </c>
      <c r="R31" s="39">
        <f>+AVERAGE(EGSnrc!R31,Geant4!R31,Penelope!R31,MCNP!R31)</f>
        <v>16.63334</v>
      </c>
      <c r="S31" s="15"/>
      <c r="T31" s="39">
        <f>+AVERAGE(EGSnrc!T31,Geant4!T31,Penelope!T31,MCNP!T31)</f>
        <v>18.180760000000003</v>
      </c>
      <c r="U31" s="15"/>
      <c r="W31" s="11">
        <v>4</v>
      </c>
      <c r="X31" s="39">
        <f>+AVERAGE(EGSnrc!X31,Geant4!X31,Penelope!X31,MCNP!X31)</f>
        <v>20.657590000000003</v>
      </c>
      <c r="Y31" s="15"/>
      <c r="Z31" s="39">
        <f>+AVERAGE(EGSnrc!Z31,Geant4!Z31,Penelope!Z31,MCNP!Z31)</f>
        <v>22.668303333333331</v>
      </c>
      <c r="AA31" s="15"/>
    </row>
    <row r="32" spans="3:27" s="10" customFormat="1" x14ac:dyDescent="0.25">
      <c r="C32" s="11">
        <v>3</v>
      </c>
      <c r="D32" s="39">
        <f>+AVERAGE(EGSnrc!D32,Geant4!D32,Penelope!D32,MCNP!D32)</f>
        <v>4.2626772500000003</v>
      </c>
      <c r="E32" s="15"/>
      <c r="F32" s="39">
        <f>+AVERAGE(EGSnrc!F32,Geant4!F32,Penelope!F32,MCNP!F32)</f>
        <v>4.0302057500000004</v>
      </c>
      <c r="G32" s="15"/>
      <c r="I32" s="11">
        <v>3</v>
      </c>
      <c r="J32" s="39">
        <f>+AVERAGE(EGSnrc!J32,Geant4!J32,Penelope!J32,MCNP!J32)</f>
        <v>5.0507650000000002</v>
      </c>
      <c r="K32" s="15"/>
      <c r="L32" s="39">
        <f>+AVERAGE(EGSnrc!L32,Geant4!L32,Penelope!L32,MCNP!L32)</f>
        <v>4.7904264999999997</v>
      </c>
      <c r="M32" s="15"/>
      <c r="Q32" s="11">
        <v>5</v>
      </c>
      <c r="R32" s="39">
        <f>+AVERAGE(EGSnrc!R32,Geant4!R32,Penelope!R32,MCNP!R32)</f>
        <v>15.306833333333335</v>
      </c>
      <c r="S32" s="15"/>
      <c r="T32" s="39">
        <f>+AVERAGE(EGSnrc!T32,Geant4!T32,Penelope!T32,MCNP!T32)</f>
        <v>12.07438</v>
      </c>
      <c r="U32" s="15"/>
      <c r="W32" s="11">
        <v>5</v>
      </c>
      <c r="X32" s="39">
        <f>+AVERAGE(EGSnrc!X32,Geant4!X32,Penelope!X32,MCNP!X32)</f>
        <v>20.351230000000001</v>
      </c>
      <c r="Y32" s="15"/>
      <c r="Z32" s="39">
        <f>+AVERAGE(EGSnrc!Z32,Geant4!Z32,Penelope!Z32,MCNP!Z32)</f>
        <v>16.390360000000001</v>
      </c>
      <c r="AA32" s="15"/>
    </row>
    <row r="33" spans="3:27" s="10" customFormat="1" x14ac:dyDescent="0.25">
      <c r="C33" s="11">
        <v>4</v>
      </c>
      <c r="D33" s="39">
        <f>+AVERAGE(EGSnrc!D33,Geant4!D33,Penelope!D33,MCNP!D33)</f>
        <v>4.3148482499999998</v>
      </c>
      <c r="E33" s="15"/>
      <c r="F33" s="39">
        <f>+AVERAGE(EGSnrc!F33,Geant4!F33,Penelope!F33,MCNP!F33)</f>
        <v>4.0669605000000004</v>
      </c>
      <c r="G33" s="15"/>
      <c r="I33" s="11">
        <v>4</v>
      </c>
      <c r="J33" s="39">
        <f>+AVERAGE(EGSnrc!J33,Geant4!J33,Penelope!J33,MCNP!J33)</f>
        <v>5.1047482500000001</v>
      </c>
      <c r="K33" s="15"/>
      <c r="L33" s="39">
        <f>+AVERAGE(EGSnrc!L33,Geant4!L33,Penelope!L33,MCNP!L33)</f>
        <v>4.8485149999999999</v>
      </c>
      <c r="M33" s="15"/>
      <c r="Q33" s="11">
        <v>6</v>
      </c>
      <c r="R33" s="39">
        <f>+AVERAGE(EGSnrc!R33,Geant4!R33,Penelope!R33,MCNP!R33)</f>
        <v>14.052276666666666</v>
      </c>
      <c r="S33" s="15"/>
      <c r="T33" s="39">
        <f>+AVERAGE(EGSnrc!T33,Geant4!T33,Penelope!T33,MCNP!T33)</f>
        <v>9.128070000000001</v>
      </c>
      <c r="U33" s="15"/>
      <c r="W33" s="11">
        <v>6</v>
      </c>
      <c r="X33" s="39">
        <f>+AVERAGE(EGSnrc!X33,Geant4!X33,Penelope!X33,MCNP!X33)</f>
        <v>17.224373333333332</v>
      </c>
      <c r="Y33" s="15"/>
      <c r="Z33" s="39">
        <f>+AVERAGE(EGSnrc!Z33,Geant4!Z33,Penelope!Z33,MCNP!Z33)</f>
        <v>11.461203333333332</v>
      </c>
      <c r="AA33" s="15"/>
    </row>
    <row r="34" spans="3:27" s="10" customFormat="1" x14ac:dyDescent="0.25">
      <c r="C34" s="11">
        <v>5</v>
      </c>
      <c r="D34" s="39">
        <f>+AVERAGE(EGSnrc!D34,Geant4!D34,Penelope!D34,MCNP!D34)</f>
        <v>4.3628300000000007</v>
      </c>
      <c r="E34" s="15"/>
      <c r="F34" s="39">
        <f>+AVERAGE(EGSnrc!F34,Geant4!F34,Penelope!F34,MCNP!F34)</f>
        <v>3.7254482499999999</v>
      </c>
      <c r="G34" s="15"/>
      <c r="I34" s="11">
        <v>5</v>
      </c>
      <c r="J34" s="39">
        <f>+AVERAGE(EGSnrc!J34,Geant4!J34,Penelope!J34,MCNP!J34)</f>
        <v>5.1439339999999998</v>
      </c>
      <c r="K34" s="15"/>
      <c r="L34" s="39">
        <f>+AVERAGE(EGSnrc!L34,Geant4!L34,Penelope!L34,MCNP!L34)</f>
        <v>4.4556570000000004</v>
      </c>
      <c r="M34" s="15"/>
      <c r="Q34" s="11">
        <v>7</v>
      </c>
      <c r="R34" s="39">
        <f>+AVERAGE(EGSnrc!R34,Geant4!R34,Penelope!R34,MCNP!R34)</f>
        <v>6.0017463333333341</v>
      </c>
      <c r="S34" s="15"/>
      <c r="T34" s="39">
        <f>+AVERAGE(EGSnrc!T34,Geant4!T34,Penelope!T34,MCNP!T34)</f>
        <v>3.6869316666666667</v>
      </c>
      <c r="U34" s="15"/>
      <c r="W34" s="11">
        <v>7</v>
      </c>
      <c r="X34" s="39">
        <f>+AVERAGE(EGSnrc!X34,Geant4!X34,Penelope!X34,MCNP!X34)</f>
        <v>7.3089820000000003</v>
      </c>
      <c r="Y34" s="15"/>
      <c r="Z34" s="39">
        <f>+AVERAGE(EGSnrc!Z34,Geant4!Z34,Penelope!Z34,MCNP!Z34)</f>
        <v>4.6319819999999998</v>
      </c>
      <c r="AA34" s="15"/>
    </row>
    <row r="35" spans="3:27" s="10" customFormat="1" x14ac:dyDescent="0.25">
      <c r="C35" s="11">
        <v>6</v>
      </c>
      <c r="D35" s="39">
        <f>+AVERAGE(EGSnrc!D35,Geant4!D35,Penelope!D35,MCNP!D35)</f>
        <v>4.2630317499999997</v>
      </c>
      <c r="E35" s="15"/>
      <c r="F35" s="39">
        <f>+AVERAGE(EGSnrc!F35,Geant4!F35,Penelope!F35,MCNP!F35)</f>
        <v>3.3361264999999998</v>
      </c>
      <c r="G35" s="15"/>
      <c r="I35" s="11">
        <v>6</v>
      </c>
      <c r="J35" s="39">
        <f>+AVERAGE(EGSnrc!J35,Geant4!J35,Penelope!J35,MCNP!J35)</f>
        <v>5.0420342500000004</v>
      </c>
      <c r="K35" s="15"/>
      <c r="L35" s="39">
        <f>+AVERAGE(EGSnrc!L35,Geant4!L35,Penelope!L35,MCNP!L35)</f>
        <v>4.0106857500000004</v>
      </c>
      <c r="M35" s="15"/>
      <c r="Q35" s="12"/>
      <c r="W35" s="12"/>
    </row>
    <row r="36" spans="3:27" s="10" customFormat="1" x14ac:dyDescent="0.25">
      <c r="C36" s="11">
        <v>7</v>
      </c>
      <c r="D36" s="39">
        <f>+AVERAGE(EGSnrc!D36,Geant4!D36,Penelope!D36,MCNP!D36)</f>
        <v>4.0404464999999998</v>
      </c>
      <c r="E36" s="15"/>
      <c r="F36" s="39">
        <f>+AVERAGE(EGSnrc!F36,Geant4!F36,Penelope!F36,MCNP!F36)</f>
        <v>2.9047750000000003</v>
      </c>
      <c r="G36" s="15"/>
      <c r="I36" s="11">
        <v>7</v>
      </c>
      <c r="J36" s="39">
        <f>+AVERAGE(EGSnrc!J36,Geant4!J36,Penelope!J36,MCNP!J36)</f>
        <v>4.8006112500000002</v>
      </c>
      <c r="K36" s="15"/>
      <c r="L36" s="39">
        <f>+AVERAGE(EGSnrc!L36,Geant4!L36,Penelope!L36,MCNP!L36)</f>
        <v>3.5148117500000002</v>
      </c>
      <c r="M36" s="15"/>
      <c r="Q36" s="12"/>
      <c r="R36" s="11" t="s">
        <v>3</v>
      </c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I37" s="12"/>
      <c r="Q37" s="12"/>
      <c r="R37" s="11" t="s">
        <v>16</v>
      </c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11" t="s">
        <v>3</v>
      </c>
      <c r="F38" s="11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/>
      <c r="T38" s="11" t="s">
        <v>6</v>
      </c>
      <c r="U38" s="11"/>
      <c r="W38" s="11" t="s">
        <v>13</v>
      </c>
      <c r="X38" s="11" t="s">
        <v>6</v>
      </c>
      <c r="Y38" s="11"/>
      <c r="Z38" s="11" t="s">
        <v>6</v>
      </c>
      <c r="AA38" s="11"/>
    </row>
    <row r="39" spans="3:27" s="10" customFormat="1" x14ac:dyDescent="0.25">
      <c r="C39" s="12"/>
      <c r="D39" s="11" t="s">
        <v>14</v>
      </c>
      <c r="F39" s="11" t="s">
        <v>14</v>
      </c>
      <c r="I39" s="12"/>
      <c r="J39" s="11" t="s">
        <v>14</v>
      </c>
      <c r="L39" s="11" t="s">
        <v>14</v>
      </c>
      <c r="Q39" s="11">
        <v>1</v>
      </c>
      <c r="R39" s="39">
        <f>+AVERAGE(EGSnrc!R39,Geant4!R39,Penelope!R39,MCNP!R39)</f>
        <v>0.89860133333333325</v>
      </c>
      <c r="S39" s="15"/>
      <c r="T39" s="39">
        <f>+AVERAGE(EGSnrc!T39,Geant4!T39,Penelope!T39,MCNP!T39)</f>
        <v>1.0316920000000001</v>
      </c>
      <c r="U39" s="15"/>
      <c r="W39" s="11">
        <v>1</v>
      </c>
      <c r="X39" s="39">
        <f>+AVERAGE(EGSnrc!X39,Geant4!X39,Penelope!X39,MCNP!X39)</f>
        <v>0.71207133333333328</v>
      </c>
      <c r="Y39" s="15"/>
      <c r="Z39" s="39">
        <f>+AVERAGE(EGSnrc!Z39,Geant4!Z39,Penelope!Z39,MCNP!Z39)</f>
        <v>0.81207333333333331</v>
      </c>
      <c r="AA39" s="15"/>
    </row>
    <row r="40" spans="3:27" s="10" customFormat="1" x14ac:dyDescent="0.25">
      <c r="C40" s="11" t="s">
        <v>13</v>
      </c>
      <c r="D40" s="11" t="s">
        <v>6</v>
      </c>
      <c r="E40" s="11"/>
      <c r="F40" s="11" t="s">
        <v>6</v>
      </c>
      <c r="G40" s="11"/>
      <c r="I40" s="11" t="s">
        <v>13</v>
      </c>
      <c r="J40" s="11" t="s">
        <v>6</v>
      </c>
      <c r="K40" s="11"/>
      <c r="L40" s="11" t="s">
        <v>6</v>
      </c>
      <c r="M40" s="11"/>
      <c r="Q40" s="11">
        <v>2</v>
      </c>
      <c r="R40" s="39">
        <f>+AVERAGE(EGSnrc!R40,Geant4!R40,Penelope!R40,MCNP!R40)</f>
        <v>2.2259773333333333</v>
      </c>
      <c r="S40" s="15"/>
      <c r="T40" s="39">
        <f>+AVERAGE(EGSnrc!T40,Geant4!T40,Penelope!T40,MCNP!T40)</f>
        <v>2.6949066666666663</v>
      </c>
      <c r="U40" s="15"/>
      <c r="W40" s="11">
        <v>2</v>
      </c>
      <c r="X40" s="39">
        <f>+AVERAGE(EGSnrc!X40,Geant4!X40,Penelope!X40,MCNP!X40)</f>
        <v>1.8558406666666667</v>
      </c>
      <c r="Y40" s="15"/>
      <c r="Z40" s="39">
        <f>+AVERAGE(EGSnrc!Z40,Geant4!Z40,Penelope!Z40,MCNP!Z40)</f>
        <v>2.2331963333333333</v>
      </c>
      <c r="AA40" s="15"/>
    </row>
    <row r="41" spans="3:27" s="10" customFormat="1" x14ac:dyDescent="0.25">
      <c r="C41" s="11">
        <v>1</v>
      </c>
      <c r="D41" s="39">
        <f>+AVERAGE(EGSnrc!D41,Geant4!D41,Penelope!D41,MCNP!D41)</f>
        <v>4.1411947500000004</v>
      </c>
      <c r="E41" s="15"/>
      <c r="F41" s="39">
        <f>+AVERAGE(EGSnrc!F41,Geant4!F41,Penelope!F41,MCNP!F41)</f>
        <v>10.429677250000001</v>
      </c>
      <c r="G41" s="15"/>
      <c r="I41" s="11">
        <v>1</v>
      </c>
      <c r="J41" s="39">
        <f>+AVERAGE(EGSnrc!J41,Geant4!J41,Penelope!J41,MCNP!J41)</f>
        <v>4.6436272499999998</v>
      </c>
      <c r="K41" s="15"/>
      <c r="L41" s="39">
        <f>+AVERAGE(EGSnrc!L41,Geant4!L41,Penelope!L41,MCNP!L41)</f>
        <v>10.654281000000001</v>
      </c>
      <c r="M41" s="15"/>
      <c r="Q41" s="11">
        <v>3</v>
      </c>
      <c r="R41" s="39">
        <f>+AVERAGE(EGSnrc!R41,Geant4!R41,Penelope!R41,MCNP!R41)</f>
        <v>5.1355573333333338</v>
      </c>
      <c r="S41" s="15"/>
      <c r="T41" s="39">
        <f>+AVERAGE(EGSnrc!T41,Geant4!T41,Penelope!T41,MCNP!T41)</f>
        <v>5.2547189999999997</v>
      </c>
      <c r="U41" s="15"/>
      <c r="W41" s="11">
        <v>3</v>
      </c>
      <c r="X41" s="39">
        <f>+AVERAGE(EGSnrc!X41,Geant4!X41,Penelope!X41,MCNP!X41)</f>
        <v>4.3453100000000004</v>
      </c>
      <c r="Y41" s="15"/>
      <c r="Z41" s="39">
        <f>+AVERAGE(EGSnrc!Z41,Geant4!Z41,Penelope!Z41,MCNP!Z41)</f>
        <v>4.4371856666666663</v>
      </c>
      <c r="AA41" s="15"/>
    </row>
    <row r="42" spans="3:27" s="10" customFormat="1" x14ac:dyDescent="0.25">
      <c r="C42" s="11">
        <v>2</v>
      </c>
      <c r="D42" s="39">
        <f>+AVERAGE(EGSnrc!D42,Geant4!D42,Penelope!D42,MCNP!D42)</f>
        <v>7.9614725000000011</v>
      </c>
      <c r="E42" s="15"/>
      <c r="F42" s="39">
        <f>+AVERAGE(EGSnrc!F42,Geant4!F42,Penelope!F42,MCNP!F42)</f>
        <v>18.250911000000002</v>
      </c>
      <c r="G42" s="15"/>
      <c r="I42" s="11">
        <v>2</v>
      </c>
      <c r="J42" s="39">
        <f>+AVERAGE(EGSnrc!J42,Geant4!J42,Penelope!J42,MCNP!J42)</f>
        <v>8.9445872500000014</v>
      </c>
      <c r="K42" s="15"/>
      <c r="L42" s="39">
        <f>+AVERAGE(EGSnrc!L42,Geant4!L42,Penelope!L42,MCNP!L42)</f>
        <v>18.769679500000002</v>
      </c>
      <c r="M42" s="15"/>
      <c r="Q42" s="11">
        <v>4</v>
      </c>
      <c r="R42" s="39">
        <f>+AVERAGE(EGSnrc!R42,Geant4!R42,Penelope!R42,MCNP!R42)</f>
        <v>10.968746666666666</v>
      </c>
      <c r="S42" s="15"/>
      <c r="T42" s="39">
        <f>+AVERAGE(EGSnrc!T42,Geant4!T42,Penelope!T42,MCNP!T42)</f>
        <v>11.453950000000001</v>
      </c>
      <c r="U42" s="15"/>
      <c r="W42" s="11">
        <v>4</v>
      </c>
      <c r="X42" s="39">
        <f>+AVERAGE(EGSnrc!X42,Geant4!X42,Penelope!X42,MCNP!X42)</f>
        <v>9.2670166666666685</v>
      </c>
      <c r="Y42" s="15"/>
      <c r="Z42" s="39">
        <f>+AVERAGE(EGSnrc!Z42,Geant4!Z42,Penelope!Z42,MCNP!Z42)</f>
        <v>9.6512766666666661</v>
      </c>
      <c r="AA42" s="15"/>
    </row>
    <row r="43" spans="3:27" s="10" customFormat="1" x14ac:dyDescent="0.25">
      <c r="C43" s="11">
        <v>3</v>
      </c>
      <c r="D43" s="39">
        <f>+AVERAGE(EGSnrc!D43,Geant4!D43,Penelope!D43,MCNP!D43)</f>
        <v>12.736727500000001</v>
      </c>
      <c r="E43" s="15"/>
      <c r="F43" s="39">
        <f>+AVERAGE(EGSnrc!F43,Geant4!F43,Penelope!F43,MCNP!F43)</f>
        <v>14.696415999999999</v>
      </c>
      <c r="G43" s="15"/>
      <c r="I43" s="11">
        <v>3</v>
      </c>
      <c r="J43" s="39">
        <f>+AVERAGE(EGSnrc!J43,Geant4!J43,Penelope!J43,MCNP!J43)</f>
        <v>14.214511000000002</v>
      </c>
      <c r="K43" s="15"/>
      <c r="L43" s="39">
        <f>+AVERAGE(EGSnrc!L43,Geant4!L43,Penelope!L43,MCNP!L43)</f>
        <v>16.130144749999999</v>
      </c>
      <c r="M43" s="15"/>
      <c r="Q43" s="11">
        <v>5</v>
      </c>
      <c r="R43" s="39">
        <f>+AVERAGE(EGSnrc!R43,Geant4!R43,Penelope!R43,MCNP!R43)</f>
        <v>59.695493333333332</v>
      </c>
      <c r="S43" s="15"/>
      <c r="T43" s="39">
        <f>+AVERAGE(EGSnrc!T43,Geant4!T43,Penelope!T43,MCNP!T43)</f>
        <v>50.479516666666676</v>
      </c>
      <c r="U43" s="15"/>
      <c r="W43" s="11">
        <v>5</v>
      </c>
      <c r="X43" s="39">
        <f>+AVERAGE(EGSnrc!X43,Geant4!X43,Penelope!X43,MCNP!X43)</f>
        <v>54.868653333333327</v>
      </c>
      <c r="Y43" s="15"/>
      <c r="Z43" s="39">
        <f>+AVERAGE(EGSnrc!Z43,Geant4!Z43,Penelope!Z43,MCNP!Z43)</f>
        <v>46.976423333333322</v>
      </c>
      <c r="AA43" s="15"/>
    </row>
    <row r="44" spans="3:27" s="10" customFormat="1" x14ac:dyDescent="0.25">
      <c r="C44" s="11">
        <v>4</v>
      </c>
      <c r="D44" s="39">
        <f>+AVERAGE(EGSnrc!D44,Geant4!D44,Penelope!D44,MCNP!D44)</f>
        <v>14.17689575</v>
      </c>
      <c r="E44" s="15"/>
      <c r="F44" s="39">
        <f>+AVERAGE(EGSnrc!F44,Geant4!F44,Penelope!F44,MCNP!F44)</f>
        <v>16.352727250000001</v>
      </c>
      <c r="G44" s="15"/>
      <c r="I44" s="11">
        <v>4</v>
      </c>
      <c r="J44" s="39">
        <f>+AVERAGE(EGSnrc!J44,Geant4!J44,Penelope!J44,MCNP!J44)</f>
        <v>15.863083749999999</v>
      </c>
      <c r="K44" s="15"/>
      <c r="L44" s="39">
        <f>+AVERAGE(EGSnrc!L44,Geant4!L44,Penelope!L44,MCNP!L44)</f>
        <v>17.982481249999999</v>
      </c>
      <c r="M44" s="15"/>
      <c r="Q44" s="11">
        <v>6</v>
      </c>
      <c r="R44" s="39">
        <f>+AVERAGE(EGSnrc!R44,Geant4!R44,Penelope!R44,MCNP!R44)</f>
        <v>5.1466223333333332</v>
      </c>
      <c r="S44" s="15"/>
      <c r="T44" s="39">
        <f>+AVERAGE(EGSnrc!T44,Geant4!T44,Penelope!T44,MCNP!T44)</f>
        <v>3.9914416666666668</v>
      </c>
      <c r="U44" s="15"/>
      <c r="W44" s="11">
        <v>6</v>
      </c>
      <c r="X44" s="39">
        <f>+AVERAGE(EGSnrc!X44,Geant4!X44,Penelope!X44,MCNP!X44)</f>
        <v>4.3457416666666662</v>
      </c>
      <c r="Y44" s="15"/>
      <c r="Z44" s="39">
        <f>+AVERAGE(EGSnrc!Z44,Geant4!Z44,Penelope!Z44,MCNP!Z44)</f>
        <v>3.4096463333333333</v>
      </c>
      <c r="AA44" s="15"/>
    </row>
    <row r="45" spans="3:27" s="10" customFormat="1" x14ac:dyDescent="0.25">
      <c r="C45" s="11">
        <v>5</v>
      </c>
      <c r="D45" s="39">
        <f>+AVERAGE(EGSnrc!D45,Geant4!D45,Penelope!D45,MCNP!D45)</f>
        <v>15.838211749999999</v>
      </c>
      <c r="E45" s="15"/>
      <c r="F45" s="39">
        <f>+AVERAGE(EGSnrc!F45,Geant4!F45,Penelope!F45,MCNP!F45)</f>
        <v>14.817638500000001</v>
      </c>
      <c r="G45" s="15"/>
      <c r="I45" s="11">
        <v>5</v>
      </c>
      <c r="J45" s="39">
        <f>+AVERAGE(EGSnrc!J45,Geant4!J45,Penelope!J45,MCNP!J45)</f>
        <v>17.761929000000002</v>
      </c>
      <c r="K45" s="15"/>
      <c r="L45" s="39">
        <f>+AVERAGE(EGSnrc!L45,Geant4!L45,Penelope!L45,MCNP!L45)</f>
        <v>16.636972249999999</v>
      </c>
      <c r="M45" s="15"/>
      <c r="Q45" s="11">
        <v>7</v>
      </c>
      <c r="R45" s="39">
        <f>+AVERAGE(EGSnrc!R45,Geant4!R45,Penelope!R45,MCNP!R45)</f>
        <v>0.89813366666666672</v>
      </c>
      <c r="S45" s="15"/>
      <c r="T45" s="39">
        <f>+AVERAGE(EGSnrc!T45,Geant4!T45,Penelope!T45,MCNP!T45)</f>
        <v>0.64969500000000002</v>
      </c>
      <c r="U45" s="15"/>
      <c r="W45" s="11">
        <v>7</v>
      </c>
      <c r="X45" s="39">
        <f>+AVERAGE(EGSnrc!X45,Geant4!X45,Penelope!X45,MCNP!X45)</f>
        <v>0.71403066666666659</v>
      </c>
      <c r="Y45" s="15"/>
      <c r="Z45" s="39">
        <f>+AVERAGE(EGSnrc!Z45,Geant4!Z45,Penelope!Z45,MCNP!Z45)</f>
        <v>0.53543366666666659</v>
      </c>
      <c r="AA45" s="15"/>
    </row>
    <row r="46" spans="3:27" s="10" customFormat="1" x14ac:dyDescent="0.25">
      <c r="C46" s="11">
        <v>6</v>
      </c>
      <c r="D46" s="39">
        <f>+AVERAGE(EGSnrc!D46,Geant4!D46,Penelope!D46,MCNP!D46)</f>
        <v>12.751682500000001</v>
      </c>
      <c r="E46" s="15"/>
      <c r="F46" s="39">
        <f>+AVERAGE(EGSnrc!F46,Geant4!F46,Penelope!F46,MCNP!F46)</f>
        <v>10.166990499999999</v>
      </c>
      <c r="G46" s="15"/>
      <c r="I46" s="11">
        <v>6</v>
      </c>
      <c r="J46" s="39">
        <f>+AVERAGE(EGSnrc!J46,Geant4!J46,Penelope!J46,MCNP!J46)</f>
        <v>14.229826500000001</v>
      </c>
      <c r="K46" s="15"/>
      <c r="L46" s="39">
        <f>+AVERAGE(EGSnrc!L46,Geant4!L46,Penelope!L46,MCNP!L46)</f>
        <v>11.474537</v>
      </c>
      <c r="M46" s="15"/>
      <c r="Q46" s="12"/>
      <c r="W46" s="12"/>
    </row>
    <row r="47" spans="3:27" s="10" customFormat="1" x14ac:dyDescent="0.25">
      <c r="C47" s="11">
        <v>7</v>
      </c>
      <c r="D47" s="39">
        <f>+AVERAGE(EGSnrc!D47,Geant4!D47,Penelope!D47,MCNP!D47)</f>
        <v>4.1417514999999998</v>
      </c>
      <c r="E47" s="15"/>
      <c r="F47" s="39">
        <f>+AVERAGE(EGSnrc!F47,Geant4!F47,Penelope!F47,MCNP!F47)</f>
        <v>2.6910617499999998</v>
      </c>
      <c r="G47" s="15"/>
      <c r="I47" s="11">
        <v>7</v>
      </c>
      <c r="J47" s="39">
        <f>+AVERAGE(EGSnrc!J47,Geant4!J47,Penelope!J47,MCNP!J47)</f>
        <v>4.6490922499999998</v>
      </c>
      <c r="K47" s="15"/>
      <c r="L47" s="39">
        <f>+AVERAGE(EGSnrc!L47,Geant4!L47,Penelope!L47,MCNP!L47)</f>
        <v>3.0893189999999997</v>
      </c>
      <c r="M47" s="15"/>
      <c r="Q47" s="12"/>
      <c r="R47" s="11" t="s">
        <v>3</v>
      </c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I48" s="11"/>
      <c r="Q48" s="12"/>
      <c r="R48" s="11" t="s">
        <v>17</v>
      </c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11" t="s">
        <v>3</v>
      </c>
      <c r="F49" s="11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/>
      <c r="T49" s="11" t="s">
        <v>6</v>
      </c>
      <c r="U49" s="11"/>
      <c r="W49" s="11" t="s">
        <v>13</v>
      </c>
      <c r="X49" s="11" t="s">
        <v>6</v>
      </c>
      <c r="Y49" s="11"/>
      <c r="Z49" s="11" t="s">
        <v>6</v>
      </c>
      <c r="AA49" s="11"/>
    </row>
    <row r="50" spans="3:27" s="10" customFormat="1" x14ac:dyDescent="0.25">
      <c r="C50" s="12"/>
      <c r="D50" s="11" t="s">
        <v>15</v>
      </c>
      <c r="F50" s="11" t="s">
        <v>15</v>
      </c>
      <c r="I50" s="12"/>
      <c r="J50" s="11" t="s">
        <v>15</v>
      </c>
      <c r="L50" s="11" t="s">
        <v>15</v>
      </c>
      <c r="Q50" s="11">
        <v>1</v>
      </c>
      <c r="R50" s="39">
        <f>+AVERAGE(EGSnrc!R50,Geant4!R50,Penelope!R50,MCNP!R50)</f>
        <v>19.754313333333332</v>
      </c>
      <c r="S50" s="15"/>
      <c r="T50" s="39">
        <f>+AVERAGE(EGSnrc!T50,Geant4!T50,Penelope!T50,MCNP!T50)</f>
        <v>23.671303333333338</v>
      </c>
      <c r="U50" s="15"/>
      <c r="W50" s="11">
        <v>1</v>
      </c>
      <c r="X50" s="39">
        <f>+AVERAGE(EGSnrc!X50,Geant4!X50,Penelope!X50,MCNP!X50)</f>
        <v>21.713223333333332</v>
      </c>
      <c r="Y50" s="15"/>
      <c r="Z50" s="39">
        <f>+AVERAGE(EGSnrc!Z50,Geant4!Z50,Penelope!Z50,MCNP!Z50)</f>
        <v>25.805076666666668</v>
      </c>
      <c r="AA50" s="15"/>
    </row>
    <row r="51" spans="3:27" s="10" customFormat="1" x14ac:dyDescent="0.25">
      <c r="C51" s="11" t="s">
        <v>13</v>
      </c>
      <c r="D51" s="11" t="s">
        <v>6</v>
      </c>
      <c r="E51" s="11"/>
      <c r="F51" s="11" t="s">
        <v>6</v>
      </c>
      <c r="G51" s="11"/>
      <c r="I51" s="11" t="s">
        <v>13</v>
      </c>
      <c r="J51" s="11" t="s">
        <v>6</v>
      </c>
      <c r="K51" s="11"/>
      <c r="L51" s="11" t="s">
        <v>6</v>
      </c>
      <c r="M51" s="11"/>
      <c r="Q51" s="11">
        <v>2</v>
      </c>
      <c r="R51" s="39">
        <f>+AVERAGE(EGSnrc!R51,Geant4!R51,Penelope!R51,MCNP!R51)</f>
        <v>26.859376666666666</v>
      </c>
      <c r="S51" s="15"/>
      <c r="T51" s="39">
        <f>+AVERAGE(EGSnrc!T51,Geant4!T51,Penelope!T51,MCNP!T51)</f>
        <v>33.176363333333335</v>
      </c>
      <c r="U51" s="15"/>
      <c r="W51" s="11">
        <v>2</v>
      </c>
      <c r="X51" s="39">
        <f>+AVERAGE(EGSnrc!X51,Geant4!X51,Penelope!X51,MCNP!X51)</f>
        <v>29.000433333333334</v>
      </c>
      <c r="Y51" s="15"/>
      <c r="Z51" s="39">
        <f>+AVERAGE(EGSnrc!Z51,Geant4!Z51,Penelope!Z51,MCNP!Z51)</f>
        <v>35.537150000000004</v>
      </c>
      <c r="AA51" s="15"/>
    </row>
    <row r="52" spans="3:27" s="10" customFormat="1" x14ac:dyDescent="0.25">
      <c r="C52" s="11">
        <v>1</v>
      </c>
      <c r="D52" s="39">
        <f>+AVERAGE(EGSnrc!D52,Geant4!D52,Penelope!D52,MCNP!D52)</f>
        <v>0.94239400000000006</v>
      </c>
      <c r="E52" s="15"/>
      <c r="F52" s="39">
        <f>+AVERAGE(EGSnrc!F52,Geant4!F52,Penelope!F52,MCNP!F52)</f>
        <v>3.5658273333333335</v>
      </c>
      <c r="G52" s="15"/>
      <c r="I52" s="11">
        <v>1</v>
      </c>
      <c r="J52" s="39">
        <f>+AVERAGE(EGSnrc!J52,Geant4!J52,Penelope!J52,MCNP!J52)</f>
        <v>1.1771446666666667</v>
      </c>
      <c r="K52" s="15"/>
      <c r="L52" s="39">
        <f>+AVERAGE(EGSnrc!L52,Geant4!L52,Penelope!L52,MCNP!L52)</f>
        <v>3.8318603333333332</v>
      </c>
      <c r="M52" s="15"/>
      <c r="Q52" s="11">
        <v>3</v>
      </c>
      <c r="R52" s="39">
        <f>+AVERAGE(EGSnrc!R52,Geant4!R52,Penelope!R52,MCNP!R52)</f>
        <v>32.297536666666673</v>
      </c>
      <c r="S52" s="15"/>
      <c r="T52" s="39">
        <f>+AVERAGE(EGSnrc!T52,Geant4!T52,Penelope!T52,MCNP!T52)</f>
        <v>33.282403333333328</v>
      </c>
      <c r="U52" s="15"/>
      <c r="W52" s="11">
        <v>3</v>
      </c>
      <c r="X52" s="39">
        <f>+AVERAGE(EGSnrc!X52,Geant4!X52,Penelope!X52,MCNP!X52)</f>
        <v>34.505920000000003</v>
      </c>
      <c r="Y52" s="15"/>
      <c r="Z52" s="39">
        <f>+AVERAGE(EGSnrc!Z52,Geant4!Z52,Penelope!Z52,MCNP!Z52)</f>
        <v>35.624369999999999</v>
      </c>
      <c r="AA52" s="15"/>
    </row>
    <row r="53" spans="3:27" s="10" customFormat="1" x14ac:dyDescent="0.25">
      <c r="C53" s="11">
        <v>2</v>
      </c>
      <c r="D53" s="39">
        <f>+AVERAGE(EGSnrc!D53,Geant4!D53,Penelope!D53,MCNP!D53)</f>
        <v>1.744896</v>
      </c>
      <c r="E53" s="15"/>
      <c r="F53" s="39">
        <f>+AVERAGE(EGSnrc!F53,Geant4!F53,Penelope!F53,MCNP!F53)</f>
        <v>6.3337353333333333</v>
      </c>
      <c r="G53" s="15"/>
      <c r="I53" s="11">
        <v>2</v>
      </c>
      <c r="J53" s="39">
        <f>+AVERAGE(EGSnrc!J53,Geant4!J53,Penelope!J53,MCNP!J53)</f>
        <v>2.1608406666666666</v>
      </c>
      <c r="K53" s="15"/>
      <c r="L53" s="39">
        <f>+AVERAGE(EGSnrc!L53,Geant4!L53,Penelope!L53,MCNP!L53)</f>
        <v>6.7637299999999998</v>
      </c>
      <c r="M53" s="15"/>
      <c r="Q53" s="11">
        <v>4</v>
      </c>
      <c r="R53" s="39">
        <f>+AVERAGE(EGSnrc!R53,Geant4!R53,Penelope!R53,MCNP!R53)</f>
        <v>35.995536666666673</v>
      </c>
      <c r="S53" s="15"/>
      <c r="T53" s="39">
        <f>+AVERAGE(EGSnrc!T53,Geant4!T53,Penelope!T53,MCNP!T53)</f>
        <v>37.309973333333339</v>
      </c>
      <c r="U53" s="15"/>
      <c r="W53" s="11">
        <v>4</v>
      </c>
      <c r="X53" s="39">
        <f>+AVERAGE(EGSnrc!X53,Geant4!X53,Penelope!X53,MCNP!X53)</f>
        <v>38.162390000000009</v>
      </c>
      <c r="Y53" s="15"/>
      <c r="Z53" s="39">
        <f>+AVERAGE(EGSnrc!Z53,Geant4!Z53,Penelope!Z53,MCNP!Z53)</f>
        <v>39.625543333333333</v>
      </c>
      <c r="AA53" s="15"/>
    </row>
    <row r="54" spans="3:27" s="10" customFormat="1" x14ac:dyDescent="0.25">
      <c r="C54" s="11">
        <v>3</v>
      </c>
      <c r="D54" s="39">
        <f>+AVERAGE(EGSnrc!D54,Geant4!D54,Penelope!D54,MCNP!D54)</f>
        <v>2.7583663333333335</v>
      </c>
      <c r="E54" s="15"/>
      <c r="F54" s="39">
        <f>+AVERAGE(EGSnrc!F54,Geant4!F54,Penelope!F54,MCNP!F54)</f>
        <v>3.5781446666666668</v>
      </c>
      <c r="G54" s="15"/>
      <c r="I54" s="11">
        <v>3</v>
      </c>
      <c r="J54" s="39">
        <f>+AVERAGE(EGSnrc!J54,Geant4!J54,Penelope!J54,MCNP!J54)</f>
        <v>3.3877640000000002</v>
      </c>
      <c r="K54" s="15"/>
      <c r="L54" s="39">
        <f>+AVERAGE(EGSnrc!L54,Geant4!L54,Penelope!L54,MCNP!L54)</f>
        <v>4.1909806666666656</v>
      </c>
      <c r="M54" s="15"/>
      <c r="Q54" s="11">
        <v>5</v>
      </c>
      <c r="R54" s="39">
        <f>+AVERAGE(EGSnrc!R54,Geant4!R54,Penelope!R54,MCNP!R54)</f>
        <v>41.331516666666666</v>
      </c>
      <c r="S54" s="15"/>
      <c r="T54" s="39">
        <f>+AVERAGE(EGSnrc!T54,Geant4!T54,Penelope!T54,MCNP!T54)</f>
        <v>34.886856666666667</v>
      </c>
      <c r="U54" s="15"/>
      <c r="W54" s="11">
        <v>5</v>
      </c>
      <c r="X54" s="39">
        <f>+AVERAGE(EGSnrc!X54,Geant4!X54,Penelope!X54,MCNP!X54)</f>
        <v>43.301870000000001</v>
      </c>
      <c r="Y54" s="15"/>
      <c r="Z54" s="39">
        <f>+AVERAGE(EGSnrc!Z54,Geant4!Z54,Penelope!Z54,MCNP!Z54)</f>
        <v>36.971926666666661</v>
      </c>
      <c r="AA54" s="15"/>
    </row>
    <row r="55" spans="3:27" s="10" customFormat="1" x14ac:dyDescent="0.25">
      <c r="C55" s="11">
        <v>4</v>
      </c>
      <c r="D55" s="39">
        <f>+AVERAGE(EGSnrc!D55,Geant4!D55,Penelope!D55,MCNP!D55)</f>
        <v>2.9830203333333336</v>
      </c>
      <c r="E55" s="15"/>
      <c r="F55" s="39">
        <f>+AVERAGE(EGSnrc!F55,Geant4!F55,Penelope!F55,MCNP!F55)</f>
        <v>3.8705730000000003</v>
      </c>
      <c r="G55" s="15"/>
      <c r="I55" s="11">
        <v>4</v>
      </c>
      <c r="J55" s="39">
        <f>+AVERAGE(EGSnrc!J55,Geant4!J55,Penelope!J55,MCNP!J55)</f>
        <v>3.6639240000000002</v>
      </c>
      <c r="K55" s="15"/>
      <c r="L55" s="39">
        <f>+AVERAGE(EGSnrc!L55,Geant4!L55,Penelope!L55,MCNP!L55)</f>
        <v>4.5363006666666665</v>
      </c>
      <c r="M55" s="15"/>
      <c r="Q55" s="11">
        <v>6</v>
      </c>
      <c r="R55" s="39">
        <f>+AVERAGE(EGSnrc!R55,Geant4!R55,Penelope!R55,MCNP!R55)</f>
        <v>32.301690000000001</v>
      </c>
      <c r="S55" s="15"/>
      <c r="T55" s="39">
        <f>+AVERAGE(EGSnrc!T55,Geant4!T55,Penelope!T55,MCNP!T55)</f>
        <v>23.079599999999999</v>
      </c>
      <c r="U55" s="15"/>
      <c r="W55" s="11">
        <v>6</v>
      </c>
      <c r="X55" s="39">
        <f>+AVERAGE(EGSnrc!X55,Geant4!X55,Penelope!X55,MCNP!X55)</f>
        <v>34.499216666666669</v>
      </c>
      <c r="Y55" s="15"/>
      <c r="Z55" s="39">
        <f>+AVERAGE(EGSnrc!Z55,Geant4!Z55,Penelope!Z55,MCNP!Z55)</f>
        <v>25.197866666666666</v>
      </c>
      <c r="AA55" s="15"/>
    </row>
    <row r="56" spans="3:27" s="10" customFormat="1" x14ac:dyDescent="0.25">
      <c r="C56" s="11">
        <v>5</v>
      </c>
      <c r="D56" s="39">
        <f>+AVERAGE(EGSnrc!D56,Geant4!D56,Penelope!D56,MCNP!D56)</f>
        <v>3.2338389999999997</v>
      </c>
      <c r="E56" s="15"/>
      <c r="F56" s="39">
        <f>+AVERAGE(EGSnrc!F56,Geant4!F56,Penelope!F56,MCNP!F56)</f>
        <v>3.0446756666666666</v>
      </c>
      <c r="G56" s="15"/>
      <c r="I56" s="11">
        <v>5</v>
      </c>
      <c r="J56" s="39">
        <f>+AVERAGE(EGSnrc!J56,Geant4!J56,Penelope!J56,MCNP!J56)</f>
        <v>3.9744133333333331</v>
      </c>
      <c r="K56" s="15"/>
      <c r="L56" s="39">
        <f>+AVERAGE(EGSnrc!L56,Geant4!L56,Penelope!L56,MCNP!L56)</f>
        <v>3.7253376666666669</v>
      </c>
      <c r="M56" s="15"/>
      <c r="Q56" s="11">
        <v>7</v>
      </c>
      <c r="R56" s="39">
        <f>+AVERAGE(EGSnrc!R56,Geant4!R56,Penelope!R56,MCNP!R56)</f>
        <v>19.758406666666666</v>
      </c>
      <c r="S56" s="15"/>
      <c r="T56" s="39">
        <f>+AVERAGE(EGSnrc!T56,Geant4!T56,Penelope!T56,MCNP!T56)</f>
        <v>12.78017</v>
      </c>
      <c r="U56" s="15"/>
      <c r="W56" s="11">
        <v>7</v>
      </c>
      <c r="X56" s="39">
        <f>+AVERAGE(EGSnrc!X56,Geant4!X56,Penelope!X56,MCNP!X56)</f>
        <v>21.703939999999999</v>
      </c>
      <c r="Y56" s="15"/>
      <c r="Z56" s="39">
        <f>+AVERAGE(EGSnrc!Z56,Geant4!Z56,Penelope!Z56,MCNP!Z56)</f>
        <v>14.469116666666666</v>
      </c>
      <c r="AA56" s="15"/>
    </row>
    <row r="57" spans="3:27" s="10" customFormat="1" x14ac:dyDescent="0.25">
      <c r="C57" s="11">
        <v>6</v>
      </c>
      <c r="D57" s="39">
        <f>+AVERAGE(EGSnrc!D57,Geant4!D57,Penelope!D57,MCNP!D57)</f>
        <v>2.7513056666666666</v>
      </c>
      <c r="E57" s="15"/>
      <c r="F57" s="39">
        <f>+AVERAGE(EGSnrc!F57,Geant4!F57,Penelope!F57,MCNP!F57)</f>
        <v>2.1866000000000003</v>
      </c>
      <c r="G57" s="15"/>
      <c r="I57" s="11">
        <v>6</v>
      </c>
      <c r="J57" s="39">
        <f>+AVERAGE(EGSnrc!J57,Geant4!J57,Penelope!J57,MCNP!J57)</f>
        <v>3.3838043333333339</v>
      </c>
      <c r="K57" s="15"/>
      <c r="L57" s="39">
        <f>+AVERAGE(EGSnrc!L57,Geant4!L57,Penelope!L57,MCNP!L57)</f>
        <v>2.7227546666666669</v>
      </c>
      <c r="M57" s="15"/>
      <c r="Q57" s="12"/>
      <c r="W57" s="12"/>
    </row>
    <row r="58" spans="3:27" s="10" customFormat="1" x14ac:dyDescent="0.25">
      <c r="C58" s="11">
        <v>7</v>
      </c>
      <c r="D58" s="39">
        <f>+AVERAGE(EGSnrc!D58,Geant4!D58,Penelope!D58,MCNP!D58)</f>
        <v>0.93861600000000001</v>
      </c>
      <c r="E58" s="15"/>
      <c r="F58" s="39">
        <f>+AVERAGE(EGSnrc!F58,Geant4!F58,Penelope!F58,MCNP!F58)</f>
        <v>0.56456799999999996</v>
      </c>
      <c r="G58" s="15"/>
      <c r="I58" s="11">
        <v>7</v>
      </c>
      <c r="J58" s="39">
        <f>+AVERAGE(EGSnrc!J58,Geant4!J58,Penelope!J58,MCNP!J58)</f>
        <v>1.1790426666666667</v>
      </c>
      <c r="K58" s="15"/>
      <c r="L58" s="39">
        <f>+AVERAGE(EGSnrc!L58,Geant4!L58,Penelope!L58,MCNP!L58)</f>
        <v>0.73535966666666663</v>
      </c>
      <c r="M58" s="15"/>
      <c r="Q58" s="12"/>
      <c r="W58" s="12"/>
    </row>
    <row r="59" spans="3:27" s="10" customFormat="1" x14ac:dyDescent="0.25">
      <c r="C59" s="12"/>
      <c r="I59" s="12"/>
      <c r="Q59" s="12"/>
      <c r="W59" s="12"/>
    </row>
    <row r="60" spans="3:27" s="10" customFormat="1" x14ac:dyDescent="0.25">
      <c r="C60" s="12"/>
      <c r="D60" s="11" t="s">
        <v>3</v>
      </c>
      <c r="F60" s="11" t="s">
        <v>4</v>
      </c>
      <c r="I60" s="12"/>
      <c r="J60" s="11" t="s">
        <v>3</v>
      </c>
      <c r="L60" s="11" t="s">
        <v>4</v>
      </c>
      <c r="Q60" s="12"/>
      <c r="W60" s="12"/>
    </row>
    <row r="61" spans="3:27" s="10" customFormat="1" x14ac:dyDescent="0.25">
      <c r="C61" s="12"/>
      <c r="D61" s="11" t="s">
        <v>16</v>
      </c>
      <c r="F61" s="11" t="s">
        <v>16</v>
      </c>
      <c r="I61" s="12"/>
      <c r="J61" s="11" t="s">
        <v>16</v>
      </c>
      <c r="L61" s="11" t="s">
        <v>16</v>
      </c>
      <c r="Q61" s="12"/>
      <c r="W61" s="12"/>
    </row>
    <row r="62" spans="3:27" s="10" customFormat="1" x14ac:dyDescent="0.25">
      <c r="C62" s="11" t="s">
        <v>13</v>
      </c>
      <c r="D62" s="11" t="s">
        <v>6</v>
      </c>
      <c r="E62" s="11"/>
      <c r="F62" s="11" t="s">
        <v>6</v>
      </c>
      <c r="G62" s="11"/>
      <c r="I62" s="11" t="s">
        <v>13</v>
      </c>
      <c r="J62" s="11" t="s">
        <v>6</v>
      </c>
      <c r="K62" s="11"/>
      <c r="L62" s="11" t="s">
        <v>6</v>
      </c>
      <c r="M62" s="11"/>
      <c r="Q62" s="12"/>
      <c r="W62" s="12"/>
    </row>
    <row r="63" spans="3:27" s="10" customFormat="1" x14ac:dyDescent="0.25">
      <c r="C63" s="11">
        <v>1</v>
      </c>
      <c r="D63" s="39">
        <f>+AVERAGE(EGSnrc!D63,Geant4!D63,Penelope!D63,MCNP!D63)</f>
        <v>0.51843933333333325</v>
      </c>
      <c r="E63" s="15"/>
      <c r="F63" s="39">
        <f>+AVERAGE(EGSnrc!F63,Geant4!F63,Penelope!F63,MCNP!F63)</f>
        <v>2.5194733333333335</v>
      </c>
      <c r="G63" s="15"/>
      <c r="I63" s="11">
        <v>1</v>
      </c>
      <c r="J63" s="39">
        <f>+AVERAGE(EGSnrc!J63,Geant4!J63,Penelope!J63,MCNP!J63)</f>
        <v>0.46020633333333327</v>
      </c>
      <c r="K63" s="15"/>
      <c r="L63" s="39">
        <f>+AVERAGE(EGSnrc!L63,Geant4!L63,Penelope!L63,MCNP!L63)</f>
        <v>2.2368973333333337</v>
      </c>
      <c r="M63" s="15"/>
      <c r="Q63" s="12"/>
      <c r="W63" s="12"/>
    </row>
    <row r="64" spans="3:27" s="10" customFormat="1" x14ac:dyDescent="0.25">
      <c r="C64" s="11">
        <v>2</v>
      </c>
      <c r="D64" s="39">
        <f>+AVERAGE(EGSnrc!D64,Geant4!D64,Penelope!D64,MCNP!D64)</f>
        <v>0.72793266666666667</v>
      </c>
      <c r="E64" s="15"/>
      <c r="F64" s="39">
        <f>+AVERAGE(EGSnrc!F64,Geant4!F64,Penelope!F64,MCNP!F64)</f>
        <v>3.2030630000000002</v>
      </c>
      <c r="G64" s="15"/>
      <c r="I64" s="11">
        <v>2</v>
      </c>
      <c r="J64" s="39">
        <f>+AVERAGE(EGSnrc!J64,Geant4!J64,Penelope!J64,MCNP!J64)</f>
        <v>0.63170899999999996</v>
      </c>
      <c r="K64" s="15"/>
      <c r="L64" s="39">
        <f>+AVERAGE(EGSnrc!L64,Geant4!L64,Penelope!L64,MCNP!L64)</f>
        <v>2.8261559999999997</v>
      </c>
      <c r="M64" s="15"/>
      <c r="Q64" s="12"/>
      <c r="W64" s="12"/>
    </row>
    <row r="65" spans="3:23" s="10" customFormat="1" x14ac:dyDescent="0.25">
      <c r="C65" s="11">
        <v>3</v>
      </c>
      <c r="D65" s="39">
        <f>+AVERAGE(EGSnrc!D65,Geant4!D65,Penelope!D65,MCNP!D65)</f>
        <v>1.0043246666666665</v>
      </c>
      <c r="E65" s="15"/>
      <c r="F65" s="39">
        <f>+AVERAGE(EGSnrc!F65,Geant4!F65,Penelope!F65,MCNP!F65)</f>
        <v>1.0192366666666668</v>
      </c>
      <c r="G65" s="15"/>
      <c r="I65" s="11">
        <v>3</v>
      </c>
      <c r="J65" s="39">
        <f>+AVERAGE(EGSnrc!J65,Geant4!J65,Penelope!J65,MCNP!J65)</f>
        <v>0.85929166666666668</v>
      </c>
      <c r="K65" s="15"/>
      <c r="L65" s="39">
        <f>+AVERAGE(EGSnrc!L65,Geant4!L65,Penelope!L65,MCNP!L65)</f>
        <v>0.87362733333333331</v>
      </c>
      <c r="M65" s="15"/>
      <c r="Q65" s="12"/>
      <c r="W65" s="12"/>
    </row>
    <row r="66" spans="3:23" s="10" customFormat="1" x14ac:dyDescent="0.25">
      <c r="C66" s="11">
        <v>4</v>
      </c>
      <c r="D66" s="39">
        <f>+AVERAGE(EGSnrc!D66,Geant4!D66,Penelope!D66,MCNP!D66)</f>
        <v>1.0290406666666667</v>
      </c>
      <c r="E66" s="15"/>
      <c r="F66" s="39">
        <f>+AVERAGE(EGSnrc!F66,Geant4!F66,Penelope!F66,MCNP!F66)</f>
        <v>1.0457866666666666</v>
      </c>
      <c r="G66" s="15"/>
      <c r="I66" s="11">
        <v>4</v>
      </c>
      <c r="J66" s="39">
        <f>+AVERAGE(EGSnrc!J66,Geant4!J66,Penelope!J66,MCNP!J66)</f>
        <v>0.87933633333333339</v>
      </c>
      <c r="K66" s="15"/>
      <c r="L66" s="39">
        <f>+AVERAGE(EGSnrc!L66,Geant4!L66,Penelope!L66,MCNP!L66)</f>
        <v>0.89369999999999994</v>
      </c>
      <c r="M66" s="15"/>
      <c r="Q66" s="12"/>
      <c r="W66" s="12"/>
    </row>
    <row r="67" spans="3:23" s="10" customFormat="1" x14ac:dyDescent="0.25">
      <c r="C67" s="11">
        <v>5</v>
      </c>
      <c r="D67" s="39">
        <f>+AVERAGE(EGSnrc!D67,Geant4!D67,Penelope!D67,MCNP!D67)</f>
        <v>1.0531133333333333</v>
      </c>
      <c r="E67" s="15"/>
      <c r="F67" s="39">
        <f>+AVERAGE(EGSnrc!F67,Geant4!F67,Penelope!F67,MCNP!F67)</f>
        <v>0.93553033333333335</v>
      </c>
      <c r="G67" s="15"/>
      <c r="I67" s="11">
        <v>5</v>
      </c>
      <c r="J67" s="39">
        <f>+AVERAGE(EGSnrc!J67,Geant4!J67,Penelope!J67,MCNP!J67)</f>
        <v>0.89453766666666656</v>
      </c>
      <c r="K67" s="15"/>
      <c r="L67" s="39">
        <f>+AVERAGE(EGSnrc!L67,Geant4!L67,Penelope!L67,MCNP!L67)</f>
        <v>0.80375433333333335</v>
      </c>
      <c r="M67" s="15"/>
      <c r="Q67" s="12"/>
      <c r="W67" s="12"/>
    </row>
    <row r="68" spans="3:23" s="10" customFormat="1" x14ac:dyDescent="0.25">
      <c r="C68" s="11">
        <v>6</v>
      </c>
      <c r="D68" s="39">
        <f>+AVERAGE(EGSnrc!D68,Geant4!D68,Penelope!D68,MCNP!D68)</f>
        <v>1.0058113333333334</v>
      </c>
      <c r="E68" s="15"/>
      <c r="F68" s="39">
        <f>+AVERAGE(EGSnrc!F68,Geant4!F68,Penelope!F68,MCNP!F68)</f>
        <v>0.81430266666666673</v>
      </c>
      <c r="G68" s="15"/>
      <c r="I68" s="11">
        <v>6</v>
      </c>
      <c r="J68" s="39">
        <f>+AVERAGE(EGSnrc!J68,Geant4!J68,Penelope!J68,MCNP!J68)</f>
        <v>0.85937066666666662</v>
      </c>
      <c r="K68" s="15"/>
      <c r="L68" s="39">
        <f>+AVERAGE(EGSnrc!L68,Geant4!L68,Penelope!L68,MCNP!L68)</f>
        <v>0.70498966666666663</v>
      </c>
      <c r="M68" s="15"/>
      <c r="Q68" s="12"/>
      <c r="W68" s="12"/>
    </row>
    <row r="69" spans="3:23" s="10" customFormat="1" x14ac:dyDescent="0.25">
      <c r="C69" s="11">
        <v>7</v>
      </c>
      <c r="D69" s="39">
        <f>+AVERAGE(EGSnrc!D69,Geant4!D69,Penelope!D69,MCNP!D69)</f>
        <v>0.52032066666666665</v>
      </c>
      <c r="E69" s="15"/>
      <c r="F69" s="39">
        <f>+AVERAGE(EGSnrc!F69,Geant4!F69,Penelope!F69,MCNP!F69)</f>
        <v>0.3656186666666667</v>
      </c>
      <c r="G69" s="15"/>
      <c r="I69" s="11">
        <v>7</v>
      </c>
      <c r="J69" s="39">
        <f>+AVERAGE(EGSnrc!J69,Geant4!J69,Penelope!J69,MCNP!J69)</f>
        <v>0.45836833333333332</v>
      </c>
      <c r="K69" s="15"/>
      <c r="L69" s="39">
        <f>+AVERAGE(EGSnrc!L69,Geant4!L69,Penelope!L69,MCNP!L69)</f>
        <v>0.32728333333333332</v>
      </c>
      <c r="M69" s="15"/>
      <c r="Q69" s="12"/>
      <c r="W69" s="12"/>
    </row>
    <row r="70" spans="3:23" s="10" customFormat="1" x14ac:dyDescent="0.25">
      <c r="C70" s="12"/>
      <c r="I70" s="12"/>
      <c r="Q70" s="12"/>
      <c r="W70" s="12"/>
    </row>
    <row r="71" spans="3:23" s="10" customFormat="1" x14ac:dyDescent="0.25">
      <c r="C71" s="12"/>
      <c r="D71" s="11" t="s">
        <v>3</v>
      </c>
      <c r="F71" s="11" t="s">
        <v>4</v>
      </c>
      <c r="I71" s="12"/>
      <c r="J71" s="11" t="s">
        <v>3</v>
      </c>
      <c r="L71" s="11" t="s">
        <v>4</v>
      </c>
      <c r="Q71" s="12"/>
      <c r="W71" s="12"/>
    </row>
    <row r="72" spans="3:23" s="10" customFormat="1" x14ac:dyDescent="0.25">
      <c r="C72" s="12"/>
      <c r="D72" s="11" t="s">
        <v>17</v>
      </c>
      <c r="F72" s="11" t="s">
        <v>17</v>
      </c>
      <c r="I72" s="12"/>
      <c r="J72" s="11" t="s">
        <v>17</v>
      </c>
      <c r="L72" s="11" t="s">
        <v>17</v>
      </c>
      <c r="Q72" s="12"/>
      <c r="W72" s="12"/>
    </row>
    <row r="73" spans="3:23" s="10" customFormat="1" x14ac:dyDescent="0.25">
      <c r="C73" s="11" t="s">
        <v>13</v>
      </c>
      <c r="D73" s="11" t="s">
        <v>6</v>
      </c>
      <c r="E73" s="11"/>
      <c r="F73" s="11" t="s">
        <v>6</v>
      </c>
      <c r="G73" s="11"/>
      <c r="I73" s="11" t="s">
        <v>13</v>
      </c>
      <c r="J73" s="11" t="s">
        <v>6</v>
      </c>
      <c r="K73" s="11"/>
      <c r="L73" s="11" t="s">
        <v>6</v>
      </c>
      <c r="M73" s="11"/>
      <c r="Q73" s="12"/>
      <c r="W73" s="12"/>
    </row>
    <row r="74" spans="3:23" s="10" customFormat="1" x14ac:dyDescent="0.25">
      <c r="C74" s="11">
        <v>1</v>
      </c>
      <c r="D74" s="39">
        <f>+AVERAGE(EGSnrc!D74,Geant4!D74,Penelope!D74,MCNP!D74)</f>
        <v>2.6613753333333334</v>
      </c>
      <c r="E74" s="15"/>
      <c r="F74" s="39">
        <f>+AVERAGE(EGSnrc!F74,Geant4!F74,Penelope!F74,MCNP!F74)</f>
        <v>4.323685666666667</v>
      </c>
      <c r="G74" s="15"/>
      <c r="I74" s="11">
        <v>1</v>
      </c>
      <c r="J74" s="39">
        <f>+AVERAGE(EGSnrc!J74,Geant4!J74,Penelope!J74,MCNP!J74)</f>
        <v>2.9920940000000003</v>
      </c>
      <c r="K74" s="15"/>
      <c r="L74" s="39">
        <f>+AVERAGE(EGSnrc!L74,Geant4!L74,Penelope!L74,MCNP!L74)</f>
        <v>4.5637103333333338</v>
      </c>
      <c r="M74" s="15"/>
      <c r="Q74" s="12"/>
      <c r="W74" s="12"/>
    </row>
    <row r="75" spans="3:23" s="10" customFormat="1" x14ac:dyDescent="0.25">
      <c r="C75" s="11">
        <v>2</v>
      </c>
      <c r="D75" s="39">
        <f>+AVERAGE(EGSnrc!D75,Geant4!D75,Penelope!D75,MCNP!D75)</f>
        <v>5.4531143333333327</v>
      </c>
      <c r="E75" s="15"/>
      <c r="F75" s="39">
        <f>+AVERAGE(EGSnrc!F75,Geant4!F75,Penelope!F75,MCNP!F75)</f>
        <v>8.6729763333333327</v>
      </c>
      <c r="G75" s="15"/>
      <c r="I75" s="11">
        <v>2</v>
      </c>
      <c r="J75" s="39">
        <f>+AVERAGE(EGSnrc!J75,Geant4!J75,Penelope!J75,MCNP!J75)</f>
        <v>6.1103583333333331</v>
      </c>
      <c r="K75" s="15"/>
      <c r="L75" s="39">
        <f>+AVERAGE(EGSnrc!L75,Geant4!L75,Penelope!L75,MCNP!L75)</f>
        <v>9.1328533333333333</v>
      </c>
      <c r="M75" s="15"/>
      <c r="Q75" s="12"/>
      <c r="W75" s="12"/>
    </row>
    <row r="76" spans="3:23" s="10" customFormat="1" x14ac:dyDescent="0.25">
      <c r="C76" s="11">
        <v>3</v>
      </c>
      <c r="D76" s="39">
        <f>+AVERAGE(EGSnrc!D76,Geant4!D76,Penelope!D76,MCNP!D76)</f>
        <v>8.9318790000000003</v>
      </c>
      <c r="E76" s="15"/>
      <c r="F76" s="39">
        <f>+AVERAGE(EGSnrc!F76,Geant4!F76,Penelope!F76,MCNP!F76)</f>
        <v>10.052763333333333</v>
      </c>
      <c r="G76" s="15"/>
      <c r="I76" s="11">
        <v>3</v>
      </c>
      <c r="J76" s="39">
        <f>+AVERAGE(EGSnrc!J76,Geant4!J76,Penelope!J76,MCNP!J76)</f>
        <v>9.9059399999999993</v>
      </c>
      <c r="K76" s="15"/>
      <c r="L76" s="39">
        <f>+AVERAGE(EGSnrc!L76,Geant4!L76,Penelope!L76,MCNP!L76)</f>
        <v>10.998980000000001</v>
      </c>
      <c r="M76" s="15"/>
      <c r="Q76" s="12"/>
      <c r="W76" s="12"/>
    </row>
    <row r="77" spans="3:23" s="10" customFormat="1" x14ac:dyDescent="0.25">
      <c r="C77" s="11">
        <v>4</v>
      </c>
      <c r="D77" s="39">
        <f>+AVERAGE(EGSnrc!D77,Geant4!D77,Penelope!D77,MCNP!D77)</f>
        <v>10.110976666666668</v>
      </c>
      <c r="E77" s="15"/>
      <c r="F77" s="39">
        <f>+AVERAGE(EGSnrc!F77,Geant4!F77,Penelope!F77,MCNP!F77)</f>
        <v>11.358683333333332</v>
      </c>
      <c r="G77" s="15"/>
      <c r="I77" s="11">
        <v>4</v>
      </c>
      <c r="J77" s="39">
        <f>+AVERAGE(EGSnrc!J77,Geant4!J77,Penelope!J77,MCNP!J77)</f>
        <v>11.241506666666666</v>
      </c>
      <c r="K77" s="15"/>
      <c r="L77" s="39">
        <f>+AVERAGE(EGSnrc!L77,Geant4!L77,Penelope!L77,MCNP!L77)</f>
        <v>12.465090000000002</v>
      </c>
      <c r="M77" s="15"/>
      <c r="Q77" s="12"/>
      <c r="W77" s="12"/>
    </row>
    <row r="78" spans="3:23" s="10" customFormat="1" x14ac:dyDescent="0.25">
      <c r="C78" s="11">
        <v>5</v>
      </c>
      <c r="D78" s="39">
        <f>+AVERAGE(EGSnrc!D78,Geant4!D78,Penelope!D78,MCNP!D78)</f>
        <v>11.478226666666666</v>
      </c>
      <c r="E78" s="15"/>
      <c r="F78" s="39">
        <f>+AVERAGE(EGSnrc!F78,Geant4!F78,Penelope!F78,MCNP!F78)</f>
        <v>10.766920000000001</v>
      </c>
      <c r="G78" s="15"/>
      <c r="I78" s="11">
        <v>5</v>
      </c>
      <c r="J78" s="39">
        <f>+AVERAGE(EGSnrc!J78,Geant4!J78,Penelope!J78,MCNP!J78)</f>
        <v>12.799833333333334</v>
      </c>
      <c r="K78" s="15"/>
      <c r="L78" s="39">
        <f>+AVERAGE(EGSnrc!L78,Geant4!L78,Penelope!L78,MCNP!L78)</f>
        <v>12.024199999999999</v>
      </c>
      <c r="M78" s="15"/>
      <c r="Q78" s="12"/>
      <c r="W78" s="12"/>
    </row>
    <row r="79" spans="3:23" s="10" customFormat="1" x14ac:dyDescent="0.25">
      <c r="C79" s="11">
        <v>6</v>
      </c>
      <c r="D79" s="39">
        <f>+AVERAGE(EGSnrc!D79,Geant4!D79,Penelope!D79,MCNP!D79)</f>
        <v>8.9315029999999993</v>
      </c>
      <c r="E79" s="15"/>
      <c r="F79" s="39">
        <f>+AVERAGE(EGSnrc!F79,Geant4!F79,Penelope!F79,MCNP!F79)</f>
        <v>7.1133336666666667</v>
      </c>
      <c r="G79" s="15"/>
      <c r="I79" s="11">
        <v>6</v>
      </c>
      <c r="J79" s="39">
        <f>+AVERAGE(EGSnrc!J79,Geant4!J79,Penelope!J79,MCNP!J79)</f>
        <v>9.9081433333333333</v>
      </c>
      <c r="K79" s="15"/>
      <c r="L79" s="39">
        <f>+AVERAGE(EGSnrc!L79,Geant4!L79,Penelope!L79,MCNP!L79)</f>
        <v>7.9900283333333322</v>
      </c>
      <c r="M79" s="15"/>
      <c r="Q79" s="12"/>
      <c r="W79" s="12"/>
    </row>
    <row r="80" spans="3:23" s="10" customFormat="1" x14ac:dyDescent="0.25">
      <c r="C80" s="11">
        <v>7</v>
      </c>
      <c r="D80" s="39">
        <f>+AVERAGE(EGSnrc!D80,Geant4!D80,Penelope!D80,MCNP!D80)</f>
        <v>2.6608929999999997</v>
      </c>
      <c r="E80" s="15"/>
      <c r="F80" s="39">
        <f>+AVERAGE(EGSnrc!F80,Geant4!F80,Penelope!F80,MCNP!F80)</f>
        <v>1.7463050000000002</v>
      </c>
      <c r="G80" s="15"/>
      <c r="I80" s="11">
        <v>7</v>
      </c>
      <c r="J80" s="39">
        <f>+AVERAGE(EGSnrc!J80,Geant4!J80,Penelope!J80,MCNP!J80)</f>
        <v>2.9874973333333332</v>
      </c>
      <c r="K80" s="15"/>
      <c r="L80" s="39">
        <f>+AVERAGE(EGSnrc!L80,Geant4!L80,Penelope!L80,MCNP!L80)</f>
        <v>2.0211609999999998</v>
      </c>
      <c r="M80" s="15"/>
      <c r="Q80" s="12"/>
      <c r="W80" s="12"/>
    </row>
    <row r="81" spans="3:23" s="10" customFormat="1" x14ac:dyDescent="0.25">
      <c r="C81" s="12"/>
      <c r="I81" s="12"/>
      <c r="Q81" s="12"/>
      <c r="W81" s="12"/>
    </row>
    <row r="82" spans="3:23" s="10" customFormat="1" x14ac:dyDescent="0.25">
      <c r="C82" s="12"/>
      <c r="I82" s="12"/>
      <c r="Q82" s="12"/>
      <c r="W82" s="12"/>
    </row>
    <row r="83" spans="3:23" s="10" customFormat="1" x14ac:dyDescent="0.25">
      <c r="C83" s="12"/>
      <c r="I83" s="12"/>
      <c r="Q83" s="12"/>
      <c r="W83" s="12"/>
    </row>
    <row r="84" spans="3:23" s="10" customFormat="1" x14ac:dyDescent="0.25">
      <c r="C84" s="12"/>
      <c r="I84" s="12"/>
      <c r="Q84" s="12"/>
      <c r="W84" s="12"/>
    </row>
    <row r="85" spans="3:23" s="10" customFormat="1" x14ac:dyDescent="0.25">
      <c r="C85" s="12"/>
      <c r="I85" s="12"/>
      <c r="Q85" s="12"/>
      <c r="W85" s="12"/>
    </row>
    <row r="86" spans="3:23" s="10" customFormat="1" x14ac:dyDescent="0.25">
      <c r="C86" s="12"/>
      <c r="I86" s="12"/>
      <c r="Q86" s="12"/>
      <c r="W86" s="12"/>
    </row>
    <row r="87" spans="3:23" s="10" customFormat="1" x14ac:dyDescent="0.25">
      <c r="C87" s="12"/>
      <c r="I87" s="12"/>
      <c r="Q87" s="12"/>
      <c r="W87" s="12"/>
    </row>
    <row r="88" spans="3:23" s="10" customFormat="1" x14ac:dyDescent="0.25">
      <c r="C88" s="12"/>
      <c r="I88" s="12"/>
      <c r="Q88" s="12"/>
      <c r="W88" s="12"/>
    </row>
    <row r="89" spans="3:23" s="10" customFormat="1" x14ac:dyDescent="0.25">
      <c r="C89" s="12"/>
      <c r="I89" s="12"/>
      <c r="Q89" s="12"/>
      <c r="W89" s="12"/>
    </row>
    <row r="90" spans="3:23" s="10" customFormat="1" x14ac:dyDescent="0.25">
      <c r="C90" s="12"/>
      <c r="I90" s="12"/>
      <c r="Q90" s="12"/>
      <c r="W90" s="12"/>
    </row>
    <row r="91" spans="3:23" s="10" customFormat="1" x14ac:dyDescent="0.25">
      <c r="C91" s="12"/>
      <c r="I91" s="12"/>
      <c r="Q91" s="12"/>
      <c r="W91" s="12"/>
    </row>
    <row r="92" spans="3:23" s="10" customFormat="1" x14ac:dyDescent="0.25">
      <c r="C92" s="12"/>
      <c r="I92" s="12"/>
      <c r="Q92" s="12"/>
      <c r="W92" s="12"/>
    </row>
    <row r="93" spans="3:23" s="10" customFormat="1" x14ac:dyDescent="0.25">
      <c r="C93" s="12"/>
      <c r="I93" s="12"/>
      <c r="Q93" s="12"/>
      <c r="W93" s="12"/>
    </row>
    <row r="94" spans="3:23" s="10" customFormat="1" x14ac:dyDescent="0.25">
      <c r="C94" s="12"/>
      <c r="I94" s="12"/>
      <c r="Q94" s="12"/>
      <c r="W94" s="12"/>
    </row>
    <row r="95" spans="3:23" s="10" customFormat="1" x14ac:dyDescent="0.25">
      <c r="C95" s="12"/>
      <c r="I95" s="12"/>
      <c r="Q95" s="12"/>
      <c r="W95" s="1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bestFit="1" customWidth="1"/>
    <col min="5" max="5" width="26.42578125" customWidth="1"/>
    <col min="6" max="6" width="26.42578125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7" max="17" width="30.42578125" style="1" bestFit="1" customWidth="1"/>
    <col min="18" max="18" width="26.42578125" bestFit="1" customWidth="1"/>
    <col min="19" max="19" width="26.42578125" customWidth="1"/>
    <col min="20" max="20" width="26.42578125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I2" s="12"/>
      <c r="Q2" s="12"/>
      <c r="W2" s="12"/>
    </row>
    <row r="3" spans="1:27" s="10" customFormat="1" x14ac:dyDescent="0.25">
      <c r="C3" s="12" t="s">
        <v>2</v>
      </c>
      <c r="D3" s="35" t="str">
        <f>CONCATENATE(TEXT(MIN(EGSnrc!D3,Geant4!D3,Penelope!D3,MCNP!D3), "0.00E+00")," - ", TEXT(MAX(EGSnrc!D3,Geant4!D3,Penelope!D3,MCNP!D3), "0.00E+00"))</f>
        <v>1.22E-05 - 4.56E-05</v>
      </c>
      <c r="E3" s="12" t="s">
        <v>34</v>
      </c>
      <c r="F3" s="35" t="str">
        <f>CONCATENATE(TEXT(MIN(EGSnrc!F3,Geant4!F3,Penelope!F3,MCNP!F3), "0.00E+00")," - ", TEXT(MAX(EGSnrc!F3,Geant4!F3,Penelope!F3,MCNP!F3), "0.00E+00"))</f>
        <v>1.15E-05 - 4.58E-05</v>
      </c>
      <c r="G3" s="12" t="s">
        <v>34</v>
      </c>
      <c r="I3" s="12" t="s">
        <v>2</v>
      </c>
      <c r="J3" s="35" t="str">
        <f>CONCATENATE(TEXT(MIN(EGSnrc!J3,Geant4!J3,Penelope!J3,MCNP!J3), "0.00E+00")," - ", TEXT(MAX(EGSnrc!J3,Geant4!J3,Penelope!J3,MCNP!J3), "0.00E+00"))</f>
        <v>1.16E-05 - 4.50E-05</v>
      </c>
      <c r="K3" s="12" t="s">
        <v>34</v>
      </c>
      <c r="L3" s="35" t="str">
        <f>CONCATENATE(TEXT(MIN(EGSnrc!L3,Geant4!L3,Penelope!L3,MCNP!L3), "0.00E+00")," - ", TEXT(MAX(EGSnrc!L3,Geant4!L3,Penelope!L3,MCNP!L3), "0.00E+00"))</f>
        <v>9.12E-06 - 4.48E-05</v>
      </c>
      <c r="M3" s="12" t="s">
        <v>34</v>
      </c>
      <c r="Q3" s="12" t="s">
        <v>2</v>
      </c>
      <c r="R3" s="35" t="str">
        <f>CONCATENATE(TEXT(MIN(EGSnrc!R3,Geant4!R3,Penelope!R3,MCNP!R3), "0.00E+00")," - ", TEXT(MAX(EGSnrc!R3,Geant4!R3,Penelope!R3,MCNP!R3), "0.00E+00"))</f>
        <v>5.96E-06 - 5.72E-05</v>
      </c>
      <c r="S3" s="12" t="s">
        <v>34</v>
      </c>
      <c r="T3" s="35" t="str">
        <f>CONCATENATE(TEXT(MIN(EGSnrc!T3,Geant4!T3,Penelope!T3,MCNP!T3), "0.00E+00")," - ", TEXT(MAX(EGSnrc!T3,Geant4!T3,Penelope!T3,MCNP!T3), "0.00E+00"))</f>
        <v>6.03E-06 - 5.28E-05</v>
      </c>
      <c r="U3" s="12" t="s">
        <v>34</v>
      </c>
      <c r="W3" s="12" t="s">
        <v>2</v>
      </c>
      <c r="X3" s="35" t="str">
        <f>CONCATENATE(TEXT(MIN(EGSnrc!X3,Geant4!X3,Penelope!X3,MCNP!X3), "0.00E+00")," - ", TEXT(MAX(EGSnrc!X3,Geant4!X3,Penelope!X3,MCNP!X3), "0.00E+00"))</f>
        <v>5.65E-06 - 5.50E-05</v>
      </c>
      <c r="Y3" s="12" t="s">
        <v>34</v>
      </c>
      <c r="Z3" s="35" t="str">
        <f>CONCATENATE(TEXT(MIN(EGSnrc!Z3,Geant4!Z3,Penelope!Z3,MCNP!Z3), "0.00E+00")," - ", TEXT(MAX(EGSnrc!Z3,Geant4!Z3,Penelope!Z3,MCNP!Z3), "0.00E+00"))</f>
        <v>5.47E-06 - 5.18E-05</v>
      </c>
      <c r="AA3" s="12" t="s">
        <v>34</v>
      </c>
    </row>
    <row r="4" spans="1:27" s="10" customFormat="1" x14ac:dyDescent="0.25">
      <c r="C4" s="12" t="s">
        <v>31</v>
      </c>
      <c r="D4" s="46" t="str">
        <f>CONCATENATE(TEXT(MIN(EGSnrc!D4,Geant4!D4,Penelope!D4,MCNP!D4), "0.00E+00")," - ", TEXT(MAX(EGSnrc!D4,Geant4!D4,Penelope!D4,MCNP!D4), "0.00E+00"))</f>
        <v>7.97E-02 - 1.94E+00</v>
      </c>
      <c r="E4" s="12" t="s">
        <v>34</v>
      </c>
      <c r="F4" s="46" t="str">
        <f>CONCATENATE(TEXT(MIN(EGSnrc!F4,Geant4!F4,Penelope!F4,MCNP!F4), "0.00E+00")," - ", TEXT(MAX(EGSnrc!F4,Geant4!F4,Penelope!F4,MCNP!F4), "0.00E+00"))</f>
        <v>6.54E-02 - 3.18E+00</v>
      </c>
      <c r="G4" s="12" t="s">
        <v>34</v>
      </c>
      <c r="I4" s="12" t="s">
        <v>31</v>
      </c>
      <c r="J4" s="46" t="str">
        <f>CONCATENATE(TEXT(MIN(EGSnrc!J4,Geant4!J4,Penelope!J4,MCNP!J4), "0.00E+00")," - ", TEXT(MAX(EGSnrc!J4,Geant4!J4,Penelope!J4,MCNP!J4), "0.00E+00"))</f>
        <v>6.58E-02 - 1.91E+00</v>
      </c>
      <c r="K4" s="12" t="s">
        <v>34</v>
      </c>
      <c r="L4" s="46" t="str">
        <f>CONCATENATE(TEXT(MIN(EGSnrc!L4,Geant4!L4,Penelope!L4,MCNP!L4), "0.00E+00")," - ", TEXT(MAX(EGSnrc!L4,Geant4!L4,Penelope!L4,MCNP!L4), "0.00E+00"))</f>
        <v>7.24E-02 - 9.12E-01</v>
      </c>
      <c r="M4" s="12" t="s">
        <v>34</v>
      </c>
      <c r="Q4" s="12" t="s">
        <v>31</v>
      </c>
      <c r="R4" s="35" t="str">
        <f>CONCATENATE(TEXT(MIN(EGSnrc!R4,Geant4!R4,Penelope!R4,MCNP!R4), "0.00E+00")," - ", TEXT(MAX(EGSnrc!R4,Geant4!R4,Penelope!R4,MCNP!R4), "0.00E+00"))</f>
        <v>1.11E+02 - 2.05E+03</v>
      </c>
      <c r="S4" s="12" t="s">
        <v>34</v>
      </c>
      <c r="T4" s="35" t="str">
        <f>CONCATENATE(TEXT(MIN(EGSnrc!T4,Geant4!T4,Penelope!T4,MCNP!T4), "0.00E+00")," - ", TEXT(MAX(EGSnrc!T4,Geant4!T4,Penelope!T4,MCNP!T4), "0.00E+00"))</f>
        <v>8.56E+01 - 1.57E+03</v>
      </c>
      <c r="U4" s="12" t="s">
        <v>34</v>
      </c>
      <c r="W4" s="12" t="s">
        <v>31</v>
      </c>
      <c r="X4" s="35" t="str">
        <f>CONCATENATE(TEXT(MIN(EGSnrc!X4,Geant4!X4,Penelope!X4,MCNP!X4), "0.00E+00")," - ", TEXT(MAX(EGSnrc!X4,Geant4!X4,Penelope!X4,MCNP!X4), "0.00E+00"))</f>
        <v>1.05E+02 - 2.11E+03</v>
      </c>
      <c r="Y4" s="12" t="s">
        <v>34</v>
      </c>
      <c r="Z4" s="35" t="str">
        <f>CONCATENATE(TEXT(MIN(EGSnrc!Z4,Geant4!Z4,Penelope!Z4,MCNP!Z4), "0.00E+00")," - ", TEXT(MAX(EGSnrc!Z4,Geant4!Z4,Penelope!Z4,MCNP!Z4), "0.00E+00"))</f>
        <v>1.02E+02 - 1.72E+03</v>
      </c>
      <c r="AA4" s="12" t="s">
        <v>34</v>
      </c>
    </row>
    <row r="5" spans="1:27" s="10" customFormat="1" x14ac:dyDescent="0.25">
      <c r="C5" s="12" t="s">
        <v>32</v>
      </c>
      <c r="D5" s="46" t="str">
        <f>CONCATENATE(TEXT(MIN(EGSnrc!D5,Geant4!D5,Penelope!D5,MCNP!D5), "0.00E+00")," - ", TEXT(MAX(EGSnrc!D5,Geant4!D5,Penelope!D5,MCNP!D5), "0.00E+00"))</f>
        <v>2.87E+02 - 2.02E+03</v>
      </c>
      <c r="E5" s="12" t="s">
        <v>34</v>
      </c>
      <c r="F5" s="46" t="str">
        <f>CONCATENATE(TEXT(MIN(EGSnrc!F5,Geant4!F5,Penelope!F5,MCNP!F5), "0.00E+00")," - ", TEXT(MAX(EGSnrc!F5,Geant4!F5,Penelope!F5,MCNP!F5), "0.00E+00"))</f>
        <v>2.70E+02 - 2.01E+03</v>
      </c>
      <c r="G5" s="12" t="s">
        <v>34</v>
      </c>
      <c r="I5" s="12" t="s">
        <v>32</v>
      </c>
      <c r="J5" s="46" t="str">
        <f>CONCATENATE(TEXT(MIN(EGSnrc!J5,Geant4!J5,Penelope!J5,MCNP!J5), "0.00E+00")," - ", TEXT(MAX(EGSnrc!J5,Geant4!J5,Penelope!J5,MCNP!J5), "0.00E+00"))</f>
        <v>2.72E+02 - 1.90E+03</v>
      </c>
      <c r="K5" s="12" t="s">
        <v>34</v>
      </c>
      <c r="L5" s="46" t="str">
        <f>CONCATENATE(TEXT(MIN(EGSnrc!L5,Geant4!L5,Penelope!L5,MCNP!L5), "0.00E+00")," - ", TEXT(MAX(EGSnrc!L5,Geant4!L5,Penelope!L5,MCNP!L5), "0.00E+00"))</f>
        <v>3.22E+02 - 2.19E+03</v>
      </c>
      <c r="M5" s="12" t="s">
        <v>34</v>
      </c>
      <c r="Q5" s="12"/>
      <c r="R5" s="13"/>
      <c r="S5" s="12"/>
      <c r="T5" s="13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46" t="str">
        <f>CONCATENATE(TEXT(MIN(EGSnrc!D6,Geant4!D6,Penelope!D6,MCNP!D6), "0.00E+00")," - ", TEXT(MAX(EGSnrc!D6,Geant4!D6,Penelope!D6,MCNP!D6), "0.00E+00"))</f>
        <v>1.56E+03 - 1.09E+04</v>
      </c>
      <c r="E6" s="12" t="s">
        <v>34</v>
      </c>
      <c r="F6" s="46" t="str">
        <f>CONCATENATE(TEXT(MIN(EGSnrc!F6,Geant4!F6,Penelope!F6,MCNP!F6), "0.00E+00")," - ", TEXT(MAX(EGSnrc!F6,Geant4!F6,Penelope!F6,MCNP!F6), "0.00E+00"))</f>
        <v>1.76E+03 - 1.19E+04</v>
      </c>
      <c r="G6" s="12" t="s">
        <v>34</v>
      </c>
      <c r="I6" s="12" t="s">
        <v>33</v>
      </c>
      <c r="J6" s="46" t="str">
        <f>CONCATENATE(TEXT(MIN(EGSnrc!J6,Geant4!J6,Penelope!J6,MCNP!J6), "0.00E+00")," - ", TEXT(MAX(EGSnrc!J6,Geant4!J6,Penelope!J6,MCNP!J6), "0.00E+00"))</f>
        <v>1.78E+03 - 1.10E+04</v>
      </c>
      <c r="K6" s="12" t="s">
        <v>34</v>
      </c>
      <c r="L6" s="46" t="str">
        <f>CONCATENATE(TEXT(MIN(EGSnrc!L6,Geant4!L6,Penelope!L6,MCNP!L6), "0.00E+00")," - ", TEXT(MAX(EGSnrc!L6,Geant4!L6,Penelope!L6,MCNP!L6), "0.00E+00"))</f>
        <v>1.85E+03 - 1.37E+04</v>
      </c>
      <c r="M6" s="12" t="s">
        <v>34</v>
      </c>
      <c r="Q6" s="12"/>
      <c r="R6" s="13"/>
      <c r="S6" s="12"/>
      <c r="T6" s="13"/>
      <c r="U6" s="12"/>
      <c r="W6" s="12"/>
      <c r="X6" s="13"/>
      <c r="Y6" s="12"/>
      <c r="Z6" s="13"/>
      <c r="AA6" s="12"/>
    </row>
    <row r="7" spans="1:27" s="10" customFormat="1" x14ac:dyDescent="0.25">
      <c r="C7" s="12"/>
      <c r="D7" s="13"/>
      <c r="F7" s="13"/>
      <c r="I7" s="12"/>
      <c r="J7" s="13"/>
      <c r="L7" s="13"/>
      <c r="Q7" s="12"/>
      <c r="W7" s="12"/>
    </row>
    <row r="8" spans="1:27" s="10" customFormat="1" x14ac:dyDescent="0.25">
      <c r="C8" s="12"/>
      <c r="D8" s="11" t="s">
        <v>3</v>
      </c>
      <c r="E8" s="11"/>
      <c r="F8" s="11" t="s">
        <v>4</v>
      </c>
      <c r="I8" s="12"/>
      <c r="J8" s="11" t="s">
        <v>3</v>
      </c>
      <c r="K8" s="11"/>
      <c r="L8" s="11" t="s">
        <v>4</v>
      </c>
      <c r="Q8" s="12" t="s">
        <v>11</v>
      </c>
      <c r="W8" s="12" t="s">
        <v>11</v>
      </c>
    </row>
    <row r="9" spans="1:27" s="10" customFormat="1" x14ac:dyDescent="0.25">
      <c r="C9" s="12"/>
      <c r="D9" s="11" t="s">
        <v>5</v>
      </c>
      <c r="E9" s="11"/>
      <c r="F9" s="11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ht="15" customHeight="1" x14ac:dyDescent="0.25">
      <c r="C10" s="12"/>
      <c r="D10" s="11" t="s">
        <v>6</v>
      </c>
      <c r="E10" s="11"/>
      <c r="F10" s="11" t="s">
        <v>6</v>
      </c>
      <c r="G10" s="11"/>
      <c r="I10" s="12"/>
      <c r="J10" s="11" t="s">
        <v>6</v>
      </c>
      <c r="K10" s="11"/>
      <c r="L10" s="11" t="s">
        <v>6</v>
      </c>
      <c r="M10" s="11"/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35" t="str">
        <f>CONCATENATE(FIXED(MIN(EGSnrc!D11,Geant4!D11,Penelope!D11,MCNP!D11),2)," - ", FIXED(MAX(EGSnrc!D11,Geant4!D11,Penelope!D11,MCNP!D11),2))</f>
        <v>33,134.90 - 33,205.40</v>
      </c>
      <c r="E11" s="15"/>
      <c r="F11" s="35" t="str">
        <f>CONCATENATE(FIXED(MIN(EGSnrc!F11,Geant4!F11,Penelope!F11,MCNP!F11),2)," - ", FIXED(MAX(EGSnrc!F11,Geant4!F11,Penelope!F11,MCNP!F11),2))</f>
        <v>30,870.00 - 30,912.80</v>
      </c>
      <c r="G11" s="15"/>
      <c r="I11" s="12" t="s">
        <v>8</v>
      </c>
      <c r="J11" s="35" t="str">
        <f>CONCATENATE(FIXED(MIN(EGSnrc!J11,Geant4!J11,Penelope!J11,MCNP!J11),2)," - ", FIXED(MAX(EGSnrc!J11,Geant4!J11,Penelope!J11,MCNP!J11),2))</f>
        <v>33,078.00 - 33,189.00</v>
      </c>
      <c r="K11" s="15"/>
      <c r="L11" s="35" t="str">
        <f>CONCATENATE(FIXED(MIN(EGSnrc!L11,Geant4!L11,Penelope!L11,MCNP!L11),2)," - ", FIXED(MAX(EGSnrc!L11,Geant4!L11,Penelope!L11,MCNP!L11),2))</f>
        <v>30,896.40 - 30,967.00</v>
      </c>
      <c r="M11" s="15"/>
      <c r="Q11" s="11" t="s">
        <v>13</v>
      </c>
      <c r="R11" s="11" t="s">
        <v>6</v>
      </c>
      <c r="S11" s="11"/>
      <c r="T11" s="11" t="s">
        <v>6</v>
      </c>
      <c r="U11" s="11"/>
      <c r="W11" s="11" t="s">
        <v>13</v>
      </c>
      <c r="X11" s="11" t="s">
        <v>6</v>
      </c>
      <c r="Y11" s="11"/>
      <c r="Z11" s="11" t="s">
        <v>6</v>
      </c>
      <c r="AA11" s="11"/>
    </row>
    <row r="12" spans="1:27" s="10" customFormat="1" x14ac:dyDescent="0.25">
      <c r="C12" s="12"/>
      <c r="I12" s="12"/>
      <c r="Q12" s="11">
        <v>5</v>
      </c>
      <c r="R12" s="35" t="str">
        <f>CONCATENATE(FIXED(MIN(EGSnrc!R12,Geant4!R12,Penelope!R12,MCNP!R12),2)," - ", FIXED(MAX(EGSnrc!R12,Geant4!R12,Penelope!R12,MCNP!R12),2))</f>
        <v>716.28 - 737.37</v>
      </c>
      <c r="S12" s="15"/>
      <c r="T12" s="35" t="str">
        <f>CONCATENATE(FIXED(MIN(EGSnrc!T12,Geant4!T12,Penelope!T12,MCNP!T12),2)," - ", FIXED(MAX(EGSnrc!T12,Geant4!T12,Penelope!T12,MCNP!T12),2))</f>
        <v>614.09 - 632.77</v>
      </c>
      <c r="U12" s="15"/>
      <c r="W12" s="11">
        <v>5</v>
      </c>
      <c r="X12" s="35" t="str">
        <f>CONCATENATE(FIXED(MIN(EGSnrc!X12,Geant4!X12,Penelope!X12,MCNP!X12),2)," - ", FIXED(MAX(EGSnrc!X12,Geant4!X12,Penelope!X12,MCNP!X12),2))</f>
        <v>847.65 - 864.93</v>
      </c>
      <c r="Y12" s="15"/>
      <c r="Z12" s="35" t="str">
        <f>CONCATENATE(FIXED(MIN(EGSnrc!Z12,Geant4!Z12,Penelope!Z12,MCNP!Z12),2)," - ", FIXED(MAX(EGSnrc!Z12,Geant4!Z12,Penelope!Z12,MCNP!Z12),2))</f>
        <v>735.87 - 751.67</v>
      </c>
      <c r="AA12" s="15"/>
    </row>
    <row r="13" spans="1:27" s="10" customFormat="1" x14ac:dyDescent="0.25">
      <c r="C13" s="12"/>
      <c r="D13" s="11" t="s">
        <v>3</v>
      </c>
      <c r="F13" s="11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11" t="s">
        <v>9</v>
      </c>
      <c r="F14" s="11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11" t="s">
        <v>6</v>
      </c>
      <c r="E15" s="11"/>
      <c r="F15" s="11" t="s">
        <v>6</v>
      </c>
      <c r="G15" s="11"/>
      <c r="I15" s="11" t="s">
        <v>10</v>
      </c>
      <c r="J15" s="11" t="s">
        <v>6</v>
      </c>
      <c r="K15" s="11"/>
      <c r="L15" s="11" t="s">
        <v>6</v>
      </c>
      <c r="M15" s="11"/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35" t="str">
        <f>CONCATENATE(FIXED(MIN(EGSnrc!D16,Geant4!D16,Penelope!D16,MCNP!D16),2)," - ", FIXED(MAX(EGSnrc!D16,Geant4!D16,Penelope!D16,MCNP!D16),2))</f>
        <v>26.98 - 27.10</v>
      </c>
      <c r="E16" s="15"/>
      <c r="F16" s="35" t="str">
        <f>CONCATENATE(FIXED(MIN(EGSnrc!F16,Geant4!F16,Penelope!F16,MCNP!F16),2)," - ", FIXED(MAX(EGSnrc!F16,Geant4!F16,Penelope!F16,MCNP!F16),2))</f>
        <v>33.02 - 33.14</v>
      </c>
      <c r="G16" s="15"/>
      <c r="I16" s="11">
        <v>1</v>
      </c>
      <c r="J16" s="35" t="str">
        <f>CONCATENATE(FIXED(MIN(EGSnrc!J16,Geant4!J16,Penelope!J16,MCNP!J16),2)," - ", FIXED(MAX(EGSnrc!J16,Geant4!J16,Penelope!J16,MCNP!J16),2))</f>
        <v>24.90 - 25.03</v>
      </c>
      <c r="K16" s="15"/>
      <c r="L16" s="35" t="str">
        <f>CONCATENATE(FIXED(MIN(EGSnrc!L16,Geant4!L16,Penelope!L16,MCNP!L16),2)," - ", FIXED(MAX(EGSnrc!L16,Geant4!L16,Penelope!L16,MCNP!L16),2))</f>
        <v>30.27 - 30.43</v>
      </c>
      <c r="M16" s="15"/>
      <c r="Q16" s="11" t="s">
        <v>13</v>
      </c>
      <c r="R16" s="11" t="s">
        <v>6</v>
      </c>
      <c r="S16" s="11"/>
      <c r="T16" s="11" t="s">
        <v>6</v>
      </c>
      <c r="U16" s="11"/>
      <c r="W16" s="11" t="s">
        <v>13</v>
      </c>
      <c r="X16" s="11" t="s">
        <v>6</v>
      </c>
      <c r="Y16" s="11"/>
      <c r="Z16" s="11" t="s">
        <v>6</v>
      </c>
      <c r="AA16" s="11"/>
    </row>
    <row r="17" spans="3:27" s="10" customFormat="1" x14ac:dyDescent="0.25">
      <c r="C17" s="11">
        <v>2</v>
      </c>
      <c r="D17" s="35" t="str">
        <f>CONCATENATE(FIXED(MIN(EGSnrc!D17,Geant4!D17,Penelope!D17,MCNP!D17),2)," - ", FIXED(MAX(EGSnrc!D17,Geant4!D17,Penelope!D17,MCNP!D17),2))</f>
        <v>26.94 - 27.08</v>
      </c>
      <c r="E17" s="15"/>
      <c r="F17" s="35" t="str">
        <f>CONCATENATE(FIXED(MIN(EGSnrc!F17,Geant4!F17,Penelope!F17,MCNP!F17),2)," - ", FIXED(MAX(EGSnrc!F17,Geant4!F17,Penelope!F17,MCNP!F17),2))</f>
        <v>25.45 - 25.54</v>
      </c>
      <c r="G17" s="15"/>
      <c r="I17" s="11">
        <v>2</v>
      </c>
      <c r="J17" s="35" t="str">
        <f>CONCATENATE(FIXED(MIN(EGSnrc!J17,Geant4!J17,Penelope!J17,MCNP!J17),2)," - ", FIXED(MAX(EGSnrc!J17,Geant4!J17,Penelope!J17,MCNP!J17),2))</f>
        <v>24.88 - 25.03</v>
      </c>
      <c r="K17" s="15"/>
      <c r="L17" s="35" t="str">
        <f>CONCATENATE(FIXED(MIN(EGSnrc!L17,Geant4!L17,Penelope!L17,MCNP!L17),2)," - ", FIXED(MAX(EGSnrc!L17,Geant4!L17,Penelope!L17,MCNP!L17),2))</f>
        <v>23.44 - 23.57</v>
      </c>
      <c r="M17" s="15"/>
      <c r="Q17" s="11">
        <v>1</v>
      </c>
      <c r="R17" s="35" t="str">
        <f>CONCATENATE(FIXED(MIN(EGSnrc!R17,Geant4!R17,Penelope!R17,MCNP!R17),2)," - ", FIXED(MAX(EGSnrc!R17,Geant4!R17,Penelope!R17,MCNP!R17),2))</f>
        <v>26.65 - 26.95</v>
      </c>
      <c r="S17" s="15"/>
      <c r="T17" s="35" t="str">
        <f>CONCATENATE(FIXED(MIN(EGSnrc!T17,Geant4!T17,Penelope!T17,MCNP!T17),2)," - ", FIXED(MAX(EGSnrc!T17,Geant4!T17,Penelope!T17,MCNP!T17),2))</f>
        <v>32.03 - 32.40</v>
      </c>
      <c r="U17" s="15"/>
      <c r="W17" s="11">
        <v>1</v>
      </c>
      <c r="X17" s="35" t="str">
        <f>CONCATENATE(FIXED(MIN(EGSnrc!X17,Geant4!X17,Penelope!X17,MCNP!X17),2)," - ", FIXED(MAX(EGSnrc!X17,Geant4!X17,Penelope!X17,MCNP!X17),2))</f>
        <v>29.73 - 30.06</v>
      </c>
      <c r="Y17" s="15"/>
      <c r="Z17" s="35" t="str">
        <f>CONCATENATE(FIXED(MIN(EGSnrc!Z17,Geant4!Z17,Penelope!Z17,MCNP!Z17),2)," - ", FIXED(MAX(EGSnrc!Z17,Geant4!Z17,Penelope!Z17,MCNP!Z17),2))</f>
        <v>35.49 - 35.91</v>
      </c>
      <c r="AA17" s="15"/>
    </row>
    <row r="18" spans="3:27" s="10" customFormat="1" x14ac:dyDescent="0.25">
      <c r="C18" s="11">
        <v>3</v>
      </c>
      <c r="D18" s="35" t="str">
        <f>CONCATENATE(FIXED(MIN(EGSnrc!D18,Geant4!D18,Penelope!D18,MCNP!D18),2)," - ", FIXED(MAX(EGSnrc!D18,Geant4!D18,Penelope!D18,MCNP!D18),2))</f>
        <v>36.44 - 36.76</v>
      </c>
      <c r="E18" s="15"/>
      <c r="F18" s="35" t="str">
        <f>CONCATENATE(FIXED(MIN(EGSnrc!F18,Geant4!F18,Penelope!F18,MCNP!F18),2)," - ", FIXED(MAX(EGSnrc!F18,Geant4!F18,Penelope!F18,MCNP!F18),2))</f>
        <v>34.48 - 34.71</v>
      </c>
      <c r="G18" s="15"/>
      <c r="I18" s="11">
        <v>3</v>
      </c>
      <c r="J18" s="35" t="str">
        <f>CONCATENATE(FIXED(MIN(EGSnrc!J18,Geant4!J18,Penelope!J18,MCNP!J18),2)," - ", FIXED(MAX(EGSnrc!J18,Geant4!J18,Penelope!J18,MCNP!J18),2))</f>
        <v>33.18 - 33.74</v>
      </c>
      <c r="K18" s="15"/>
      <c r="L18" s="35" t="str">
        <f>CONCATENATE(FIXED(MIN(EGSnrc!L18,Geant4!L18,Penelope!L18,MCNP!L18),2)," - ", FIXED(MAX(EGSnrc!L18,Geant4!L18,Penelope!L18,MCNP!L18),2))</f>
        <v>31.31 - 31.82</v>
      </c>
      <c r="M18" s="15"/>
      <c r="Q18" s="11">
        <v>2</v>
      </c>
      <c r="R18" s="35" t="str">
        <f>CONCATENATE(FIXED(MIN(EGSnrc!R18,Geant4!R18,Penelope!R18,MCNP!R18),2)," - ", FIXED(MAX(EGSnrc!R18,Geant4!R18,Penelope!R18,MCNP!R18),2))</f>
        <v>39.20 - 39.51</v>
      </c>
      <c r="S18" s="15"/>
      <c r="T18" s="35" t="str">
        <f>CONCATENATE(FIXED(MIN(EGSnrc!T18,Geant4!T18,Penelope!T18,MCNP!T18),2)," - ", FIXED(MAX(EGSnrc!T18,Geant4!T18,Penelope!T18,MCNP!T18),2))</f>
        <v>49.25 - 49.53</v>
      </c>
      <c r="U18" s="15"/>
      <c r="W18" s="11">
        <v>2</v>
      </c>
      <c r="X18" s="35" t="str">
        <f>CONCATENATE(FIXED(MIN(EGSnrc!X18,Geant4!X18,Penelope!X18,MCNP!X18),2)," - ", FIXED(MAX(EGSnrc!X18,Geant4!X18,Penelope!X18,MCNP!X18),2))</f>
        <v>43.14 - 43.64</v>
      </c>
      <c r="Y18" s="15"/>
      <c r="Z18" s="35" t="str">
        <f>CONCATENATE(FIXED(MIN(EGSnrc!Z18,Geant4!Z18,Penelope!Z18,MCNP!Z18),2)," - ", FIXED(MAX(EGSnrc!Z18,Geant4!Z18,Penelope!Z18,MCNP!Z18),2))</f>
        <v>53.85 - 54.42</v>
      </c>
      <c r="AA18" s="15"/>
    </row>
    <row r="19" spans="3:27" s="10" customFormat="1" x14ac:dyDescent="0.25">
      <c r="C19" s="11">
        <v>4</v>
      </c>
      <c r="D19" s="35" t="str">
        <f>CONCATENATE(FIXED(MIN(EGSnrc!D19,Geant4!D19,Penelope!D19,MCNP!D19),2)," - ", FIXED(MAX(EGSnrc!D19,Geant4!D19,Penelope!D19,MCNP!D19),2))</f>
        <v>26.97 - 27.08</v>
      </c>
      <c r="E19" s="15"/>
      <c r="F19" s="35" t="str">
        <f>CONCATENATE(FIXED(MIN(EGSnrc!F19,Geant4!F19,Penelope!F19,MCNP!F19),2)," - ", FIXED(MAX(EGSnrc!F19,Geant4!F19,Penelope!F19,MCNP!F19),2))</f>
        <v>25.45 - 25.56</v>
      </c>
      <c r="G19" s="15"/>
      <c r="I19" s="11">
        <v>4</v>
      </c>
      <c r="J19" s="35" t="str">
        <f>CONCATENATE(FIXED(MIN(EGSnrc!J19,Geant4!J19,Penelope!J19,MCNP!J19),2)," - ", FIXED(MAX(EGSnrc!J19,Geant4!J19,Penelope!J19,MCNP!J19),2))</f>
        <v>24.89 - 25.03</v>
      </c>
      <c r="K19" s="15"/>
      <c r="L19" s="35" t="str">
        <f>CONCATENATE(FIXED(MIN(EGSnrc!L19,Geant4!L19,Penelope!L19,MCNP!L19),2)," - ", FIXED(MAX(EGSnrc!L19,Geant4!L19,Penelope!L19,MCNP!L19),2))</f>
        <v>23.44 - 23.57</v>
      </c>
      <c r="M19" s="15"/>
      <c r="Q19" s="11">
        <v>3</v>
      </c>
      <c r="R19" s="35" t="str">
        <f>CONCATENATE(FIXED(MIN(EGSnrc!R19,Geant4!R19,Penelope!R19,MCNP!R19),2)," - ", FIXED(MAX(EGSnrc!R19,Geant4!R19,Penelope!R19,MCNP!R19),2))</f>
        <v>51.51 - 51.87</v>
      </c>
      <c r="S19" s="15"/>
      <c r="T19" s="35" t="str">
        <f>CONCATENATE(FIXED(MIN(EGSnrc!T19,Geant4!T19,Penelope!T19,MCNP!T19),2)," - ", FIXED(MAX(EGSnrc!T19,Geant4!T19,Penelope!T19,MCNP!T19),2))</f>
        <v>53.47 - 53.91</v>
      </c>
      <c r="U19" s="15"/>
      <c r="W19" s="11">
        <v>3</v>
      </c>
      <c r="X19" s="35" t="str">
        <f>CONCATENATE(FIXED(MIN(EGSnrc!X19,Geant4!X19,Penelope!X19,MCNP!X19),2)," - ", FIXED(MAX(EGSnrc!X19,Geant4!X19,Penelope!X19,MCNP!X19),2))</f>
        <v>55.99 - 56.60</v>
      </c>
      <c r="Y19" s="15"/>
      <c r="Z19" s="35" t="str">
        <f>CONCATENATE(FIXED(MIN(EGSnrc!Z19,Geant4!Z19,Penelope!Z19,MCNP!Z19),2)," - ", FIXED(MAX(EGSnrc!Z19,Geant4!Z19,Penelope!Z19,MCNP!Z19),2))</f>
        <v>58.42 - 58.98</v>
      </c>
      <c r="AA19" s="15"/>
    </row>
    <row r="20" spans="3:27" s="10" customFormat="1" x14ac:dyDescent="0.25">
      <c r="C20" s="11">
        <v>5</v>
      </c>
      <c r="D20" s="35" t="str">
        <f>CONCATENATE(FIXED(MIN(EGSnrc!D20,Geant4!D20,Penelope!D20,MCNP!D20),2)," - ", FIXED(MAX(EGSnrc!D20,Geant4!D20,Penelope!D20,MCNP!D20),2))</f>
        <v>26.96 - 27.09</v>
      </c>
      <c r="E20" s="15"/>
      <c r="F20" s="35" t="str">
        <f>CONCATENATE(FIXED(MIN(EGSnrc!F20,Geant4!F20,Penelope!F20,MCNP!F20),2)," - ", FIXED(MAX(EGSnrc!F20,Geant4!F20,Penelope!F20,MCNP!F20),2))</f>
        <v>9.76 - 9.83</v>
      </c>
      <c r="G20" s="15"/>
      <c r="I20" s="11">
        <v>5</v>
      </c>
      <c r="J20" s="35" t="str">
        <f>CONCATENATE(FIXED(MIN(EGSnrc!J20,Geant4!J20,Penelope!J20,MCNP!J20),2)," - ", FIXED(MAX(EGSnrc!J20,Geant4!J20,Penelope!J20,MCNP!J20),2))</f>
        <v>24.89 - 25.02</v>
      </c>
      <c r="K20" s="15"/>
      <c r="L20" s="35" t="str">
        <f>CONCATENATE(FIXED(MIN(EGSnrc!L20,Geant4!L20,Penelope!L20,MCNP!L20),2)," - ", FIXED(MAX(EGSnrc!L20,Geant4!L20,Penelope!L20,MCNP!L20),2))</f>
        <v>8.85 - 8.96</v>
      </c>
      <c r="M20" s="15"/>
      <c r="Q20" s="11">
        <v>4</v>
      </c>
      <c r="R20" s="35" t="str">
        <f>CONCATENATE(FIXED(MIN(EGSnrc!R20,Geant4!R20,Penelope!R20,MCNP!R20),2)," - ", FIXED(MAX(EGSnrc!R20,Geant4!R20,Penelope!R20,MCNP!R20),2))</f>
        <v>63.54 - 64.08</v>
      </c>
      <c r="S20" s="15"/>
      <c r="T20" s="35" t="str">
        <f>CONCATENATE(FIXED(MIN(EGSnrc!T20,Geant4!T20,Penelope!T20,MCNP!T20),2)," - ", FIXED(MAX(EGSnrc!T20,Geant4!T20,Penelope!T20,MCNP!T20),2))</f>
        <v>66.83 - 67.37</v>
      </c>
      <c r="U20" s="15"/>
      <c r="W20" s="11">
        <v>4</v>
      </c>
      <c r="X20" s="35" t="str">
        <f>CONCATENATE(FIXED(MIN(EGSnrc!X20,Geant4!X20,Penelope!X20,MCNP!X20),2)," - ", FIXED(MAX(EGSnrc!X20,Geant4!X20,Penelope!X20,MCNP!X20),2))</f>
        <v>67.99 - 68.60</v>
      </c>
      <c r="Y20" s="15"/>
      <c r="Z20" s="35" t="str">
        <f>CONCATENATE(FIXED(MIN(EGSnrc!Z20,Geant4!Z20,Penelope!Z20,MCNP!Z20),2)," - ", FIXED(MAX(EGSnrc!Z20,Geant4!Z20,Penelope!Z20,MCNP!Z20),2))</f>
        <v>71.82 - 72.46</v>
      </c>
      <c r="AA20" s="15"/>
    </row>
    <row r="21" spans="3:27" s="10" customFormat="1" x14ac:dyDescent="0.25">
      <c r="C21" s="11">
        <v>6</v>
      </c>
      <c r="D21" s="35" t="str">
        <f>CONCATENATE(FIXED(MIN(EGSnrc!D21,Geant4!D21,Penelope!D21,MCNP!D21),2)," - ", FIXED(MAX(EGSnrc!D21,Geant4!D21,Penelope!D21,MCNP!D21),2))</f>
        <v>72.44 - 73.68</v>
      </c>
      <c r="E21" s="15"/>
      <c r="F21" s="35" t="str">
        <f>CONCATENATE(FIXED(MIN(EGSnrc!F21,Geant4!F21,Penelope!F21,MCNP!F21),2)," - ", FIXED(MAX(EGSnrc!F21,Geant4!F21,Penelope!F21,MCNP!F21),2))</f>
        <v>70.51 - 71.50</v>
      </c>
      <c r="G21" s="15"/>
      <c r="I21" s="11">
        <v>6</v>
      </c>
      <c r="J21" s="35" t="str">
        <f>CONCATENATE(FIXED(MIN(EGSnrc!J21,Geant4!J21,Penelope!J21,MCNP!J21),2)," - ", FIXED(MAX(EGSnrc!J21,Geant4!J21,Penelope!J21,MCNP!J21),2))</f>
        <v>72.33 - 73.55</v>
      </c>
      <c r="K21" s="15"/>
      <c r="L21" s="35" t="str">
        <f>CONCATENATE(FIXED(MIN(EGSnrc!L21,Geant4!L21,Penelope!L21,MCNP!L21),2)," - ", FIXED(MAX(EGSnrc!L21,Geant4!L21,Penelope!L21,MCNP!L21),2))</f>
        <v>70.21 - 71.28</v>
      </c>
      <c r="M21" s="15"/>
      <c r="Q21" s="11">
        <v>5</v>
      </c>
      <c r="R21" s="35" t="str">
        <f>CONCATENATE(FIXED(MIN(EGSnrc!R21,Geant4!R21,Penelope!R21,MCNP!R21),2)," - ", FIXED(MAX(EGSnrc!R21,Geant4!R21,Penelope!R21,MCNP!R21),2))</f>
        <v>115.72 - 117.16</v>
      </c>
      <c r="S21" s="15"/>
      <c r="T21" s="35" t="str">
        <f>CONCATENATE(FIXED(MIN(EGSnrc!T21,Geant4!T21,Penelope!T21,MCNP!T21),2)," - ", FIXED(MAX(EGSnrc!T21,Geant4!T21,Penelope!T21,MCNP!T21),2))</f>
        <v>96.95 - 98.13</v>
      </c>
      <c r="U21" s="15"/>
      <c r="W21" s="11">
        <v>5</v>
      </c>
      <c r="X21" s="35" t="str">
        <f>CONCATENATE(FIXED(MIN(EGSnrc!X21,Geant4!X21,Penelope!X21,MCNP!X21),2)," - ", FIXED(MAX(EGSnrc!X21,Geant4!X21,Penelope!X21,MCNP!X21),2))</f>
        <v>118.52 - 118.82</v>
      </c>
      <c r="Y21" s="15"/>
      <c r="Z21" s="35" t="str">
        <f>CONCATENATE(FIXED(MIN(EGSnrc!Z21,Geant4!Z21,Penelope!Z21,MCNP!Z21),2)," - ", FIXED(MAX(EGSnrc!Z21,Geant4!Z21,Penelope!Z21,MCNP!Z21),2))</f>
        <v>100.29 - 100.62</v>
      </c>
      <c r="AA21" s="15"/>
    </row>
    <row r="22" spans="3:27" s="10" customFormat="1" x14ac:dyDescent="0.25">
      <c r="C22" s="11">
        <v>7</v>
      </c>
      <c r="D22" s="35" t="str">
        <f>CONCATENATE(FIXED(MIN(EGSnrc!D22,Geant4!D22,Penelope!D22,MCNP!D22),2)," - ", FIXED(MAX(EGSnrc!D22,Geant4!D22,Penelope!D22,MCNP!D22),2))</f>
        <v>52.62 - 53.63</v>
      </c>
      <c r="E22" s="15"/>
      <c r="F22" s="35" t="str">
        <f>CONCATENATE(FIXED(MIN(EGSnrc!F22,Geant4!F22,Penelope!F22,MCNP!F22),2)," - ", FIXED(MAX(EGSnrc!F22,Geant4!F22,Penelope!F22,MCNP!F22),2))</f>
        <v>50.36 - 51.33</v>
      </c>
      <c r="G22" s="15"/>
      <c r="I22" s="11">
        <v>7</v>
      </c>
      <c r="J22" s="35" t="str">
        <f>CONCATENATE(FIXED(MIN(EGSnrc!J22,Geant4!J22,Penelope!J22,MCNP!J22),2)," - ", FIXED(MAX(EGSnrc!J22,Geant4!J22,Penelope!J22,MCNP!J22),2))</f>
        <v>49.09 - 50.46</v>
      </c>
      <c r="K22" s="15"/>
      <c r="L22" s="35" t="str">
        <f>CONCATENATE(FIXED(MIN(EGSnrc!L22,Geant4!L22,Penelope!L22,MCNP!L22),2)," - ", FIXED(MAX(EGSnrc!L22,Geant4!L22,Penelope!L22,MCNP!L22),2))</f>
        <v>46.87 - 48.18</v>
      </c>
      <c r="M22" s="15"/>
      <c r="Q22" s="11">
        <v>6</v>
      </c>
      <c r="R22" s="35" t="str">
        <f>CONCATENATE(FIXED(MIN(EGSnrc!R22,Geant4!R22,Penelope!R22,MCNP!R22),2)," - ", FIXED(MAX(EGSnrc!R22,Geant4!R22,Penelope!R22,MCNP!R22),2))</f>
        <v>51.49 - 52.05</v>
      </c>
      <c r="S22" s="15"/>
      <c r="T22" s="35" t="str">
        <f>CONCATENATE(FIXED(MIN(EGSnrc!T22,Geant4!T22,Penelope!T22,MCNP!T22),2)," - ", FIXED(MAX(EGSnrc!T22,Geant4!T22,Penelope!T22,MCNP!T22),2))</f>
        <v>36.19 - 36.53</v>
      </c>
      <c r="U22" s="15"/>
      <c r="W22" s="11">
        <v>6</v>
      </c>
      <c r="X22" s="35" t="str">
        <f>CONCATENATE(FIXED(MIN(EGSnrc!X22,Geant4!X22,Penelope!X22,MCNP!X22),2)," - ", FIXED(MAX(EGSnrc!X22,Geant4!X22,Penelope!X22,MCNP!X22),2))</f>
        <v>56.01 - 56.59</v>
      </c>
      <c r="Y22" s="15"/>
      <c r="Z22" s="35" t="str">
        <f>CONCATENATE(FIXED(MIN(EGSnrc!Z22,Geant4!Z22,Penelope!Z22,MCNP!Z22),2)," - ", FIXED(MAX(EGSnrc!Z22,Geant4!Z22,Penelope!Z22,MCNP!Z22),2))</f>
        <v>40.02 - 40.46</v>
      </c>
      <c r="AA22" s="15"/>
    </row>
    <row r="23" spans="3:27" s="10" customFormat="1" x14ac:dyDescent="0.25">
      <c r="C23" s="11">
        <v>8</v>
      </c>
      <c r="D23" s="35" t="str">
        <f>CONCATENATE(FIXED(MIN(EGSnrc!D23,Geant4!D23,Penelope!D23,MCNP!D23),2)," - ", FIXED(MAX(EGSnrc!D23,Geant4!D23,Penelope!D23,MCNP!D23),2))</f>
        <v>23.80 - 23.89</v>
      </c>
      <c r="E23" s="15"/>
      <c r="F23" s="35" t="str">
        <f>CONCATENATE(FIXED(MIN(EGSnrc!F23,Geant4!F23,Penelope!F23,MCNP!F23),2)," - ", FIXED(MAX(EGSnrc!F23,Geant4!F23,Penelope!F23,MCNP!F23),2))</f>
        <v>22.25 - 22.33</v>
      </c>
      <c r="G23" s="15"/>
      <c r="I23" s="11">
        <v>8</v>
      </c>
      <c r="J23" s="35" t="str">
        <f>CONCATENATE(FIXED(MIN(EGSnrc!J23,Geant4!J23,Penelope!J23,MCNP!J23),2)," - ", FIXED(MAX(EGSnrc!J23,Geant4!J23,Penelope!J23,MCNP!J23),2))</f>
        <v>21.64 - 21.84</v>
      </c>
      <c r="K23" s="15"/>
      <c r="L23" s="35" t="str">
        <f>CONCATENATE(FIXED(MIN(EGSnrc!L23,Geant4!L23,Penelope!L23,MCNP!L23),2)," - ", FIXED(MAX(EGSnrc!L23,Geant4!L23,Penelope!L23,MCNP!L23),2))</f>
        <v>20.21 - 20.41</v>
      </c>
      <c r="M23" s="15"/>
      <c r="Q23" s="11">
        <v>7</v>
      </c>
      <c r="R23" s="35" t="str">
        <f>CONCATENATE(FIXED(MIN(EGSnrc!R23,Geant4!R23,Penelope!R23,MCNP!R23),2)," - ", FIXED(MAX(EGSnrc!R23,Geant4!R23,Penelope!R23,MCNP!R23),2))</f>
        <v>26.66 - 26.91</v>
      </c>
      <c r="S23" s="15"/>
      <c r="T23" s="35" t="str">
        <f>CONCATENATE(FIXED(MIN(EGSnrc!T23,Geant4!T23,Penelope!T23,MCNP!T23),2)," - ", FIXED(MAX(EGSnrc!T23,Geant4!T23,Penelope!T23,MCNP!T23),2))</f>
        <v>17.11 - 17.31</v>
      </c>
      <c r="U23" s="15"/>
      <c r="W23" s="11">
        <v>7</v>
      </c>
      <c r="X23" s="35" t="str">
        <f>CONCATENATE(FIXED(MIN(EGSnrc!X23,Geant4!X23,Penelope!X23,MCNP!X23),2)," - ", FIXED(MAX(EGSnrc!X23,Geant4!X23,Penelope!X23,MCNP!X23),2))</f>
        <v>29.73 - 30.06</v>
      </c>
      <c r="Y23" s="15"/>
      <c r="Z23" s="35" t="str">
        <f>CONCATENATE(FIXED(MIN(EGSnrc!Z23,Geant4!Z23,Penelope!Z23,MCNP!Z23),2)," - ", FIXED(MAX(EGSnrc!Z23,Geant4!Z23,Penelope!Z23,MCNP!Z23),2))</f>
        <v>19.64 - 19.89</v>
      </c>
      <c r="AA23" s="15"/>
    </row>
    <row r="24" spans="3:27" s="10" customFormat="1" x14ac:dyDescent="0.25">
      <c r="C24" s="11">
        <v>9</v>
      </c>
      <c r="D24" s="35" t="str">
        <f>CONCATENATE(FIXED(MIN(EGSnrc!D24,Geant4!D24,Penelope!D24,MCNP!D24),2)," - ", FIXED(MAX(EGSnrc!D24,Geant4!D24,Penelope!D24,MCNP!D24),2))</f>
        <v>14.49 - 14.80</v>
      </c>
      <c r="E24" s="15"/>
      <c r="F24" s="35" t="str">
        <f>CONCATENATE(FIXED(MIN(EGSnrc!F24,Geant4!F24,Penelope!F24,MCNP!F24),2)," - ", FIXED(MAX(EGSnrc!F24,Geant4!F24,Penelope!F24,MCNP!F24),2))</f>
        <v>13.44 - 13.76</v>
      </c>
      <c r="G24" s="15"/>
      <c r="I24" s="11">
        <v>9</v>
      </c>
      <c r="J24" s="35" t="str">
        <f>CONCATENATE(FIXED(MIN(EGSnrc!J24,Geant4!J24,Penelope!J24,MCNP!J24),2)," - ", FIXED(MAX(EGSnrc!J24,Geant4!J24,Penelope!J24,MCNP!J24),2))</f>
        <v>13.37 - 13.75</v>
      </c>
      <c r="K24" s="15"/>
      <c r="L24" s="35" t="str">
        <f>CONCATENATE(FIXED(MIN(EGSnrc!L24,Geant4!L24,Penelope!L24,MCNP!L24),2)," - ", FIXED(MAX(EGSnrc!L24,Geant4!L24,Penelope!L24,MCNP!L24),2))</f>
        <v>12.37 - 12.79</v>
      </c>
      <c r="M24" s="15"/>
      <c r="Q24" s="11"/>
      <c r="W24" s="11"/>
    </row>
    <row r="25" spans="3:27" s="10" customFormat="1" x14ac:dyDescent="0.25">
      <c r="C25" s="12"/>
      <c r="I25" s="12"/>
      <c r="Q25" s="12"/>
      <c r="R25" s="11" t="s">
        <v>3</v>
      </c>
      <c r="T25" s="11" t="s">
        <v>4</v>
      </c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I26" s="12" t="s">
        <v>11</v>
      </c>
      <c r="Q26" s="12"/>
      <c r="R26" s="11" t="s">
        <v>15</v>
      </c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11" t="s">
        <v>3</v>
      </c>
      <c r="F27" s="11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/>
      <c r="T27" s="11" t="s">
        <v>6</v>
      </c>
      <c r="U27" s="11"/>
      <c r="W27" s="11" t="s">
        <v>13</v>
      </c>
      <c r="X27" s="11" t="s">
        <v>6</v>
      </c>
      <c r="Y27" s="11"/>
      <c r="Z27" s="11" t="s">
        <v>6</v>
      </c>
      <c r="AA27" s="11"/>
    </row>
    <row r="28" spans="3:27" s="10" customFormat="1" x14ac:dyDescent="0.25">
      <c r="C28" s="12"/>
      <c r="D28" s="11" t="s">
        <v>12</v>
      </c>
      <c r="F28" s="11" t="s">
        <v>12</v>
      </c>
      <c r="I28" s="12"/>
      <c r="J28" s="11" t="s">
        <v>12</v>
      </c>
      <c r="L28" s="11" t="s">
        <v>12</v>
      </c>
      <c r="Q28" s="11">
        <v>1</v>
      </c>
      <c r="R28" s="35" t="str">
        <f>CONCATENATE(FIXED(MIN(EGSnrc!R28,Geant4!R28,Penelope!R28,MCNP!R28),2)," - ", FIXED(MAX(EGSnrc!R28,Geant4!R28,Penelope!R28,MCNP!R28),2))</f>
        <v>5.95 - 6.06</v>
      </c>
      <c r="S28" s="15"/>
      <c r="T28" s="35" t="str">
        <f>CONCATENATE(FIXED(MIN(EGSnrc!T28,Geant4!T28,Penelope!T28,MCNP!T28),2)," - ", FIXED(MAX(EGSnrc!T28,Geant4!T28,Penelope!T28,MCNP!T28),2))</f>
        <v>7.28 - 7.41</v>
      </c>
      <c r="U28" s="15"/>
      <c r="W28" s="11">
        <v>1</v>
      </c>
      <c r="X28" s="35" t="str">
        <f>CONCATENATE(FIXED(MIN(EGSnrc!X28,Geant4!X28,Penelope!X28,MCNP!X28),2)," - ", FIXED(MAX(EGSnrc!X28,Geant4!X28,Penelope!X28,MCNP!X28),2))</f>
        <v>7.24 - 7.35</v>
      </c>
      <c r="Y28" s="15"/>
      <c r="Z28" s="35" t="str">
        <f>CONCATENATE(FIXED(MIN(EGSnrc!Z28,Geant4!Z28,Penelope!Z28,MCNP!Z28),2)," - ", FIXED(MAX(EGSnrc!Z28,Geant4!Z28,Penelope!Z28,MCNP!Z28),2))</f>
        <v>8.81 - 8.96</v>
      </c>
      <c r="AA28" s="15"/>
    </row>
    <row r="29" spans="3:27" s="10" customFormat="1" x14ac:dyDescent="0.25">
      <c r="C29" s="11" t="s">
        <v>13</v>
      </c>
      <c r="D29" s="11" t="s">
        <v>6</v>
      </c>
      <c r="E29" s="11"/>
      <c r="F29" s="11" t="s">
        <v>6</v>
      </c>
      <c r="G29" s="11"/>
      <c r="I29" s="11" t="s">
        <v>13</v>
      </c>
      <c r="J29" s="11" t="s">
        <v>6</v>
      </c>
      <c r="K29" s="11"/>
      <c r="L29" s="11" t="s">
        <v>6</v>
      </c>
      <c r="M29" s="11"/>
      <c r="Q29" s="11">
        <v>2</v>
      </c>
      <c r="R29" s="35" t="str">
        <f>CONCATENATE(FIXED(MIN(EGSnrc!R29,Geant4!R29,Penelope!R29,MCNP!R29),2)," - ", FIXED(MAX(EGSnrc!R29,Geant4!R29,Penelope!R29,MCNP!R29),2))</f>
        <v>10.06 - 10.21</v>
      </c>
      <c r="S29" s="15"/>
      <c r="T29" s="35" t="str">
        <f>CONCATENATE(FIXED(MIN(EGSnrc!T29,Geant4!T29,Penelope!T29,MCNP!T29),2)," - ", FIXED(MAX(EGSnrc!T29,Geant4!T29,Penelope!T29,MCNP!T29),2))</f>
        <v>13.30 - 13.43</v>
      </c>
      <c r="U29" s="15"/>
      <c r="W29" s="11">
        <v>2</v>
      </c>
      <c r="X29" s="35" t="str">
        <f>CONCATENATE(FIXED(MIN(EGSnrc!X29,Geant4!X29,Penelope!X29,MCNP!X29),2)," - ", FIXED(MAX(EGSnrc!X29,Geant4!X29,Penelope!X29,MCNP!X29),2))</f>
        <v>12.25 - 12.42</v>
      </c>
      <c r="Y29" s="15"/>
      <c r="Z29" s="35" t="str">
        <f>CONCATENATE(FIXED(MIN(EGSnrc!Z29,Geant4!Z29,Penelope!Z29,MCNP!Z29),2)," - ", FIXED(MAX(EGSnrc!Z29,Geant4!Z29,Penelope!Z29,MCNP!Z29),2))</f>
        <v>16.06 - 16.23</v>
      </c>
      <c r="AA29" s="15"/>
    </row>
    <row r="30" spans="3:27" s="10" customFormat="1" x14ac:dyDescent="0.25">
      <c r="C30" s="11">
        <v>1</v>
      </c>
      <c r="D30" s="35" t="str">
        <f>CONCATENATE(FIXED(MIN(EGSnrc!D30,Geant4!D30,Penelope!D30,MCNP!D30),2)," - ", FIXED(MAX(EGSnrc!D30,Geant4!D30,Penelope!D30,MCNP!D30),2))</f>
        <v>4.00 - 4.09</v>
      </c>
      <c r="E30" s="15"/>
      <c r="F30" s="35" t="str">
        <f>CONCATENATE(FIXED(MIN(EGSnrc!F30,Geant4!F30,Penelope!F30,MCNP!F30),2)," - ", FIXED(MAX(EGSnrc!F30,Geant4!F30,Penelope!F30,MCNP!F30),2))</f>
        <v>176.66 - 177.15</v>
      </c>
      <c r="G30" s="15"/>
      <c r="I30" s="11">
        <v>1</v>
      </c>
      <c r="J30" s="35" t="str">
        <f>CONCATENATE(FIXED(MIN(EGSnrc!J30,Geant4!J30,Penelope!J30,MCNP!J30),2)," - ", FIXED(MAX(EGSnrc!J30,Geant4!J30,Penelope!J30,MCNP!J30),2))</f>
        <v>4.72 - 4.84</v>
      </c>
      <c r="K30" s="15"/>
      <c r="L30" s="35" t="str">
        <f>CONCATENATE(FIXED(MIN(EGSnrc!L30,Geant4!L30,Penelope!L30,MCNP!L30),2)," - ", FIXED(MAX(EGSnrc!L30,Geant4!L30,Penelope!L30,MCNP!L30),2))</f>
        <v>175.26 - 176.20</v>
      </c>
      <c r="M30" s="15"/>
      <c r="Q30" s="11">
        <v>3</v>
      </c>
      <c r="R30" s="35" t="str">
        <f>CONCATENATE(FIXED(MIN(EGSnrc!R30,Geant4!R30,Penelope!R30,MCNP!R30),2)," - ", FIXED(MAX(EGSnrc!R30,Geant4!R30,Penelope!R30,MCNP!R30),2))</f>
        <v>14.02 - 14.14</v>
      </c>
      <c r="S30" s="15"/>
      <c r="T30" s="35" t="str">
        <f>CONCATENATE(FIXED(MIN(EGSnrc!T30,Geant4!T30,Penelope!T30,MCNP!T30),2)," - ", FIXED(MAX(EGSnrc!T30,Geant4!T30,Penelope!T30,MCNP!T30),2))</f>
        <v>14.91 - 15.08</v>
      </c>
      <c r="U30" s="15"/>
      <c r="W30" s="11">
        <v>3</v>
      </c>
      <c r="X30" s="35" t="str">
        <f>CONCATENATE(FIXED(MIN(EGSnrc!X30,Geant4!X30,Penelope!X30,MCNP!X30),2)," - ", FIXED(MAX(EGSnrc!X30,Geant4!X30,Penelope!X30,MCNP!X30),2))</f>
        <v>17.18 - 17.35</v>
      </c>
      <c r="Y30" s="15"/>
      <c r="Z30" s="35" t="str">
        <f>CONCATENATE(FIXED(MIN(EGSnrc!Z30,Geant4!Z30,Penelope!Z30,MCNP!Z30),2)," - ", FIXED(MAX(EGSnrc!Z30,Geant4!Z30,Penelope!Z30,MCNP!Z30),2))</f>
        <v>18.32 - 18.54</v>
      </c>
      <c r="AA30" s="15"/>
    </row>
    <row r="31" spans="3:27" s="10" customFormat="1" x14ac:dyDescent="0.25">
      <c r="C31" s="11">
        <v>2</v>
      </c>
      <c r="D31" s="35" t="str">
        <f>CONCATENATE(FIXED(MIN(EGSnrc!D31,Geant4!D31,Penelope!D31,MCNP!D31),2)," - ", FIXED(MAX(EGSnrc!D31,Geant4!D31,Penelope!D31,MCNP!D31),2))</f>
        <v>4.13 - 4.24</v>
      </c>
      <c r="E31" s="15"/>
      <c r="F31" s="35" t="str">
        <f>CONCATENATE(FIXED(MIN(EGSnrc!F31,Geant4!F31,Penelope!F31,MCNP!F31),2)," - ", FIXED(MAX(EGSnrc!F31,Geant4!F31,Penelope!F31,MCNP!F31),2))</f>
        <v>179.67 - 180.30</v>
      </c>
      <c r="G31" s="15"/>
      <c r="I31" s="11">
        <v>2</v>
      </c>
      <c r="J31" s="35" t="str">
        <f>CONCATENATE(FIXED(MIN(EGSnrc!J31,Geant4!J31,Penelope!J31,MCNP!J31),2)," - ", FIXED(MAX(EGSnrc!J31,Geant4!J31,Penelope!J31,MCNP!J31),2))</f>
        <v>4.89 - 4.99</v>
      </c>
      <c r="K31" s="15"/>
      <c r="L31" s="35" t="str">
        <f>CONCATENATE(FIXED(MIN(EGSnrc!L31,Geant4!L31,Penelope!L31,MCNP!L31),2)," - ", FIXED(MAX(EGSnrc!L31,Geant4!L31,Penelope!L31,MCNP!L31),2))</f>
        <v>178.05 - 179.15</v>
      </c>
      <c r="M31" s="15"/>
      <c r="Q31" s="11">
        <v>4</v>
      </c>
      <c r="R31" s="35" t="str">
        <f>CONCATENATE(FIXED(MIN(EGSnrc!R31,Geant4!R31,Penelope!R31,MCNP!R31),2)," - ", FIXED(MAX(EGSnrc!R31,Geant4!R31,Penelope!R31,MCNP!R31),2))</f>
        <v>16.57 - 16.67</v>
      </c>
      <c r="S31" s="15"/>
      <c r="T31" s="35" t="str">
        <f>CONCATENATE(FIXED(MIN(EGSnrc!T31,Geant4!T31,Penelope!T31,MCNP!T31),2)," - ", FIXED(MAX(EGSnrc!T31,Geant4!T31,Penelope!T31,MCNP!T31),2))</f>
        <v>18.08 - 18.24</v>
      </c>
      <c r="U31" s="15"/>
      <c r="W31" s="11">
        <v>4</v>
      </c>
      <c r="X31" s="35" t="str">
        <f>CONCATENATE(FIXED(MIN(EGSnrc!X31,Geant4!X31,Penelope!X31,MCNP!X31),2)," - ", FIXED(MAX(EGSnrc!X31,Geant4!X31,Penelope!X31,MCNP!X31),2))</f>
        <v>20.55 - 20.77</v>
      </c>
      <c r="Y31" s="15"/>
      <c r="Z31" s="35" t="str">
        <f>CONCATENATE(FIXED(MIN(EGSnrc!Z31,Geant4!Z31,Penelope!Z31,MCNP!Z31),2)," - ", FIXED(MAX(EGSnrc!Z31,Geant4!Z31,Penelope!Z31,MCNP!Z31),2))</f>
        <v>22.57 - 22.77</v>
      </c>
      <c r="AA31" s="15"/>
    </row>
    <row r="32" spans="3:27" s="10" customFormat="1" x14ac:dyDescent="0.25">
      <c r="C32" s="11">
        <v>3</v>
      </c>
      <c r="D32" s="35" t="str">
        <f>CONCATENATE(FIXED(MIN(EGSnrc!D32,Geant4!D32,Penelope!D32,MCNP!D32),2)," - ", FIXED(MAX(EGSnrc!D32,Geant4!D32,Penelope!D32,MCNP!D32),2))</f>
        <v>4.19 - 4.33</v>
      </c>
      <c r="E32" s="15"/>
      <c r="F32" s="35" t="str">
        <f>CONCATENATE(FIXED(MIN(EGSnrc!F32,Geant4!F32,Penelope!F32,MCNP!F32),2)," - ", FIXED(MAX(EGSnrc!F32,Geant4!F32,Penelope!F32,MCNP!F32),2))</f>
        <v>3.98 - 4.09</v>
      </c>
      <c r="G32" s="15"/>
      <c r="I32" s="11">
        <v>3</v>
      </c>
      <c r="J32" s="35" t="str">
        <f>CONCATENATE(FIXED(MIN(EGSnrc!J32,Geant4!J32,Penelope!J32,MCNP!J32),2)," - ", FIXED(MAX(EGSnrc!J32,Geant4!J32,Penelope!J32,MCNP!J32),2))</f>
        <v>4.96 - 5.09</v>
      </c>
      <c r="K32" s="15"/>
      <c r="L32" s="35" t="str">
        <f>CONCATENATE(FIXED(MIN(EGSnrc!L32,Geant4!L32,Penelope!L32,MCNP!L32),2)," - ", FIXED(MAX(EGSnrc!L32,Geant4!L32,Penelope!L32,MCNP!L32),2))</f>
        <v>4.71 - 4.83</v>
      </c>
      <c r="M32" s="15"/>
      <c r="Q32" s="11">
        <v>5</v>
      </c>
      <c r="R32" s="35" t="str">
        <f>CONCATENATE(FIXED(MIN(EGSnrc!R32,Geant4!R32,Penelope!R32,MCNP!R32),2)," - ", FIXED(MAX(EGSnrc!R32,Geant4!R32,Penelope!R32,MCNP!R32),2))</f>
        <v>14.82 - 16.01</v>
      </c>
      <c r="S32" s="15"/>
      <c r="T32" s="35" t="str">
        <f>CONCATENATE(FIXED(MIN(EGSnrc!T32,Geant4!T32,Penelope!T32,MCNP!T32),2)," - ", FIXED(MAX(EGSnrc!T32,Geant4!T32,Penelope!T32,MCNP!T32),2))</f>
        <v>11.68 - 12.63</v>
      </c>
      <c r="U32" s="15"/>
      <c r="W32" s="11">
        <v>5</v>
      </c>
      <c r="X32" s="35" t="str">
        <f>CONCATENATE(FIXED(MIN(EGSnrc!X32,Geant4!X32,Penelope!X32,MCNP!X32),2)," - ", FIXED(MAX(EGSnrc!X32,Geant4!X32,Penelope!X32,MCNP!X32),2))</f>
        <v>19.78 - 20.94</v>
      </c>
      <c r="Y32" s="15"/>
      <c r="Z32" s="35" t="str">
        <f>CONCATENATE(FIXED(MIN(EGSnrc!Z32,Geant4!Z32,Penelope!Z32,MCNP!Z32),2)," - ", FIXED(MAX(EGSnrc!Z32,Geant4!Z32,Penelope!Z32,MCNP!Z32),2))</f>
        <v>15.90 - 16.90</v>
      </c>
      <c r="AA32" s="15"/>
    </row>
    <row r="33" spans="3:27" s="10" customFormat="1" x14ac:dyDescent="0.25">
      <c r="C33" s="11">
        <v>4</v>
      </c>
      <c r="D33" s="35" t="str">
        <f>CONCATENATE(FIXED(MIN(EGSnrc!D33,Geant4!D33,Penelope!D33,MCNP!D33),2)," - ", FIXED(MAX(EGSnrc!D33,Geant4!D33,Penelope!D33,MCNP!D33),2))</f>
        <v>4.23 - 4.38</v>
      </c>
      <c r="E33" s="15"/>
      <c r="F33" s="35" t="str">
        <f>CONCATENATE(FIXED(MIN(EGSnrc!F33,Geant4!F33,Penelope!F33,MCNP!F33),2)," - ", FIXED(MAX(EGSnrc!F33,Geant4!F33,Penelope!F33,MCNP!F33),2))</f>
        <v>4.01 - 4.13</v>
      </c>
      <c r="G33" s="15"/>
      <c r="I33" s="11">
        <v>4</v>
      </c>
      <c r="J33" s="35" t="str">
        <f>CONCATENATE(FIXED(MIN(EGSnrc!J33,Geant4!J33,Penelope!J33,MCNP!J33),2)," - ", FIXED(MAX(EGSnrc!J33,Geant4!J33,Penelope!J33,MCNP!J33),2))</f>
        <v>5.01 - 5.17</v>
      </c>
      <c r="K33" s="15"/>
      <c r="L33" s="35" t="str">
        <f>CONCATENATE(FIXED(MIN(EGSnrc!L33,Geant4!L33,Penelope!L33,MCNP!L33),2)," - ", FIXED(MAX(EGSnrc!L33,Geant4!L33,Penelope!L33,MCNP!L33),2))</f>
        <v>4.77 - 4.93</v>
      </c>
      <c r="M33" s="15"/>
      <c r="Q33" s="11">
        <v>6</v>
      </c>
      <c r="R33" s="35" t="str">
        <f>CONCATENATE(FIXED(MIN(EGSnrc!R33,Geant4!R33,Penelope!R33,MCNP!R33),2)," - ", FIXED(MAX(EGSnrc!R33,Geant4!R33,Penelope!R33,MCNP!R33),2))</f>
        <v>14.02 - 14.12</v>
      </c>
      <c r="S33" s="15"/>
      <c r="T33" s="35" t="str">
        <f>CONCATENATE(FIXED(MIN(EGSnrc!T33,Geant4!T33,Penelope!T33,MCNP!T33),2)," - ", FIXED(MAX(EGSnrc!T33,Geant4!T33,Penelope!T33,MCNP!T33),2))</f>
        <v>9.09 - 9.19</v>
      </c>
      <c r="U33" s="15"/>
      <c r="W33" s="11">
        <v>6</v>
      </c>
      <c r="X33" s="35" t="str">
        <f>CONCATENATE(FIXED(MIN(EGSnrc!X33,Geant4!X33,Penelope!X33,MCNP!X33),2)," - ", FIXED(MAX(EGSnrc!X33,Geant4!X33,Penelope!X33,MCNP!X33),2))</f>
        <v>17.16 - 17.35</v>
      </c>
      <c r="Y33" s="15"/>
      <c r="Z33" s="35" t="str">
        <f>CONCATENATE(FIXED(MIN(EGSnrc!Z33,Geant4!Z33,Penelope!Z33,MCNP!Z33),2)," - ", FIXED(MAX(EGSnrc!Z33,Geant4!Z33,Penelope!Z33,MCNP!Z33),2))</f>
        <v>11.41 - 11.54</v>
      </c>
      <c r="AA33" s="15"/>
    </row>
    <row r="34" spans="3:27" s="10" customFormat="1" x14ac:dyDescent="0.25">
      <c r="C34" s="11">
        <v>5</v>
      </c>
      <c r="D34" s="35" t="str">
        <f>CONCATENATE(FIXED(MIN(EGSnrc!D34,Geant4!D34,Penelope!D34,MCNP!D34),2)," - ", FIXED(MAX(EGSnrc!D34,Geant4!D34,Penelope!D34,MCNP!D34),2))</f>
        <v>4.28 - 4.44</v>
      </c>
      <c r="E34" s="15"/>
      <c r="F34" s="35" t="str">
        <f>CONCATENATE(FIXED(MIN(EGSnrc!F34,Geant4!F34,Penelope!F34,MCNP!F34),2)," - ", FIXED(MAX(EGSnrc!F34,Geant4!F34,Penelope!F34,MCNP!F34),2))</f>
        <v>3.67 - 3.78</v>
      </c>
      <c r="G34" s="15"/>
      <c r="I34" s="11">
        <v>5</v>
      </c>
      <c r="J34" s="35" t="str">
        <f>CONCATENATE(FIXED(MIN(EGSnrc!J34,Geant4!J34,Penelope!J34,MCNP!J34),2)," - ", FIXED(MAX(EGSnrc!J34,Geant4!J34,Penelope!J34,MCNP!J34),2))</f>
        <v>5.06 - 5.19</v>
      </c>
      <c r="K34" s="15"/>
      <c r="L34" s="35" t="str">
        <f>CONCATENATE(FIXED(MIN(EGSnrc!L34,Geant4!L34,Penelope!L34,MCNP!L34),2)," - ", FIXED(MAX(EGSnrc!L34,Geant4!L34,Penelope!L34,MCNP!L34),2))</f>
        <v>4.40 - 4.49</v>
      </c>
      <c r="M34" s="15"/>
      <c r="Q34" s="11">
        <v>7</v>
      </c>
      <c r="R34" s="35" t="str">
        <f>CONCATENATE(FIXED(MIN(EGSnrc!R34,Geant4!R34,Penelope!R34,MCNP!R34),2)," - ", FIXED(MAX(EGSnrc!R34,Geant4!R34,Penelope!R34,MCNP!R34),2))</f>
        <v>5.95 - 6.05</v>
      </c>
      <c r="S34" s="15"/>
      <c r="T34" s="35" t="str">
        <f>CONCATENATE(FIXED(MIN(EGSnrc!T34,Geant4!T34,Penelope!T34,MCNP!T34),2)," - ", FIXED(MAX(EGSnrc!T34,Geant4!T34,Penelope!T34,MCNP!T34),2))</f>
        <v>3.66 - 3.72</v>
      </c>
      <c r="U34" s="15"/>
      <c r="W34" s="11">
        <v>7</v>
      </c>
      <c r="X34" s="35" t="str">
        <f>CONCATENATE(FIXED(MIN(EGSnrc!X34,Geant4!X34,Penelope!X34,MCNP!X34),2)," - ", FIXED(MAX(EGSnrc!X34,Geant4!X34,Penelope!X34,MCNP!X34),2))</f>
        <v>7.26 - 7.36</v>
      </c>
      <c r="Y34" s="15"/>
      <c r="Z34" s="35" t="str">
        <f>CONCATENATE(FIXED(MIN(EGSnrc!Z34,Geant4!Z34,Penelope!Z34,MCNP!Z34),2)," - ", FIXED(MAX(EGSnrc!Z34,Geant4!Z34,Penelope!Z34,MCNP!Z34),2))</f>
        <v>4.60 - 4.66</v>
      </c>
      <c r="AA34" s="15"/>
    </row>
    <row r="35" spans="3:27" s="10" customFormat="1" x14ac:dyDescent="0.25">
      <c r="C35" s="11">
        <v>6</v>
      </c>
      <c r="D35" s="35" t="str">
        <f>CONCATENATE(FIXED(MIN(EGSnrc!D35,Geant4!D35,Penelope!D35,MCNP!D35),2)," - ", FIXED(MAX(EGSnrc!D35,Geant4!D35,Penelope!D35,MCNP!D35),2))</f>
        <v>4.18 - 4.33</v>
      </c>
      <c r="E35" s="15"/>
      <c r="F35" s="35" t="str">
        <f>CONCATENATE(FIXED(MIN(EGSnrc!F35,Geant4!F35,Penelope!F35,MCNP!F35),2)," - ", FIXED(MAX(EGSnrc!F35,Geant4!F35,Penelope!F35,MCNP!F35),2))</f>
        <v>3.29 - 3.38</v>
      </c>
      <c r="G35" s="15"/>
      <c r="I35" s="11">
        <v>6</v>
      </c>
      <c r="J35" s="35" t="str">
        <f>CONCATENATE(FIXED(MIN(EGSnrc!J35,Geant4!J35,Penelope!J35,MCNP!J35),2)," - ", FIXED(MAX(EGSnrc!J35,Geant4!J35,Penelope!J35,MCNP!J35),2))</f>
        <v>4.98 - 5.07</v>
      </c>
      <c r="K35" s="15"/>
      <c r="L35" s="35" t="str">
        <f>CONCATENATE(FIXED(MIN(EGSnrc!L35,Geant4!L35,Penelope!L35,MCNP!L35),2)," - ", FIXED(MAX(EGSnrc!L35,Geant4!L35,Penelope!L35,MCNP!L35),2))</f>
        <v>3.96 - 4.05</v>
      </c>
      <c r="M35" s="15"/>
      <c r="Q35" s="12"/>
      <c r="W35" s="12"/>
    </row>
    <row r="36" spans="3:27" s="10" customFormat="1" x14ac:dyDescent="0.25">
      <c r="C36" s="11">
        <v>7</v>
      </c>
      <c r="D36" s="35" t="str">
        <f>CONCATENATE(FIXED(MIN(EGSnrc!D36,Geant4!D36,Penelope!D36,MCNP!D36),2)," - ", FIXED(MAX(EGSnrc!D36,Geant4!D36,Penelope!D36,MCNP!D36),2))</f>
        <v>3.98 - 4.10</v>
      </c>
      <c r="E36" s="15"/>
      <c r="F36" s="35" t="str">
        <f>CONCATENATE(FIXED(MIN(EGSnrc!F36,Geant4!F36,Penelope!F36,MCNP!F36),2)," - ", FIXED(MAX(EGSnrc!F36,Geant4!F36,Penelope!F36,MCNP!F36),2))</f>
        <v>2.87 - 2.95</v>
      </c>
      <c r="G36" s="15"/>
      <c r="I36" s="11">
        <v>7</v>
      </c>
      <c r="J36" s="35" t="str">
        <f>CONCATENATE(FIXED(MIN(EGSnrc!J36,Geant4!J36,Penelope!J36,MCNP!J36),2)," - ", FIXED(MAX(EGSnrc!J36,Geant4!J36,Penelope!J36,MCNP!J36),2))</f>
        <v>4.73 - 4.85</v>
      </c>
      <c r="K36" s="15"/>
      <c r="L36" s="35" t="str">
        <f>CONCATENATE(FIXED(MIN(EGSnrc!L36,Geant4!L36,Penelope!L36,MCNP!L36),2)," - ", FIXED(MAX(EGSnrc!L36,Geant4!L36,Penelope!L36,MCNP!L36),2))</f>
        <v>3.48 - 3.54</v>
      </c>
      <c r="M36" s="15"/>
      <c r="Q36" s="12"/>
      <c r="R36" s="11" t="s">
        <v>3</v>
      </c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I37" s="12"/>
      <c r="Q37" s="12"/>
      <c r="R37" s="11" t="s">
        <v>16</v>
      </c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11" t="s">
        <v>3</v>
      </c>
      <c r="F38" s="11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/>
      <c r="T38" s="11" t="s">
        <v>6</v>
      </c>
      <c r="U38" s="11"/>
      <c r="W38" s="11" t="s">
        <v>13</v>
      </c>
      <c r="X38" s="11" t="s">
        <v>6</v>
      </c>
      <c r="Y38" s="11"/>
      <c r="Z38" s="11" t="s">
        <v>6</v>
      </c>
      <c r="AA38" s="11"/>
    </row>
    <row r="39" spans="3:27" s="10" customFormat="1" x14ac:dyDescent="0.25">
      <c r="C39" s="12"/>
      <c r="D39" s="11" t="s">
        <v>14</v>
      </c>
      <c r="F39" s="11" t="s">
        <v>14</v>
      </c>
      <c r="I39" s="12"/>
      <c r="J39" s="11" t="s">
        <v>14</v>
      </c>
      <c r="L39" s="11" t="s">
        <v>14</v>
      </c>
      <c r="Q39" s="11">
        <v>1</v>
      </c>
      <c r="R39" s="35" t="str">
        <f>CONCATENATE(FIXED(MIN(EGSnrc!R39,Geant4!R39,Penelope!R39,MCNP!R39),2)," - ", FIXED(MAX(EGSnrc!R39,Geant4!R39,Penelope!R39,MCNP!R39),2))</f>
        <v>0.88 - 0.92</v>
      </c>
      <c r="S39" s="15"/>
      <c r="T39" s="35" t="str">
        <f>CONCATENATE(FIXED(MIN(EGSnrc!T39,Geant4!T39,Penelope!T39,MCNP!T39),2)," - ", FIXED(MAX(EGSnrc!T39,Geant4!T39,Penelope!T39,MCNP!T39),2))</f>
        <v>1.01 - 1.06</v>
      </c>
      <c r="U39" s="15"/>
      <c r="W39" s="11">
        <v>1</v>
      </c>
      <c r="X39" s="35" t="str">
        <f>CONCATENATE(FIXED(MIN(EGSnrc!X39,Geant4!X39,Penelope!X39,MCNP!X39),2)," - ", FIXED(MAX(EGSnrc!X39,Geant4!X39,Penelope!X39,MCNP!X39),2))</f>
        <v>0.70 - 0.73</v>
      </c>
      <c r="Y39" s="15"/>
      <c r="Z39" s="35" t="str">
        <f>CONCATENATE(FIXED(MIN(EGSnrc!Z39,Geant4!Z39,Penelope!Z39,MCNP!Z39),2)," - ", FIXED(MAX(EGSnrc!Z39,Geant4!Z39,Penelope!Z39,MCNP!Z39),2))</f>
        <v>0.80 - 0.82</v>
      </c>
      <c r="AA39" s="15"/>
    </row>
    <row r="40" spans="3:27" s="10" customFormat="1" x14ac:dyDescent="0.25">
      <c r="C40" s="11" t="s">
        <v>13</v>
      </c>
      <c r="D40" s="11" t="s">
        <v>6</v>
      </c>
      <c r="E40" s="11"/>
      <c r="F40" s="11" t="s">
        <v>6</v>
      </c>
      <c r="G40" s="11"/>
      <c r="I40" s="11" t="s">
        <v>13</v>
      </c>
      <c r="J40" s="11" t="s">
        <v>6</v>
      </c>
      <c r="K40" s="11"/>
      <c r="L40" s="11" t="s">
        <v>6</v>
      </c>
      <c r="M40" s="11"/>
      <c r="Q40" s="11">
        <v>2</v>
      </c>
      <c r="R40" s="35" t="str">
        <f>CONCATENATE(FIXED(MIN(EGSnrc!R40,Geant4!R40,Penelope!R40,MCNP!R40),2)," - ", FIXED(MAX(EGSnrc!R40,Geant4!R40,Penelope!R40,MCNP!R40),2))</f>
        <v>2.19 - 2.27</v>
      </c>
      <c r="S40" s="15"/>
      <c r="T40" s="35" t="str">
        <f>CONCATENATE(FIXED(MIN(EGSnrc!T40,Geant4!T40,Penelope!T40,MCNP!T40),2)," - ", FIXED(MAX(EGSnrc!T40,Geant4!T40,Penelope!T40,MCNP!T40),2))</f>
        <v>2.66 - 2.75</v>
      </c>
      <c r="U40" s="15"/>
      <c r="W40" s="11">
        <v>2</v>
      </c>
      <c r="X40" s="35" t="str">
        <f>CONCATENATE(FIXED(MIN(EGSnrc!X40,Geant4!X40,Penelope!X40,MCNP!X40),2)," - ", FIXED(MAX(EGSnrc!X40,Geant4!X40,Penelope!X40,MCNP!X40),2))</f>
        <v>1.83 - 1.88</v>
      </c>
      <c r="Y40" s="15"/>
      <c r="Z40" s="35" t="str">
        <f>CONCATENATE(FIXED(MIN(EGSnrc!Z40,Geant4!Z40,Penelope!Z40,MCNP!Z40),2)," - ", FIXED(MAX(EGSnrc!Z40,Geant4!Z40,Penelope!Z40,MCNP!Z40),2))</f>
        <v>2.19 - 2.27</v>
      </c>
      <c r="AA40" s="15"/>
    </row>
    <row r="41" spans="3:27" s="10" customFormat="1" x14ac:dyDescent="0.25">
      <c r="C41" s="11">
        <v>1</v>
      </c>
      <c r="D41" s="35" t="str">
        <f>CONCATENATE(FIXED(MIN(EGSnrc!D41,Geant4!D41,Penelope!D41,MCNP!D41),2)," - ", FIXED(MAX(EGSnrc!D41,Geant4!D41,Penelope!D41,MCNP!D41),2))</f>
        <v>4.12 - 4.18</v>
      </c>
      <c r="E41" s="15"/>
      <c r="F41" s="35" t="str">
        <f>CONCATENATE(FIXED(MIN(EGSnrc!F41,Geant4!F41,Penelope!F41,MCNP!F41),2)," - ", FIXED(MAX(EGSnrc!F41,Geant4!F41,Penelope!F41,MCNP!F41),2))</f>
        <v>10.37 - 10.47</v>
      </c>
      <c r="G41" s="15"/>
      <c r="I41" s="11">
        <v>1</v>
      </c>
      <c r="J41" s="35" t="str">
        <f>CONCATENATE(FIXED(MIN(EGSnrc!J41,Geant4!J41,Penelope!J41,MCNP!J41),2)," - ", FIXED(MAX(EGSnrc!J41,Geant4!J41,Penelope!J41,MCNP!J41),2))</f>
        <v>4.61 - 4.68</v>
      </c>
      <c r="K41" s="15"/>
      <c r="L41" s="35" t="str">
        <f>CONCATENATE(FIXED(MIN(EGSnrc!L41,Geant4!L41,Penelope!L41,MCNP!L41),2)," - ", FIXED(MAX(EGSnrc!L41,Geant4!L41,Penelope!L41,MCNP!L41),2))</f>
        <v>10.58 - 10.72</v>
      </c>
      <c r="M41" s="15"/>
      <c r="Q41" s="11">
        <v>3</v>
      </c>
      <c r="R41" s="35" t="str">
        <f>CONCATENATE(FIXED(MIN(EGSnrc!R41,Geant4!R41,Penelope!R41,MCNP!R41),2)," - ", FIXED(MAX(EGSnrc!R41,Geant4!R41,Penelope!R41,MCNP!R41),2))</f>
        <v>5.05 - 5.25</v>
      </c>
      <c r="S41" s="15"/>
      <c r="T41" s="35" t="str">
        <f>CONCATENATE(FIXED(MIN(EGSnrc!T41,Geant4!T41,Penelope!T41,MCNP!T41),2)," - ", FIXED(MAX(EGSnrc!T41,Geant4!T41,Penelope!T41,MCNP!T41),2))</f>
        <v>5.16 - 5.38</v>
      </c>
      <c r="U41" s="15"/>
      <c r="W41" s="11">
        <v>3</v>
      </c>
      <c r="X41" s="35" t="str">
        <f>CONCATENATE(FIXED(MIN(EGSnrc!X41,Geant4!X41,Penelope!X41,MCNP!X41),2)," - ", FIXED(MAX(EGSnrc!X41,Geant4!X41,Penelope!X41,MCNP!X41),2))</f>
        <v>4.28 - 4.42</v>
      </c>
      <c r="Y41" s="15"/>
      <c r="Z41" s="35" t="str">
        <f>CONCATENATE(FIXED(MIN(EGSnrc!Z41,Geant4!Z41,Penelope!Z41,MCNP!Z41),2)," - ", FIXED(MAX(EGSnrc!Z41,Geant4!Z41,Penelope!Z41,MCNP!Z41),2))</f>
        <v>4.37 - 4.51</v>
      </c>
      <c r="AA41" s="15"/>
    </row>
    <row r="42" spans="3:27" s="10" customFormat="1" x14ac:dyDescent="0.25">
      <c r="C42" s="11">
        <v>2</v>
      </c>
      <c r="D42" s="35" t="str">
        <f>CONCATENATE(FIXED(MIN(EGSnrc!D42,Geant4!D42,Penelope!D42,MCNP!D42),2)," - ", FIXED(MAX(EGSnrc!D42,Geant4!D42,Penelope!D42,MCNP!D42),2))</f>
        <v>7.92 - 8.03</v>
      </c>
      <c r="E42" s="15"/>
      <c r="F42" s="35" t="str">
        <f>CONCATENATE(FIXED(MIN(EGSnrc!F42,Geant4!F42,Penelope!F42,MCNP!F42),2)," - ", FIXED(MAX(EGSnrc!F42,Geant4!F42,Penelope!F42,MCNP!F42),2))</f>
        <v>18.16 - 18.33</v>
      </c>
      <c r="G42" s="15"/>
      <c r="I42" s="11">
        <v>2</v>
      </c>
      <c r="J42" s="35" t="str">
        <f>CONCATENATE(FIXED(MIN(EGSnrc!J42,Geant4!J42,Penelope!J42,MCNP!J42),2)," - ", FIXED(MAX(EGSnrc!J42,Geant4!J42,Penelope!J42,MCNP!J42),2))</f>
        <v>8.90 - 9.00</v>
      </c>
      <c r="K42" s="15"/>
      <c r="L42" s="35" t="str">
        <f>CONCATENATE(FIXED(MIN(EGSnrc!L42,Geant4!L42,Penelope!L42,MCNP!L42),2)," - ", FIXED(MAX(EGSnrc!L42,Geant4!L42,Penelope!L42,MCNP!L42),2))</f>
        <v>18.67 - 18.91</v>
      </c>
      <c r="M42" s="15"/>
      <c r="Q42" s="11">
        <v>4</v>
      </c>
      <c r="R42" s="35" t="str">
        <f>CONCATENATE(FIXED(MIN(EGSnrc!R42,Geant4!R42,Penelope!R42,MCNP!R42),2)," - ", FIXED(MAX(EGSnrc!R42,Geant4!R42,Penelope!R42,MCNP!R42),2))</f>
        <v>10.80 - 11.20</v>
      </c>
      <c r="S42" s="15"/>
      <c r="T42" s="35" t="str">
        <f>CONCATENATE(FIXED(MIN(EGSnrc!T42,Geant4!T42,Penelope!T42,MCNP!T42),2)," - ", FIXED(MAX(EGSnrc!T42,Geant4!T42,Penelope!T42,MCNP!T42),2))</f>
        <v>11.28 - 11.71</v>
      </c>
      <c r="U42" s="15"/>
      <c r="W42" s="11">
        <v>4</v>
      </c>
      <c r="X42" s="35" t="str">
        <f>CONCATENATE(FIXED(MIN(EGSnrc!X42,Geant4!X42,Penelope!X42,MCNP!X42),2)," - ", FIXED(MAX(EGSnrc!X42,Geant4!X42,Penelope!X42,MCNP!X42),2))</f>
        <v>9.12 - 9.44</v>
      </c>
      <c r="Y42" s="15"/>
      <c r="Z42" s="35" t="str">
        <f>CONCATENATE(FIXED(MIN(EGSnrc!Z42,Geant4!Z42,Penelope!Z42,MCNP!Z42),2)," - ", FIXED(MAX(EGSnrc!Z42,Geant4!Z42,Penelope!Z42,MCNP!Z42),2))</f>
        <v>9.48 - 9.83</v>
      </c>
      <c r="AA42" s="15"/>
    </row>
    <row r="43" spans="3:27" s="10" customFormat="1" x14ac:dyDescent="0.25">
      <c r="C43" s="11">
        <v>3</v>
      </c>
      <c r="D43" s="35" t="str">
        <f>CONCATENATE(FIXED(MIN(EGSnrc!D43,Geant4!D43,Penelope!D43,MCNP!D43),2)," - ", FIXED(MAX(EGSnrc!D43,Geant4!D43,Penelope!D43,MCNP!D43),2))</f>
        <v>12.70 - 12.79</v>
      </c>
      <c r="E43" s="15"/>
      <c r="F43" s="35" t="str">
        <f>CONCATENATE(FIXED(MIN(EGSnrc!F43,Geant4!F43,Penelope!F43,MCNP!F43),2)," - ", FIXED(MAX(EGSnrc!F43,Geant4!F43,Penelope!F43,MCNP!F43),2))</f>
        <v>14.62 - 14.76</v>
      </c>
      <c r="G43" s="15"/>
      <c r="I43" s="11">
        <v>3</v>
      </c>
      <c r="J43" s="35" t="str">
        <f>CONCATENATE(FIXED(MIN(EGSnrc!J43,Geant4!J43,Penelope!J43,MCNP!J43),2)," - ", FIXED(MAX(EGSnrc!J43,Geant4!J43,Penelope!J43,MCNP!J43),2))</f>
        <v>14.14 - 14.32</v>
      </c>
      <c r="K43" s="15"/>
      <c r="L43" s="35" t="str">
        <f>CONCATENATE(FIXED(MIN(EGSnrc!L43,Geant4!L43,Penelope!L43,MCNP!L43),2)," - ", FIXED(MAX(EGSnrc!L43,Geant4!L43,Penelope!L43,MCNP!L43),2))</f>
        <v>16.03 - 16.25</v>
      </c>
      <c r="M43" s="15"/>
      <c r="Q43" s="11">
        <v>5</v>
      </c>
      <c r="R43" s="35" t="str">
        <f>CONCATENATE(FIXED(MIN(EGSnrc!R43,Geant4!R43,Penelope!R43,MCNP!R43),2)," - ", FIXED(MAX(EGSnrc!R43,Geant4!R43,Penelope!R43,MCNP!R43),2))</f>
        <v>59.01 - 60.82</v>
      </c>
      <c r="S43" s="15"/>
      <c r="T43" s="35" t="str">
        <f>CONCATENATE(FIXED(MIN(EGSnrc!T43,Geant4!T43,Penelope!T43,MCNP!T43),2)," - ", FIXED(MAX(EGSnrc!T43,Geant4!T43,Penelope!T43,MCNP!T43),2))</f>
        <v>49.81 - 51.51</v>
      </c>
      <c r="U43" s="15"/>
      <c r="W43" s="11">
        <v>5</v>
      </c>
      <c r="X43" s="35" t="str">
        <f>CONCATENATE(FIXED(MIN(EGSnrc!X43,Geant4!X43,Penelope!X43,MCNP!X43),2)," - ", FIXED(MAX(EGSnrc!X43,Geant4!X43,Penelope!X43,MCNP!X43),2))</f>
        <v>54.16 - 55.66</v>
      </c>
      <c r="Y43" s="15"/>
      <c r="Z43" s="35" t="str">
        <f>CONCATENATE(FIXED(MIN(EGSnrc!Z43,Geant4!Z43,Penelope!Z43,MCNP!Z43),2)," - ", FIXED(MAX(EGSnrc!Z43,Geant4!Z43,Penelope!Z43,MCNP!Z43),2))</f>
        <v>46.33 - 47.69</v>
      </c>
      <c r="AA43" s="15"/>
    </row>
    <row r="44" spans="3:27" s="10" customFormat="1" x14ac:dyDescent="0.25">
      <c r="C44" s="11">
        <v>4</v>
      </c>
      <c r="D44" s="35" t="str">
        <f>CONCATENATE(FIXED(MIN(EGSnrc!D44,Geant4!D44,Penelope!D44,MCNP!D44),2)," - ", FIXED(MAX(EGSnrc!D44,Geant4!D44,Penelope!D44,MCNP!D44),2))</f>
        <v>14.14 - 14.25</v>
      </c>
      <c r="E44" s="15"/>
      <c r="F44" s="35" t="str">
        <f>CONCATENATE(FIXED(MIN(EGSnrc!F44,Geant4!F44,Penelope!F44,MCNP!F44),2)," - ", FIXED(MAX(EGSnrc!F44,Geant4!F44,Penelope!F44,MCNP!F44),2))</f>
        <v>16.26 - 16.49</v>
      </c>
      <c r="G44" s="15"/>
      <c r="I44" s="11">
        <v>4</v>
      </c>
      <c r="J44" s="35" t="str">
        <f>CONCATENATE(FIXED(MIN(EGSnrc!J44,Geant4!J44,Penelope!J44,MCNP!J44),2)," - ", FIXED(MAX(EGSnrc!J44,Geant4!J44,Penelope!J44,MCNP!J44),2))</f>
        <v>15.78 - 15.98</v>
      </c>
      <c r="K44" s="15"/>
      <c r="L44" s="35" t="str">
        <f>CONCATENATE(FIXED(MIN(EGSnrc!L44,Geant4!L44,Penelope!L44,MCNP!L44),2)," - ", FIXED(MAX(EGSnrc!L44,Geant4!L44,Penelope!L44,MCNP!L44),2))</f>
        <v>17.88 - 18.10</v>
      </c>
      <c r="M44" s="15"/>
      <c r="Q44" s="11">
        <v>6</v>
      </c>
      <c r="R44" s="35" t="str">
        <f>CONCATENATE(FIXED(MIN(EGSnrc!R44,Geant4!R44,Penelope!R44,MCNP!R44),2)," - ", FIXED(MAX(EGSnrc!R44,Geant4!R44,Penelope!R44,MCNP!R44),2))</f>
        <v>5.08 - 5.25</v>
      </c>
      <c r="S44" s="15"/>
      <c r="T44" s="35" t="str">
        <f>CONCATENATE(FIXED(MIN(EGSnrc!T44,Geant4!T44,Penelope!T44,MCNP!T44),2)," - ", FIXED(MAX(EGSnrc!T44,Geant4!T44,Penelope!T44,MCNP!T44),2))</f>
        <v>3.92 - 4.09</v>
      </c>
      <c r="U44" s="15"/>
      <c r="W44" s="11">
        <v>6</v>
      </c>
      <c r="X44" s="35" t="str">
        <f>CONCATENATE(FIXED(MIN(EGSnrc!X44,Geant4!X44,Penelope!X44,MCNP!X44),2)," - ", FIXED(MAX(EGSnrc!X44,Geant4!X44,Penelope!X44,MCNP!X44),2))</f>
        <v>4.27 - 4.43</v>
      </c>
      <c r="Y44" s="15"/>
      <c r="Z44" s="35" t="str">
        <f>CONCATENATE(FIXED(MIN(EGSnrc!Z44,Geant4!Z44,Penelope!Z44,MCNP!Z44),2)," - ", FIXED(MAX(EGSnrc!Z44,Geant4!Z44,Penelope!Z44,MCNP!Z44),2))</f>
        <v>3.36 - 3.46</v>
      </c>
      <c r="AA44" s="15"/>
    </row>
    <row r="45" spans="3:27" s="10" customFormat="1" x14ac:dyDescent="0.25">
      <c r="C45" s="11">
        <v>5</v>
      </c>
      <c r="D45" s="35" t="str">
        <f>CONCATENATE(FIXED(MIN(EGSnrc!D45,Geant4!D45,Penelope!D45,MCNP!D45),2)," - ", FIXED(MAX(EGSnrc!D45,Geant4!D45,Penelope!D45,MCNP!D45),2))</f>
        <v>15.77 - 15.95</v>
      </c>
      <c r="E45" s="15"/>
      <c r="F45" s="35" t="str">
        <f>CONCATENATE(FIXED(MIN(EGSnrc!F45,Geant4!F45,Penelope!F45,MCNP!F45),2)," - ", FIXED(MAX(EGSnrc!F45,Geant4!F45,Penelope!F45,MCNP!F45),2))</f>
        <v>14.75 - 14.93</v>
      </c>
      <c r="G45" s="15"/>
      <c r="I45" s="11">
        <v>5</v>
      </c>
      <c r="J45" s="35" t="str">
        <f>CONCATENATE(FIXED(MIN(EGSnrc!J45,Geant4!J45,Penelope!J45,MCNP!J45),2)," - ", FIXED(MAX(EGSnrc!J45,Geant4!J45,Penelope!J45,MCNP!J45),2))</f>
        <v>17.65 - 17.88</v>
      </c>
      <c r="K45" s="15"/>
      <c r="L45" s="35" t="str">
        <f>CONCATENATE(FIXED(MIN(EGSnrc!L45,Geant4!L45,Penelope!L45,MCNP!L45),2)," - ", FIXED(MAX(EGSnrc!L45,Geant4!L45,Penelope!L45,MCNP!L45),2))</f>
        <v>16.54 - 16.77</v>
      </c>
      <c r="M45" s="15"/>
      <c r="Q45" s="11">
        <v>7</v>
      </c>
      <c r="R45" s="35" t="str">
        <f>CONCATENATE(FIXED(MIN(EGSnrc!R45,Geant4!R45,Penelope!R45,MCNP!R45),2)," - ", FIXED(MAX(EGSnrc!R45,Geant4!R45,Penelope!R45,MCNP!R45),2))</f>
        <v>0.88 - 0.92</v>
      </c>
      <c r="S45" s="15"/>
      <c r="T45" s="35" t="str">
        <f>CONCATENATE(FIXED(MIN(EGSnrc!T45,Geant4!T45,Penelope!T45,MCNP!T45),2)," - ", FIXED(MAX(EGSnrc!T45,Geant4!T45,Penelope!T45,MCNP!T45),2))</f>
        <v>0.64 - 0.66</v>
      </c>
      <c r="U45" s="15"/>
      <c r="W45" s="11">
        <v>7</v>
      </c>
      <c r="X45" s="35" t="str">
        <f>CONCATENATE(FIXED(MIN(EGSnrc!X45,Geant4!X45,Penelope!X45,MCNP!X45),2)," - ", FIXED(MAX(EGSnrc!X45,Geant4!X45,Penelope!X45,MCNP!X45),2))</f>
        <v>0.71 - 0.72</v>
      </c>
      <c r="Y45" s="15"/>
      <c r="Z45" s="35" t="str">
        <f>CONCATENATE(FIXED(MIN(EGSnrc!Z45,Geant4!Z45,Penelope!Z45,MCNP!Z45),2)," - ", FIXED(MAX(EGSnrc!Z45,Geant4!Z45,Penelope!Z45,MCNP!Z45),2))</f>
        <v>0.53 - 0.54</v>
      </c>
      <c r="AA45" s="15"/>
    </row>
    <row r="46" spans="3:27" s="10" customFormat="1" x14ac:dyDescent="0.25">
      <c r="C46" s="11">
        <v>6</v>
      </c>
      <c r="D46" s="35" t="str">
        <f>CONCATENATE(FIXED(MIN(EGSnrc!D46,Geant4!D46,Penelope!D46,MCNP!D46),2)," - ", FIXED(MAX(EGSnrc!D46,Geant4!D46,Penelope!D46,MCNP!D46),2))</f>
        <v>12.69 - 12.87</v>
      </c>
      <c r="E46" s="15"/>
      <c r="F46" s="35" t="str">
        <f>CONCATENATE(FIXED(MIN(EGSnrc!F46,Geant4!F46,Penelope!F46,MCNP!F46),2)," - ", FIXED(MAX(EGSnrc!F46,Geant4!F46,Penelope!F46,MCNP!F46),2))</f>
        <v>10.12 - 10.26</v>
      </c>
      <c r="G46" s="15"/>
      <c r="I46" s="11">
        <v>6</v>
      </c>
      <c r="J46" s="35" t="str">
        <f>CONCATENATE(FIXED(MIN(EGSnrc!J46,Geant4!J46,Penelope!J46,MCNP!J46),2)," - ", FIXED(MAX(EGSnrc!J46,Geant4!J46,Penelope!J46,MCNP!J46),2))</f>
        <v>14.14 - 14.32</v>
      </c>
      <c r="K46" s="15"/>
      <c r="L46" s="35" t="str">
        <f>CONCATENATE(FIXED(MIN(EGSnrc!L46,Geant4!L46,Penelope!L46,MCNP!L46),2)," - ", FIXED(MAX(EGSnrc!L46,Geant4!L46,Penelope!L46,MCNP!L46),2))</f>
        <v>11.40 - 11.55</v>
      </c>
      <c r="M46" s="15"/>
      <c r="Q46" s="12"/>
      <c r="W46" s="12"/>
    </row>
    <row r="47" spans="3:27" s="10" customFormat="1" x14ac:dyDescent="0.25">
      <c r="C47" s="11">
        <v>7</v>
      </c>
      <c r="D47" s="35" t="str">
        <f>CONCATENATE(FIXED(MIN(EGSnrc!D47,Geant4!D47,Penelope!D47,MCNP!D47),2)," - ", FIXED(MAX(EGSnrc!D47,Geant4!D47,Penelope!D47,MCNP!D47),2))</f>
        <v>4.11 - 4.19</v>
      </c>
      <c r="E47" s="15"/>
      <c r="F47" s="35" t="str">
        <f>CONCATENATE(FIXED(MIN(EGSnrc!F47,Geant4!F47,Penelope!F47,MCNP!F47),2)," - ", FIXED(MAX(EGSnrc!F47,Geant4!F47,Penelope!F47,MCNP!F47),2))</f>
        <v>2.67 - 2.72</v>
      </c>
      <c r="G47" s="15"/>
      <c r="I47" s="11">
        <v>7</v>
      </c>
      <c r="J47" s="35" t="str">
        <f>CONCATENATE(FIXED(MIN(EGSnrc!J47,Geant4!J47,Penelope!J47,MCNP!J47),2)," - ", FIXED(MAX(EGSnrc!J47,Geant4!J47,Penelope!J47,MCNP!J47),2))</f>
        <v>4.61 - 4.69</v>
      </c>
      <c r="K47" s="15"/>
      <c r="L47" s="35" t="str">
        <f>CONCATENATE(FIXED(MIN(EGSnrc!L47,Geant4!L47,Penelope!L47,MCNP!L47),2)," - ", FIXED(MAX(EGSnrc!L47,Geant4!L47,Penelope!L47,MCNP!L47),2))</f>
        <v>3.07 - 3.13</v>
      </c>
      <c r="M47" s="15"/>
      <c r="Q47" s="12"/>
      <c r="R47" s="11" t="s">
        <v>3</v>
      </c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I48" s="11"/>
      <c r="Q48" s="12"/>
      <c r="R48" s="11" t="s">
        <v>17</v>
      </c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11" t="s">
        <v>3</v>
      </c>
      <c r="F49" s="11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/>
      <c r="T49" s="11" t="s">
        <v>6</v>
      </c>
      <c r="U49" s="11"/>
      <c r="W49" s="11" t="s">
        <v>13</v>
      </c>
      <c r="X49" s="11" t="s">
        <v>6</v>
      </c>
      <c r="Y49" s="11"/>
      <c r="Z49" s="11" t="s">
        <v>6</v>
      </c>
      <c r="AA49" s="11"/>
    </row>
    <row r="50" spans="3:27" s="10" customFormat="1" x14ac:dyDescent="0.25">
      <c r="C50" s="12"/>
      <c r="D50" s="11" t="s">
        <v>15</v>
      </c>
      <c r="F50" s="11" t="s">
        <v>15</v>
      </c>
      <c r="I50" s="12"/>
      <c r="J50" s="11" t="s">
        <v>15</v>
      </c>
      <c r="L50" s="11" t="s">
        <v>15</v>
      </c>
      <c r="Q50" s="11">
        <v>1</v>
      </c>
      <c r="R50" s="35" t="str">
        <f>CONCATENATE(FIXED(MIN(EGSnrc!R50,Geant4!R50,Penelope!R50,MCNP!R50),2)," - ", FIXED(MAX(EGSnrc!R50,Geant4!R50,Penelope!R50,MCNP!R50),2))</f>
        <v>19.67 - 19.82</v>
      </c>
      <c r="S50" s="15"/>
      <c r="T50" s="35" t="str">
        <f>CONCATENATE(FIXED(MIN(EGSnrc!T50,Geant4!T50,Penelope!T50,MCNP!T50),2)," - ", FIXED(MAX(EGSnrc!T50,Geant4!T50,Penelope!T50,MCNP!T50),2))</f>
        <v>23.57 - 23.73</v>
      </c>
      <c r="U50" s="15"/>
      <c r="W50" s="11">
        <v>1</v>
      </c>
      <c r="X50" s="35" t="str">
        <f>CONCATENATE(FIXED(MIN(EGSnrc!X50,Geant4!X50,Penelope!X50,MCNP!X50),2)," - ", FIXED(MAX(EGSnrc!X50,Geant4!X50,Penelope!X50,MCNP!X50),2))</f>
        <v>21.65 - 21.80</v>
      </c>
      <c r="Y50" s="15"/>
      <c r="Z50" s="35" t="str">
        <f>CONCATENATE(FIXED(MIN(EGSnrc!Z50,Geant4!Z50,Penelope!Z50,MCNP!Z50),2)," - ", FIXED(MAX(EGSnrc!Z50,Geant4!Z50,Penelope!Z50,MCNP!Z50),2))</f>
        <v>25.76 - 25.89</v>
      </c>
      <c r="AA50" s="15"/>
    </row>
    <row r="51" spans="3:27" s="10" customFormat="1" x14ac:dyDescent="0.25">
      <c r="C51" s="11" t="s">
        <v>13</v>
      </c>
      <c r="D51" s="11" t="s">
        <v>6</v>
      </c>
      <c r="E51" s="11"/>
      <c r="F51" s="11" t="s">
        <v>6</v>
      </c>
      <c r="G51" s="11"/>
      <c r="I51" s="11" t="s">
        <v>13</v>
      </c>
      <c r="J51" s="11" t="s">
        <v>6</v>
      </c>
      <c r="K51" s="11"/>
      <c r="L51" s="11" t="s">
        <v>6</v>
      </c>
      <c r="M51" s="11"/>
      <c r="Q51" s="11">
        <v>2</v>
      </c>
      <c r="R51" s="35" t="str">
        <f>CONCATENATE(FIXED(MIN(EGSnrc!R51,Geant4!R51,Penelope!R51,MCNP!R51),2)," - ", FIXED(MAX(EGSnrc!R51,Geant4!R51,Penelope!R51,MCNP!R51),2))</f>
        <v>26.75 - 26.95</v>
      </c>
      <c r="S51" s="15"/>
      <c r="T51" s="35" t="str">
        <f>CONCATENATE(FIXED(MIN(EGSnrc!T51,Geant4!T51,Penelope!T51,MCNP!T51),2)," - ", FIXED(MAX(EGSnrc!T51,Geant4!T51,Penelope!T51,MCNP!T51),2))</f>
        <v>33.05 - 33.30</v>
      </c>
      <c r="U51" s="15"/>
      <c r="W51" s="11">
        <v>2</v>
      </c>
      <c r="X51" s="35" t="str">
        <f>CONCATENATE(FIXED(MIN(EGSnrc!X51,Geant4!X51,Penelope!X51,MCNP!X51),2)," - ", FIXED(MAX(EGSnrc!X51,Geant4!X51,Penelope!X51,MCNP!X51),2))</f>
        <v>28.96 - 29.07</v>
      </c>
      <c r="Y51" s="15"/>
      <c r="Z51" s="35" t="str">
        <f>CONCATENATE(FIXED(MIN(EGSnrc!Z51,Geant4!Z51,Penelope!Z51,MCNP!Z51),2)," - ", FIXED(MAX(EGSnrc!Z51,Geant4!Z51,Penelope!Z51,MCNP!Z51),2))</f>
        <v>35.49 - 35.60</v>
      </c>
      <c r="AA51" s="15"/>
    </row>
    <row r="52" spans="3:27" s="10" customFormat="1" x14ac:dyDescent="0.25">
      <c r="C52" s="11">
        <v>1</v>
      </c>
      <c r="D52" s="35" t="str">
        <f>CONCATENATE(FIXED(MIN(EGSnrc!D52,Geant4!D52,Penelope!D52,MCNP!D52),2)," - ", FIXED(MAX(EGSnrc!D52,Geant4!D52,Penelope!D52,MCNP!D52),2))</f>
        <v>0.94 - 0.95</v>
      </c>
      <c r="E52" s="15"/>
      <c r="F52" s="35" t="str">
        <f>CONCATENATE(FIXED(MIN(EGSnrc!F52,Geant4!F52,Penelope!F52,MCNP!F52),2)," - ", FIXED(MAX(EGSnrc!F52,Geant4!F52,Penelope!F52,MCNP!F52),2))</f>
        <v>3.52 - 3.59</v>
      </c>
      <c r="G52" s="15"/>
      <c r="I52" s="11">
        <v>1</v>
      </c>
      <c r="J52" s="35" t="str">
        <f>CONCATENATE(FIXED(MIN(EGSnrc!J52,Geant4!J52,Penelope!J52,MCNP!J52),2)," - ", FIXED(MAX(EGSnrc!J52,Geant4!J52,Penelope!J52,MCNP!J52),2))</f>
        <v>1.17 - 1.18</v>
      </c>
      <c r="K52" s="15"/>
      <c r="L52" s="35" t="str">
        <f>CONCATENATE(FIXED(MIN(EGSnrc!L52,Geant4!L52,Penelope!L52,MCNP!L52),2)," - ", FIXED(MAX(EGSnrc!L52,Geant4!L52,Penelope!L52,MCNP!L52),2))</f>
        <v>3.79 - 3.87</v>
      </c>
      <c r="M52" s="15"/>
      <c r="Q52" s="11">
        <v>3</v>
      </c>
      <c r="R52" s="35" t="str">
        <f>CONCATENATE(FIXED(MIN(EGSnrc!R52,Geant4!R52,Penelope!R52,MCNP!R52),2)," - ", FIXED(MAX(EGSnrc!R52,Geant4!R52,Penelope!R52,MCNP!R52),2))</f>
        <v>32.18 - 32.40</v>
      </c>
      <c r="S52" s="15"/>
      <c r="T52" s="35" t="str">
        <f>CONCATENATE(FIXED(MIN(EGSnrc!T52,Geant4!T52,Penelope!T52,MCNP!T52),2)," - ", FIXED(MAX(EGSnrc!T52,Geant4!T52,Penelope!T52,MCNP!T52),2))</f>
        <v>33.14 - 33.40</v>
      </c>
      <c r="U52" s="15"/>
      <c r="W52" s="11">
        <v>3</v>
      </c>
      <c r="X52" s="35" t="str">
        <f>CONCATENATE(FIXED(MIN(EGSnrc!X52,Geant4!X52,Penelope!X52,MCNP!X52),2)," - ", FIXED(MAX(EGSnrc!X52,Geant4!X52,Penelope!X52,MCNP!X52),2))</f>
        <v>34.48 - 34.54</v>
      </c>
      <c r="Y52" s="15"/>
      <c r="Z52" s="35" t="str">
        <f>CONCATENATE(FIXED(MIN(EGSnrc!Z52,Geant4!Z52,Penelope!Z52,MCNP!Z52),2)," - ", FIXED(MAX(EGSnrc!Z52,Geant4!Z52,Penelope!Z52,MCNP!Z52),2))</f>
        <v>35.56 - 35.73</v>
      </c>
      <c r="AA52" s="15"/>
    </row>
    <row r="53" spans="3:27" s="10" customFormat="1" x14ac:dyDescent="0.25">
      <c r="C53" s="11">
        <v>2</v>
      </c>
      <c r="D53" s="35" t="str">
        <f>CONCATENATE(FIXED(MIN(EGSnrc!D53,Geant4!D53,Penelope!D53,MCNP!D53),2)," - ", FIXED(MAX(EGSnrc!D53,Geant4!D53,Penelope!D53,MCNP!D53),2))</f>
        <v>1.74 - 1.75</v>
      </c>
      <c r="E53" s="15"/>
      <c r="F53" s="35" t="str">
        <f>CONCATENATE(FIXED(MIN(EGSnrc!F53,Geant4!F53,Penelope!F53,MCNP!F53),2)," - ", FIXED(MAX(EGSnrc!F53,Geant4!F53,Penelope!F53,MCNP!F53),2))</f>
        <v>6.28 - 6.36</v>
      </c>
      <c r="G53" s="15"/>
      <c r="I53" s="11">
        <v>2</v>
      </c>
      <c r="J53" s="35" t="str">
        <f>CONCATENATE(FIXED(MIN(EGSnrc!J53,Geant4!J53,Penelope!J53,MCNP!J53),2)," - ", FIXED(MAX(EGSnrc!J53,Geant4!J53,Penelope!J53,MCNP!J53),2))</f>
        <v>2.15 - 2.17</v>
      </c>
      <c r="K53" s="15"/>
      <c r="L53" s="35" t="str">
        <f>CONCATENATE(FIXED(MIN(EGSnrc!L53,Geant4!L53,Penelope!L53,MCNP!L53),2)," - ", FIXED(MAX(EGSnrc!L53,Geant4!L53,Penelope!L53,MCNP!L53),2))</f>
        <v>6.71 - 6.83</v>
      </c>
      <c r="M53" s="15"/>
      <c r="Q53" s="11">
        <v>4</v>
      </c>
      <c r="R53" s="35" t="str">
        <f>CONCATENATE(FIXED(MIN(EGSnrc!R53,Geant4!R53,Penelope!R53,MCNP!R53),2)," - ", FIXED(MAX(EGSnrc!R53,Geant4!R53,Penelope!R53,MCNP!R53),2))</f>
        <v>35.84 - 36.11</v>
      </c>
      <c r="S53" s="15"/>
      <c r="T53" s="35" t="str">
        <f>CONCATENATE(FIXED(MIN(EGSnrc!T53,Geant4!T53,Penelope!T53,MCNP!T53),2)," - ", FIXED(MAX(EGSnrc!T53,Geant4!T53,Penelope!T53,MCNP!T53),2))</f>
        <v>37.16 - 37.43</v>
      </c>
      <c r="U53" s="15"/>
      <c r="W53" s="11">
        <v>4</v>
      </c>
      <c r="X53" s="35" t="str">
        <f>CONCATENATE(FIXED(MIN(EGSnrc!X53,Geant4!X53,Penelope!X53,MCNP!X53),2)," - ", FIXED(MAX(EGSnrc!X53,Geant4!X53,Penelope!X53,MCNP!X53),2))</f>
        <v>38.12 - 38.22</v>
      </c>
      <c r="Y53" s="15"/>
      <c r="Z53" s="35" t="str">
        <f>CONCATENATE(FIXED(MIN(EGSnrc!Z53,Geant4!Z53,Penelope!Z53,MCNP!Z53),2)," - ", FIXED(MAX(EGSnrc!Z53,Geant4!Z53,Penelope!Z53,MCNP!Z53),2))</f>
        <v>39.60 - 39.67</v>
      </c>
      <c r="AA53" s="15"/>
    </row>
    <row r="54" spans="3:27" s="10" customFormat="1" x14ac:dyDescent="0.25">
      <c r="C54" s="11">
        <v>3</v>
      </c>
      <c r="D54" s="35" t="str">
        <f>CONCATENATE(FIXED(MIN(EGSnrc!D54,Geant4!D54,Penelope!D54,MCNP!D54),2)," - ", FIXED(MAX(EGSnrc!D54,Geant4!D54,Penelope!D54,MCNP!D54),2))</f>
        <v>2.75 - 2.77</v>
      </c>
      <c r="E54" s="15"/>
      <c r="F54" s="35" t="str">
        <f>CONCATENATE(FIXED(MIN(EGSnrc!F54,Geant4!F54,Penelope!F54,MCNP!F54),2)," - ", FIXED(MAX(EGSnrc!F54,Geant4!F54,Penelope!F54,MCNP!F54),2))</f>
        <v>3.55 - 3.60</v>
      </c>
      <c r="G54" s="15"/>
      <c r="I54" s="11">
        <v>3</v>
      </c>
      <c r="J54" s="35" t="str">
        <f>CONCATENATE(FIXED(MIN(EGSnrc!J54,Geant4!J54,Penelope!J54,MCNP!J54),2)," - ", FIXED(MAX(EGSnrc!J54,Geant4!J54,Penelope!J54,MCNP!J54),2))</f>
        <v>3.37 - 3.41</v>
      </c>
      <c r="K54" s="15"/>
      <c r="L54" s="35" t="str">
        <f>CONCATENATE(FIXED(MIN(EGSnrc!L54,Geant4!L54,Penelope!L54,MCNP!L54),2)," - ", FIXED(MAX(EGSnrc!L54,Geant4!L54,Penelope!L54,MCNP!L54),2))</f>
        <v>4.17 - 4.23</v>
      </c>
      <c r="M54" s="15"/>
      <c r="Q54" s="11">
        <v>5</v>
      </c>
      <c r="R54" s="35" t="str">
        <f>CONCATENATE(FIXED(MIN(EGSnrc!R54,Geant4!R54,Penelope!R54,MCNP!R54),2)," - ", FIXED(MAX(EGSnrc!R54,Geant4!R54,Penelope!R54,MCNP!R54),2))</f>
        <v>41.15 - 41.47</v>
      </c>
      <c r="S54" s="15"/>
      <c r="T54" s="35" t="str">
        <f>CONCATENATE(FIXED(MIN(EGSnrc!T54,Geant4!T54,Penelope!T54,MCNP!T54),2)," - ", FIXED(MAX(EGSnrc!T54,Geant4!T54,Penelope!T54,MCNP!T54),2))</f>
        <v>34.71 - 35.00</v>
      </c>
      <c r="U54" s="15"/>
      <c r="W54" s="11">
        <v>5</v>
      </c>
      <c r="X54" s="35" t="str">
        <f>CONCATENATE(FIXED(MIN(EGSnrc!X54,Geant4!X54,Penelope!X54,MCNP!X54),2)," - ", FIXED(MAX(EGSnrc!X54,Geant4!X54,Penelope!X54,MCNP!X54),2))</f>
        <v>43.24 - 43.41</v>
      </c>
      <c r="Y54" s="15"/>
      <c r="Z54" s="35" t="str">
        <f>CONCATENATE(FIXED(MIN(EGSnrc!Z54,Geant4!Z54,Penelope!Z54,MCNP!Z54),2)," - ", FIXED(MAX(EGSnrc!Z54,Geant4!Z54,Penelope!Z54,MCNP!Z54),2))</f>
        <v>36.92 - 37.07</v>
      </c>
      <c r="AA54" s="15"/>
    </row>
    <row r="55" spans="3:27" s="10" customFormat="1" x14ac:dyDescent="0.25">
      <c r="C55" s="11">
        <v>4</v>
      </c>
      <c r="D55" s="35" t="str">
        <f>CONCATENATE(FIXED(MIN(EGSnrc!D55,Geant4!D55,Penelope!D55,MCNP!D55),2)," - ", FIXED(MAX(EGSnrc!D55,Geant4!D55,Penelope!D55,MCNP!D55),2))</f>
        <v>2.98 - 2.99</v>
      </c>
      <c r="E55" s="15"/>
      <c r="F55" s="35" t="str">
        <f>CONCATENATE(FIXED(MIN(EGSnrc!F55,Geant4!F55,Penelope!F55,MCNP!F55),2)," - ", FIXED(MAX(EGSnrc!F55,Geant4!F55,Penelope!F55,MCNP!F55),2))</f>
        <v>3.85 - 3.88</v>
      </c>
      <c r="G55" s="15"/>
      <c r="I55" s="11">
        <v>4</v>
      </c>
      <c r="J55" s="35" t="str">
        <f>CONCATENATE(FIXED(MIN(EGSnrc!J55,Geant4!J55,Penelope!J55,MCNP!J55),2)," - ", FIXED(MAX(EGSnrc!J55,Geant4!J55,Penelope!J55,MCNP!J55),2))</f>
        <v>3.64 - 3.68</v>
      </c>
      <c r="K55" s="15"/>
      <c r="L55" s="35" t="str">
        <f>CONCATENATE(FIXED(MIN(EGSnrc!L55,Geant4!L55,Penelope!L55,MCNP!L55),2)," - ", FIXED(MAX(EGSnrc!L55,Geant4!L55,Penelope!L55,MCNP!L55),2))</f>
        <v>4.51 - 4.57</v>
      </c>
      <c r="M55" s="15"/>
      <c r="Q55" s="11">
        <v>6</v>
      </c>
      <c r="R55" s="35" t="str">
        <f>CONCATENATE(FIXED(MIN(EGSnrc!R55,Geant4!R55,Penelope!R55,MCNP!R55),2)," - ", FIXED(MAX(EGSnrc!R55,Geant4!R55,Penelope!R55,MCNP!R55),2))</f>
        <v>32.17 - 32.40</v>
      </c>
      <c r="S55" s="15"/>
      <c r="T55" s="35" t="str">
        <f>CONCATENATE(FIXED(MIN(EGSnrc!T55,Geant4!T55,Penelope!T55,MCNP!T55),2)," - ", FIXED(MAX(EGSnrc!T55,Geant4!T55,Penelope!T55,MCNP!T55),2))</f>
        <v>22.97 - 23.16</v>
      </c>
      <c r="U55" s="15"/>
      <c r="W55" s="11">
        <v>6</v>
      </c>
      <c r="X55" s="35" t="str">
        <f>CONCATENATE(FIXED(MIN(EGSnrc!X55,Geant4!X55,Penelope!X55,MCNP!X55),2)," - ", FIXED(MAX(EGSnrc!X55,Geant4!X55,Penelope!X55,MCNP!X55),2))</f>
        <v>34.44 - 34.58</v>
      </c>
      <c r="Y55" s="15"/>
      <c r="Z55" s="35" t="str">
        <f>CONCATENATE(FIXED(MIN(EGSnrc!Z55,Geant4!Z55,Penelope!Z55,MCNP!Z55),2)," - ", FIXED(MAX(EGSnrc!Z55,Geant4!Z55,Penelope!Z55,MCNP!Z55),2))</f>
        <v>25.15 - 25.25</v>
      </c>
      <c r="AA55" s="15"/>
    </row>
    <row r="56" spans="3:27" s="10" customFormat="1" x14ac:dyDescent="0.25">
      <c r="C56" s="11">
        <v>5</v>
      </c>
      <c r="D56" s="35" t="str">
        <f>CONCATENATE(FIXED(MIN(EGSnrc!D56,Geant4!D56,Penelope!D56,MCNP!D56),2)," - ", FIXED(MAX(EGSnrc!D56,Geant4!D56,Penelope!D56,MCNP!D56),2))</f>
        <v>3.22 - 3.25</v>
      </c>
      <c r="E56" s="15"/>
      <c r="F56" s="35" t="str">
        <f>CONCATENATE(FIXED(MIN(EGSnrc!F56,Geant4!F56,Penelope!F56,MCNP!F56),2)," - ", FIXED(MAX(EGSnrc!F56,Geant4!F56,Penelope!F56,MCNP!F56),2))</f>
        <v>3.03 - 3.06</v>
      </c>
      <c r="G56" s="15"/>
      <c r="I56" s="11">
        <v>5</v>
      </c>
      <c r="J56" s="35" t="str">
        <f>CONCATENATE(FIXED(MIN(EGSnrc!J56,Geant4!J56,Penelope!J56,MCNP!J56),2)," - ", FIXED(MAX(EGSnrc!J56,Geant4!J56,Penelope!J56,MCNP!J56),2))</f>
        <v>3.95 - 4.00</v>
      </c>
      <c r="K56" s="15"/>
      <c r="L56" s="35" t="str">
        <f>CONCATENATE(FIXED(MIN(EGSnrc!L56,Geant4!L56,Penelope!L56,MCNP!L56),2)," - ", FIXED(MAX(EGSnrc!L56,Geant4!L56,Penelope!L56,MCNP!L56),2))</f>
        <v>3.68 - 3.76</v>
      </c>
      <c r="M56" s="15"/>
      <c r="Q56" s="11">
        <v>7</v>
      </c>
      <c r="R56" s="35" t="str">
        <f>CONCATENATE(FIXED(MIN(EGSnrc!R56,Geant4!R56,Penelope!R56,MCNP!R56),2)," - ", FIXED(MAX(EGSnrc!R56,Geant4!R56,Penelope!R56,MCNP!R56),2))</f>
        <v>19.67 - 19.82</v>
      </c>
      <c r="S56" s="15"/>
      <c r="T56" s="35" t="str">
        <f>CONCATENATE(FIXED(MIN(EGSnrc!T56,Geant4!T56,Penelope!T56,MCNP!T56),2)," - ", FIXED(MAX(EGSnrc!T56,Geant4!T56,Penelope!T56,MCNP!T56),2))</f>
        <v>12.72 - 12.82</v>
      </c>
      <c r="U56" s="15"/>
      <c r="W56" s="11">
        <v>7</v>
      </c>
      <c r="X56" s="35" t="str">
        <f>CONCATENATE(FIXED(MIN(EGSnrc!X56,Geant4!X56,Penelope!X56,MCNP!X56),2)," - ", FIXED(MAX(EGSnrc!X56,Geant4!X56,Penelope!X56,MCNP!X56),2))</f>
        <v>21.65 - 21.76</v>
      </c>
      <c r="Y56" s="15"/>
      <c r="Z56" s="35" t="str">
        <f>CONCATENATE(FIXED(MIN(EGSnrc!Z56,Geant4!Z56,Penelope!Z56,MCNP!Z56),2)," - ", FIXED(MAX(EGSnrc!Z56,Geant4!Z56,Penelope!Z56,MCNP!Z56),2))</f>
        <v>14.43 - 14.51</v>
      </c>
      <c r="AA56" s="15"/>
    </row>
    <row r="57" spans="3:27" s="10" customFormat="1" x14ac:dyDescent="0.25">
      <c r="C57" s="11">
        <v>6</v>
      </c>
      <c r="D57" s="35" t="str">
        <f>CONCATENATE(FIXED(MIN(EGSnrc!D57,Geant4!D57,Penelope!D57,MCNP!D57),2)," - ", FIXED(MAX(EGSnrc!D57,Geant4!D57,Penelope!D57,MCNP!D57),2))</f>
        <v>2.73 - 2.77</v>
      </c>
      <c r="E57" s="15"/>
      <c r="F57" s="35" t="str">
        <f>CONCATENATE(FIXED(MIN(EGSnrc!F57,Geant4!F57,Penelope!F57,MCNP!F57),2)," - ", FIXED(MAX(EGSnrc!F57,Geant4!F57,Penelope!F57,MCNP!F57),2))</f>
        <v>2.17 - 2.20</v>
      </c>
      <c r="G57" s="15"/>
      <c r="I57" s="11">
        <v>6</v>
      </c>
      <c r="J57" s="35" t="str">
        <f>CONCATENATE(FIXED(MIN(EGSnrc!J57,Geant4!J57,Penelope!J57,MCNP!J57),2)," - ", FIXED(MAX(EGSnrc!J57,Geant4!J57,Penelope!J57,MCNP!J57),2))</f>
        <v>3.37 - 3.41</v>
      </c>
      <c r="K57" s="15"/>
      <c r="L57" s="35" t="str">
        <f>CONCATENATE(FIXED(MIN(EGSnrc!L57,Geant4!L57,Penelope!L57,MCNP!L57),2)," - ", FIXED(MAX(EGSnrc!L57,Geant4!L57,Penelope!L57,MCNP!L57),2))</f>
        <v>2.71 - 2.74</v>
      </c>
      <c r="M57" s="15"/>
      <c r="Q57" s="12"/>
      <c r="W57" s="12"/>
    </row>
    <row r="58" spans="3:27" s="10" customFormat="1" x14ac:dyDescent="0.25">
      <c r="C58" s="11">
        <v>7</v>
      </c>
      <c r="D58" s="35" t="str">
        <f>CONCATENATE(FIXED(MIN(EGSnrc!D58,Geant4!D58,Penelope!D58,MCNP!D58),2)," - ", FIXED(MAX(EGSnrc!D58,Geant4!D58,Penelope!D58,MCNP!D58),2))</f>
        <v>0.93 - 0.94</v>
      </c>
      <c r="E58" s="15"/>
      <c r="F58" s="35" t="str">
        <f>CONCATENATE(FIXED(MIN(EGSnrc!F58,Geant4!F58,Penelope!F58,MCNP!F58),2)," - ", FIXED(MAX(EGSnrc!F58,Geant4!F58,Penelope!F58,MCNP!F58),2))</f>
        <v>0.56 - 0.57</v>
      </c>
      <c r="G58" s="15"/>
      <c r="I58" s="11">
        <v>7</v>
      </c>
      <c r="J58" s="35" t="str">
        <f>CONCATENATE(FIXED(MIN(EGSnrc!J58,Geant4!J58,Penelope!J58,MCNP!J58),2)," - ", FIXED(MAX(EGSnrc!J58,Geant4!J58,Penelope!J58,MCNP!J58),2))</f>
        <v>1.18 - 1.18</v>
      </c>
      <c r="K58" s="15"/>
      <c r="L58" s="35" t="str">
        <f>CONCATENATE(FIXED(MIN(EGSnrc!L58,Geant4!L58,Penelope!L58,MCNP!L58),2)," - ", FIXED(MAX(EGSnrc!L58,Geant4!L58,Penelope!L58,MCNP!L58),2))</f>
        <v>0.73 - 0.74</v>
      </c>
      <c r="M58" s="15"/>
      <c r="Q58" s="12"/>
      <c r="W58" s="12"/>
    </row>
    <row r="59" spans="3:27" s="10" customFormat="1" x14ac:dyDescent="0.25">
      <c r="C59" s="12"/>
      <c r="I59" s="12"/>
      <c r="Q59" s="12"/>
      <c r="W59" s="12"/>
    </row>
    <row r="60" spans="3:27" s="10" customFormat="1" x14ac:dyDescent="0.25">
      <c r="C60" s="12"/>
      <c r="D60" s="11" t="s">
        <v>3</v>
      </c>
      <c r="F60" s="11" t="s">
        <v>4</v>
      </c>
      <c r="I60" s="12"/>
      <c r="J60" s="11" t="s">
        <v>3</v>
      </c>
      <c r="L60" s="11" t="s">
        <v>4</v>
      </c>
      <c r="Q60" s="12"/>
      <c r="W60" s="12"/>
    </row>
    <row r="61" spans="3:27" s="10" customFormat="1" x14ac:dyDescent="0.25">
      <c r="C61" s="12"/>
      <c r="D61" s="11" t="s">
        <v>16</v>
      </c>
      <c r="F61" s="11" t="s">
        <v>16</v>
      </c>
      <c r="I61" s="12"/>
      <c r="J61" s="11" t="s">
        <v>16</v>
      </c>
      <c r="L61" s="11" t="s">
        <v>16</v>
      </c>
      <c r="Q61" s="12"/>
      <c r="W61" s="12"/>
    </row>
    <row r="62" spans="3:27" s="10" customFormat="1" x14ac:dyDescent="0.25">
      <c r="C62" s="11" t="s">
        <v>13</v>
      </c>
      <c r="D62" s="11" t="s">
        <v>6</v>
      </c>
      <c r="E62" s="11"/>
      <c r="F62" s="11" t="s">
        <v>6</v>
      </c>
      <c r="G62" s="11"/>
      <c r="I62" s="11" t="s">
        <v>13</v>
      </c>
      <c r="J62" s="11" t="s">
        <v>6</v>
      </c>
      <c r="K62" s="11"/>
      <c r="L62" s="11" t="s">
        <v>6</v>
      </c>
      <c r="M62" s="11"/>
      <c r="Q62" s="12"/>
      <c r="W62" s="12"/>
    </row>
    <row r="63" spans="3:27" s="10" customFormat="1" x14ac:dyDescent="0.25">
      <c r="C63" s="11">
        <v>1</v>
      </c>
      <c r="D63" s="35" t="str">
        <f>CONCATENATE(FIXED(MIN(EGSnrc!D63,Geant4!D63,Penelope!D63,MCNP!D63),2)," - ", FIXED(MAX(EGSnrc!D63,Geant4!D63,Penelope!D63,MCNP!D63),2))</f>
        <v>0.51 - 0.53</v>
      </c>
      <c r="E63" s="15"/>
      <c r="F63" s="35" t="str">
        <f>CONCATENATE(FIXED(MIN(EGSnrc!F63,Geant4!F63,Penelope!F63,MCNP!F63),2)," - ", FIXED(MAX(EGSnrc!F63,Geant4!F63,Penelope!F63,MCNP!F63),2))</f>
        <v>2.51 - 2.53</v>
      </c>
      <c r="G63" s="15"/>
      <c r="I63" s="11">
        <v>1</v>
      </c>
      <c r="J63" s="35" t="str">
        <f>CONCATENATE(FIXED(MIN(EGSnrc!J63,Geant4!J63,Penelope!J63,MCNP!J63),2)," - ", FIXED(MAX(EGSnrc!J63,Geant4!J63,Penelope!J63,MCNP!J63),2))</f>
        <v>0.46 - 0.47</v>
      </c>
      <c r="K63" s="15"/>
      <c r="L63" s="35" t="str">
        <f>CONCATENATE(FIXED(MIN(EGSnrc!L63,Geant4!L63,Penelope!L63,MCNP!L63),2)," - ", FIXED(MAX(EGSnrc!L63,Geant4!L63,Penelope!L63,MCNP!L63),2))</f>
        <v>2.23 - 2.25</v>
      </c>
      <c r="M63" s="15"/>
      <c r="Q63" s="12"/>
      <c r="W63" s="12"/>
    </row>
    <row r="64" spans="3:27" s="10" customFormat="1" x14ac:dyDescent="0.25">
      <c r="C64" s="11">
        <v>2</v>
      </c>
      <c r="D64" s="35" t="str">
        <f>CONCATENATE(FIXED(MIN(EGSnrc!D64,Geant4!D64,Penelope!D64,MCNP!D64),2)," - ", FIXED(MAX(EGSnrc!D64,Geant4!D64,Penelope!D64,MCNP!D64),2))</f>
        <v>0.72 - 0.74</v>
      </c>
      <c r="E64" s="15"/>
      <c r="F64" s="35" t="str">
        <f>CONCATENATE(FIXED(MIN(EGSnrc!F64,Geant4!F64,Penelope!F64,MCNP!F64),2)," - ", FIXED(MAX(EGSnrc!F64,Geant4!F64,Penelope!F64,MCNP!F64),2))</f>
        <v>3.18 - 3.24</v>
      </c>
      <c r="G64" s="15"/>
      <c r="I64" s="11">
        <v>2</v>
      </c>
      <c r="J64" s="35" t="str">
        <f>CONCATENATE(FIXED(MIN(EGSnrc!J64,Geant4!J64,Penelope!J64,MCNP!J64),2)," - ", FIXED(MAX(EGSnrc!J64,Geant4!J64,Penelope!J64,MCNP!J64),2))</f>
        <v>0.62 - 0.64</v>
      </c>
      <c r="K64" s="15"/>
      <c r="L64" s="35" t="str">
        <f>CONCATENATE(FIXED(MIN(EGSnrc!L64,Geant4!L64,Penelope!L64,MCNP!L64),2)," - ", FIXED(MAX(EGSnrc!L64,Geant4!L64,Penelope!L64,MCNP!L64),2))</f>
        <v>2.80 - 2.85</v>
      </c>
      <c r="M64" s="15"/>
      <c r="Q64" s="12"/>
      <c r="W64" s="12"/>
    </row>
    <row r="65" spans="3:23" s="10" customFormat="1" x14ac:dyDescent="0.25">
      <c r="C65" s="11">
        <v>3</v>
      </c>
      <c r="D65" s="35" t="str">
        <f>CONCATENATE(FIXED(MIN(EGSnrc!D65,Geant4!D65,Penelope!D65,MCNP!D65),2)," - ", FIXED(MAX(EGSnrc!D65,Geant4!D65,Penelope!D65,MCNP!D65),2))</f>
        <v>0.99 - 1.03</v>
      </c>
      <c r="E65" s="15"/>
      <c r="F65" s="35" t="str">
        <f>CONCATENATE(FIXED(MIN(EGSnrc!F65,Geant4!F65,Penelope!F65,MCNP!F65),2)," - ", FIXED(MAX(EGSnrc!F65,Geant4!F65,Penelope!F65,MCNP!F65),2))</f>
        <v>1.00 - 1.04</v>
      </c>
      <c r="G65" s="15"/>
      <c r="I65" s="11">
        <v>3</v>
      </c>
      <c r="J65" s="35" t="str">
        <f>CONCATENATE(FIXED(MIN(EGSnrc!J65,Geant4!J65,Penelope!J65,MCNP!J65),2)," - ", FIXED(MAX(EGSnrc!J65,Geant4!J65,Penelope!J65,MCNP!J65),2))</f>
        <v>0.85 - 0.87</v>
      </c>
      <c r="K65" s="15"/>
      <c r="L65" s="35" t="str">
        <f>CONCATENATE(FIXED(MIN(EGSnrc!L65,Geant4!L65,Penelope!L65,MCNP!L65),2)," - ", FIXED(MAX(EGSnrc!L65,Geant4!L65,Penelope!L65,MCNP!L65),2))</f>
        <v>0.86 - 0.88</v>
      </c>
      <c r="M65" s="15"/>
      <c r="Q65" s="12"/>
      <c r="W65" s="12"/>
    </row>
    <row r="66" spans="3:23" s="10" customFormat="1" x14ac:dyDescent="0.25">
      <c r="C66" s="11">
        <v>4</v>
      </c>
      <c r="D66" s="35" t="str">
        <f>CONCATENATE(FIXED(MIN(EGSnrc!D66,Geant4!D66,Penelope!D66,MCNP!D66),2)," - ", FIXED(MAX(EGSnrc!D66,Geant4!D66,Penelope!D66,MCNP!D66),2))</f>
        <v>1.02 - 1.05</v>
      </c>
      <c r="E66" s="15"/>
      <c r="F66" s="35" t="str">
        <f>CONCATENATE(FIXED(MIN(EGSnrc!F66,Geant4!F66,Penelope!F66,MCNP!F66),2)," - ", FIXED(MAX(EGSnrc!F66,Geant4!F66,Penelope!F66,MCNP!F66),2))</f>
        <v>1.03 - 1.07</v>
      </c>
      <c r="G66" s="15"/>
      <c r="I66" s="11">
        <v>4</v>
      </c>
      <c r="J66" s="35" t="str">
        <f>CONCATENATE(FIXED(MIN(EGSnrc!J66,Geant4!J66,Penelope!J66,MCNP!J66),2)," - ", FIXED(MAX(EGSnrc!J66,Geant4!J66,Penelope!J66,MCNP!J66),2))</f>
        <v>0.87 - 0.89</v>
      </c>
      <c r="K66" s="15"/>
      <c r="L66" s="35" t="str">
        <f>CONCATENATE(FIXED(MIN(EGSnrc!L66,Geant4!L66,Penelope!L66,MCNP!L66),2)," - ", FIXED(MAX(EGSnrc!L66,Geant4!L66,Penelope!L66,MCNP!L66),2))</f>
        <v>0.88 - 0.91</v>
      </c>
      <c r="M66" s="15"/>
      <c r="Q66" s="12"/>
      <c r="W66" s="12"/>
    </row>
    <row r="67" spans="3:23" s="10" customFormat="1" x14ac:dyDescent="0.25">
      <c r="C67" s="11">
        <v>5</v>
      </c>
      <c r="D67" s="35" t="str">
        <f>CONCATENATE(FIXED(MIN(EGSnrc!D67,Geant4!D67,Penelope!D67,MCNP!D67),2)," - ", FIXED(MAX(EGSnrc!D67,Geant4!D67,Penelope!D67,MCNP!D67),2))</f>
        <v>1.04 - 1.08</v>
      </c>
      <c r="E67" s="15"/>
      <c r="F67" s="35" t="str">
        <f>CONCATENATE(FIXED(MIN(EGSnrc!F67,Geant4!F67,Penelope!F67,MCNP!F67),2)," - ", FIXED(MAX(EGSnrc!F67,Geant4!F67,Penelope!F67,MCNP!F67),2))</f>
        <v>0.92 - 0.95</v>
      </c>
      <c r="G67" s="15"/>
      <c r="I67" s="11">
        <v>5</v>
      </c>
      <c r="J67" s="35" t="str">
        <f>CONCATENATE(FIXED(MIN(EGSnrc!J67,Geant4!J67,Penelope!J67,MCNP!J67),2)," - ", FIXED(MAX(EGSnrc!J67,Geant4!J67,Penelope!J67,MCNP!J67),2))</f>
        <v>0.87 - 0.91</v>
      </c>
      <c r="K67" s="15"/>
      <c r="L67" s="35" t="str">
        <f>CONCATENATE(FIXED(MIN(EGSnrc!L67,Geant4!L67,Penelope!L67,MCNP!L67),2)," - ", FIXED(MAX(EGSnrc!L67,Geant4!L67,Penelope!L67,MCNP!L67),2))</f>
        <v>0.80 - 0.81</v>
      </c>
      <c r="M67" s="15"/>
      <c r="Q67" s="12"/>
      <c r="W67" s="12"/>
    </row>
    <row r="68" spans="3:23" s="10" customFormat="1" x14ac:dyDescent="0.25">
      <c r="C68" s="11">
        <v>6</v>
      </c>
      <c r="D68" s="35" t="str">
        <f>CONCATENATE(FIXED(MIN(EGSnrc!D68,Geant4!D68,Penelope!D68,MCNP!D68),2)," - ", FIXED(MAX(EGSnrc!D68,Geant4!D68,Penelope!D68,MCNP!D68),2))</f>
        <v>0.99 - 1.02</v>
      </c>
      <c r="E68" s="15"/>
      <c r="F68" s="35" t="str">
        <f>CONCATENATE(FIXED(MIN(EGSnrc!F68,Geant4!F68,Penelope!F68,MCNP!F68),2)," - ", FIXED(MAX(EGSnrc!F68,Geant4!F68,Penelope!F68,MCNP!F68),2))</f>
        <v>0.80 - 0.83</v>
      </c>
      <c r="G68" s="15"/>
      <c r="I68" s="11">
        <v>6</v>
      </c>
      <c r="J68" s="35" t="str">
        <f>CONCATENATE(FIXED(MIN(EGSnrc!J68,Geant4!J68,Penelope!J68,MCNP!J68),2)," - ", FIXED(MAX(EGSnrc!J68,Geant4!J68,Penelope!J68,MCNP!J68),2))</f>
        <v>0.85 - 0.87</v>
      </c>
      <c r="K68" s="15"/>
      <c r="L68" s="35" t="str">
        <f>CONCATENATE(FIXED(MIN(EGSnrc!L68,Geant4!L68,Penelope!L68,MCNP!L68),2)," - ", FIXED(MAX(EGSnrc!L68,Geant4!L68,Penelope!L68,MCNP!L68),2))</f>
        <v>0.70 - 0.71</v>
      </c>
      <c r="M68" s="15"/>
      <c r="Q68" s="12"/>
      <c r="W68" s="12"/>
    </row>
    <row r="69" spans="3:23" s="10" customFormat="1" x14ac:dyDescent="0.25">
      <c r="C69" s="11">
        <v>7</v>
      </c>
      <c r="D69" s="35" t="str">
        <f>CONCATENATE(FIXED(MIN(EGSnrc!D69,Geant4!D69,Penelope!D69,MCNP!D69),2)," - ", FIXED(MAX(EGSnrc!D69,Geant4!D69,Penelope!D69,MCNP!D69),2))</f>
        <v>0.52 - 0.53</v>
      </c>
      <c r="E69" s="15"/>
      <c r="F69" s="35" t="str">
        <f>CONCATENATE(FIXED(MIN(EGSnrc!F69,Geant4!F69,Penelope!F69,MCNP!F69),2)," - ", FIXED(MAX(EGSnrc!F69,Geant4!F69,Penelope!F69,MCNP!F69),2))</f>
        <v>0.36 - 0.37</v>
      </c>
      <c r="G69" s="15"/>
      <c r="I69" s="11">
        <v>7</v>
      </c>
      <c r="J69" s="35" t="str">
        <f>CONCATENATE(FIXED(MIN(EGSnrc!J69,Geant4!J69,Penelope!J69,MCNP!J69),2)," - ", FIXED(MAX(EGSnrc!J69,Geant4!J69,Penelope!J69,MCNP!J69),2))</f>
        <v>0.45 - 0.47</v>
      </c>
      <c r="K69" s="15"/>
      <c r="L69" s="35" t="str">
        <f>CONCATENATE(FIXED(MIN(EGSnrc!L69,Geant4!L69,Penelope!L69,MCNP!L69),2)," - ", FIXED(MAX(EGSnrc!L69,Geant4!L69,Penelope!L69,MCNP!L69),2))</f>
        <v>0.32 - 0.33</v>
      </c>
      <c r="M69" s="15"/>
      <c r="Q69" s="12"/>
      <c r="W69" s="12"/>
    </row>
    <row r="70" spans="3:23" s="10" customFormat="1" x14ac:dyDescent="0.25">
      <c r="C70" s="12"/>
      <c r="I70" s="12"/>
      <c r="Q70" s="12"/>
      <c r="W70" s="12"/>
    </row>
    <row r="71" spans="3:23" s="10" customFormat="1" x14ac:dyDescent="0.25">
      <c r="C71" s="12"/>
      <c r="D71" s="11" t="s">
        <v>3</v>
      </c>
      <c r="F71" s="11" t="s">
        <v>4</v>
      </c>
      <c r="I71" s="12"/>
      <c r="J71" s="11" t="s">
        <v>3</v>
      </c>
      <c r="L71" s="11" t="s">
        <v>4</v>
      </c>
      <c r="Q71" s="12"/>
      <c r="W71" s="12"/>
    </row>
    <row r="72" spans="3:23" s="10" customFormat="1" x14ac:dyDescent="0.25">
      <c r="C72" s="12"/>
      <c r="D72" s="11" t="s">
        <v>17</v>
      </c>
      <c r="F72" s="11" t="s">
        <v>17</v>
      </c>
      <c r="I72" s="12"/>
      <c r="J72" s="11" t="s">
        <v>17</v>
      </c>
      <c r="L72" s="11" t="s">
        <v>17</v>
      </c>
      <c r="Q72" s="12"/>
      <c r="W72" s="12"/>
    </row>
    <row r="73" spans="3:23" s="10" customFormat="1" x14ac:dyDescent="0.25">
      <c r="C73" s="11" t="s">
        <v>13</v>
      </c>
      <c r="D73" s="11" t="s">
        <v>6</v>
      </c>
      <c r="E73" s="11"/>
      <c r="F73" s="11" t="s">
        <v>6</v>
      </c>
      <c r="G73" s="11"/>
      <c r="I73" s="11" t="s">
        <v>13</v>
      </c>
      <c r="J73" s="11" t="s">
        <v>6</v>
      </c>
      <c r="K73" s="11"/>
      <c r="L73" s="11" t="s">
        <v>6</v>
      </c>
      <c r="M73" s="11"/>
      <c r="Q73" s="12"/>
      <c r="W73" s="12"/>
    </row>
    <row r="74" spans="3:23" s="10" customFormat="1" x14ac:dyDescent="0.25">
      <c r="C74" s="11">
        <v>1</v>
      </c>
      <c r="D74" s="35" t="str">
        <f>CONCATENATE(FIXED(MIN(EGSnrc!D74,Geant4!D74,Penelope!D74,MCNP!D74),2)," - ", FIXED(MAX(EGSnrc!D74,Geant4!D74,Penelope!D74,MCNP!D74),2))</f>
        <v>2.65 - 2.67</v>
      </c>
      <c r="E74" s="15"/>
      <c r="F74" s="35" t="str">
        <f>CONCATENATE(FIXED(MIN(EGSnrc!F74,Geant4!F74,Penelope!F74,MCNP!F74),2)," - ", FIXED(MAX(EGSnrc!F74,Geant4!F74,Penelope!F74,MCNP!F74),2))</f>
        <v>4.31 - 4.33</v>
      </c>
      <c r="G74" s="15"/>
      <c r="I74" s="11">
        <v>1</v>
      </c>
      <c r="J74" s="35" t="str">
        <f>CONCATENATE(FIXED(MIN(EGSnrc!J74,Geant4!J74,Penelope!J74,MCNP!J74),2)," - ", FIXED(MAX(EGSnrc!J74,Geant4!J74,Penelope!J74,MCNP!J74),2))</f>
        <v>2.98 - 3.00</v>
      </c>
      <c r="K74" s="15"/>
      <c r="L74" s="35" t="str">
        <f>CONCATENATE(FIXED(MIN(EGSnrc!L74,Geant4!L74,Penelope!L74,MCNP!L74),2)," - ", FIXED(MAX(EGSnrc!L74,Geant4!L74,Penelope!L74,MCNP!L74),2))</f>
        <v>4.54 - 4.58</v>
      </c>
      <c r="M74" s="15"/>
      <c r="Q74" s="12"/>
      <c r="W74" s="12"/>
    </row>
    <row r="75" spans="3:23" s="10" customFormat="1" x14ac:dyDescent="0.25">
      <c r="C75" s="11">
        <v>2</v>
      </c>
      <c r="D75" s="35" t="str">
        <f>CONCATENATE(FIXED(MIN(EGSnrc!D75,Geant4!D75,Penelope!D75,MCNP!D75),2)," - ", FIXED(MAX(EGSnrc!D75,Geant4!D75,Penelope!D75,MCNP!D75),2))</f>
        <v>5.45 - 5.46</v>
      </c>
      <c r="E75" s="15"/>
      <c r="F75" s="35" t="str">
        <f>CONCATENATE(FIXED(MIN(EGSnrc!F75,Geant4!F75,Penelope!F75,MCNP!F75),2)," - ", FIXED(MAX(EGSnrc!F75,Geant4!F75,Penelope!F75,MCNP!F75),2))</f>
        <v>8.65 - 8.71</v>
      </c>
      <c r="G75" s="15"/>
      <c r="I75" s="11">
        <v>2</v>
      </c>
      <c r="J75" s="35" t="str">
        <f>CONCATENATE(FIXED(MIN(EGSnrc!J75,Geant4!J75,Penelope!J75,MCNP!J75),2)," - ", FIXED(MAX(EGSnrc!J75,Geant4!J75,Penelope!J75,MCNP!J75),2))</f>
        <v>6.09 - 6.13</v>
      </c>
      <c r="K75" s="15"/>
      <c r="L75" s="35" t="str">
        <f>CONCATENATE(FIXED(MIN(EGSnrc!L75,Geant4!L75,Penelope!L75,MCNP!L75),2)," - ", FIXED(MAX(EGSnrc!L75,Geant4!L75,Penelope!L75,MCNP!L75),2))</f>
        <v>9.12 - 9.15</v>
      </c>
      <c r="M75" s="15"/>
      <c r="Q75" s="12"/>
      <c r="W75" s="12"/>
    </row>
    <row r="76" spans="3:23" s="10" customFormat="1" x14ac:dyDescent="0.25">
      <c r="C76" s="11">
        <v>3</v>
      </c>
      <c r="D76" s="35" t="str">
        <f>CONCATENATE(FIXED(MIN(EGSnrc!D76,Geant4!D76,Penelope!D76,MCNP!D76),2)," - ", FIXED(MAX(EGSnrc!D76,Geant4!D76,Penelope!D76,MCNP!D76),2))</f>
        <v>8.90 - 8.96</v>
      </c>
      <c r="E76" s="15"/>
      <c r="F76" s="35" t="str">
        <f>CONCATENATE(FIXED(MIN(EGSnrc!F76,Geant4!F76,Penelope!F76,MCNP!F76),2)," - ", FIXED(MAX(EGSnrc!F76,Geant4!F76,Penelope!F76,MCNP!F76),2))</f>
        <v>10.03 - 10.06</v>
      </c>
      <c r="G76" s="15"/>
      <c r="I76" s="11">
        <v>3</v>
      </c>
      <c r="J76" s="35" t="str">
        <f>CONCATENATE(FIXED(MIN(EGSnrc!J76,Geant4!J76,Penelope!J76,MCNP!J76),2)," - ", FIXED(MAX(EGSnrc!J76,Geant4!J76,Penelope!J76,MCNP!J76),2))</f>
        <v>9.89 - 9.92</v>
      </c>
      <c r="K76" s="15"/>
      <c r="L76" s="35" t="str">
        <f>CONCATENATE(FIXED(MIN(EGSnrc!L76,Geant4!L76,Penelope!L76,MCNP!L76),2)," - ", FIXED(MAX(EGSnrc!L76,Geant4!L76,Penelope!L76,MCNP!L76),2))</f>
        <v>10.97 - 11.05</v>
      </c>
      <c r="M76" s="15"/>
      <c r="Q76" s="12"/>
      <c r="W76" s="12"/>
    </row>
    <row r="77" spans="3:23" s="10" customFormat="1" x14ac:dyDescent="0.25">
      <c r="C77" s="11">
        <v>4</v>
      </c>
      <c r="D77" s="35" t="str">
        <f>CONCATENATE(FIXED(MIN(EGSnrc!D77,Geant4!D77,Penelope!D77,MCNP!D77),2)," - ", FIXED(MAX(EGSnrc!D77,Geant4!D77,Penelope!D77,MCNP!D77),2))</f>
        <v>10.07 - 10.15</v>
      </c>
      <c r="E77" s="15"/>
      <c r="F77" s="35" t="str">
        <f>CONCATENATE(FIXED(MIN(EGSnrc!F77,Geant4!F77,Penelope!F77,MCNP!F77),2)," - ", FIXED(MAX(EGSnrc!F77,Geant4!F77,Penelope!F77,MCNP!F77),2))</f>
        <v>11.33 - 11.38</v>
      </c>
      <c r="G77" s="15"/>
      <c r="I77" s="11">
        <v>4</v>
      </c>
      <c r="J77" s="35" t="str">
        <f>CONCATENATE(FIXED(MIN(EGSnrc!J77,Geant4!J77,Penelope!J77,MCNP!J77),2)," - ", FIXED(MAX(EGSnrc!J77,Geant4!J77,Penelope!J77,MCNP!J77),2))</f>
        <v>11.23 - 11.27</v>
      </c>
      <c r="K77" s="15"/>
      <c r="L77" s="35" t="str">
        <f>CONCATENATE(FIXED(MIN(EGSnrc!L77,Geant4!L77,Penelope!L77,MCNP!L77),2)," - ", FIXED(MAX(EGSnrc!L77,Geant4!L77,Penelope!L77,MCNP!L77),2))</f>
        <v>12.44 - 12.49</v>
      </c>
      <c r="M77" s="15"/>
      <c r="Q77" s="12"/>
      <c r="W77" s="12"/>
    </row>
    <row r="78" spans="3:23" s="10" customFormat="1" x14ac:dyDescent="0.25">
      <c r="C78" s="11">
        <v>5</v>
      </c>
      <c r="D78" s="35" t="str">
        <f>CONCATENATE(FIXED(MIN(EGSnrc!D78,Geant4!D78,Penelope!D78,MCNP!D78),2)," - ", FIXED(MAX(EGSnrc!D78,Geant4!D78,Penelope!D78,MCNP!D78),2))</f>
        <v>11.43 - 11.51</v>
      </c>
      <c r="E78" s="15"/>
      <c r="F78" s="35" t="str">
        <f>CONCATENATE(FIXED(MIN(EGSnrc!F78,Geant4!F78,Penelope!F78,MCNP!F78),2)," - ", FIXED(MAX(EGSnrc!F78,Geant4!F78,Penelope!F78,MCNP!F78),2))</f>
        <v>10.72 - 10.81</v>
      </c>
      <c r="G78" s="15"/>
      <c r="I78" s="11">
        <v>5</v>
      </c>
      <c r="J78" s="35" t="str">
        <f>CONCATENATE(FIXED(MIN(EGSnrc!J78,Geant4!J78,Penelope!J78,MCNP!J78),2)," - ", FIXED(MAX(EGSnrc!J78,Geant4!J78,Penelope!J78,MCNP!J78),2))</f>
        <v>12.76 - 12.83</v>
      </c>
      <c r="K78" s="15"/>
      <c r="L78" s="35" t="str">
        <f>CONCATENATE(FIXED(MIN(EGSnrc!L78,Geant4!L78,Penelope!L78,MCNP!L78),2)," - ", FIXED(MAX(EGSnrc!L78,Geant4!L78,Penelope!L78,MCNP!L78),2))</f>
        <v>11.99 - 12.07</v>
      </c>
      <c r="M78" s="15"/>
      <c r="Q78" s="12"/>
      <c r="W78" s="12"/>
    </row>
    <row r="79" spans="3:23" s="10" customFormat="1" x14ac:dyDescent="0.25">
      <c r="C79" s="11">
        <v>6</v>
      </c>
      <c r="D79" s="35" t="str">
        <f>CONCATENATE(FIXED(MIN(EGSnrc!D79,Geant4!D79,Penelope!D79,MCNP!D79),2)," - ", FIXED(MAX(EGSnrc!D79,Geant4!D79,Penelope!D79,MCNP!D79),2))</f>
        <v>8.90 - 8.96</v>
      </c>
      <c r="E79" s="15"/>
      <c r="F79" s="35" t="str">
        <f>CONCATENATE(FIXED(MIN(EGSnrc!F79,Geant4!F79,Penelope!F79,MCNP!F79),2)," - ", FIXED(MAX(EGSnrc!F79,Geant4!F79,Penelope!F79,MCNP!F79),2))</f>
        <v>7.08 - 7.14</v>
      </c>
      <c r="G79" s="15"/>
      <c r="I79" s="11">
        <v>6</v>
      </c>
      <c r="J79" s="35" t="str">
        <f>CONCATENATE(FIXED(MIN(EGSnrc!J79,Geant4!J79,Penelope!J79,MCNP!J79),2)," - ", FIXED(MAX(EGSnrc!J79,Geant4!J79,Penelope!J79,MCNP!J79),2))</f>
        <v>9.89 - 9.95</v>
      </c>
      <c r="K79" s="15"/>
      <c r="L79" s="35" t="str">
        <f>CONCATENATE(FIXED(MIN(EGSnrc!L79,Geant4!L79,Penelope!L79,MCNP!L79),2)," - ", FIXED(MAX(EGSnrc!L79,Geant4!L79,Penelope!L79,MCNP!L79),2))</f>
        <v>7.96 - 8.04</v>
      </c>
      <c r="M79" s="15"/>
      <c r="Q79" s="12"/>
      <c r="W79" s="12"/>
    </row>
    <row r="80" spans="3:23" s="10" customFormat="1" x14ac:dyDescent="0.25">
      <c r="C80" s="11">
        <v>7</v>
      </c>
      <c r="D80" s="35" t="str">
        <f>CONCATENATE(FIXED(MIN(EGSnrc!D80,Geant4!D80,Penelope!D80,MCNP!D80),2)," - ", FIXED(MAX(EGSnrc!D80,Geant4!D80,Penelope!D80,MCNP!D80),2))</f>
        <v>2.64 - 2.68</v>
      </c>
      <c r="E80" s="15"/>
      <c r="F80" s="35" t="str">
        <f>CONCATENATE(FIXED(MIN(EGSnrc!F80,Geant4!F80,Penelope!F80,MCNP!F80),2)," - ", FIXED(MAX(EGSnrc!F80,Geant4!F80,Penelope!F80,MCNP!F80),2))</f>
        <v>1.73 - 1.75</v>
      </c>
      <c r="G80" s="15"/>
      <c r="I80" s="11">
        <v>7</v>
      </c>
      <c r="J80" s="35" t="str">
        <f>CONCATENATE(FIXED(MIN(EGSnrc!J80,Geant4!J80,Penelope!J80,MCNP!J80),2)," - ", FIXED(MAX(EGSnrc!J80,Geant4!J80,Penelope!J80,MCNP!J80),2))</f>
        <v>2.98 - 3.00</v>
      </c>
      <c r="K80" s="15"/>
      <c r="L80" s="35" t="str">
        <f>CONCATENATE(FIXED(MIN(EGSnrc!L80,Geant4!L80,Penelope!L80,MCNP!L80),2)," - ", FIXED(MAX(EGSnrc!L80,Geant4!L80,Penelope!L80,MCNP!L80),2))</f>
        <v>2.00 - 2.03</v>
      </c>
      <c r="M80" s="15"/>
      <c r="Q80" s="12"/>
      <c r="W80" s="12"/>
    </row>
    <row r="81" spans="3:23" s="10" customFormat="1" x14ac:dyDescent="0.25">
      <c r="C81" s="12"/>
      <c r="I81" s="12"/>
      <c r="Q81" s="12"/>
      <c r="W81" s="12"/>
    </row>
    <row r="82" spans="3:23" s="10" customFormat="1" x14ac:dyDescent="0.25">
      <c r="C82" s="12"/>
      <c r="I82" s="12"/>
      <c r="Q82" s="12"/>
      <c r="W82" s="12"/>
    </row>
    <row r="83" spans="3:23" s="10" customFormat="1" x14ac:dyDescent="0.25">
      <c r="C83" s="12"/>
      <c r="I83" s="12"/>
      <c r="Q83" s="12"/>
      <c r="W83" s="12"/>
    </row>
    <row r="84" spans="3:23" s="10" customFormat="1" x14ac:dyDescent="0.25">
      <c r="C84" s="12"/>
      <c r="I84" s="12"/>
      <c r="Q84" s="12"/>
      <c r="W84" s="12"/>
    </row>
    <row r="85" spans="3:23" s="10" customFormat="1" x14ac:dyDescent="0.25">
      <c r="C85" s="12"/>
      <c r="I85" s="12"/>
      <c r="Q85" s="12"/>
      <c r="W85" s="12"/>
    </row>
    <row r="86" spans="3:23" s="10" customFormat="1" x14ac:dyDescent="0.25">
      <c r="C86" s="12"/>
      <c r="I86" s="12"/>
      <c r="Q86" s="12"/>
      <c r="W86" s="12"/>
    </row>
    <row r="87" spans="3:23" s="10" customFormat="1" x14ac:dyDescent="0.25">
      <c r="C87" s="12"/>
      <c r="I87" s="12"/>
      <c r="Q87" s="12"/>
      <c r="W87" s="12"/>
    </row>
    <row r="88" spans="3:23" s="10" customFormat="1" x14ac:dyDescent="0.25">
      <c r="C88" s="12"/>
      <c r="I88" s="12"/>
      <c r="Q88" s="12"/>
      <c r="W88" s="12"/>
    </row>
    <row r="89" spans="3:23" s="10" customFormat="1" x14ac:dyDescent="0.25">
      <c r="C89" s="12"/>
      <c r="I89" s="12"/>
      <c r="Q89" s="12"/>
      <c r="W89" s="12"/>
    </row>
    <row r="90" spans="3:23" s="10" customFormat="1" x14ac:dyDescent="0.25">
      <c r="C90" s="12"/>
      <c r="I90" s="12"/>
      <c r="Q90" s="12"/>
      <c r="W90" s="12"/>
    </row>
    <row r="91" spans="3:23" s="10" customFormat="1" x14ac:dyDescent="0.25">
      <c r="C91" s="12"/>
      <c r="I91" s="12"/>
      <c r="Q91" s="12"/>
      <c r="W91" s="12"/>
    </row>
    <row r="92" spans="3:23" s="10" customFormat="1" x14ac:dyDescent="0.25">
      <c r="C92" s="12"/>
      <c r="I92" s="12"/>
      <c r="Q92" s="12"/>
      <c r="W92" s="12"/>
    </row>
    <row r="93" spans="3:23" s="10" customFormat="1" x14ac:dyDescent="0.25">
      <c r="C93" s="12"/>
      <c r="I93" s="12"/>
      <c r="Q93" s="12"/>
      <c r="W93" s="12"/>
    </row>
    <row r="94" spans="3:23" s="10" customFormat="1" x14ac:dyDescent="0.25">
      <c r="C94" s="12"/>
      <c r="I94" s="12"/>
      <c r="Q94" s="12"/>
      <c r="W94" s="12"/>
    </row>
    <row r="95" spans="3:23" s="10" customFormat="1" x14ac:dyDescent="0.25">
      <c r="C95" s="12"/>
      <c r="I95" s="12"/>
      <c r="Q95" s="12"/>
      <c r="W95" s="1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bestFit="1" customWidth="1"/>
    <col min="5" max="5" width="26.42578125" customWidth="1"/>
    <col min="6" max="6" width="26.42578125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7" max="17" width="30.42578125" style="1" bestFit="1" customWidth="1"/>
    <col min="18" max="18" width="26.42578125" bestFit="1" customWidth="1"/>
    <col min="19" max="19" width="26.42578125" customWidth="1"/>
    <col min="20" max="20" width="26.42578125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I2" s="12"/>
      <c r="Q2" s="12"/>
      <c r="W2" s="12"/>
    </row>
    <row r="3" spans="1:27" s="10" customFormat="1" x14ac:dyDescent="0.25">
      <c r="C3" s="12" t="s">
        <v>2</v>
      </c>
      <c r="D3" s="35" t="str">
        <f>CONCATENATE(FIXED(MIN(EGSnrc_over_Mean!D3,Geant4_over_Mean!D3,Penelope_over_Mean!D3,MCNP_over_Mean!D3),2)," - ", FIXED(MAX(EGSnrc_over_Mean!D3,Geant4_over_Mean!D3,Penelope_over_Mean!D3,MCNP_over_Mean!D3),2))</f>
        <v>0.47 - 1.75</v>
      </c>
      <c r="E3" s="12" t="s">
        <v>34</v>
      </c>
      <c r="F3" s="35" t="str">
        <f>CONCATENATE(FIXED(MIN(EGSnrc_over_Mean!F3,Geant4_over_Mean!F3,Penelope_over_Mean!F3,MCNP_over_Mean!F3),2)," - ", FIXED(MAX(EGSnrc_over_Mean!F3,Geant4_over_Mean!F3,Penelope_over_Mean!F3,MCNP_over_Mean!F3),2))</f>
        <v>0.46 - 1.84</v>
      </c>
      <c r="G3" s="12" t="s">
        <v>34</v>
      </c>
      <c r="I3" s="12" t="s">
        <v>2</v>
      </c>
      <c r="J3" s="35" t="str">
        <f>CONCATENATE(FIXED(MIN(EGSnrc_over_Mean!J3,Geant4_over_Mean!J3,Penelope_over_Mean!J3,MCNP_over_Mean!J3),2)," - ", FIXED(MAX(EGSnrc_over_Mean!J3,Geant4_over_Mean!J3,Penelope_over_Mean!J3,MCNP_over_Mean!J3),2))</f>
        <v>0.47 - 1.81</v>
      </c>
      <c r="K3" s="12" t="s">
        <v>34</v>
      </c>
      <c r="L3" s="35" t="str">
        <f>CONCATENATE(FIXED(MIN(EGSnrc_over_Mean!L3,Geant4_over_Mean!L3,Penelope_over_Mean!L3,MCNP_over_Mean!L3),2)," - ", FIXED(MAX(EGSnrc_over_Mean!L3,Geant4_over_Mean!L3,Penelope_over_Mean!L3,MCNP_over_Mean!L3),2))</f>
        <v>0.40 - 1.95</v>
      </c>
      <c r="M3" s="12" t="s">
        <v>34</v>
      </c>
      <c r="Q3" s="12" t="s">
        <v>2</v>
      </c>
      <c r="R3" s="35" t="str">
        <f>CONCATENATE(FIXED(MIN(EGSnrc_over_Mean!R3,Geant4_over_Mean!R3,Penelope_over_Mean!R3,MCNP_over_Mean!R3),2)," - ", FIXED(MAX(EGSnrc_over_Mean!R3,Geant4_over_Mean!R3,Penelope_over_Mean!R3,MCNP_over_Mean!R3),2))</f>
        <v>0.23 - 2.19</v>
      </c>
      <c r="S3" s="12" t="s">
        <v>34</v>
      </c>
      <c r="T3" s="35" t="str">
        <f>CONCATENATE(FIXED(MIN(EGSnrc_over_Mean!T3,Geant4_over_Mean!T3,Penelope_over_Mean!T3,MCNP_over_Mean!T3),2)," - ", FIXED(MAX(EGSnrc_over_Mean!T3,Geant4_over_Mean!T3,Penelope_over_Mean!T3,MCNP_over_Mean!T3),2))</f>
        <v>0.24 - 2.11</v>
      </c>
      <c r="U3" s="12" t="s">
        <v>34</v>
      </c>
      <c r="W3" s="12" t="s">
        <v>2</v>
      </c>
      <c r="X3" s="35" t="str">
        <f>CONCATENATE(FIXED(MIN(EGSnrc_over_Mean!X3,Geant4_over_Mean!X3,Penelope_over_Mean!X3,MCNP_over_Mean!X3),2)," - ", FIXED(MAX(EGSnrc_over_Mean!X3,Geant4_over_Mean!X3,Penelope_over_Mean!X3,MCNP_over_Mean!X3),2))</f>
        <v>0.23 - 2.25</v>
      </c>
      <c r="Y3" s="12" t="s">
        <v>34</v>
      </c>
      <c r="Z3" s="35" t="str">
        <f>CONCATENATE(FIXED(MIN(EGSnrc_over_Mean!Z3,Geant4_over_Mean!Z3,Penelope_over_Mean!Z3,MCNP_over_Mean!Z3),2)," - ", FIXED(MAX(EGSnrc_over_Mean!Z3,Geant4_over_Mean!Z3,Penelope_over_Mean!Z3,MCNP_over_Mean!Z3),2))</f>
        <v>0.23 - 2.19</v>
      </c>
      <c r="AA3" s="12" t="s">
        <v>34</v>
      </c>
    </row>
    <row r="4" spans="1:27" s="10" customFormat="1" x14ac:dyDescent="0.25">
      <c r="C4" s="12" t="s">
        <v>31</v>
      </c>
      <c r="D4" s="35" t="str">
        <f>CONCATENATE(FIXED(MIN(EGSnrc_over_Mean!D4,Geant4_over_Mean!D4,Penelope_over_Mean!D4,MCNP_over_Mean!D4),2)," - ", FIXED(MAX(EGSnrc_over_Mean!D4,Geant4_over_Mean!D4,Penelope_over_Mean!D4,MCNP_over_Mean!D4),2))</f>
        <v>0.12 - 2.98</v>
      </c>
      <c r="E4" s="12" t="s">
        <v>34</v>
      </c>
      <c r="F4" s="35" t="str">
        <f>CONCATENATE(FIXED(MIN(EGSnrc_over_Mean!F4,Geant4_over_Mean!F4,Penelope_over_Mean!F4,MCNP_over_Mean!F4),2)," - ", FIXED(MAX(EGSnrc_over_Mean!F4,Geant4_over_Mean!F4,Penelope_over_Mean!F4,MCNP_over_Mean!F4),2))</f>
        <v>0.07 - 3.26</v>
      </c>
      <c r="G4" s="12" t="s">
        <v>34</v>
      </c>
      <c r="I4" s="12" t="s">
        <v>31</v>
      </c>
      <c r="J4" s="35" t="str">
        <f>CONCATENATE(FIXED(MIN(EGSnrc_over_Mean!J4,Geant4_over_Mean!J4,Penelope_over_Mean!J4,MCNP_over_Mean!J4),2)," - ", FIXED(MAX(EGSnrc_over_Mean!J4,Geant4_over_Mean!J4,Penelope_over_Mean!J4,MCNP_over_Mean!J4),2))</f>
        <v>0.10 - 3.04</v>
      </c>
      <c r="K4" s="12" t="s">
        <v>34</v>
      </c>
      <c r="L4" s="35" t="str">
        <f>CONCATENATE(FIXED(MIN(EGSnrc_over_Mean!L4,Geant4_over_Mean!L4,Penelope_over_Mean!L4,MCNP_over_Mean!L4),2)," - ", FIXED(MAX(EGSnrc_over_Mean!L4,Geant4_over_Mean!L4,Penelope_over_Mean!L4,MCNP_over_Mean!L4),2))</f>
        <v>0.17 - 2.18</v>
      </c>
      <c r="M4" s="12" t="s">
        <v>34</v>
      </c>
      <c r="Q4" s="12" t="s">
        <v>31</v>
      </c>
      <c r="R4" s="35" t="str">
        <f>CONCATENATE(FIXED(MIN(EGSnrc_over_Mean!R4,Geant4_over_Mean!R4,Penelope_over_Mean!R4,MCNP_over_Mean!R4),2)," - ", FIXED(MAX(EGSnrc_over_Mean!R4,Geant4_over_Mean!R4,Penelope_over_Mean!R4,MCNP_over_Mean!R4),2))</f>
        <v>0.10 - 1.88</v>
      </c>
      <c r="S4" s="12" t="s">
        <v>34</v>
      </c>
      <c r="T4" s="35" t="str">
        <f>CONCATENATE(FIXED(MIN(EGSnrc_over_Mean!T4,Geant4_over_Mean!T4,Penelope_over_Mean!T4,MCNP_over_Mean!T4),2)," - ", FIXED(MAX(EGSnrc_over_Mean!T4,Geant4_over_Mean!T4,Penelope_over_Mean!T4,MCNP_over_Mean!T4),2))</f>
        <v>0.10 - 1.84</v>
      </c>
      <c r="U4" s="12" t="s">
        <v>34</v>
      </c>
      <c r="W4" s="12" t="s">
        <v>31</v>
      </c>
      <c r="X4" s="35" t="str">
        <f>CONCATENATE(FIXED(MIN(EGSnrc_over_Mean!X4,Geant4_over_Mean!X4,Penelope_over_Mean!X4,MCNP_over_Mean!X4),2)," - ", FIXED(MAX(EGSnrc_over_Mean!X4,Geant4_over_Mean!X4,Penelope_over_Mean!X4,MCNP_over_Mean!X4),2))</f>
        <v>0.10 - 1.94</v>
      </c>
      <c r="Y4" s="12" t="s">
        <v>34</v>
      </c>
      <c r="Z4" s="35" t="str">
        <f>CONCATENATE(FIXED(MIN(EGSnrc_over_Mean!Z4,Geant4_over_Mean!Z4,Penelope_over_Mean!Z4,MCNP_over_Mean!Z4),2)," - ", FIXED(MAX(EGSnrc_over_Mean!Z4,Geant4_over_Mean!Z4,Penelope_over_Mean!Z4,MCNP_over_Mean!Z4),2))</f>
        <v>0.11 - 1.90</v>
      </c>
      <c r="AA4" s="12" t="s">
        <v>34</v>
      </c>
    </row>
    <row r="5" spans="1:27" s="10" customFormat="1" x14ac:dyDescent="0.25">
      <c r="C5" s="12" t="s">
        <v>32</v>
      </c>
      <c r="D5" s="35" t="str">
        <f>CONCATENATE(FIXED(MIN(EGSnrc_over_Mean!D5,Geant4_over_Mean!D5,Penelope_over_Mean!D5,MCNP_over_Mean!D5),2)," - ", FIXED(MAX(EGSnrc_over_Mean!D5,Geant4_over_Mean!D5,Penelope_over_Mean!D5,MCNP_over_Mean!D5),2))</f>
        <v>0.31 - 2.19</v>
      </c>
      <c r="E5" s="12" t="s">
        <v>34</v>
      </c>
      <c r="F5" s="35" t="str">
        <f>CONCATENATE(FIXED(MIN(EGSnrc_over_Mean!F5,Geant4_over_Mean!F5,Penelope_over_Mean!F5,MCNP_over_Mean!F5),2)," - ", FIXED(MAX(EGSnrc_over_Mean!F5,Geant4_over_Mean!F5,Penelope_over_Mean!F5,MCNP_over_Mean!F5),2))</f>
        <v>0.30 - 2.20</v>
      </c>
      <c r="G5" s="12" t="s">
        <v>34</v>
      </c>
      <c r="I5" s="12" t="s">
        <v>32</v>
      </c>
      <c r="J5" s="35" t="str">
        <f>CONCATENATE(FIXED(MIN(EGSnrc_over_Mean!J5,Geant4_over_Mean!J5,Penelope_over_Mean!J5,MCNP_over_Mean!J5),2)," - ", FIXED(MAX(EGSnrc_over_Mean!J5,Geant4_over_Mean!J5,Penelope_over_Mean!J5,MCNP_over_Mean!J5),2))</f>
        <v>0.31 - 2.14</v>
      </c>
      <c r="K5" s="12" t="s">
        <v>34</v>
      </c>
      <c r="L5" s="35" t="str">
        <f>CONCATENATE(FIXED(MIN(EGSnrc_over_Mean!L5,Geant4_over_Mean!L5,Penelope_over_Mean!L5,MCNP_over_Mean!L5),2)," - ", FIXED(MAX(EGSnrc_over_Mean!L5,Geant4_over_Mean!L5,Penelope_over_Mean!L5,MCNP_over_Mean!L5),2))</f>
        <v>0.35 - 2.41</v>
      </c>
      <c r="M5" s="12" t="s">
        <v>34</v>
      </c>
      <c r="Q5" s="12"/>
      <c r="R5" s="13"/>
      <c r="S5" s="12"/>
      <c r="T5" s="13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35" t="str">
        <f>CONCATENATE(FIXED(MIN(EGSnrc_over_Mean!D6,Geant4_over_Mean!D6,Penelope_over_Mean!D6,MCNP_over_Mean!D6),2)," - ", FIXED(MAX(EGSnrc_over_Mean!D6,Geant4_over_Mean!D6,Penelope_over_Mean!D6,MCNP_over_Mean!D6),2))</f>
        <v>0.32 - 2.26</v>
      </c>
      <c r="E6" s="12" t="s">
        <v>34</v>
      </c>
      <c r="F6" s="35" t="str">
        <f>CONCATENATE(FIXED(MIN(EGSnrc_over_Mean!F6,Geant4_over_Mean!F6,Penelope_over_Mean!F6,MCNP_over_Mean!F6),2)," - ", FIXED(MAX(EGSnrc_over_Mean!F6,Geant4_over_Mean!F6,Penelope_over_Mean!F6,MCNP_over_Mean!F6),2))</f>
        <v>0.34 - 2.28</v>
      </c>
      <c r="G6" s="12" t="s">
        <v>34</v>
      </c>
      <c r="I6" s="12" t="s">
        <v>33</v>
      </c>
      <c r="J6" s="35" t="str">
        <f>CONCATENATE(FIXED(MIN(EGSnrc_over_Mean!J6,Geant4_over_Mean!J6,Penelope_over_Mean!J6,MCNP_over_Mean!J6),2)," - ", FIXED(MAX(EGSnrc_over_Mean!J6,Geant4_over_Mean!J6,Penelope_over_Mean!J6,MCNP_over_Mean!J6),2))</f>
        <v>0.35 - 2.20</v>
      </c>
      <c r="K6" s="12" t="s">
        <v>34</v>
      </c>
      <c r="L6" s="35" t="str">
        <f>CONCATENATE(FIXED(MIN(EGSnrc_over_Mean!L6,Geant4_over_Mean!L6,Penelope_over_Mean!L6,MCNP_over_Mean!L6),2)," - ", FIXED(MAX(EGSnrc_over_Mean!L6,Geant4_over_Mean!L6,Penelope_over_Mean!L6,MCNP_over_Mean!L6),2))</f>
        <v>0.34 - 2.54</v>
      </c>
      <c r="M6" s="12" t="s">
        <v>34</v>
      </c>
      <c r="Q6" s="12"/>
      <c r="R6" s="13"/>
      <c r="S6" s="12"/>
      <c r="T6" s="13"/>
      <c r="U6" s="12"/>
      <c r="W6" s="12"/>
      <c r="X6" s="13"/>
      <c r="Y6" s="12"/>
      <c r="Z6" s="13"/>
      <c r="AA6" s="12"/>
    </row>
    <row r="7" spans="1:27" s="10" customFormat="1" x14ac:dyDescent="0.25">
      <c r="C7" s="12"/>
      <c r="D7" s="13"/>
      <c r="F7" s="13"/>
      <c r="I7" s="12"/>
      <c r="J7" s="13"/>
      <c r="L7" s="13"/>
      <c r="Q7" s="12"/>
      <c r="W7" s="12"/>
    </row>
    <row r="8" spans="1:27" s="10" customFormat="1" x14ac:dyDescent="0.25">
      <c r="C8" s="12"/>
      <c r="D8" s="11" t="s">
        <v>3</v>
      </c>
      <c r="E8" s="11"/>
      <c r="F8" s="11" t="s">
        <v>4</v>
      </c>
      <c r="I8" s="12"/>
      <c r="J8" s="11" t="s">
        <v>3</v>
      </c>
      <c r="K8" s="11"/>
      <c r="L8" s="11" t="s">
        <v>4</v>
      </c>
      <c r="Q8" s="12" t="s">
        <v>11</v>
      </c>
      <c r="W8" s="12" t="s">
        <v>11</v>
      </c>
    </row>
    <row r="9" spans="1:27" s="10" customFormat="1" x14ac:dyDescent="0.25">
      <c r="C9" s="12"/>
      <c r="D9" s="11" t="s">
        <v>5</v>
      </c>
      <c r="E9" s="11"/>
      <c r="F9" s="11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ht="15" customHeight="1" x14ac:dyDescent="0.25">
      <c r="C10" s="12"/>
      <c r="D10" s="11" t="s">
        <v>6</v>
      </c>
      <c r="E10" s="11"/>
      <c r="F10" s="11" t="s">
        <v>6</v>
      </c>
      <c r="G10" s="11"/>
      <c r="I10" s="12"/>
      <c r="J10" s="11" t="s">
        <v>6</v>
      </c>
      <c r="K10" s="11"/>
      <c r="L10" s="11" t="s">
        <v>6</v>
      </c>
      <c r="M10" s="11"/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35" t="str">
        <f>CONCATENATE(FIXED(MIN(EGSnrc_over_Mean!D11,Geant4_over_Mean!D11,Penelope_over_Mean!D11,MCNP_over_Mean!D11),2)," - ", FIXED(MAX(EGSnrc_over_Mean!D11,Geant4_over_Mean!D11,Penelope_over_Mean!D11,MCNP_over_Mean!D11),2))</f>
        <v>1.00 - 1.00</v>
      </c>
      <c r="E11" s="15"/>
      <c r="F11" s="35" t="str">
        <f>CONCATENATE(FIXED(MIN(EGSnrc_over_Mean!F11,Geant4_over_Mean!F11,Penelope_over_Mean!F11,MCNP_over_Mean!F11),2)," - ", FIXED(MAX(EGSnrc_over_Mean!F11,Geant4_over_Mean!F11,Penelope_over_Mean!F11,MCNP_over_Mean!F11),2))</f>
        <v>1.00 - 1.00</v>
      </c>
      <c r="G11" s="15"/>
      <c r="I11" s="12" t="s">
        <v>8</v>
      </c>
      <c r="J11" s="35" t="str">
        <f>CONCATENATE(FIXED(MIN(EGSnrc_over_Mean!J11,Geant4_over_Mean!J11,Penelope_over_Mean!J11,MCNP_over_Mean!J11),2)," - ", FIXED(MAX(EGSnrc_over_Mean!J11,Geant4_over_Mean!J11,Penelope_over_Mean!J11,MCNP_over_Mean!J11),2))</f>
        <v>1.00 - 1.00</v>
      </c>
      <c r="K11" s="15"/>
      <c r="L11" s="35" t="str">
        <f>CONCATENATE(FIXED(MIN(EGSnrc_over_Mean!L11,Geant4_over_Mean!L11,Penelope_over_Mean!L11,MCNP_over_Mean!L11),2)," - ", FIXED(MAX(EGSnrc_over_Mean!L11,Geant4_over_Mean!L11,Penelope_over_Mean!L11,MCNP_over_Mean!L11),2))</f>
        <v>1.00 - 1.00</v>
      </c>
      <c r="M11" s="15"/>
      <c r="Q11" s="11" t="s">
        <v>13</v>
      </c>
      <c r="R11" s="11" t="s">
        <v>6</v>
      </c>
      <c r="S11" s="11"/>
      <c r="T11" s="11" t="s">
        <v>6</v>
      </c>
      <c r="U11" s="11"/>
      <c r="W11" s="11" t="s">
        <v>13</v>
      </c>
      <c r="X11" s="11" t="s">
        <v>6</v>
      </c>
      <c r="Y11" s="11"/>
      <c r="Z11" s="11" t="s">
        <v>6</v>
      </c>
      <c r="AA11" s="11"/>
    </row>
    <row r="12" spans="1:27" s="10" customFormat="1" x14ac:dyDescent="0.25">
      <c r="C12" s="12"/>
      <c r="I12" s="12"/>
      <c r="Q12" s="11">
        <v>5</v>
      </c>
      <c r="R12" s="35" t="str">
        <f>CONCATENATE(FIXED(MIN(EGSnrc_over_Mean!R12,Geant4_over_Mean!R12,Penelope_over_Mean!R12,MCNP_over_Mean!R12),3)," - ", FIXED(MAX(EGSnrc_over_Mean!R12,Geant4_over_Mean!R12,Penelope_over_Mean!R12,MCNP_over_Mean!R12),3))</f>
        <v>0.984 - 1.013</v>
      </c>
      <c r="S12" s="15"/>
      <c r="T12" s="35" t="str">
        <f>CONCATENATE(FIXED(MIN(EGSnrc_over_Mean!T12,Geant4_over_Mean!T12,Penelope_over_Mean!T12,MCNP_over_Mean!T12),3)," - ", FIXED(MAX(EGSnrc_over_Mean!T12,Geant4_over_Mean!T12,Penelope_over_Mean!T12,MCNP_over_Mean!T12),3))</f>
        <v>0.983 - 1.013</v>
      </c>
      <c r="U12" s="15"/>
      <c r="W12" s="11">
        <v>5</v>
      </c>
      <c r="X12" s="35" t="str">
        <f>CONCATENATE(FIXED(MIN(EGSnrc_over_Mean!X12,Geant4_over_Mean!X12,Penelope_over_Mean!X12,MCNP_over_Mean!X12),3)," - ", FIXED(MAX(EGSnrc_over_Mean!X12,Geant4_over_Mean!X12,Penelope_over_Mean!X12,MCNP_over_Mean!X12),3))</f>
        <v>0.987 - 1.007</v>
      </c>
      <c r="Y12" s="15"/>
      <c r="Z12" s="35" t="str">
        <f>CONCATENATE(FIXED(MIN(EGSnrc_over_Mean!Z12,Geant4_over_Mean!Z12,Penelope_over_Mean!Z12,MCNP_over_Mean!Z12),3)," - ", FIXED(MAX(EGSnrc_over_Mean!Z12,Geant4_over_Mean!Z12,Penelope_over_Mean!Z12,MCNP_over_Mean!Z12),3))</f>
        <v>0.986 - 1.007</v>
      </c>
      <c r="AA12" s="15"/>
    </row>
    <row r="13" spans="1:27" s="10" customFormat="1" x14ac:dyDescent="0.25">
      <c r="C13" s="12"/>
      <c r="D13" s="11" t="s">
        <v>3</v>
      </c>
      <c r="F13" s="11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11" t="s">
        <v>9</v>
      </c>
      <c r="F14" s="11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11" t="s">
        <v>6</v>
      </c>
      <c r="E15" s="11"/>
      <c r="F15" s="11" t="s">
        <v>6</v>
      </c>
      <c r="G15" s="11"/>
      <c r="I15" s="11" t="s">
        <v>10</v>
      </c>
      <c r="J15" s="11" t="s">
        <v>6</v>
      </c>
      <c r="K15" s="11"/>
      <c r="L15" s="11" t="s">
        <v>6</v>
      </c>
      <c r="M15" s="11"/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35" t="str">
        <f>CONCATENATE(FIXED(MIN(EGSnrc_over_Mean!D16,Geant4_over_Mean!D16,Penelope_over_Mean!D16,MCNP_over_Mean!D16),3)," - ", FIXED(MAX(EGSnrc_over_Mean!D16,Geant4_over_Mean!D16,Penelope_over_Mean!D16,MCNP_over_Mean!D16),3))</f>
        <v>0.999 - 1.003</v>
      </c>
      <c r="E16" s="15"/>
      <c r="F16" s="35" t="str">
        <f>CONCATENATE(FIXED(MIN(EGSnrc_over_Mean!F16,Geant4_over_Mean!F16,Penelope_over_Mean!F16,MCNP_over_Mean!F16),3)," - ", FIXED(MAX(EGSnrc_over_Mean!F16,Geant4_over_Mean!F16,Penelope_over_Mean!F16,MCNP_over_Mean!F16),3))</f>
        <v>0.998 - 1.002</v>
      </c>
      <c r="G16" s="15"/>
      <c r="I16" s="11">
        <v>1</v>
      </c>
      <c r="J16" s="35" t="str">
        <f>CONCATENATE(FIXED(MIN(EGSnrc_over_Mean!J16,Geant4_over_Mean!J16,Penelope_over_Mean!J16,MCNP_over_Mean!J16),3)," - ", FIXED(MAX(EGSnrc_over_Mean!J16,Geant4_over_Mean!J16,Penelope_over_Mean!J16,MCNP_over_Mean!J16),3))</f>
        <v>0.997 - 1.002</v>
      </c>
      <c r="K16" s="15"/>
      <c r="L16" s="35" t="str">
        <f>CONCATENATE(FIXED(MIN(EGSnrc_over_Mean!L16,Geant4_over_Mean!L16,Penelope_over_Mean!L16,MCNP_over_Mean!L16),3)," - ", FIXED(MAX(EGSnrc_over_Mean!L16,Geant4_over_Mean!L16,Penelope_over_Mean!L16,MCNP_over_Mean!L16),3))</f>
        <v>0.997 - 1.003</v>
      </c>
      <c r="M16" s="15"/>
      <c r="Q16" s="11" t="s">
        <v>13</v>
      </c>
      <c r="R16" s="11" t="s">
        <v>6</v>
      </c>
      <c r="S16" s="11"/>
      <c r="T16" s="11" t="s">
        <v>6</v>
      </c>
      <c r="U16" s="11"/>
      <c r="W16" s="11" t="s">
        <v>13</v>
      </c>
      <c r="X16" s="11" t="s">
        <v>6</v>
      </c>
      <c r="Y16" s="11"/>
      <c r="Z16" s="11" t="s">
        <v>6</v>
      </c>
      <c r="AA16" s="11"/>
    </row>
    <row r="17" spans="3:27" s="10" customFormat="1" x14ac:dyDescent="0.25">
      <c r="C17" s="11">
        <v>2</v>
      </c>
      <c r="D17" s="35" t="str">
        <f>CONCATENATE(FIXED(MIN(EGSnrc_over_Mean!D17,Geant4_over_Mean!D17,Penelope_over_Mean!D17,MCNP_over_Mean!D17),3)," - ", FIXED(MAX(EGSnrc_over_Mean!D17,Geant4_over_Mean!D17,Penelope_over_Mean!D17,MCNP_over_Mean!D17),3))</f>
        <v>0.998 - 1.003</v>
      </c>
      <c r="E17" s="15"/>
      <c r="F17" s="35" t="str">
        <f>CONCATENATE(FIXED(MIN(EGSnrc_over_Mean!F17,Geant4_over_Mean!F17,Penelope_over_Mean!F17,MCNP_over_Mean!F17),3)," - ", FIXED(MAX(EGSnrc_over_Mean!F17,Geant4_over_Mean!F17,Penelope_over_Mean!F17,MCNP_over_Mean!F17),3))</f>
        <v>0.999 - 1.003</v>
      </c>
      <c r="G17" s="15"/>
      <c r="I17" s="11">
        <v>2</v>
      </c>
      <c r="J17" s="35" t="str">
        <f>CONCATENATE(FIXED(MIN(EGSnrc_over_Mean!J17,Geant4_over_Mean!J17,Penelope_over_Mean!J17,MCNP_over_Mean!J17),3)," - ", FIXED(MAX(EGSnrc_over_Mean!J17,Geant4_over_Mean!J17,Penelope_over_Mean!J17,MCNP_over_Mean!J17),3))</f>
        <v>0.997 - 1.003</v>
      </c>
      <c r="K17" s="15"/>
      <c r="L17" s="35" t="str">
        <f>CONCATENATE(FIXED(MIN(EGSnrc_over_Mean!L17,Geant4_over_Mean!L17,Penelope_over_Mean!L17,MCNP_over_Mean!L17),3)," - ", FIXED(MAX(EGSnrc_over_Mean!L17,Geant4_over_Mean!L17,Penelope_over_Mean!L17,MCNP_over_Mean!L17),3))</f>
        <v>0.997 - 1.002</v>
      </c>
      <c r="M17" s="15"/>
      <c r="Q17" s="11">
        <v>1</v>
      </c>
      <c r="R17" s="35" t="str">
        <f>CONCATENATE(FIXED(MIN(EGSnrc_over_Mean!R17,Geant4_over_Mean!R17,Penelope_over_Mean!R17,MCNP_over_Mean!R17),3)," - ", FIXED(MAX(EGSnrc_over_Mean!R17,Geant4_over_Mean!R17,Penelope_over_Mean!R17,MCNP_over_Mean!R17),3))</f>
        <v>0.996 - 1.007</v>
      </c>
      <c r="S17" s="15"/>
      <c r="T17" s="35" t="str">
        <f>CONCATENATE(FIXED(MIN(EGSnrc_over_Mean!T17,Geant4_over_Mean!T17,Penelope_over_Mean!T17,MCNP_over_Mean!T17),3)," - ", FIXED(MAX(EGSnrc_over_Mean!T17,Geant4_over_Mean!T17,Penelope_over_Mean!T17,MCNP_over_Mean!T17),3))</f>
        <v>0.995 - 1.007</v>
      </c>
      <c r="U17" s="15"/>
      <c r="W17" s="11">
        <v>1</v>
      </c>
      <c r="X17" s="35" t="str">
        <f>CONCATENATE(FIXED(MIN(EGSnrc_over_Mean!X17,Geant4_over_Mean!X17,Penelope_over_Mean!X17,MCNP_over_Mean!X17),3)," - ", FIXED(MAX(EGSnrc_over_Mean!X17,Geant4_over_Mean!X17,Penelope_over_Mean!X17,MCNP_over_Mean!X17),3))</f>
        <v>0.996 - 1.007</v>
      </c>
      <c r="Y17" s="15"/>
      <c r="Z17" s="35" t="str">
        <f>CONCATENATE(FIXED(MIN(EGSnrc_over_Mean!Z17,Geant4_over_Mean!Z17,Penelope_over_Mean!Z17,MCNP_over_Mean!Z17),3)," - ", FIXED(MAX(EGSnrc_over_Mean!Z17,Geant4_over_Mean!Z17,Penelope_over_Mean!Z17,MCNP_over_Mean!Z17),3))</f>
        <v>0.996 - 1.008</v>
      </c>
      <c r="AA17" s="15"/>
    </row>
    <row r="18" spans="3:27" s="10" customFormat="1" x14ac:dyDescent="0.25">
      <c r="C18" s="11">
        <v>3</v>
      </c>
      <c r="D18" s="35" t="str">
        <f>CONCATENATE(FIXED(MIN(EGSnrc_over_Mean!D18,Geant4_over_Mean!D18,Penelope_over_Mean!D18,MCNP_over_Mean!D18),3)," - ", FIXED(MAX(EGSnrc_over_Mean!D18,Geant4_over_Mean!D18,Penelope_over_Mean!D18,MCNP_over_Mean!D18),3))</f>
        <v>0.994 - 1.003</v>
      </c>
      <c r="E18" s="15"/>
      <c r="F18" s="35" t="str">
        <f>CONCATENATE(FIXED(MIN(EGSnrc_over_Mean!F18,Geant4_over_Mean!F18,Penelope_over_Mean!F18,MCNP_over_Mean!F18),3)," - ", FIXED(MAX(EGSnrc_over_Mean!F18,Geant4_over_Mean!F18,Penelope_over_Mean!F18,MCNP_over_Mean!F18),3))</f>
        <v>0.996 - 1.003</v>
      </c>
      <c r="G18" s="15"/>
      <c r="I18" s="11">
        <v>3</v>
      </c>
      <c r="J18" s="35" t="str">
        <f>CONCATENATE(FIXED(MIN(EGSnrc_over_Mean!J18,Geant4_over_Mean!J18,Penelope_over_Mean!J18,MCNP_over_Mean!J18),3)," - ", FIXED(MAX(EGSnrc_over_Mean!J18,Geant4_over_Mean!J18,Penelope_over_Mean!J18,MCNP_over_Mean!J18),3))</f>
        <v>0.990 - 1.007</v>
      </c>
      <c r="K18" s="15"/>
      <c r="L18" s="35" t="str">
        <f>CONCATENATE(FIXED(MIN(EGSnrc_over_Mean!L18,Geant4_over_Mean!L18,Penelope_over_Mean!L18,MCNP_over_Mean!L18),3)," - ", FIXED(MAX(EGSnrc_over_Mean!L18,Geant4_over_Mean!L18,Penelope_over_Mean!L18,MCNP_over_Mean!L18),3))</f>
        <v>0.990 - 1.006</v>
      </c>
      <c r="M18" s="15"/>
      <c r="Q18" s="11">
        <v>2</v>
      </c>
      <c r="R18" s="35" t="str">
        <f>CONCATENATE(FIXED(MIN(EGSnrc_over_Mean!R18,Geant4_over_Mean!R18,Penelope_over_Mean!R18,MCNP_over_Mean!R18),3)," - ", FIXED(MAX(EGSnrc_over_Mean!R18,Geant4_over_Mean!R18,Penelope_over_Mean!R18,MCNP_over_Mean!R18),3))</f>
        <v>0.997 - 1.004</v>
      </c>
      <c r="S18" s="15"/>
      <c r="T18" s="35" t="str">
        <f>CONCATENATE(FIXED(MIN(EGSnrc_over_Mean!T18,Geant4_over_Mean!T18,Penelope_over_Mean!T18,MCNP_over_Mean!T18),3)," - ", FIXED(MAX(EGSnrc_over_Mean!T18,Geant4_over_Mean!T18,Penelope_over_Mean!T18,MCNP_over_Mean!T18),3))</f>
        <v>0.998 - 1.004</v>
      </c>
      <c r="U18" s="15"/>
      <c r="W18" s="11">
        <v>2</v>
      </c>
      <c r="X18" s="35" t="str">
        <f>CONCATENATE(FIXED(MIN(EGSnrc_over_Mean!X18,Geant4_over_Mean!X18,Penelope_over_Mean!X18,MCNP_over_Mean!X18),3)," - ", FIXED(MAX(EGSnrc_over_Mean!X18,Geant4_over_Mean!X18,Penelope_over_Mean!X18,MCNP_over_Mean!X18),3))</f>
        <v>0.996 - 1.008</v>
      </c>
      <c r="Y18" s="15"/>
      <c r="Z18" s="35" t="str">
        <f>CONCATENATE(FIXED(MIN(EGSnrc_over_Mean!Z18,Geant4_over_Mean!Z18,Penelope_over_Mean!Z18,MCNP_over_Mean!Z18),3)," - ", FIXED(MAX(EGSnrc_over_Mean!Z18,Geant4_over_Mean!Z18,Penelope_over_Mean!Z18,MCNP_over_Mean!Z18),3))</f>
        <v>0.997 - 1.007</v>
      </c>
      <c r="AA18" s="15"/>
    </row>
    <row r="19" spans="3:27" s="10" customFormat="1" x14ac:dyDescent="0.25">
      <c r="C19" s="11">
        <v>4</v>
      </c>
      <c r="D19" s="35" t="str">
        <f>CONCATENATE(FIXED(MIN(EGSnrc_over_Mean!D19,Geant4_over_Mean!D19,Penelope_over_Mean!D19,MCNP_over_Mean!D19),3)," - ", FIXED(MAX(EGSnrc_over_Mean!D19,Geant4_over_Mean!D19,Penelope_over_Mean!D19,MCNP_over_Mean!D19),3))</f>
        <v>0.999 - 1.003</v>
      </c>
      <c r="E19" s="15"/>
      <c r="F19" s="35" t="str">
        <f>CONCATENATE(FIXED(MIN(EGSnrc_over_Mean!F19,Geant4_over_Mean!F19,Penelope_over_Mean!F19,MCNP_over_Mean!F19),3)," - ", FIXED(MAX(EGSnrc_over_Mean!F19,Geant4_over_Mean!F19,Penelope_over_Mean!F19,MCNP_over_Mean!F19),3))</f>
        <v>0.998 - 1.002</v>
      </c>
      <c r="G19" s="15"/>
      <c r="I19" s="11">
        <v>4</v>
      </c>
      <c r="J19" s="35" t="str">
        <f>CONCATENATE(FIXED(MIN(EGSnrc_over_Mean!J19,Geant4_over_Mean!J19,Penelope_over_Mean!J19,MCNP_over_Mean!J19),3)," - ", FIXED(MAX(EGSnrc_over_Mean!J19,Geant4_over_Mean!J19,Penelope_over_Mean!J19,MCNP_over_Mean!J19),3))</f>
        <v>0.997 - 1.003</v>
      </c>
      <c r="K19" s="15"/>
      <c r="L19" s="35" t="str">
        <f>CONCATENATE(FIXED(MIN(EGSnrc_over_Mean!L19,Geant4_over_Mean!L19,Penelope_over_Mean!L19,MCNP_over_Mean!L19),3)," - ", FIXED(MAX(EGSnrc_over_Mean!L19,Geant4_over_Mean!L19,Penelope_over_Mean!L19,MCNP_over_Mean!L19),3))</f>
        <v>0.997 - 1.002</v>
      </c>
      <c r="M19" s="15"/>
      <c r="Q19" s="11">
        <v>3</v>
      </c>
      <c r="R19" s="35" t="str">
        <f>CONCATENATE(FIXED(MIN(EGSnrc_over_Mean!R19,Geant4_over_Mean!R19,Penelope_over_Mean!R19,MCNP_over_Mean!R19),3)," - ", FIXED(MAX(EGSnrc_over_Mean!R19,Geant4_over_Mean!R19,Penelope_over_Mean!R19,MCNP_over_Mean!R19),3))</f>
        <v>0.997 - 1.004</v>
      </c>
      <c r="S19" s="15"/>
      <c r="T19" s="35" t="str">
        <f>CONCATENATE(FIXED(MIN(EGSnrc_over_Mean!T19,Geant4_over_Mean!T19,Penelope_over_Mean!T19,MCNP_over_Mean!T19),3)," - ", FIXED(MAX(EGSnrc_over_Mean!T19,Geant4_over_Mean!T19,Penelope_over_Mean!T19,MCNP_over_Mean!T19),3))</f>
        <v>0.997 - 1.005</v>
      </c>
      <c r="U19" s="15"/>
      <c r="W19" s="11">
        <v>3</v>
      </c>
      <c r="X19" s="35" t="str">
        <f>CONCATENATE(FIXED(MIN(EGSnrc_over_Mean!X19,Geant4_over_Mean!X19,Penelope_over_Mean!X19,MCNP_over_Mean!X19),3)," - ", FIXED(MAX(EGSnrc_over_Mean!X19,Geant4_over_Mean!X19,Penelope_over_Mean!X19,MCNP_over_Mean!X19),3))</f>
        <v>0.995 - 1.006</v>
      </c>
      <c r="Y19" s="15"/>
      <c r="Z19" s="35" t="str">
        <f>CONCATENATE(FIXED(MIN(EGSnrc_over_Mean!Z19,Geant4_over_Mean!Z19,Penelope_over_Mean!Z19,MCNP_over_Mean!Z19),3)," - ", FIXED(MAX(EGSnrc_over_Mean!Z19,Geant4_over_Mean!Z19,Penelope_over_Mean!Z19,MCNP_over_Mean!Z19),3))</f>
        <v>0.996 - 1.005</v>
      </c>
      <c r="AA19" s="15"/>
    </row>
    <row r="20" spans="3:27" s="10" customFormat="1" x14ac:dyDescent="0.25">
      <c r="C20" s="11">
        <v>5</v>
      </c>
      <c r="D20" s="35" t="str">
        <f>CONCATENATE(FIXED(MIN(EGSnrc_over_Mean!D20,Geant4_over_Mean!D20,Penelope_over_Mean!D20,MCNP_over_Mean!D20),3)," - ", FIXED(MAX(EGSnrc_over_Mean!D20,Geant4_over_Mean!D20,Penelope_over_Mean!D20,MCNP_over_Mean!D20),3))</f>
        <v>0.998 - 1.003</v>
      </c>
      <c r="E20" s="15"/>
      <c r="F20" s="35" t="str">
        <f>CONCATENATE(FIXED(MIN(EGSnrc_over_Mean!F20,Geant4_over_Mean!F20,Penelope_over_Mean!F20,MCNP_over_Mean!F20),3)," - ", FIXED(MAX(EGSnrc_over_Mean!F20,Geant4_over_Mean!F20,Penelope_over_Mean!F20,MCNP_over_Mean!F20),3))</f>
        <v>0.997 - 1.004</v>
      </c>
      <c r="G20" s="15"/>
      <c r="I20" s="11">
        <v>5</v>
      </c>
      <c r="J20" s="35" t="str">
        <f>CONCATENATE(FIXED(MIN(EGSnrc_over_Mean!J20,Geant4_over_Mean!J20,Penelope_over_Mean!J20,MCNP_over_Mean!J20),3)," - ", FIXED(MAX(EGSnrc_over_Mean!J20,Geant4_over_Mean!J20,Penelope_over_Mean!J20,MCNP_over_Mean!J20),3))</f>
        <v>0.997 - 1.002</v>
      </c>
      <c r="K20" s="15"/>
      <c r="L20" s="35" t="str">
        <f>CONCATENATE(FIXED(MIN(EGSnrc_over_Mean!L20,Geant4_over_Mean!L20,Penelope_over_Mean!L20,MCNP_over_Mean!L20),3)," - ", FIXED(MAX(EGSnrc_over_Mean!L20,Geant4_over_Mean!L20,Penelope_over_Mean!L20,MCNP_over_Mean!L20),3))</f>
        <v>0.995 - 1.007</v>
      </c>
      <c r="M20" s="15"/>
      <c r="Q20" s="11">
        <v>4</v>
      </c>
      <c r="R20" s="35" t="str">
        <f>CONCATENATE(FIXED(MIN(EGSnrc_over_Mean!R20,Geant4_over_Mean!R20,Penelope_over_Mean!R20,MCNP_over_Mean!R20),3)," - ", FIXED(MAX(EGSnrc_over_Mean!R20,Geant4_over_Mean!R20,Penelope_over_Mean!R20,MCNP_over_Mean!R20),3))</f>
        <v>0.996 - 1.005</v>
      </c>
      <c r="S20" s="15"/>
      <c r="T20" s="35" t="str">
        <f>CONCATENATE(FIXED(MIN(EGSnrc_over_Mean!T20,Geant4_over_Mean!T20,Penelope_over_Mean!T20,MCNP_over_Mean!T20),3)," - ", FIXED(MAX(EGSnrc_over_Mean!T20,Geant4_over_Mean!T20,Penelope_over_Mean!T20,MCNP_over_Mean!T20),3))</f>
        <v>0.996 - 1.004</v>
      </c>
      <c r="U20" s="15"/>
      <c r="W20" s="11">
        <v>4</v>
      </c>
      <c r="X20" s="35" t="str">
        <f>CONCATENATE(FIXED(MIN(EGSnrc_over_Mean!X20,Geant4_over_Mean!X20,Penelope_over_Mean!X20,MCNP_over_Mean!X20),3)," - ", FIXED(MAX(EGSnrc_over_Mean!X20,Geant4_over_Mean!X20,Penelope_over_Mean!X20,MCNP_over_Mean!X20),3))</f>
        <v>0.997 - 1.005</v>
      </c>
      <c r="Y20" s="15"/>
      <c r="Z20" s="35" t="str">
        <f>CONCATENATE(FIXED(MIN(EGSnrc_over_Mean!Z20,Geant4_over_Mean!Z20,Penelope_over_Mean!Z20,MCNP_over_Mean!Z20),3)," - ", FIXED(MAX(EGSnrc_over_Mean!Z20,Geant4_over_Mean!Z20,Penelope_over_Mean!Z20,MCNP_over_Mean!Z20),3))</f>
        <v>0.996 - 1.005</v>
      </c>
      <c r="AA20" s="15"/>
    </row>
    <row r="21" spans="3:27" s="10" customFormat="1" x14ac:dyDescent="0.25">
      <c r="C21" s="11">
        <v>6</v>
      </c>
      <c r="D21" s="35" t="str">
        <f>CONCATENATE(FIXED(MIN(EGSnrc_over_Mean!D21,Geant4_over_Mean!D21,Penelope_over_Mean!D21,MCNP_over_Mean!D21),3)," - ", FIXED(MAX(EGSnrc_over_Mean!D21,Geant4_over_Mean!D21,Penelope_over_Mean!D21,MCNP_over_Mean!D21),3))</f>
        <v>0.994 - 1.011</v>
      </c>
      <c r="E21" s="15"/>
      <c r="F21" s="35" t="str">
        <f>CONCATENATE(FIXED(MIN(EGSnrc_over_Mean!F21,Geant4_over_Mean!F21,Penelope_over_Mean!F21,MCNP_over_Mean!F21),3)," - ", FIXED(MAX(EGSnrc_over_Mean!F21,Geant4_over_Mean!F21,Penelope_over_Mean!F21,MCNP_over_Mean!F21),3))</f>
        <v>0.996 - 1.010</v>
      </c>
      <c r="G21" s="15"/>
      <c r="I21" s="11">
        <v>6</v>
      </c>
      <c r="J21" s="35" t="str">
        <f>CONCATENATE(FIXED(MIN(EGSnrc_over_Mean!J21,Geant4_over_Mean!J21,Penelope_over_Mean!J21,MCNP_over_Mean!J21),3)," - ", FIXED(MAX(EGSnrc_over_Mean!J21,Geant4_over_Mean!J21,Penelope_over_Mean!J21,MCNP_over_Mean!J21),3))</f>
        <v>0.995 - 1.012</v>
      </c>
      <c r="K21" s="15"/>
      <c r="L21" s="35" t="str">
        <f>CONCATENATE(FIXED(MIN(EGSnrc_over_Mean!L21,Geant4_over_Mean!L21,Penelope_over_Mean!L21,MCNP_over_Mean!L21),3)," - ", FIXED(MAX(EGSnrc_over_Mean!L21,Geant4_over_Mean!L21,Penelope_over_Mean!L21,MCNP_over_Mean!L21),3))</f>
        <v>0.996 - 1.011</v>
      </c>
      <c r="M21" s="15"/>
      <c r="Q21" s="11">
        <v>5</v>
      </c>
      <c r="R21" s="35" t="str">
        <f>CONCATENATE(FIXED(MIN(EGSnrc_over_Mean!R21,Geant4_over_Mean!R21,Penelope_over_Mean!R21,MCNP_over_Mean!R21),3)," - ", FIXED(MAX(EGSnrc_over_Mean!R21,Geant4_over_Mean!R21,Penelope_over_Mean!R21,MCNP_over_Mean!R21),3))</f>
        <v>0.992 - 1.005</v>
      </c>
      <c r="S21" s="15"/>
      <c r="T21" s="35" t="str">
        <f>CONCATENATE(FIXED(MIN(EGSnrc_over_Mean!T21,Geant4_over_Mean!T21,Penelope_over_Mean!T21,MCNP_over_Mean!T21),3)," - ", FIXED(MAX(EGSnrc_over_Mean!T21,Geant4_over_Mean!T21,Penelope_over_Mean!T21,MCNP_over_Mean!T21),3))</f>
        <v>0.993 - 1.005</v>
      </c>
      <c r="U21" s="15"/>
      <c r="W21" s="11">
        <v>5</v>
      </c>
      <c r="X21" s="35" t="str">
        <f>CONCATENATE(FIXED(MIN(EGSnrc_over_Mean!X21,Geant4_over_Mean!X21,Penelope_over_Mean!X21,MCNP_over_Mean!X21),3)," - ", FIXED(MAX(EGSnrc_over_Mean!X21,Geant4_over_Mean!X21,Penelope_over_Mean!X21,MCNP_over_Mean!X21),3))</f>
        <v>0.999 - 1.001</v>
      </c>
      <c r="Y21" s="15"/>
      <c r="Z21" s="35" t="str">
        <f>CONCATENATE(FIXED(MIN(EGSnrc_over_Mean!Z21,Geant4_over_Mean!Z21,Penelope_over_Mean!Z21,MCNP_over_Mean!Z21),3)," - ", FIXED(MAX(EGSnrc_over_Mean!Z21,Geant4_over_Mean!Z21,Penelope_over_Mean!Z21,MCNP_over_Mean!Z21),3))</f>
        <v>0.998 - 1.001</v>
      </c>
      <c r="AA21" s="15"/>
    </row>
    <row r="22" spans="3:27" s="10" customFormat="1" x14ac:dyDescent="0.25">
      <c r="C22" s="11">
        <v>7</v>
      </c>
      <c r="D22" s="35" t="str">
        <f>CONCATENATE(FIXED(MIN(EGSnrc_over_Mean!D22,Geant4_over_Mean!D22,Penelope_over_Mean!D22,MCNP_over_Mean!D22),3)," - ", FIXED(MAX(EGSnrc_over_Mean!D22,Geant4_over_Mean!D22,Penelope_over_Mean!D22,MCNP_over_Mean!D22),3))</f>
        <v>0.986 - 1.005</v>
      </c>
      <c r="E22" s="15"/>
      <c r="F22" s="35" t="str">
        <f>CONCATENATE(FIXED(MIN(EGSnrc_over_Mean!F22,Geant4_over_Mean!F22,Penelope_over_Mean!F22,MCNP_over_Mean!F22),3)," - ", FIXED(MAX(EGSnrc_over_Mean!F22,Geant4_over_Mean!F22,Penelope_over_Mean!F22,MCNP_over_Mean!F22),3))</f>
        <v>0.986 - 1.005</v>
      </c>
      <c r="G22" s="15"/>
      <c r="I22" s="11">
        <v>7</v>
      </c>
      <c r="J22" s="35" t="str">
        <f>CONCATENATE(FIXED(MIN(EGSnrc_over_Mean!J22,Geant4_over_Mean!J22,Penelope_over_Mean!J22,MCNP_over_Mean!J22),3)," - ", FIXED(MAX(EGSnrc_over_Mean!J22,Geant4_over_Mean!J22,Penelope_over_Mean!J22,MCNP_over_Mean!J22),3))</f>
        <v>0.982 - 1.010</v>
      </c>
      <c r="K22" s="15"/>
      <c r="L22" s="35" t="str">
        <f>CONCATENATE(FIXED(MIN(EGSnrc_over_Mean!L22,Geant4_over_Mean!L22,Penelope_over_Mean!L22,MCNP_over_Mean!L22),3)," - ", FIXED(MAX(EGSnrc_over_Mean!L22,Geant4_over_Mean!L22,Penelope_over_Mean!L22,MCNP_over_Mean!L22),3))</f>
        <v>0.982 - 1.009</v>
      </c>
      <c r="M22" s="15"/>
      <c r="Q22" s="11">
        <v>6</v>
      </c>
      <c r="R22" s="35" t="str">
        <f>CONCATENATE(FIXED(MIN(EGSnrc_over_Mean!R22,Geant4_over_Mean!R22,Penelope_over_Mean!R22,MCNP_over_Mean!R22),3)," - ", FIXED(MAX(EGSnrc_over_Mean!R22,Geant4_over_Mean!R22,Penelope_over_Mean!R22,MCNP_over_Mean!R22),3))</f>
        <v>0.996 - 1.007</v>
      </c>
      <c r="S22" s="15"/>
      <c r="T22" s="35" t="str">
        <f>CONCATENATE(FIXED(MIN(EGSnrc_over_Mean!T22,Geant4_over_Mean!T22,Penelope_over_Mean!T22,MCNP_over_Mean!T22),3)," - ", FIXED(MAX(EGSnrc_over_Mean!T22,Geant4_over_Mean!T22,Penelope_over_Mean!T22,MCNP_over_Mean!T22),3))</f>
        <v>0.996 - 1.006</v>
      </c>
      <c r="U22" s="15"/>
      <c r="W22" s="11">
        <v>6</v>
      </c>
      <c r="X22" s="35" t="str">
        <f>CONCATENATE(FIXED(MIN(EGSnrc_over_Mean!X22,Geant4_over_Mean!X22,Penelope_over_Mean!X22,MCNP_over_Mean!X22),3)," - ", FIXED(MAX(EGSnrc_over_Mean!X22,Geant4_over_Mean!X22,Penelope_over_Mean!X22,MCNP_over_Mean!X22),3))</f>
        <v>0.996 - 1.006</v>
      </c>
      <c r="Y22" s="15"/>
      <c r="Z22" s="35" t="str">
        <f>CONCATENATE(FIXED(MIN(EGSnrc_over_Mean!Z22,Geant4_over_Mean!Z22,Penelope_over_Mean!Z22,MCNP_over_Mean!Z22),3)," - ", FIXED(MAX(EGSnrc_over_Mean!Z22,Geant4_over_Mean!Z22,Penelope_over_Mean!Z22,MCNP_over_Mean!Z22),3))</f>
        <v>0.995 - 1.006</v>
      </c>
      <c r="AA22" s="15"/>
    </row>
    <row r="23" spans="3:27" s="10" customFormat="1" x14ac:dyDescent="0.25">
      <c r="C23" s="11">
        <v>8</v>
      </c>
      <c r="D23" s="35" t="str">
        <f>CONCATENATE(FIXED(MIN(EGSnrc_over_Mean!D23,Geant4_over_Mean!D23,Penelope_over_Mean!D23,MCNP_over_Mean!D23),3)," - ", FIXED(MAX(EGSnrc_over_Mean!D23,Geant4_over_Mean!D23,Penelope_over_Mean!D23,MCNP_over_Mean!D23),3))</f>
        <v>0.999 - 1.002</v>
      </c>
      <c r="E23" s="15"/>
      <c r="F23" s="35" t="str">
        <f>CONCATENATE(FIXED(MIN(EGSnrc_over_Mean!F23,Geant4_over_Mean!F23,Penelope_over_Mean!F23,MCNP_over_Mean!F23),3)," - ", FIXED(MAX(EGSnrc_over_Mean!F23,Geant4_over_Mean!F23,Penelope_over_Mean!F23,MCNP_over_Mean!F23),3))</f>
        <v>0.999 - 1.003</v>
      </c>
      <c r="G23" s="15"/>
      <c r="I23" s="11">
        <v>8</v>
      </c>
      <c r="J23" s="35" t="str">
        <f>CONCATENATE(FIXED(MIN(EGSnrc_over_Mean!J23,Geant4_over_Mean!J23,Penelope_over_Mean!J23,MCNP_over_Mean!J23),3)," - ", FIXED(MAX(EGSnrc_over_Mean!J23,Geant4_over_Mean!J23,Penelope_over_Mean!J23,MCNP_over_Mean!J23),3))</f>
        <v>0.996 - 1.005</v>
      </c>
      <c r="K23" s="15"/>
      <c r="L23" s="35" t="str">
        <f>CONCATENATE(FIXED(MIN(EGSnrc_over_Mean!L23,Geant4_over_Mean!L23,Penelope_over_Mean!L23,MCNP_over_Mean!L23),3)," - ", FIXED(MAX(EGSnrc_over_Mean!L23,Geant4_over_Mean!L23,Penelope_over_Mean!L23,MCNP_over_Mean!L23),3))</f>
        <v>0.995 - 1.005</v>
      </c>
      <c r="M23" s="15"/>
      <c r="Q23" s="11">
        <v>7</v>
      </c>
      <c r="R23" s="35" t="str">
        <f>CONCATENATE(FIXED(MIN(EGSnrc_over_Mean!R23,Geant4_over_Mean!R23,Penelope_over_Mean!R23,MCNP_over_Mean!R23),3)," - ", FIXED(MAX(EGSnrc_over_Mean!R23,Geant4_over_Mean!R23,Penelope_over_Mean!R23,MCNP_over_Mean!R23),3))</f>
        <v>0.996 - 1.006</v>
      </c>
      <c r="S23" s="15"/>
      <c r="T23" s="35" t="str">
        <f>CONCATENATE(FIXED(MIN(EGSnrc_over_Mean!T23,Geant4_over_Mean!T23,Penelope_over_Mean!T23,MCNP_over_Mean!T23),3)," - ", FIXED(MAX(EGSnrc_over_Mean!T23,Geant4_over_Mean!T23,Penelope_over_Mean!T23,MCNP_over_Mean!T23),3))</f>
        <v>0.995 - 1.007</v>
      </c>
      <c r="U23" s="15"/>
      <c r="W23" s="11">
        <v>7</v>
      </c>
      <c r="X23" s="35" t="str">
        <f>CONCATENATE(FIXED(MIN(EGSnrc_over_Mean!X23,Geant4_over_Mean!X23,Penelope_over_Mean!X23,MCNP_over_Mean!X23),3)," - ", FIXED(MAX(EGSnrc_over_Mean!X23,Geant4_over_Mean!X23,Penelope_over_Mean!X23,MCNP_over_Mean!X23),3))</f>
        <v>0.997 - 1.008</v>
      </c>
      <c r="Y23" s="15"/>
      <c r="Z23" s="35" t="str">
        <f>CONCATENATE(FIXED(MIN(EGSnrc_over_Mean!Z23,Geant4_over_Mean!Z23,Penelope_over_Mean!Z23,MCNP_over_Mean!Z23),3)," - ", FIXED(MAX(EGSnrc_over_Mean!Z23,Geant4_over_Mean!Z23,Penelope_over_Mean!Z23,MCNP_over_Mean!Z23),3))</f>
        <v>0.994 - 1.007</v>
      </c>
      <c r="AA23" s="15"/>
    </row>
    <row r="24" spans="3:27" s="10" customFormat="1" x14ac:dyDescent="0.25">
      <c r="C24" s="11">
        <v>9</v>
      </c>
      <c r="D24" s="35" t="str">
        <f>CONCATENATE(FIXED(MIN(EGSnrc_over_Mean!D24,Geant4_over_Mean!D24,Penelope_over_Mean!D24,MCNP_over_Mean!D24),3)," - ", FIXED(MAX(EGSnrc_over_Mean!D24,Geant4_over_Mean!D24,Penelope_over_Mean!D24,MCNP_over_Mean!D24),3))</f>
        <v>0.992 - 1.014</v>
      </c>
      <c r="E24" s="15"/>
      <c r="F24" s="35" t="str">
        <f>CONCATENATE(FIXED(MIN(EGSnrc_over_Mean!F24,Geant4_over_Mean!F24,Penelope_over_Mean!F24,MCNP_over_Mean!F24),3)," - ", FIXED(MAX(EGSnrc_over_Mean!F24,Geant4_over_Mean!F24,Penelope_over_Mean!F24,MCNP_over_Mean!F24),3))</f>
        <v>0.992 - 1.016</v>
      </c>
      <c r="G24" s="15"/>
      <c r="I24" s="11">
        <v>9</v>
      </c>
      <c r="J24" s="35" t="str">
        <f>CONCATENATE(FIXED(MIN(EGSnrc_over_Mean!J24,Geant4_over_Mean!J24,Penelope_over_Mean!J24,MCNP_over_Mean!J24),3)," - ", FIXED(MAX(EGSnrc_over_Mean!J24,Geant4_over_Mean!J24,Penelope_over_Mean!J24,MCNP_over_Mean!J24),3))</f>
        <v>0.992 - 1.020</v>
      </c>
      <c r="K24" s="15"/>
      <c r="L24" s="35" t="str">
        <f>CONCATENATE(FIXED(MIN(EGSnrc_over_Mean!L24,Geant4_over_Mean!L24,Penelope_over_Mean!L24,MCNP_over_Mean!L24),3)," - ", FIXED(MAX(EGSnrc_over_Mean!L24,Geant4_over_Mean!L24,Penelope_over_Mean!L24,MCNP_over_Mean!L24),3))</f>
        <v>0.989 - 1.022</v>
      </c>
      <c r="M24" s="15"/>
      <c r="Q24" s="11"/>
      <c r="W24" s="11"/>
    </row>
    <row r="25" spans="3:27" s="10" customFormat="1" x14ac:dyDescent="0.25">
      <c r="C25" s="12"/>
      <c r="I25" s="12"/>
      <c r="Q25" s="12"/>
      <c r="R25" s="11" t="s">
        <v>3</v>
      </c>
      <c r="T25" s="11" t="s">
        <v>4</v>
      </c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I26" s="12" t="s">
        <v>11</v>
      </c>
      <c r="Q26" s="12"/>
      <c r="R26" s="11" t="s">
        <v>15</v>
      </c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11" t="s">
        <v>3</v>
      </c>
      <c r="F27" s="11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/>
      <c r="T27" s="11" t="s">
        <v>6</v>
      </c>
      <c r="U27" s="11"/>
      <c r="W27" s="11" t="s">
        <v>13</v>
      </c>
      <c r="X27" s="11" t="s">
        <v>6</v>
      </c>
      <c r="Y27" s="11"/>
      <c r="Z27" s="11" t="s">
        <v>6</v>
      </c>
      <c r="AA27" s="11"/>
    </row>
    <row r="28" spans="3:27" s="10" customFormat="1" x14ac:dyDescent="0.25">
      <c r="C28" s="12"/>
      <c r="D28" s="11" t="s">
        <v>12</v>
      </c>
      <c r="F28" s="11" t="s">
        <v>12</v>
      </c>
      <c r="I28" s="12"/>
      <c r="J28" s="11" t="s">
        <v>12</v>
      </c>
      <c r="L28" s="11" t="s">
        <v>12</v>
      </c>
      <c r="Q28" s="11">
        <v>1</v>
      </c>
      <c r="R28" s="35" t="str">
        <f>CONCATENATE(FIXED(MIN(EGSnrc_over_Mean!R28,Geant4_over_Mean!R28,Penelope_over_Mean!R28,MCNP_over_Mean!R28),3)," - ", FIXED(MAX(EGSnrc_over_Mean!R28,Geant4_over_Mean!R28,Penelope_over_Mean!R28,MCNP_over_Mean!R28),3))</f>
        <v>0.991 - 1.009</v>
      </c>
      <c r="S28" s="15"/>
      <c r="T28" s="35" t="str">
        <f>CONCATENATE(FIXED(MIN(EGSnrc_over_Mean!T28,Geant4_over_Mean!T28,Penelope_over_Mean!T28,MCNP_over_Mean!T28),3)," - ", FIXED(MAX(EGSnrc_over_Mean!T28,Geant4_over_Mean!T28,Penelope_over_Mean!T28,MCNP_over_Mean!T28),3))</f>
        <v>0.991 - 1.009</v>
      </c>
      <c r="U28" s="15"/>
      <c r="W28" s="11">
        <v>1</v>
      </c>
      <c r="X28" s="35" t="str">
        <f>CONCATENATE(FIXED(MIN(EGSnrc_over_Mean!X28,Geant4_over_Mean!X28,Penelope_over_Mean!X28,MCNP_over_Mean!X28),3)," - ", FIXED(MAX(EGSnrc_over_Mean!X28,Geant4_over_Mean!X28,Penelope_over_Mean!X28,MCNP_over_Mean!X28),3))</f>
        <v>0.992 - 1.007</v>
      </c>
      <c r="Y28" s="15"/>
      <c r="Z28" s="35" t="str">
        <f>CONCATENATE(FIXED(MIN(EGSnrc_over_Mean!Z28,Geant4_over_Mean!Z28,Penelope_over_Mean!Z28,MCNP_over_Mean!Z28),3)," - ", FIXED(MAX(EGSnrc_over_Mean!Z28,Geant4_over_Mean!Z28,Penelope_over_Mean!Z28,MCNP_over_Mean!Z28),3))</f>
        <v>0.991 - 1.008</v>
      </c>
      <c r="AA28" s="15"/>
    </row>
    <row r="29" spans="3:27" s="10" customFormat="1" x14ac:dyDescent="0.25">
      <c r="C29" s="11" t="s">
        <v>13</v>
      </c>
      <c r="D29" s="11" t="s">
        <v>6</v>
      </c>
      <c r="E29" s="11"/>
      <c r="F29" s="11" t="s">
        <v>6</v>
      </c>
      <c r="G29" s="11"/>
      <c r="I29" s="11" t="s">
        <v>13</v>
      </c>
      <c r="J29" s="11" t="s">
        <v>6</v>
      </c>
      <c r="K29" s="11"/>
      <c r="L29" s="11" t="s">
        <v>6</v>
      </c>
      <c r="M29" s="11"/>
      <c r="Q29" s="11">
        <v>2</v>
      </c>
      <c r="R29" s="35" t="str">
        <f>CONCATENATE(FIXED(MIN(EGSnrc_over_Mean!R29,Geant4_over_Mean!R29,Penelope_over_Mean!R29,MCNP_over_Mean!R29),3)," - ", FIXED(MAX(EGSnrc_over_Mean!R29,Geant4_over_Mean!R29,Penelope_over_Mean!R29,MCNP_over_Mean!R29),3))</f>
        <v>0.993 - 1.008</v>
      </c>
      <c r="S29" s="15"/>
      <c r="T29" s="35" t="str">
        <f>CONCATENATE(FIXED(MIN(EGSnrc_over_Mean!T29,Geant4_over_Mean!T29,Penelope_over_Mean!T29,MCNP_over_Mean!T29),3)," - ", FIXED(MAX(EGSnrc_over_Mean!T29,Geant4_over_Mean!T29,Penelope_over_Mean!T29,MCNP_over_Mean!T29),3))</f>
        <v>0.997 - 1.006</v>
      </c>
      <c r="U29" s="15"/>
      <c r="W29" s="11">
        <v>2</v>
      </c>
      <c r="X29" s="35" t="str">
        <f>CONCATENATE(FIXED(MIN(EGSnrc_over_Mean!X29,Geant4_over_Mean!X29,Penelope_over_Mean!X29,MCNP_over_Mean!X29),3)," - ", FIXED(MAX(EGSnrc_over_Mean!X29,Geant4_over_Mean!X29,Penelope_over_Mean!X29,MCNP_over_Mean!X29),3))</f>
        <v>0.994 - 1.008</v>
      </c>
      <c r="Y29" s="15"/>
      <c r="Z29" s="35" t="str">
        <f>CONCATENATE(FIXED(MIN(EGSnrc_over_Mean!Z29,Geant4_over_Mean!Z29,Penelope_over_Mean!Z29,MCNP_over_Mean!Z29),3)," - ", FIXED(MAX(EGSnrc_over_Mean!Z29,Geant4_over_Mean!Z29,Penelope_over_Mean!Z29,MCNP_over_Mean!Z29),3))</f>
        <v>0.996 - 1.007</v>
      </c>
      <c r="AA29" s="15"/>
    </row>
    <row r="30" spans="3:27" s="10" customFormat="1" x14ac:dyDescent="0.25">
      <c r="C30" s="11">
        <v>1</v>
      </c>
      <c r="D30" s="35" t="str">
        <f>CONCATENATE(FIXED(MIN(EGSnrc_over_Mean!D30,Geant4_over_Mean!D30,Penelope_over_Mean!D30,MCNP_over_Mean!D30),3)," - ", FIXED(MAX(EGSnrc_over_Mean!D30,Geant4_over_Mean!D30,Penelope_over_Mean!D30,MCNP_over_Mean!D30),3))</f>
        <v>0.988 - 1.012</v>
      </c>
      <c r="E30" s="15"/>
      <c r="F30" s="35" t="str">
        <f>CONCATENATE(FIXED(MIN(EGSnrc_over_Mean!F30,Geant4_over_Mean!F30,Penelope_over_Mean!F30,MCNP_over_Mean!F30),3)," - ", FIXED(MAX(EGSnrc_over_Mean!F30,Geant4_over_Mean!F30,Penelope_over_Mean!F30,MCNP_over_Mean!F30),3))</f>
        <v>0.999 - 1.001</v>
      </c>
      <c r="G30" s="15"/>
      <c r="I30" s="11">
        <v>1</v>
      </c>
      <c r="J30" s="35" t="str">
        <f>CONCATENATE(FIXED(MIN(EGSnrc_over_Mean!J30,Geant4_over_Mean!J30,Penelope_over_Mean!J30,MCNP_over_Mean!J30),3)," - ", FIXED(MAX(EGSnrc_over_Mean!J30,Geant4_over_Mean!J30,Penelope_over_Mean!J30,MCNP_over_Mean!J30),3))</f>
        <v>0.984 - 1.010</v>
      </c>
      <c r="K30" s="15"/>
      <c r="L30" s="35" t="str">
        <f>CONCATENATE(FIXED(MIN(EGSnrc_over_Mean!L30,Geant4_over_Mean!L30,Penelope_over_Mean!L30,MCNP_over_Mean!L30),3)," - ", FIXED(MAX(EGSnrc_over_Mean!L30,Geant4_over_Mean!L30,Penelope_over_Mean!L30,MCNP_over_Mean!L30),3))</f>
        <v>0.997 - 1.003</v>
      </c>
      <c r="M30" s="15"/>
      <c r="Q30" s="11">
        <v>3</v>
      </c>
      <c r="R30" s="35" t="str">
        <f>CONCATENATE(FIXED(MIN(EGSnrc_over_Mean!R30,Geant4_over_Mean!R30,Penelope_over_Mean!R30,MCNP_over_Mean!R30),3)," - ", FIXED(MAX(EGSnrc_over_Mean!R30,Geant4_over_Mean!R30,Penelope_over_Mean!R30,MCNP_over_Mean!R30),3))</f>
        <v>0.996 - 1.005</v>
      </c>
      <c r="S30" s="15"/>
      <c r="T30" s="35" t="str">
        <f>CONCATENATE(FIXED(MIN(EGSnrc_over_Mean!T30,Geant4_over_Mean!T30,Penelope_over_Mean!T30,MCNP_over_Mean!T30),3)," - ", FIXED(MAX(EGSnrc_over_Mean!T30,Geant4_over_Mean!T30,Penelope_over_Mean!T30,MCNP_over_Mean!T30),3))</f>
        <v>0.996 - 1.007</v>
      </c>
      <c r="U30" s="15"/>
      <c r="W30" s="11">
        <v>3</v>
      </c>
      <c r="X30" s="35" t="str">
        <f>CONCATENATE(FIXED(MIN(EGSnrc_over_Mean!X30,Geant4_over_Mean!X30,Penelope_over_Mean!X30,MCNP_over_Mean!X30),3)," - ", FIXED(MAX(EGSnrc_over_Mean!X30,Geant4_over_Mean!X30,Penelope_over_Mean!X30,MCNP_over_Mean!X30),3))</f>
        <v>0.996 - 1.006</v>
      </c>
      <c r="Y30" s="15"/>
      <c r="Z30" s="35" t="str">
        <f>CONCATENATE(FIXED(MIN(EGSnrc_over_Mean!Z30,Geant4_over_Mean!Z30,Penelope_over_Mean!Z30,MCNP_over_Mean!Z30),3)," - ", FIXED(MAX(EGSnrc_over_Mean!Z30,Geant4_over_Mean!Z30,Penelope_over_Mean!Z30,MCNP_over_Mean!Z30),3))</f>
        <v>0.994 - 1.006</v>
      </c>
      <c r="AA30" s="15"/>
    </row>
    <row r="31" spans="3:27" s="10" customFormat="1" x14ac:dyDescent="0.25">
      <c r="C31" s="11">
        <v>2</v>
      </c>
      <c r="D31" s="35" t="str">
        <f>CONCATENATE(FIXED(MIN(EGSnrc_over_Mean!D31,Geant4_over_Mean!D31,Penelope_over_Mean!D31,MCNP_over_Mean!D31),3)," - ", FIXED(MAX(EGSnrc_over_Mean!D31,Geant4_over_Mean!D31,Penelope_over_Mean!D31,MCNP_over_Mean!D31),3))</f>
        <v>0.986 - 1.012</v>
      </c>
      <c r="E31" s="15"/>
      <c r="F31" s="35" t="str">
        <f>CONCATENATE(FIXED(MIN(EGSnrc_over_Mean!F31,Geant4_over_Mean!F31,Penelope_over_Mean!F31,MCNP_over_Mean!F31),3)," - ", FIXED(MAX(EGSnrc_over_Mean!F31,Geant4_over_Mean!F31,Penelope_over_Mean!F31,MCNP_over_Mean!F31),3))</f>
        <v>0.998 - 1.002</v>
      </c>
      <c r="G31" s="15"/>
      <c r="I31" s="11">
        <v>2</v>
      </c>
      <c r="J31" s="35" t="str">
        <f>CONCATENATE(FIXED(MIN(EGSnrc_over_Mean!J31,Geant4_over_Mean!J31,Penelope_over_Mean!J31,MCNP_over_Mean!J31),3)," - ", FIXED(MAX(EGSnrc_over_Mean!J31,Geant4_over_Mean!J31,Penelope_over_Mean!J31,MCNP_over_Mean!J31),3))</f>
        <v>0.986 - 1.007</v>
      </c>
      <c r="K31" s="15"/>
      <c r="L31" s="35" t="str">
        <f>CONCATENATE(FIXED(MIN(EGSnrc_over_Mean!L31,Geant4_over_Mean!L31,Penelope_over_Mean!L31,MCNP_over_Mean!L31),3)," - ", FIXED(MAX(EGSnrc_over_Mean!L31,Geant4_over_Mean!L31,Penelope_over_Mean!L31,MCNP_over_Mean!L31),3))</f>
        <v>0.997 - 1.003</v>
      </c>
      <c r="M31" s="15"/>
      <c r="Q31" s="11">
        <v>4</v>
      </c>
      <c r="R31" s="35" t="str">
        <f>CONCATENATE(FIXED(MIN(EGSnrc_over_Mean!R31,Geant4_over_Mean!R31,Penelope_over_Mean!R31,MCNP_over_Mean!R31),3)," - ", FIXED(MAX(EGSnrc_over_Mean!R31,Geant4_over_Mean!R31,Penelope_over_Mean!R31,MCNP_over_Mean!R31),3))</f>
        <v>0.996 - 1.002</v>
      </c>
      <c r="S31" s="15"/>
      <c r="T31" s="35" t="str">
        <f>CONCATENATE(FIXED(MIN(EGSnrc_over_Mean!T31,Geant4_over_Mean!T31,Penelope_over_Mean!T31,MCNP_over_Mean!T31),3)," - ", FIXED(MAX(EGSnrc_over_Mean!T31,Geant4_over_Mean!T31,Penelope_over_Mean!T31,MCNP_over_Mean!T31),3))</f>
        <v>0.994 - 1.003</v>
      </c>
      <c r="U31" s="15"/>
      <c r="W31" s="11">
        <v>4</v>
      </c>
      <c r="X31" s="35" t="str">
        <f>CONCATENATE(FIXED(MIN(EGSnrc_over_Mean!X31,Geant4_over_Mean!X31,Penelope_over_Mean!X31,MCNP_over_Mean!X31),3)," - ", FIXED(MAX(EGSnrc_over_Mean!X31,Geant4_over_Mean!X31,Penelope_over_Mean!X31,MCNP_over_Mean!X31),3))</f>
        <v>0.995 - 1.005</v>
      </c>
      <c r="Y31" s="15"/>
      <c r="Z31" s="35" t="str">
        <f>CONCATENATE(FIXED(MIN(EGSnrc_over_Mean!Z31,Geant4_over_Mean!Z31,Penelope_over_Mean!Z31,MCNP_over_Mean!Z31),3)," - ", FIXED(MAX(EGSnrc_over_Mean!Z31,Geant4_over_Mean!Z31,Penelope_over_Mean!Z31,MCNP_over_Mean!Z31),3))</f>
        <v>0.996 - 1.005</v>
      </c>
      <c r="AA31" s="15"/>
    </row>
    <row r="32" spans="3:27" s="10" customFormat="1" x14ac:dyDescent="0.25">
      <c r="C32" s="11">
        <v>3</v>
      </c>
      <c r="D32" s="35" t="str">
        <f>CONCATENATE(FIXED(MIN(EGSnrc_over_Mean!D32,Geant4_over_Mean!D32,Penelope_over_Mean!D32,MCNP_over_Mean!D32),3)," - ", FIXED(MAX(EGSnrc_over_Mean!D32,Geant4_over_Mean!D32,Penelope_over_Mean!D32,MCNP_over_Mean!D32),3))</f>
        <v>0.984 - 1.017</v>
      </c>
      <c r="E32" s="15"/>
      <c r="F32" s="35" t="str">
        <f>CONCATENATE(FIXED(MIN(EGSnrc_over_Mean!F32,Geant4_over_Mean!F32,Penelope_over_Mean!F32,MCNP_over_Mean!F32),3)," - ", FIXED(MAX(EGSnrc_over_Mean!F32,Geant4_over_Mean!F32,Penelope_over_Mean!F32,MCNP_over_Mean!F32),3))</f>
        <v>0.988 - 1.014</v>
      </c>
      <c r="G32" s="15"/>
      <c r="I32" s="11">
        <v>3</v>
      </c>
      <c r="J32" s="35" t="str">
        <f>CONCATENATE(FIXED(MIN(EGSnrc_over_Mean!J32,Geant4_over_Mean!J32,Penelope_over_Mean!J32,MCNP_over_Mean!J32),3)," - ", FIXED(MAX(EGSnrc_over_Mean!J32,Geant4_over_Mean!J32,Penelope_over_Mean!J32,MCNP_over_Mean!J32),3))</f>
        <v>0.982 - 1.008</v>
      </c>
      <c r="K32" s="15"/>
      <c r="L32" s="35" t="str">
        <f>CONCATENATE(FIXED(MIN(EGSnrc_over_Mean!L32,Geant4_over_Mean!L32,Penelope_over_Mean!L32,MCNP_over_Mean!L32),3)," - ", FIXED(MAX(EGSnrc_over_Mean!L32,Geant4_over_Mean!L32,Penelope_over_Mean!L32,MCNP_over_Mean!L32),3))</f>
        <v>0.984 - 1.009</v>
      </c>
      <c r="M32" s="15"/>
      <c r="Q32" s="11">
        <v>5</v>
      </c>
      <c r="R32" s="35" t="str">
        <f>CONCATENATE(FIXED(MIN(EGSnrc_over_Mean!R32,Geant4_over_Mean!R32,Penelope_over_Mean!R32,MCNP_over_Mean!R32),3)," - ", FIXED(MAX(EGSnrc_over_Mean!R32,Geant4_over_Mean!R32,Penelope_over_Mean!R32,MCNP_over_Mean!R32),3))</f>
        <v>0.968 - 1.046</v>
      </c>
      <c r="S32" s="15"/>
      <c r="T32" s="35" t="str">
        <f>CONCATENATE(FIXED(MIN(EGSnrc_over_Mean!T32,Geant4_over_Mean!T32,Penelope_over_Mean!T32,MCNP_over_Mean!T32),3)," - ", FIXED(MAX(EGSnrc_over_Mean!T32,Geant4_over_Mean!T32,Penelope_over_Mean!T32,MCNP_over_Mean!T32),3))</f>
        <v>0.967 - 1.046</v>
      </c>
      <c r="U32" s="15"/>
      <c r="W32" s="11">
        <v>5</v>
      </c>
      <c r="X32" s="35" t="str">
        <f>CONCATENATE(FIXED(MIN(EGSnrc_over_Mean!X32,Geant4_over_Mean!X32,Penelope_over_Mean!X32,MCNP_over_Mean!X32),3)," - ", FIXED(MAX(EGSnrc_over_Mean!X32,Geant4_over_Mean!X32,Penelope_over_Mean!X32,MCNP_over_Mean!X32),3))</f>
        <v>0.972 - 1.029</v>
      </c>
      <c r="Y32" s="15"/>
      <c r="Z32" s="35" t="str">
        <f>CONCATENATE(FIXED(MIN(EGSnrc_over_Mean!Z32,Geant4_over_Mean!Z32,Penelope_over_Mean!Z32,MCNP_over_Mean!Z32),3)," - ", FIXED(MAX(EGSnrc_over_Mean!Z32,Geant4_over_Mean!Z32,Penelope_over_Mean!Z32,MCNP_over_Mean!Z32),3))</f>
        <v>0.970 - 1.031</v>
      </c>
      <c r="AA32" s="15"/>
    </row>
    <row r="33" spans="3:27" s="10" customFormat="1" x14ac:dyDescent="0.25">
      <c r="C33" s="11">
        <v>4</v>
      </c>
      <c r="D33" s="35" t="str">
        <f>CONCATENATE(FIXED(MIN(EGSnrc_over_Mean!D33,Geant4_over_Mean!D33,Penelope_over_Mean!D33,MCNP_over_Mean!D33),3)," - ", FIXED(MAX(EGSnrc_over_Mean!D33,Geant4_over_Mean!D33,Penelope_over_Mean!D33,MCNP_over_Mean!D33),3))</f>
        <v>0.980 - 1.015</v>
      </c>
      <c r="E33" s="15"/>
      <c r="F33" s="35" t="str">
        <f>CONCATENATE(FIXED(MIN(EGSnrc_over_Mean!F33,Geant4_over_Mean!F33,Penelope_over_Mean!F33,MCNP_over_Mean!F33),3)," - ", FIXED(MAX(EGSnrc_over_Mean!F33,Geant4_over_Mean!F33,Penelope_over_Mean!F33,MCNP_over_Mean!F33),3))</f>
        <v>0.987 - 1.014</v>
      </c>
      <c r="G33" s="15"/>
      <c r="I33" s="11">
        <v>4</v>
      </c>
      <c r="J33" s="35" t="str">
        <f>CONCATENATE(FIXED(MIN(EGSnrc_over_Mean!J33,Geant4_over_Mean!J33,Penelope_over_Mean!J33,MCNP_over_Mean!J33),3)," - ", FIXED(MAX(EGSnrc_over_Mean!J33,Geant4_over_Mean!J33,Penelope_over_Mean!J33,MCNP_over_Mean!J33),3))</f>
        <v>0.982 - 1.014</v>
      </c>
      <c r="K33" s="15"/>
      <c r="L33" s="35" t="str">
        <f>CONCATENATE(FIXED(MIN(EGSnrc_over_Mean!L33,Geant4_over_Mean!L33,Penelope_over_Mean!L33,MCNP_over_Mean!L33),3)," - ", FIXED(MAX(EGSnrc_over_Mean!L33,Geant4_over_Mean!L33,Penelope_over_Mean!L33,MCNP_over_Mean!L33),3))</f>
        <v>0.983 - 1.016</v>
      </c>
      <c r="M33" s="15"/>
      <c r="Q33" s="11">
        <v>6</v>
      </c>
      <c r="R33" s="35" t="str">
        <f>CONCATENATE(FIXED(MIN(EGSnrc_over_Mean!R33,Geant4_over_Mean!R33,Penelope_over_Mean!R33,MCNP_over_Mean!R33),3)," - ", FIXED(MAX(EGSnrc_over_Mean!R33,Geant4_over_Mean!R33,Penelope_over_Mean!R33,MCNP_over_Mean!R33),3))</f>
        <v>0.997 - 1.005</v>
      </c>
      <c r="S33" s="15"/>
      <c r="T33" s="35" t="str">
        <f>CONCATENATE(FIXED(MIN(EGSnrc_over_Mean!T33,Geant4_over_Mean!T33,Penelope_over_Mean!T33,MCNP_over_Mean!T33),3)," - ", FIXED(MAX(EGSnrc_over_Mean!T33,Geant4_over_Mean!T33,Penelope_over_Mean!T33,MCNP_over_Mean!T33),3))</f>
        <v>0.996 - 1.007</v>
      </c>
      <c r="U33" s="15"/>
      <c r="W33" s="11">
        <v>6</v>
      </c>
      <c r="X33" s="35" t="str">
        <f>CONCATENATE(FIXED(MIN(EGSnrc_over_Mean!X33,Geant4_over_Mean!X33,Penelope_over_Mean!X33,MCNP_over_Mean!X33),3)," - ", FIXED(MAX(EGSnrc_over_Mean!X33,Geant4_over_Mean!X33,Penelope_over_Mean!X33,MCNP_over_Mean!X33),3))</f>
        <v>0.996 - 1.007</v>
      </c>
      <c r="Y33" s="15"/>
      <c r="Z33" s="35" t="str">
        <f>CONCATENATE(FIXED(MIN(EGSnrc_over_Mean!Z33,Geant4_over_Mean!Z33,Penelope_over_Mean!Z33,MCNP_over_Mean!Z33),3)," - ", FIXED(MAX(EGSnrc_over_Mean!Z33,Geant4_over_Mean!Z33,Penelope_over_Mean!Z33,MCNP_over_Mean!Z33),3))</f>
        <v>0.996 - 1.007</v>
      </c>
      <c r="AA33" s="15"/>
    </row>
    <row r="34" spans="3:27" s="10" customFormat="1" x14ac:dyDescent="0.25">
      <c r="C34" s="11">
        <v>5</v>
      </c>
      <c r="D34" s="35" t="str">
        <f>CONCATENATE(FIXED(MIN(EGSnrc_over_Mean!D34,Geant4_over_Mean!D34,Penelope_over_Mean!D34,MCNP_over_Mean!D34),3)," - ", FIXED(MAX(EGSnrc_over_Mean!D34,Geant4_over_Mean!D34,Penelope_over_Mean!D34,MCNP_over_Mean!D34),3))</f>
        <v>0.982 - 1.017</v>
      </c>
      <c r="E34" s="15"/>
      <c r="F34" s="35" t="str">
        <f>CONCATENATE(FIXED(MIN(EGSnrc_over_Mean!F34,Geant4_over_Mean!F34,Penelope_over_Mean!F34,MCNP_over_Mean!F34),3)," - ", FIXED(MAX(EGSnrc_over_Mean!F34,Geant4_over_Mean!F34,Penelope_over_Mean!F34,MCNP_over_Mean!F34),3))</f>
        <v>0.985 - 1.015</v>
      </c>
      <c r="G34" s="15"/>
      <c r="I34" s="11">
        <v>5</v>
      </c>
      <c r="J34" s="35" t="str">
        <f>CONCATENATE(FIXED(MIN(EGSnrc_over_Mean!J34,Geant4_over_Mean!J34,Penelope_over_Mean!J34,MCNP_over_Mean!J34),3)," - ", FIXED(MAX(EGSnrc_over_Mean!J34,Geant4_over_Mean!J34,Penelope_over_Mean!J34,MCNP_over_Mean!J34),3))</f>
        <v>0.984 - 1.010</v>
      </c>
      <c r="K34" s="15"/>
      <c r="L34" s="35" t="str">
        <f>CONCATENATE(FIXED(MIN(EGSnrc_over_Mean!L34,Geant4_over_Mean!L34,Penelope_over_Mean!L34,MCNP_over_Mean!L34),3)," - ", FIXED(MAX(EGSnrc_over_Mean!L34,Geant4_over_Mean!L34,Penelope_over_Mean!L34,MCNP_over_Mean!L34),3))</f>
        <v>0.988 - 1.008</v>
      </c>
      <c r="M34" s="15"/>
      <c r="Q34" s="11">
        <v>7</v>
      </c>
      <c r="R34" s="35" t="str">
        <f>CONCATENATE(FIXED(MIN(EGSnrc_over_Mean!R34,Geant4_over_Mean!R34,Penelope_over_Mean!R34,MCNP_over_Mean!R34),3)," - ", FIXED(MAX(EGSnrc_over_Mean!R34,Geant4_over_Mean!R34,Penelope_over_Mean!R34,MCNP_over_Mean!R34),3))</f>
        <v>0.992 - 1.008</v>
      </c>
      <c r="S34" s="15"/>
      <c r="T34" s="35" t="str">
        <f>CONCATENATE(FIXED(MIN(EGSnrc_over_Mean!T34,Geant4_over_Mean!T34,Penelope_over_Mean!T34,MCNP_over_Mean!T34),3)," - ", FIXED(MAX(EGSnrc_over_Mean!T34,Geant4_over_Mean!T34,Penelope_over_Mean!T34,MCNP_over_Mean!T34),3))</f>
        <v>0.993 - 1.008</v>
      </c>
      <c r="U34" s="15"/>
      <c r="W34" s="11">
        <v>7</v>
      </c>
      <c r="X34" s="35" t="str">
        <f>CONCATENATE(FIXED(MIN(EGSnrc_over_Mean!X34,Geant4_over_Mean!X34,Penelope_over_Mean!X34,MCNP_over_Mean!X34),3)," - ", FIXED(MAX(EGSnrc_over_Mean!X34,Geant4_over_Mean!X34,Penelope_over_Mean!X34,MCNP_over_Mean!X34),3))</f>
        <v>0.993 - 1.006</v>
      </c>
      <c r="Y34" s="15"/>
      <c r="Z34" s="35" t="str">
        <f>CONCATENATE(FIXED(MIN(EGSnrc_over_Mean!Z34,Geant4_over_Mean!Z34,Penelope_over_Mean!Z34,MCNP_over_Mean!Z34),3)," - ", FIXED(MAX(EGSnrc_over_Mean!Z34,Geant4_over_Mean!Z34,Penelope_over_Mean!Z34,MCNP_over_Mean!Z34),3))</f>
        <v>0.993 - 1.007</v>
      </c>
      <c r="AA34" s="15"/>
    </row>
    <row r="35" spans="3:27" s="10" customFormat="1" x14ac:dyDescent="0.25">
      <c r="C35" s="11">
        <v>6</v>
      </c>
      <c r="D35" s="35" t="str">
        <f>CONCATENATE(FIXED(MIN(EGSnrc_over_Mean!D35,Geant4_over_Mean!D35,Penelope_over_Mean!D35,MCNP_over_Mean!D35),3)," - ", FIXED(MAX(EGSnrc_over_Mean!D35,Geant4_over_Mean!D35,Penelope_over_Mean!D35,MCNP_over_Mean!D35),3))</f>
        <v>0.980 - 1.015</v>
      </c>
      <c r="E35" s="15"/>
      <c r="F35" s="35" t="str">
        <f>CONCATENATE(FIXED(MIN(EGSnrc_over_Mean!F35,Geant4_over_Mean!F35,Penelope_over_Mean!F35,MCNP_over_Mean!F35),3)," - ", FIXED(MAX(EGSnrc_over_Mean!F35,Geant4_over_Mean!F35,Penelope_over_Mean!F35,MCNP_over_Mean!F35),3))</f>
        <v>0.987 - 1.014</v>
      </c>
      <c r="G35" s="15"/>
      <c r="I35" s="11">
        <v>6</v>
      </c>
      <c r="J35" s="35" t="str">
        <f>CONCATENATE(FIXED(MIN(EGSnrc_over_Mean!J35,Geant4_over_Mean!J35,Penelope_over_Mean!J35,MCNP_over_Mean!J35),3)," - ", FIXED(MAX(EGSnrc_over_Mean!J35,Geant4_over_Mean!J35,Penelope_over_Mean!J35,MCNP_over_Mean!J35),3))</f>
        <v>0.988 - 1.006</v>
      </c>
      <c r="K35" s="15"/>
      <c r="L35" s="35" t="str">
        <f>CONCATENATE(FIXED(MIN(EGSnrc_over_Mean!L35,Geant4_over_Mean!L35,Penelope_over_Mean!L35,MCNP_over_Mean!L35),3)," - ", FIXED(MAX(EGSnrc_over_Mean!L35,Geant4_over_Mean!L35,Penelope_over_Mean!L35,MCNP_over_Mean!L35),3))</f>
        <v>0.986 - 1.009</v>
      </c>
      <c r="M35" s="15"/>
      <c r="Q35" s="12"/>
      <c r="W35" s="12"/>
    </row>
    <row r="36" spans="3:27" s="10" customFormat="1" x14ac:dyDescent="0.25">
      <c r="C36" s="11">
        <v>7</v>
      </c>
      <c r="D36" s="35" t="str">
        <f>CONCATENATE(FIXED(MIN(EGSnrc_over_Mean!D36,Geant4_over_Mean!D36,Penelope_over_Mean!D36,MCNP_over_Mean!D36),3)," - ", FIXED(MAX(EGSnrc_over_Mean!D36,Geant4_over_Mean!D36,Penelope_over_Mean!D36,MCNP_over_Mean!D36),3))</f>
        <v>0.984 - 1.015</v>
      </c>
      <c r="E36" s="15"/>
      <c r="F36" s="35" t="str">
        <f>CONCATENATE(FIXED(MIN(EGSnrc_over_Mean!F36,Geant4_over_Mean!F36,Penelope_over_Mean!F36,MCNP_over_Mean!F36),3)," - ", FIXED(MAX(EGSnrc_over_Mean!F36,Geant4_over_Mean!F36,Penelope_over_Mean!F36,MCNP_over_Mean!F36),3))</f>
        <v>0.986 - 1.015</v>
      </c>
      <c r="G36" s="15"/>
      <c r="I36" s="11">
        <v>7</v>
      </c>
      <c r="J36" s="35" t="str">
        <f>CONCATENATE(FIXED(MIN(EGSnrc_over_Mean!J36,Geant4_over_Mean!J36,Penelope_over_Mean!J36,MCNP_over_Mean!J36),3)," - ", FIXED(MAX(EGSnrc_over_Mean!J36,Geant4_over_Mean!J36,Penelope_over_Mean!J36,MCNP_over_Mean!J36),3))</f>
        <v>0.985 - 1.010</v>
      </c>
      <c r="K36" s="15"/>
      <c r="L36" s="35" t="str">
        <f>CONCATENATE(FIXED(MIN(EGSnrc_over_Mean!L36,Geant4_over_Mean!L36,Penelope_over_Mean!L36,MCNP_over_Mean!L36),3)," - ", FIXED(MAX(EGSnrc_over_Mean!L36,Geant4_over_Mean!L36,Penelope_over_Mean!L36,MCNP_over_Mean!L36),3))</f>
        <v>0.989 - 1.008</v>
      </c>
      <c r="M36" s="15"/>
      <c r="Q36" s="12"/>
      <c r="R36" s="11" t="s">
        <v>3</v>
      </c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I37" s="12"/>
      <c r="Q37" s="12"/>
      <c r="R37" s="11" t="s">
        <v>16</v>
      </c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11" t="s">
        <v>3</v>
      </c>
      <c r="F38" s="11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/>
      <c r="T38" s="11" t="s">
        <v>6</v>
      </c>
      <c r="U38" s="11"/>
      <c r="W38" s="11" t="s">
        <v>13</v>
      </c>
      <c r="X38" s="11" t="s">
        <v>6</v>
      </c>
      <c r="Y38" s="11"/>
      <c r="Z38" s="11" t="s">
        <v>6</v>
      </c>
      <c r="AA38" s="11"/>
    </row>
    <row r="39" spans="3:27" s="10" customFormat="1" x14ac:dyDescent="0.25">
      <c r="C39" s="12"/>
      <c r="D39" s="11" t="s">
        <v>14</v>
      </c>
      <c r="F39" s="11" t="s">
        <v>14</v>
      </c>
      <c r="I39" s="12"/>
      <c r="J39" s="11" t="s">
        <v>14</v>
      </c>
      <c r="L39" s="11" t="s">
        <v>14</v>
      </c>
      <c r="Q39" s="11">
        <v>1</v>
      </c>
      <c r="R39" s="35" t="str">
        <f>CONCATENATE(FIXED(MIN(EGSnrc_over_Mean!R39,Geant4_over_Mean!R39,Penelope_over_Mean!R39,MCNP_over_Mean!R39),3)," - ", FIXED(MAX(EGSnrc_over_Mean!R39,Geant4_over_Mean!R39,Penelope_over_Mean!R39,MCNP_over_Mean!R39),3))</f>
        <v>0.982 - 1.025</v>
      </c>
      <c r="S39" s="15"/>
      <c r="T39" s="35" t="str">
        <f>CONCATENATE(FIXED(MIN(EGSnrc_over_Mean!T39,Geant4_over_Mean!T39,Penelope_over_Mean!T39,MCNP_over_Mean!T39),3)," - ", FIXED(MAX(EGSnrc_over_Mean!T39,Geant4_over_Mean!T39,Penelope_over_Mean!T39,MCNP_over_Mean!T39),3))</f>
        <v>0.983 - 1.023</v>
      </c>
      <c r="U39" s="15"/>
      <c r="W39" s="11">
        <v>1</v>
      </c>
      <c r="X39" s="35" t="str">
        <f>CONCATENATE(FIXED(MIN(EGSnrc_over_Mean!X39,Geant4_over_Mean!X39,Penelope_over_Mean!X39,MCNP_over_Mean!X39),3)," - ", FIXED(MAX(EGSnrc_over_Mean!X39,Geant4_over_Mean!X39,Penelope_over_Mean!X39,MCNP_over_Mean!X39),3))</f>
        <v>0.978 - 1.021</v>
      </c>
      <c r="Y39" s="15"/>
      <c r="Z39" s="35" t="str">
        <f>CONCATENATE(FIXED(MIN(EGSnrc_over_Mean!Z39,Geant4_over_Mean!Z39,Penelope_over_Mean!Z39,MCNP_over_Mean!Z39),3)," - ", FIXED(MAX(EGSnrc_over_Mean!Z39,Geant4_over_Mean!Z39,Penelope_over_Mean!Z39,MCNP_over_Mean!Z39),3))</f>
        <v>0.981 - 1.015</v>
      </c>
      <c r="AA39" s="15"/>
    </row>
    <row r="40" spans="3:27" s="10" customFormat="1" x14ac:dyDescent="0.25">
      <c r="C40" s="11" t="s">
        <v>13</v>
      </c>
      <c r="D40" s="11" t="s">
        <v>6</v>
      </c>
      <c r="E40" s="11"/>
      <c r="F40" s="11" t="s">
        <v>6</v>
      </c>
      <c r="G40" s="11"/>
      <c r="I40" s="11" t="s">
        <v>13</v>
      </c>
      <c r="J40" s="11" t="s">
        <v>6</v>
      </c>
      <c r="K40" s="11"/>
      <c r="L40" s="11" t="s">
        <v>6</v>
      </c>
      <c r="M40" s="11"/>
      <c r="Q40" s="11">
        <v>2</v>
      </c>
      <c r="R40" s="35" t="str">
        <f>CONCATENATE(FIXED(MIN(EGSnrc_over_Mean!R40,Geant4_over_Mean!R40,Penelope_over_Mean!R40,MCNP_over_Mean!R40),3)," - ", FIXED(MAX(EGSnrc_over_Mean!R40,Geant4_over_Mean!R40,Penelope_over_Mean!R40,MCNP_over_Mean!R40),3))</f>
        <v>0.986 - 1.020</v>
      </c>
      <c r="S40" s="15"/>
      <c r="T40" s="35" t="str">
        <f>CONCATENATE(FIXED(MIN(EGSnrc_over_Mean!T40,Geant4_over_Mean!T40,Penelope_over_Mean!T40,MCNP_over_Mean!T40),3)," - ", FIXED(MAX(EGSnrc_over_Mean!T40,Geant4_over_Mean!T40,Penelope_over_Mean!T40,MCNP_over_Mean!T40),3))</f>
        <v>0.985 - 1.020</v>
      </c>
      <c r="U40" s="15"/>
      <c r="W40" s="11">
        <v>2</v>
      </c>
      <c r="X40" s="35" t="str">
        <f>CONCATENATE(FIXED(MIN(EGSnrc_over_Mean!X40,Geant4_over_Mean!X40,Penelope_over_Mean!X40,MCNP_over_Mean!X40),3)," - ", FIXED(MAX(EGSnrc_over_Mean!X40,Geant4_over_Mean!X40,Penelope_over_Mean!X40,MCNP_over_Mean!X40),3))</f>
        <v>0.986 - 1.013</v>
      </c>
      <c r="Y40" s="15"/>
      <c r="Z40" s="35" t="str">
        <f>CONCATENATE(FIXED(MIN(EGSnrc_over_Mean!Z40,Geant4_over_Mean!Z40,Penelope_over_Mean!Z40,MCNP_over_Mean!Z40),3)," - ", FIXED(MAX(EGSnrc_over_Mean!Z40,Geant4_over_Mean!Z40,Penelope_over_Mean!Z40,MCNP_over_Mean!Z40),3))</f>
        <v>0.980 - 1.018</v>
      </c>
      <c r="AA40" s="15"/>
    </row>
    <row r="41" spans="3:27" s="10" customFormat="1" x14ac:dyDescent="0.25">
      <c r="C41" s="11">
        <v>1</v>
      </c>
      <c r="D41" s="35" t="str">
        <f>CONCATENATE(FIXED(MIN(EGSnrc_over_Mean!D41,Geant4_over_Mean!D41,Penelope_over_Mean!D41,MCNP_over_Mean!D41),3)," - ", FIXED(MAX(EGSnrc_over_Mean!D41,Geant4_over_Mean!D41,Penelope_over_Mean!D41,MCNP_over_Mean!D41),3))</f>
        <v>0.995 - 1.010</v>
      </c>
      <c r="E41" s="15"/>
      <c r="F41" s="35" t="str">
        <f>CONCATENATE(FIXED(MIN(EGSnrc_over_Mean!F41,Geant4_over_Mean!F41,Penelope_over_Mean!F41,MCNP_over_Mean!F41),3)," - ", FIXED(MAX(EGSnrc_over_Mean!F41,Geant4_over_Mean!F41,Penelope_over_Mean!F41,MCNP_over_Mean!F41),3))</f>
        <v>0.994 - 1.004</v>
      </c>
      <c r="G41" s="15"/>
      <c r="I41" s="11">
        <v>1</v>
      </c>
      <c r="J41" s="35" t="str">
        <f>CONCATENATE(FIXED(MIN(EGSnrc_over_Mean!J41,Geant4_over_Mean!J41,Penelope_over_Mean!J41,MCNP_over_Mean!J41),3)," - ", FIXED(MAX(EGSnrc_over_Mean!J41,Geant4_over_Mean!J41,Penelope_over_Mean!J41,MCNP_over_Mean!J41),3))</f>
        <v>0.993 - 1.008</v>
      </c>
      <c r="K41" s="15"/>
      <c r="L41" s="35" t="str">
        <f>CONCATENATE(FIXED(MIN(EGSnrc_over_Mean!L41,Geant4_over_Mean!L41,Penelope_over_Mean!L41,MCNP_over_Mean!L41),3)," - ", FIXED(MAX(EGSnrc_over_Mean!L41,Geant4_over_Mean!L41,Penelope_over_Mean!L41,MCNP_over_Mean!L41),3))</f>
        <v>0.993 - 1.006</v>
      </c>
      <c r="M41" s="15"/>
      <c r="Q41" s="11">
        <v>3</v>
      </c>
      <c r="R41" s="35" t="str">
        <f>CONCATENATE(FIXED(MIN(EGSnrc_over_Mean!R41,Geant4_over_Mean!R41,Penelope_over_Mean!R41,MCNP_over_Mean!R41),3)," - ", FIXED(MAX(EGSnrc_over_Mean!R41,Geant4_over_Mean!R41,Penelope_over_Mean!R41,MCNP_over_Mean!R41),3))</f>
        <v>0.984 - 1.021</v>
      </c>
      <c r="S41" s="15"/>
      <c r="T41" s="35" t="str">
        <f>CONCATENATE(FIXED(MIN(EGSnrc_over_Mean!T41,Geant4_over_Mean!T41,Penelope_over_Mean!T41,MCNP_over_Mean!T41),3)," - ", FIXED(MAX(EGSnrc_over_Mean!T41,Geant4_over_Mean!T41,Penelope_over_Mean!T41,MCNP_over_Mean!T41),3))</f>
        <v>0.983 - 1.023</v>
      </c>
      <c r="U41" s="15"/>
      <c r="W41" s="11">
        <v>3</v>
      </c>
      <c r="X41" s="35" t="str">
        <f>CONCATENATE(FIXED(MIN(EGSnrc_over_Mean!X41,Geant4_over_Mean!X41,Penelope_over_Mean!X41,MCNP_over_Mean!X41),3)," - ", FIXED(MAX(EGSnrc_over_Mean!X41,Geant4_over_Mean!X41,Penelope_over_Mean!X41,MCNP_over_Mean!X41),3))</f>
        <v>0.984 - 1.016</v>
      </c>
      <c r="Y41" s="15"/>
      <c r="Z41" s="35" t="str">
        <f>CONCATENATE(FIXED(MIN(EGSnrc_over_Mean!Z41,Geant4_over_Mean!Z41,Penelope_over_Mean!Z41,MCNP_over_Mean!Z41),3)," - ", FIXED(MAX(EGSnrc_over_Mean!Z41,Geant4_over_Mean!Z41,Penelope_over_Mean!Z41,MCNP_over_Mean!Z41),3))</f>
        <v>0.985 - 1.016</v>
      </c>
      <c r="AA41" s="15"/>
    </row>
    <row r="42" spans="3:27" s="10" customFormat="1" x14ac:dyDescent="0.25">
      <c r="C42" s="11">
        <v>2</v>
      </c>
      <c r="D42" s="35" t="str">
        <f>CONCATENATE(FIXED(MIN(EGSnrc_over_Mean!D42,Geant4_over_Mean!D42,Penelope_over_Mean!D42,MCNP_over_Mean!D42),3)," - ", FIXED(MAX(EGSnrc_over_Mean!D42,Geant4_over_Mean!D42,Penelope_over_Mean!D42,MCNP_over_Mean!D42),3))</f>
        <v>0.995 - 1.008</v>
      </c>
      <c r="E42" s="15"/>
      <c r="F42" s="35" t="str">
        <f>CONCATENATE(FIXED(MIN(EGSnrc_over_Mean!F42,Geant4_over_Mean!F42,Penelope_over_Mean!F42,MCNP_over_Mean!F42),3)," - ", FIXED(MAX(EGSnrc_over_Mean!F42,Geant4_over_Mean!F42,Penelope_over_Mean!F42,MCNP_over_Mean!F42),3))</f>
        <v>0.995 - 1.004</v>
      </c>
      <c r="G42" s="15"/>
      <c r="I42" s="11">
        <v>2</v>
      </c>
      <c r="J42" s="35" t="str">
        <f>CONCATENATE(FIXED(MIN(EGSnrc_over_Mean!J42,Geant4_over_Mean!J42,Penelope_over_Mean!J42,MCNP_over_Mean!J42),3)," - ", FIXED(MAX(EGSnrc_over_Mean!J42,Geant4_over_Mean!J42,Penelope_over_Mean!J42,MCNP_over_Mean!J42),3))</f>
        <v>0.995 - 1.006</v>
      </c>
      <c r="K42" s="15"/>
      <c r="L42" s="35" t="str">
        <f>CONCATENATE(FIXED(MIN(EGSnrc_over_Mean!L42,Geant4_over_Mean!L42,Penelope_over_Mean!L42,MCNP_over_Mean!L42),3)," - ", FIXED(MAX(EGSnrc_over_Mean!L42,Geant4_over_Mean!L42,Penelope_over_Mean!L42,MCNP_over_Mean!L42),3))</f>
        <v>0.995 - 1.007</v>
      </c>
      <c r="M42" s="15"/>
      <c r="Q42" s="11">
        <v>4</v>
      </c>
      <c r="R42" s="35" t="str">
        <f>CONCATENATE(FIXED(MIN(EGSnrc_over_Mean!R42,Geant4_over_Mean!R42,Penelope_over_Mean!R42,MCNP_over_Mean!R42),3)," - ", FIXED(MAX(EGSnrc_over_Mean!R42,Geant4_over_Mean!R42,Penelope_over_Mean!R42,MCNP_over_Mean!R42),3))</f>
        <v>0.984 - 1.021</v>
      </c>
      <c r="S42" s="15"/>
      <c r="T42" s="35" t="str">
        <f>CONCATENATE(FIXED(MIN(EGSnrc_over_Mean!T42,Geant4_over_Mean!T42,Penelope_over_Mean!T42,MCNP_over_Mean!T42),3)," - ", FIXED(MAX(EGSnrc_over_Mean!T42,Geant4_over_Mean!T42,Penelope_over_Mean!T42,MCNP_over_Mean!T42),3))</f>
        <v>0.985 - 1.022</v>
      </c>
      <c r="U42" s="15"/>
      <c r="W42" s="11">
        <v>4</v>
      </c>
      <c r="X42" s="35" t="str">
        <f>CONCATENATE(FIXED(MIN(EGSnrc_over_Mean!X42,Geant4_over_Mean!X42,Penelope_over_Mean!X42,MCNP_over_Mean!X42),3)," - ", FIXED(MAX(EGSnrc_over_Mean!X42,Geant4_over_Mean!X42,Penelope_over_Mean!X42,MCNP_over_Mean!X42),3))</f>
        <v>0.984 - 1.018</v>
      </c>
      <c r="Y42" s="15"/>
      <c r="Z42" s="35" t="str">
        <f>CONCATENATE(FIXED(MIN(EGSnrc_over_Mean!Z42,Geant4_over_Mean!Z42,Penelope_over_Mean!Z42,MCNP_over_Mean!Z42),3)," - ", FIXED(MAX(EGSnrc_over_Mean!Z42,Geant4_over_Mean!Z42,Penelope_over_Mean!Z42,MCNP_over_Mean!Z42),3))</f>
        <v>0.982 - 1.019</v>
      </c>
      <c r="AA42" s="15"/>
    </row>
    <row r="43" spans="3:27" s="10" customFormat="1" x14ac:dyDescent="0.25">
      <c r="C43" s="11">
        <v>3</v>
      </c>
      <c r="D43" s="35" t="str">
        <f>CONCATENATE(FIXED(MIN(EGSnrc_over_Mean!D43,Geant4_over_Mean!D43,Penelope_over_Mean!D43,MCNP_over_Mean!D43),3)," - ", FIXED(MAX(EGSnrc_over_Mean!D43,Geant4_over_Mean!D43,Penelope_over_Mean!D43,MCNP_over_Mean!D43),3))</f>
        <v>0.997 - 1.004</v>
      </c>
      <c r="E43" s="15"/>
      <c r="F43" s="35" t="str">
        <f>CONCATENATE(FIXED(MIN(EGSnrc_over_Mean!F43,Geant4_over_Mean!F43,Penelope_over_Mean!F43,MCNP_over_Mean!F43),3)," - ", FIXED(MAX(EGSnrc_over_Mean!F43,Geant4_over_Mean!F43,Penelope_over_Mean!F43,MCNP_over_Mean!F43),3))</f>
        <v>0.995 - 1.004</v>
      </c>
      <c r="G43" s="15"/>
      <c r="I43" s="11">
        <v>3</v>
      </c>
      <c r="J43" s="35" t="str">
        <f>CONCATENATE(FIXED(MIN(EGSnrc_over_Mean!J43,Geant4_over_Mean!J43,Penelope_over_Mean!J43,MCNP_over_Mean!J43),3)," - ", FIXED(MAX(EGSnrc_over_Mean!J43,Geant4_over_Mean!J43,Penelope_over_Mean!J43,MCNP_over_Mean!J43),3))</f>
        <v>0.995 - 1.007</v>
      </c>
      <c r="K43" s="15"/>
      <c r="L43" s="35" t="str">
        <f>CONCATENATE(FIXED(MIN(EGSnrc_over_Mean!L43,Geant4_over_Mean!L43,Penelope_over_Mean!L43,MCNP_over_Mean!L43),3)," - ", FIXED(MAX(EGSnrc_over_Mean!L43,Geant4_over_Mean!L43,Penelope_over_Mean!L43,MCNP_over_Mean!L43),3))</f>
        <v>0.994 - 1.007</v>
      </c>
      <c r="M43" s="15"/>
      <c r="Q43" s="11">
        <v>5</v>
      </c>
      <c r="R43" s="35" t="str">
        <f>CONCATENATE(FIXED(MIN(EGSnrc_over_Mean!R43,Geant4_over_Mean!R43,Penelope_over_Mean!R43,MCNP_over_Mean!R43),3)," - ", FIXED(MAX(EGSnrc_over_Mean!R43,Geant4_over_Mean!R43,Penelope_over_Mean!R43,MCNP_over_Mean!R43),3))</f>
        <v>0.989 - 1.019</v>
      </c>
      <c r="S43" s="15"/>
      <c r="T43" s="35" t="str">
        <f>CONCATENATE(FIXED(MIN(EGSnrc_over_Mean!T43,Geant4_over_Mean!T43,Penelope_over_Mean!T43,MCNP_over_Mean!T43),3)," - ", FIXED(MAX(EGSnrc_over_Mean!T43,Geant4_over_Mean!T43,Penelope_over_Mean!T43,MCNP_over_Mean!T43),3))</f>
        <v>0.987 - 1.020</v>
      </c>
      <c r="U43" s="15"/>
      <c r="W43" s="11">
        <v>5</v>
      </c>
      <c r="X43" s="35" t="str">
        <f>CONCATENATE(FIXED(MIN(EGSnrc_over_Mean!X43,Geant4_over_Mean!X43,Penelope_over_Mean!X43,MCNP_over_Mean!X43),3)," - ", FIXED(MAX(EGSnrc_over_Mean!X43,Geant4_over_Mean!X43,Penelope_over_Mean!X43,MCNP_over_Mean!X43),3))</f>
        <v>0.987 - 1.014</v>
      </c>
      <c r="Y43" s="15"/>
      <c r="Z43" s="35" t="str">
        <f>CONCATENATE(FIXED(MIN(EGSnrc_over_Mean!Z43,Geant4_over_Mean!Z43,Penelope_over_Mean!Z43,MCNP_over_Mean!Z43),3)," - ", FIXED(MAX(EGSnrc_over_Mean!Z43,Geant4_over_Mean!Z43,Penelope_over_Mean!Z43,MCNP_over_Mean!Z43),3))</f>
        <v>0.986 - 1.015</v>
      </c>
      <c r="AA43" s="15"/>
    </row>
    <row r="44" spans="3:27" s="10" customFormat="1" x14ac:dyDescent="0.25">
      <c r="C44" s="11">
        <v>4</v>
      </c>
      <c r="D44" s="35" t="str">
        <f>CONCATENATE(FIXED(MIN(EGSnrc_over_Mean!D44,Geant4_over_Mean!D44,Penelope_over_Mean!D44,MCNP_over_Mean!D44),3)," - ", FIXED(MAX(EGSnrc_over_Mean!D44,Geant4_over_Mean!D44,Penelope_over_Mean!D44,MCNP_over_Mean!D44),3))</f>
        <v>0.998 - 1.005</v>
      </c>
      <c r="E44" s="15"/>
      <c r="F44" s="35" t="str">
        <f>CONCATENATE(FIXED(MIN(EGSnrc_over_Mean!F44,Geant4_over_Mean!F44,Penelope_over_Mean!F44,MCNP_over_Mean!F44),3)," - ", FIXED(MAX(EGSnrc_over_Mean!F44,Geant4_over_Mean!F44,Penelope_over_Mean!F44,MCNP_over_Mean!F44),3))</f>
        <v>0.994 - 1.009</v>
      </c>
      <c r="G44" s="15"/>
      <c r="I44" s="11">
        <v>4</v>
      </c>
      <c r="J44" s="35" t="str">
        <f>CONCATENATE(FIXED(MIN(EGSnrc_over_Mean!J44,Geant4_over_Mean!J44,Penelope_over_Mean!J44,MCNP_over_Mean!J44),3)," - ", FIXED(MAX(EGSnrc_over_Mean!J44,Geant4_over_Mean!J44,Penelope_over_Mean!J44,MCNP_over_Mean!J44),3))</f>
        <v>0.995 - 1.007</v>
      </c>
      <c r="K44" s="15"/>
      <c r="L44" s="35" t="str">
        <f>CONCATENATE(FIXED(MIN(EGSnrc_over_Mean!L44,Geant4_over_Mean!L44,Penelope_over_Mean!L44,MCNP_over_Mean!L44),3)," - ", FIXED(MAX(EGSnrc_over_Mean!L44,Geant4_over_Mean!L44,Penelope_over_Mean!L44,MCNP_over_Mean!L44),3))</f>
        <v>0.994 - 1.006</v>
      </c>
      <c r="M44" s="15"/>
      <c r="Q44" s="11">
        <v>6</v>
      </c>
      <c r="R44" s="35" t="str">
        <f>CONCATENATE(FIXED(MIN(EGSnrc_over_Mean!R44,Geant4_over_Mean!R44,Penelope_over_Mean!R44,MCNP_over_Mean!R44),3)," - ", FIXED(MAX(EGSnrc_over_Mean!R44,Geant4_over_Mean!R44,Penelope_over_Mean!R44,MCNP_over_Mean!R44),3))</f>
        <v>0.987 - 1.020</v>
      </c>
      <c r="S44" s="15"/>
      <c r="T44" s="35" t="str">
        <f>CONCATENATE(FIXED(MIN(EGSnrc_over_Mean!T44,Geant4_over_Mean!T44,Penelope_over_Mean!T44,MCNP_over_Mean!T44),3)," - ", FIXED(MAX(EGSnrc_over_Mean!T44,Geant4_over_Mean!T44,Penelope_over_Mean!T44,MCNP_over_Mean!T44),3))</f>
        <v>0.982 - 1.025</v>
      </c>
      <c r="U44" s="15"/>
      <c r="W44" s="11">
        <v>6</v>
      </c>
      <c r="X44" s="35" t="str">
        <f>CONCATENATE(FIXED(MIN(EGSnrc_over_Mean!X44,Geant4_over_Mean!X44,Penelope_over_Mean!X44,MCNP_over_Mean!X44),3)," - ", FIXED(MAX(EGSnrc_over_Mean!X44,Geant4_over_Mean!X44,Penelope_over_Mean!X44,MCNP_over_Mean!X44),3))</f>
        <v>0.982 - 1.019</v>
      </c>
      <c r="Y44" s="15"/>
      <c r="Z44" s="35" t="str">
        <f>CONCATENATE(FIXED(MIN(EGSnrc_over_Mean!Z44,Geant4_over_Mean!Z44,Penelope_over_Mean!Z44,MCNP_over_Mean!Z44),3)," - ", FIXED(MAX(EGSnrc_over_Mean!Z44,Geant4_over_Mean!Z44,Penelope_over_Mean!Z44,MCNP_over_Mean!Z44),3))</f>
        <v>0.985 - 1.016</v>
      </c>
      <c r="AA44" s="15"/>
    </row>
    <row r="45" spans="3:27" s="10" customFormat="1" x14ac:dyDescent="0.25">
      <c r="C45" s="11">
        <v>5</v>
      </c>
      <c r="D45" s="35" t="str">
        <f>CONCATENATE(FIXED(MIN(EGSnrc_over_Mean!D45,Geant4_over_Mean!D45,Penelope_over_Mean!D45,MCNP_over_Mean!D45),3)," - ", FIXED(MAX(EGSnrc_over_Mean!D45,Geant4_over_Mean!D45,Penelope_over_Mean!D45,MCNP_over_Mean!D45),3))</f>
        <v>0.996 - 1.007</v>
      </c>
      <c r="E45" s="15"/>
      <c r="F45" s="35" t="str">
        <f>CONCATENATE(FIXED(MIN(EGSnrc_over_Mean!F45,Geant4_over_Mean!F45,Penelope_over_Mean!F45,MCNP_over_Mean!F45),3)," - ", FIXED(MAX(EGSnrc_over_Mean!F45,Geant4_over_Mean!F45,Penelope_over_Mean!F45,MCNP_over_Mean!F45),3))</f>
        <v>0.996 - 1.008</v>
      </c>
      <c r="G45" s="15"/>
      <c r="I45" s="11">
        <v>5</v>
      </c>
      <c r="J45" s="35" t="str">
        <f>CONCATENATE(FIXED(MIN(EGSnrc_over_Mean!J45,Geant4_over_Mean!J45,Penelope_over_Mean!J45,MCNP_over_Mean!J45),3)," - ", FIXED(MAX(EGSnrc_over_Mean!J45,Geant4_over_Mean!J45,Penelope_over_Mean!J45,MCNP_over_Mean!J45),3))</f>
        <v>0.994 - 1.007</v>
      </c>
      <c r="K45" s="15"/>
      <c r="L45" s="35" t="str">
        <f>CONCATENATE(FIXED(MIN(EGSnrc_over_Mean!L45,Geant4_over_Mean!L45,Penelope_over_Mean!L45,MCNP_over_Mean!L45),3)," - ", FIXED(MAX(EGSnrc_over_Mean!L45,Geant4_over_Mean!L45,Penelope_over_Mean!L45,MCNP_over_Mean!L45),3))</f>
        <v>0.994 - 1.008</v>
      </c>
      <c r="M45" s="15"/>
      <c r="Q45" s="11">
        <v>7</v>
      </c>
      <c r="R45" s="35" t="str">
        <f>CONCATENATE(FIXED(MIN(EGSnrc_over_Mean!R45,Geant4_over_Mean!R45,Penelope_over_Mean!R45,MCNP_over_Mean!R45),3)," - ", FIXED(MAX(EGSnrc_over_Mean!R45,Geant4_over_Mean!R45,Penelope_over_Mean!R45,MCNP_over_Mean!R45),3))</f>
        <v>0.980 - 1.026</v>
      </c>
      <c r="S45" s="15"/>
      <c r="T45" s="35" t="str">
        <f>CONCATENATE(FIXED(MIN(EGSnrc_over_Mean!T45,Geant4_over_Mean!T45,Penelope_over_Mean!T45,MCNP_over_Mean!T45),3)," - ", FIXED(MAX(EGSnrc_over_Mean!T45,Geant4_over_Mean!T45,Penelope_over_Mean!T45,MCNP_over_Mean!T45),3))</f>
        <v>0.990 - 1.015</v>
      </c>
      <c r="U45" s="15"/>
      <c r="W45" s="11">
        <v>7</v>
      </c>
      <c r="X45" s="35" t="str">
        <f>CONCATENATE(FIXED(MIN(EGSnrc_over_Mean!X45,Geant4_over_Mean!X45,Penelope_over_Mean!X45,MCNP_over_Mean!X45),3)," - ", FIXED(MAX(EGSnrc_over_Mean!X45,Geant4_over_Mean!X45,Penelope_over_Mean!X45,MCNP_over_Mean!X45),3))</f>
        <v>0.996 - 1.008</v>
      </c>
      <c r="Y45" s="15"/>
      <c r="Z45" s="35" t="str">
        <f>CONCATENATE(FIXED(MIN(EGSnrc_over_Mean!Z45,Geant4_over_Mean!Z45,Penelope_over_Mean!Z45,MCNP_over_Mean!Z45),3)," - ", FIXED(MAX(EGSnrc_over_Mean!Z45,Geant4_over_Mean!Z45,Penelope_over_Mean!Z45,MCNP_over_Mean!Z45),3))</f>
        <v>0.991 - 1.012</v>
      </c>
      <c r="AA45" s="15"/>
    </row>
    <row r="46" spans="3:27" s="10" customFormat="1" x14ac:dyDescent="0.25">
      <c r="C46" s="11">
        <v>6</v>
      </c>
      <c r="D46" s="35" t="str">
        <f>CONCATENATE(FIXED(MIN(EGSnrc_over_Mean!D46,Geant4_over_Mean!D46,Penelope_over_Mean!D46,MCNP_over_Mean!D46),3)," - ", FIXED(MAX(EGSnrc_over_Mean!D46,Geant4_over_Mean!D46,Penelope_over_Mean!D46,MCNP_over_Mean!D46),3))</f>
        <v>0.995 - 1.009</v>
      </c>
      <c r="E46" s="15"/>
      <c r="F46" s="35" t="str">
        <f>CONCATENATE(FIXED(MIN(EGSnrc_over_Mean!F46,Geant4_over_Mean!F46,Penelope_over_Mean!F46,MCNP_over_Mean!F46),3)," - ", FIXED(MAX(EGSnrc_over_Mean!F46,Geant4_over_Mean!F46,Penelope_over_Mean!F46,MCNP_over_Mean!F46),3))</f>
        <v>0.995 - 1.010</v>
      </c>
      <c r="G46" s="15"/>
      <c r="I46" s="11">
        <v>6</v>
      </c>
      <c r="J46" s="35" t="str">
        <f>CONCATENATE(FIXED(MIN(EGSnrc_over_Mean!J46,Geant4_over_Mean!J46,Penelope_over_Mean!J46,MCNP_over_Mean!J46),3)," - ", FIXED(MAX(EGSnrc_over_Mean!J46,Geant4_over_Mean!J46,Penelope_over_Mean!J46,MCNP_over_Mean!J46),3))</f>
        <v>0.994 - 1.006</v>
      </c>
      <c r="K46" s="15"/>
      <c r="L46" s="35" t="str">
        <f>CONCATENATE(FIXED(MIN(EGSnrc_over_Mean!L46,Geant4_over_Mean!L46,Penelope_over_Mean!L46,MCNP_over_Mean!L46),3)," - ", FIXED(MAX(EGSnrc_over_Mean!L46,Geant4_over_Mean!L46,Penelope_over_Mean!L46,MCNP_over_Mean!L46),3))</f>
        <v>0.993 - 1.006</v>
      </c>
      <c r="M46" s="15"/>
      <c r="Q46" s="12"/>
      <c r="W46" s="12"/>
    </row>
    <row r="47" spans="3:27" s="10" customFormat="1" x14ac:dyDescent="0.25">
      <c r="C47" s="11">
        <v>7</v>
      </c>
      <c r="D47" s="35" t="str">
        <f>CONCATENATE(FIXED(MIN(EGSnrc_over_Mean!D47,Geant4_over_Mean!D47,Penelope_over_Mean!D47,MCNP_over_Mean!D47),3)," - ", FIXED(MAX(EGSnrc_over_Mean!D47,Geant4_over_Mean!D47,Penelope_over_Mean!D47,MCNP_over_Mean!D47),3))</f>
        <v>0.993 - 1.012</v>
      </c>
      <c r="E47" s="15"/>
      <c r="F47" s="35" t="str">
        <f>CONCATENATE(FIXED(MIN(EGSnrc_over_Mean!F47,Geant4_over_Mean!F47,Penelope_over_Mean!F47,MCNP_over_Mean!F47),3)," - ", FIXED(MAX(EGSnrc_over_Mean!F47,Geant4_over_Mean!F47,Penelope_over_Mean!F47,MCNP_over_Mean!F47),3))</f>
        <v>0.993 - 1.012</v>
      </c>
      <c r="G47" s="15"/>
      <c r="I47" s="11">
        <v>7</v>
      </c>
      <c r="J47" s="35" t="str">
        <f>CONCATENATE(FIXED(MIN(EGSnrc_over_Mean!J47,Geant4_over_Mean!J47,Penelope_over_Mean!J47,MCNP_over_Mean!J47),3)," - ", FIXED(MAX(EGSnrc_over_Mean!J47,Geant4_over_Mean!J47,Penelope_over_Mean!J47,MCNP_over_Mean!J47),3))</f>
        <v>0.992 - 1.008</v>
      </c>
      <c r="K47" s="15"/>
      <c r="L47" s="35" t="str">
        <f>CONCATENATE(FIXED(MIN(EGSnrc_over_Mean!L47,Geant4_over_Mean!L47,Penelope_over_Mean!L47,MCNP_over_Mean!L47),3)," - ", FIXED(MAX(EGSnrc_over_Mean!L47,Geant4_over_Mean!L47,Penelope_over_Mean!L47,MCNP_over_Mean!L47),3))</f>
        <v>0.993 - 1.012</v>
      </c>
      <c r="M47" s="15"/>
      <c r="Q47" s="12"/>
      <c r="R47" s="11" t="s">
        <v>3</v>
      </c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I48" s="11"/>
      <c r="Q48" s="12"/>
      <c r="R48" s="11" t="s">
        <v>17</v>
      </c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11" t="s">
        <v>3</v>
      </c>
      <c r="F49" s="11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/>
      <c r="T49" s="11" t="s">
        <v>6</v>
      </c>
      <c r="U49" s="11"/>
      <c r="W49" s="11" t="s">
        <v>13</v>
      </c>
      <c r="X49" s="11" t="s">
        <v>6</v>
      </c>
      <c r="Y49" s="11"/>
      <c r="Z49" s="11" t="s">
        <v>6</v>
      </c>
      <c r="AA49" s="11"/>
    </row>
    <row r="50" spans="3:27" s="10" customFormat="1" x14ac:dyDescent="0.25">
      <c r="C50" s="12"/>
      <c r="D50" s="11" t="s">
        <v>15</v>
      </c>
      <c r="F50" s="11" t="s">
        <v>15</v>
      </c>
      <c r="I50" s="12"/>
      <c r="J50" s="11" t="s">
        <v>15</v>
      </c>
      <c r="L50" s="11" t="s">
        <v>15</v>
      </c>
      <c r="Q50" s="11">
        <v>1</v>
      </c>
      <c r="R50" s="35" t="str">
        <f>CONCATENATE(FIXED(MIN(EGSnrc_over_Mean!R50,Geant4_over_Mean!R50,Penelope_over_Mean!R50,MCNP_over_Mean!R50),3)," - ", FIXED(MAX(EGSnrc_over_Mean!R50,Geant4_over_Mean!R50,Penelope_over_Mean!R50,MCNP_over_Mean!R50),3))</f>
        <v>0.996 - 1.003</v>
      </c>
      <c r="S50" s="15"/>
      <c r="T50" s="35" t="str">
        <f>CONCATENATE(FIXED(MIN(EGSnrc_over_Mean!T50,Geant4_over_Mean!T50,Penelope_over_Mean!T50,MCNP_over_Mean!T50),3)," - ", FIXED(MAX(EGSnrc_over_Mean!T50,Geant4_over_Mean!T50,Penelope_over_Mean!T50,MCNP_over_Mean!T50),3))</f>
        <v>0.996 - 1.003</v>
      </c>
      <c r="U50" s="15"/>
      <c r="W50" s="11">
        <v>1</v>
      </c>
      <c r="X50" s="35" t="str">
        <f>CONCATENATE(FIXED(MIN(EGSnrc_over_Mean!X50,Geant4_over_Mean!X50,Penelope_over_Mean!X50,MCNP_over_Mean!X50),3)," - ", FIXED(MAX(EGSnrc_over_Mean!X50,Geant4_over_Mean!X50,Penelope_over_Mean!X50,MCNP_over_Mean!X50),3))</f>
        <v>0.997 - 1.004</v>
      </c>
      <c r="Y50" s="15"/>
      <c r="Z50" s="35" t="str">
        <f>CONCATENATE(FIXED(MIN(EGSnrc_over_Mean!Z50,Geant4_over_Mean!Z50,Penelope_over_Mean!Z50,MCNP_over_Mean!Z50),3)," - ", FIXED(MAX(EGSnrc_over_Mean!Z50,Geant4_over_Mean!Z50,Penelope_over_Mean!Z50,MCNP_over_Mean!Z50),3))</f>
        <v>0.998 - 1.003</v>
      </c>
      <c r="AA50" s="15"/>
    </row>
    <row r="51" spans="3:27" s="10" customFormat="1" x14ac:dyDescent="0.25">
      <c r="C51" s="11" t="s">
        <v>13</v>
      </c>
      <c r="D51" s="11" t="s">
        <v>6</v>
      </c>
      <c r="E51" s="11"/>
      <c r="F51" s="11" t="s">
        <v>6</v>
      </c>
      <c r="G51" s="11"/>
      <c r="I51" s="11" t="s">
        <v>13</v>
      </c>
      <c r="J51" s="11" t="s">
        <v>6</v>
      </c>
      <c r="K51" s="11"/>
      <c r="L51" s="11" t="s">
        <v>6</v>
      </c>
      <c r="M51" s="11"/>
      <c r="Q51" s="11">
        <v>2</v>
      </c>
      <c r="R51" s="35" t="str">
        <f>CONCATENATE(FIXED(MIN(EGSnrc_over_Mean!R51,Geant4_over_Mean!R51,Penelope_over_Mean!R51,MCNP_over_Mean!R51),3)," - ", FIXED(MAX(EGSnrc_over_Mean!R51,Geant4_over_Mean!R51,Penelope_over_Mean!R51,MCNP_over_Mean!R51),3))</f>
        <v>0.996 - 1.003</v>
      </c>
      <c r="S51" s="15"/>
      <c r="T51" s="35" t="str">
        <f>CONCATENATE(FIXED(MIN(EGSnrc_over_Mean!T51,Geant4_over_Mean!T51,Penelope_over_Mean!T51,MCNP_over_Mean!T51),3)," - ", FIXED(MAX(EGSnrc_over_Mean!T51,Geant4_over_Mean!T51,Penelope_over_Mean!T51,MCNP_over_Mean!T51),3))</f>
        <v>0.996 - 1.004</v>
      </c>
      <c r="U51" s="15"/>
      <c r="W51" s="11">
        <v>2</v>
      </c>
      <c r="X51" s="35" t="str">
        <f>CONCATENATE(FIXED(MIN(EGSnrc_over_Mean!X51,Geant4_over_Mean!X51,Penelope_over_Mean!X51,MCNP_over_Mean!X51),3)," - ", FIXED(MAX(EGSnrc_over_Mean!X51,Geant4_over_Mean!X51,Penelope_over_Mean!X51,MCNP_over_Mean!X51),3))</f>
        <v>0.999 - 1.002</v>
      </c>
      <c r="Y51" s="15"/>
      <c r="Z51" s="35" t="str">
        <f>CONCATENATE(FIXED(MIN(EGSnrc_over_Mean!Z51,Geant4_over_Mean!Z51,Penelope_over_Mean!Z51,MCNP_over_Mean!Z51),3)," - ", FIXED(MAX(EGSnrc_over_Mean!Z51,Geant4_over_Mean!Z51,Penelope_over_Mean!Z51,MCNP_over_Mean!Z51),3))</f>
        <v>0.999 - 1.002</v>
      </c>
      <c r="AA51" s="15"/>
    </row>
    <row r="52" spans="3:27" s="10" customFormat="1" x14ac:dyDescent="0.25">
      <c r="C52" s="11">
        <v>1</v>
      </c>
      <c r="D52" s="35" t="str">
        <f>CONCATENATE(FIXED(MIN(EGSnrc_over_Mean!D52,Geant4_over_Mean!D52,Penelope_over_Mean!D52,MCNP_over_Mean!D52),3)," - ", FIXED(MAX(EGSnrc_over_Mean!D52,Geant4_over_Mean!D52,Penelope_over_Mean!D52,MCNP_over_Mean!D52),3))</f>
        <v>0.995 - 1.008</v>
      </c>
      <c r="E52" s="15"/>
      <c r="F52" s="35" t="str">
        <f>CONCATENATE(FIXED(MIN(EGSnrc_over_Mean!F52,Geant4_over_Mean!F52,Penelope_over_Mean!F52,MCNP_over_Mean!F52),3)," - ", FIXED(MAX(EGSnrc_over_Mean!F52,Geant4_over_Mean!F52,Penelope_over_Mean!F52,MCNP_over_Mean!F52),3))</f>
        <v>0.988 - 1.007</v>
      </c>
      <c r="G52" s="15"/>
      <c r="I52" s="11">
        <v>1</v>
      </c>
      <c r="J52" s="35" t="str">
        <f>CONCATENATE(FIXED(MIN(EGSnrc_over_Mean!J52,Geant4_over_Mean!J52,Penelope_over_Mean!J52,MCNP_over_Mean!J52),3)," - ", FIXED(MAX(EGSnrc_over_Mean!J52,Geant4_over_Mean!J52,Penelope_over_Mean!J52,MCNP_over_Mean!J52),3))</f>
        <v>0.991 - 1.007</v>
      </c>
      <c r="K52" s="15"/>
      <c r="L52" s="35" t="str">
        <f>CONCATENATE(FIXED(MIN(EGSnrc_over_Mean!L52,Geant4_over_Mean!L52,Penelope_over_Mean!L52,MCNP_over_Mean!L52),3)," - ", FIXED(MAX(EGSnrc_over_Mean!L52,Geant4_over_Mean!L52,Penelope_over_Mean!L52,MCNP_over_Mean!L52),3))</f>
        <v>0.989 - 1.010</v>
      </c>
      <c r="M52" s="15"/>
      <c r="Q52" s="11">
        <v>3</v>
      </c>
      <c r="R52" s="35" t="str">
        <f>CONCATENATE(FIXED(MIN(EGSnrc_over_Mean!R52,Geant4_over_Mean!R52,Penelope_over_Mean!R52,MCNP_over_Mean!R52),3)," - ", FIXED(MAX(EGSnrc_over_Mean!R52,Geant4_over_Mean!R52,Penelope_over_Mean!R52,MCNP_over_Mean!R52),3))</f>
        <v>0.996 - 1.003</v>
      </c>
      <c r="S52" s="15"/>
      <c r="T52" s="35" t="str">
        <f>CONCATENATE(FIXED(MIN(EGSnrc_over_Mean!T52,Geant4_over_Mean!T52,Penelope_over_Mean!T52,MCNP_over_Mean!T52),3)," - ", FIXED(MAX(EGSnrc_over_Mean!T52,Geant4_over_Mean!T52,Penelope_over_Mean!T52,MCNP_over_Mean!T52),3))</f>
        <v>0.996 - 1.004</v>
      </c>
      <c r="U52" s="15"/>
      <c r="W52" s="11">
        <v>3</v>
      </c>
      <c r="X52" s="35" t="str">
        <f>CONCATENATE(FIXED(MIN(EGSnrc_over_Mean!X52,Geant4_over_Mean!X52,Penelope_over_Mean!X52,MCNP_over_Mean!X52),3)," - ", FIXED(MAX(EGSnrc_over_Mean!X52,Geant4_over_Mean!X52,Penelope_over_Mean!X52,MCNP_over_Mean!X52),3))</f>
        <v>0.999 - 1.001</v>
      </c>
      <c r="Y52" s="15"/>
      <c r="Z52" s="35" t="str">
        <f>CONCATENATE(FIXED(MIN(EGSnrc_over_Mean!Z52,Geant4_over_Mean!Z52,Penelope_over_Mean!Z52,MCNP_over_Mean!Z52),3)," - ", FIXED(MAX(EGSnrc_over_Mean!Z52,Geant4_over_Mean!Z52,Penelope_over_Mean!Z52,MCNP_over_Mean!Z52),3))</f>
        <v>0.998 - 1.003</v>
      </c>
      <c r="AA52" s="15"/>
    </row>
    <row r="53" spans="3:27" s="10" customFormat="1" x14ac:dyDescent="0.25">
      <c r="C53" s="11">
        <v>2</v>
      </c>
      <c r="D53" s="35" t="str">
        <f>CONCATENATE(FIXED(MIN(EGSnrc_over_Mean!D53,Geant4_over_Mean!D53,Penelope_over_Mean!D53,MCNP_over_Mean!D53),3)," - ", FIXED(MAX(EGSnrc_over_Mean!D53,Geant4_over_Mean!D53,Penelope_over_Mean!D53,MCNP_over_Mean!D53),3))</f>
        <v>0.997 - 1.004</v>
      </c>
      <c r="E53" s="15"/>
      <c r="F53" s="35" t="str">
        <f>CONCATENATE(FIXED(MIN(EGSnrc_over_Mean!F53,Geant4_over_Mean!F53,Penelope_over_Mean!F53,MCNP_over_Mean!F53),3)," - ", FIXED(MAX(EGSnrc_over_Mean!F53,Geant4_over_Mean!F53,Penelope_over_Mean!F53,MCNP_over_Mean!F53),3))</f>
        <v>0.991 - 1.005</v>
      </c>
      <c r="G53" s="15"/>
      <c r="I53" s="11">
        <v>2</v>
      </c>
      <c r="J53" s="35" t="str">
        <f>CONCATENATE(FIXED(MIN(EGSnrc_over_Mean!J53,Geant4_over_Mean!J53,Penelope_over_Mean!J53,MCNP_over_Mean!J53),3)," - ", FIXED(MAX(EGSnrc_over_Mean!J53,Geant4_over_Mean!J53,Penelope_over_Mean!J53,MCNP_over_Mean!J53),3))</f>
        <v>0.994 - 1.006</v>
      </c>
      <c r="K53" s="15"/>
      <c r="L53" s="35" t="str">
        <f>CONCATENATE(FIXED(MIN(EGSnrc_over_Mean!L53,Geant4_over_Mean!L53,Penelope_over_Mean!L53,MCNP_over_Mean!L53),3)," - ", FIXED(MAX(EGSnrc_over_Mean!L53,Geant4_over_Mean!L53,Penelope_over_Mean!L53,MCNP_over_Mean!L53),3))</f>
        <v>0.992 - 1.010</v>
      </c>
      <c r="M53" s="15"/>
      <c r="Q53" s="11">
        <v>4</v>
      </c>
      <c r="R53" s="35" t="str">
        <f>CONCATENATE(FIXED(MIN(EGSnrc_over_Mean!R53,Geant4_over_Mean!R53,Penelope_over_Mean!R53,MCNP_over_Mean!R53),3)," - ", FIXED(MAX(EGSnrc_over_Mean!R53,Geant4_over_Mean!R53,Penelope_over_Mean!R53,MCNP_over_Mean!R53),3))</f>
        <v>0.996 - 1.003</v>
      </c>
      <c r="S53" s="15"/>
      <c r="T53" s="35" t="str">
        <f>CONCATENATE(FIXED(MIN(EGSnrc_over_Mean!T53,Geant4_over_Mean!T53,Penelope_over_Mean!T53,MCNP_over_Mean!T53),3)," - ", FIXED(MAX(EGSnrc_over_Mean!T53,Geant4_over_Mean!T53,Penelope_over_Mean!T53,MCNP_over_Mean!T53),3))</f>
        <v>0.996 - 1.003</v>
      </c>
      <c r="U53" s="15"/>
      <c r="W53" s="11">
        <v>4</v>
      </c>
      <c r="X53" s="35" t="str">
        <f>CONCATENATE(FIXED(MIN(EGSnrc_over_Mean!X53,Geant4_over_Mean!X53,Penelope_over_Mean!X53,MCNP_over_Mean!X53),3)," - ", FIXED(MAX(EGSnrc_over_Mean!X53,Geant4_over_Mean!X53,Penelope_over_Mean!X53,MCNP_over_Mean!X53),3))</f>
        <v>0.999 - 1.002</v>
      </c>
      <c r="Y53" s="15"/>
      <c r="Z53" s="35" t="str">
        <f>CONCATENATE(FIXED(MIN(EGSnrc_over_Mean!Z53,Geant4_over_Mean!Z53,Penelope_over_Mean!Z53,MCNP_over_Mean!Z53),3)," - ", FIXED(MAX(EGSnrc_over_Mean!Z53,Geant4_over_Mean!Z53,Penelope_over_Mean!Z53,MCNP_over_Mean!Z53),3))</f>
        <v>0.999 - 1.001</v>
      </c>
      <c r="AA53" s="15"/>
    </row>
    <row r="54" spans="3:27" s="10" customFormat="1" x14ac:dyDescent="0.25">
      <c r="C54" s="11">
        <v>3</v>
      </c>
      <c r="D54" s="35" t="str">
        <f>CONCATENATE(FIXED(MIN(EGSnrc_over_Mean!D54,Geant4_over_Mean!D54,Penelope_over_Mean!D54,MCNP_over_Mean!D54),3)," - ", FIXED(MAX(EGSnrc_over_Mean!D54,Geant4_over_Mean!D54,Penelope_over_Mean!D54,MCNP_over_Mean!D54),3))</f>
        <v>0.997 - 1.006</v>
      </c>
      <c r="E54" s="15"/>
      <c r="F54" s="35" t="str">
        <f>CONCATENATE(FIXED(MIN(EGSnrc_over_Mean!F54,Geant4_over_Mean!F54,Penelope_over_Mean!F54,MCNP_over_Mean!F54),3)," - ", FIXED(MAX(EGSnrc_over_Mean!F54,Geant4_over_Mean!F54,Penelope_over_Mean!F54,MCNP_over_Mean!F54),3))</f>
        <v>0.992 - 1.006</v>
      </c>
      <c r="G54" s="15"/>
      <c r="I54" s="11">
        <v>3</v>
      </c>
      <c r="J54" s="35" t="str">
        <f>CONCATENATE(FIXED(MIN(EGSnrc_over_Mean!J54,Geant4_over_Mean!J54,Penelope_over_Mean!J54,MCNP_over_Mean!J54),3)," - ", FIXED(MAX(EGSnrc_over_Mean!J54,Geant4_over_Mean!J54,Penelope_over_Mean!J54,MCNP_over_Mean!J54),3))</f>
        <v>0.995 - 1.006</v>
      </c>
      <c r="K54" s="15"/>
      <c r="L54" s="35" t="str">
        <f>CONCATENATE(FIXED(MIN(EGSnrc_over_Mean!L54,Geant4_over_Mean!L54,Penelope_over_Mean!L54,MCNP_over_Mean!L54),3)," - ", FIXED(MAX(EGSnrc_over_Mean!L54,Geant4_over_Mean!L54,Penelope_over_Mean!L54,MCNP_over_Mean!L54),3))</f>
        <v>0.994 - 1.010</v>
      </c>
      <c r="M54" s="15"/>
      <c r="Q54" s="11">
        <v>5</v>
      </c>
      <c r="R54" s="35" t="str">
        <f>CONCATENATE(FIXED(MIN(EGSnrc_over_Mean!R54,Geant4_over_Mean!R54,Penelope_over_Mean!R54,MCNP_over_Mean!R54),3)," - ", FIXED(MAX(EGSnrc_over_Mean!R54,Geant4_over_Mean!R54,Penelope_over_Mean!R54,MCNP_over_Mean!R54),3))</f>
        <v>0.996 - 1.003</v>
      </c>
      <c r="S54" s="15"/>
      <c r="T54" s="35" t="str">
        <f>CONCATENATE(FIXED(MIN(EGSnrc_over_Mean!T54,Geant4_over_Mean!T54,Penelope_over_Mean!T54,MCNP_over_Mean!T54),3)," - ", FIXED(MAX(EGSnrc_over_Mean!T54,Geant4_over_Mean!T54,Penelope_over_Mean!T54,MCNP_over_Mean!T54),3))</f>
        <v>0.995 - 1.003</v>
      </c>
      <c r="U54" s="15"/>
      <c r="W54" s="11">
        <v>5</v>
      </c>
      <c r="X54" s="35" t="str">
        <f>CONCATENATE(FIXED(MIN(EGSnrc_over_Mean!X54,Geant4_over_Mean!X54,Penelope_over_Mean!X54,MCNP_over_Mean!X54),3)," - ", FIXED(MAX(EGSnrc_over_Mean!X54,Geant4_over_Mean!X54,Penelope_over_Mean!X54,MCNP_over_Mean!X54),3))</f>
        <v>0.999 - 1.003</v>
      </c>
      <c r="Y54" s="15"/>
      <c r="Z54" s="35" t="str">
        <f>CONCATENATE(FIXED(MIN(EGSnrc_over_Mean!Z54,Geant4_over_Mean!Z54,Penelope_over_Mean!Z54,MCNP_over_Mean!Z54),3)," - ", FIXED(MAX(EGSnrc_over_Mean!Z54,Geant4_over_Mean!Z54,Penelope_over_Mean!Z54,MCNP_over_Mean!Z54),3))</f>
        <v>0.999 - 1.003</v>
      </c>
      <c r="AA54" s="15"/>
    </row>
    <row r="55" spans="3:27" s="10" customFormat="1" x14ac:dyDescent="0.25">
      <c r="C55" s="11">
        <v>4</v>
      </c>
      <c r="D55" s="35" t="str">
        <f>CONCATENATE(FIXED(MIN(EGSnrc_over_Mean!D55,Geant4_over_Mean!D55,Penelope_over_Mean!D55,MCNP_over_Mean!D55),3)," - ", FIXED(MAX(EGSnrc_over_Mean!D55,Geant4_over_Mean!D55,Penelope_over_Mean!D55,MCNP_over_Mean!D55),3))</f>
        <v>0.998 - 1.004</v>
      </c>
      <c r="E55" s="15"/>
      <c r="F55" s="35" t="str">
        <f>CONCATENATE(FIXED(MIN(EGSnrc_over_Mean!F55,Geant4_over_Mean!F55,Penelope_over_Mean!F55,MCNP_over_Mean!F55),3)," - ", FIXED(MAX(EGSnrc_over_Mean!F55,Geant4_over_Mean!F55,Penelope_over_Mean!F55,MCNP_over_Mean!F55),3))</f>
        <v>0.995 - 1.003</v>
      </c>
      <c r="G55" s="15"/>
      <c r="I55" s="11">
        <v>4</v>
      </c>
      <c r="J55" s="35" t="str">
        <f>CONCATENATE(FIXED(MIN(EGSnrc_over_Mean!J55,Geant4_over_Mean!J55,Penelope_over_Mean!J55,MCNP_over_Mean!J55),3)," - ", FIXED(MAX(EGSnrc_over_Mean!J55,Geant4_over_Mean!J55,Penelope_over_Mean!J55,MCNP_over_Mean!J55),3))</f>
        <v>0.994 - 1.006</v>
      </c>
      <c r="K55" s="15"/>
      <c r="L55" s="35" t="str">
        <f>CONCATENATE(FIXED(MIN(EGSnrc_over_Mean!L55,Geant4_over_Mean!L55,Penelope_over_Mean!L55,MCNP_over_Mean!L55),3)," - ", FIXED(MAX(EGSnrc_over_Mean!L55,Geant4_over_Mean!L55,Penelope_over_Mean!L55,MCNP_over_Mean!L55),3))</f>
        <v>0.995 - 1.008</v>
      </c>
      <c r="M55" s="15"/>
      <c r="Q55" s="11">
        <v>6</v>
      </c>
      <c r="R55" s="35" t="str">
        <f>CONCATENATE(FIXED(MIN(EGSnrc_over_Mean!R55,Geant4_over_Mean!R55,Penelope_over_Mean!R55,MCNP_over_Mean!R55),3)," - ", FIXED(MAX(EGSnrc_over_Mean!R55,Geant4_over_Mean!R55,Penelope_over_Mean!R55,MCNP_over_Mean!R55),3))</f>
        <v>0.996 - 1.003</v>
      </c>
      <c r="S55" s="15"/>
      <c r="T55" s="35" t="str">
        <f>CONCATENATE(FIXED(MIN(EGSnrc_over_Mean!T55,Geant4_over_Mean!T55,Penelope_over_Mean!T55,MCNP_over_Mean!T55),3)," - ", FIXED(MAX(EGSnrc_over_Mean!T55,Geant4_over_Mean!T55,Penelope_over_Mean!T55,MCNP_over_Mean!T55),3))</f>
        <v>0.995 - 1.003</v>
      </c>
      <c r="U55" s="15"/>
      <c r="W55" s="11">
        <v>6</v>
      </c>
      <c r="X55" s="35" t="str">
        <f>CONCATENATE(FIXED(MIN(EGSnrc_over_Mean!X55,Geant4_over_Mean!X55,Penelope_over_Mean!X55,MCNP_over_Mean!X55),3)," - ", FIXED(MAX(EGSnrc_over_Mean!X55,Geant4_over_Mean!X55,Penelope_over_Mean!X55,MCNP_over_Mean!X55),3))</f>
        <v>0.998 - 1.002</v>
      </c>
      <c r="Y55" s="15"/>
      <c r="Z55" s="35" t="str">
        <f>CONCATENATE(FIXED(MIN(EGSnrc_over_Mean!Z55,Geant4_over_Mean!Z55,Penelope_over_Mean!Z55,MCNP_over_Mean!Z55),3)," - ", FIXED(MAX(EGSnrc_over_Mean!Z55,Geant4_over_Mean!Z55,Penelope_over_Mean!Z55,MCNP_over_Mean!Z55),3))</f>
        <v>0.998 - 1.002</v>
      </c>
      <c r="AA55" s="15"/>
    </row>
    <row r="56" spans="3:27" s="10" customFormat="1" x14ac:dyDescent="0.25">
      <c r="C56" s="11">
        <v>5</v>
      </c>
      <c r="D56" s="35" t="str">
        <f>CONCATENATE(FIXED(MIN(EGSnrc_over_Mean!D56,Geant4_over_Mean!D56,Penelope_over_Mean!D56,MCNP_over_Mean!D56),3)," - ", FIXED(MAX(EGSnrc_over_Mean!D56,Geant4_over_Mean!D56,Penelope_over_Mean!D56,MCNP_over_Mean!D56),3))</f>
        <v>0.996 - 1.005</v>
      </c>
      <c r="E56" s="15"/>
      <c r="F56" s="35" t="str">
        <f>CONCATENATE(FIXED(MIN(EGSnrc_over_Mean!F56,Geant4_over_Mean!F56,Penelope_over_Mean!F56,MCNP_over_Mean!F56),3)," - ", FIXED(MAX(EGSnrc_over_Mean!F56,Geant4_over_Mean!F56,Penelope_over_Mean!F56,MCNP_over_Mean!F56),3))</f>
        <v>0.994 - 1.005</v>
      </c>
      <c r="G56" s="15"/>
      <c r="I56" s="11">
        <v>5</v>
      </c>
      <c r="J56" s="35" t="str">
        <f>CONCATENATE(FIXED(MIN(EGSnrc_over_Mean!J56,Geant4_over_Mean!J56,Penelope_over_Mean!J56,MCNP_over_Mean!J56),3)," - ", FIXED(MAX(EGSnrc_over_Mean!J56,Geant4_over_Mean!J56,Penelope_over_Mean!J56,MCNP_over_Mean!J56),3))</f>
        <v>0.994 - 1.005</v>
      </c>
      <c r="K56" s="15"/>
      <c r="L56" s="35" t="str">
        <f>CONCATENATE(FIXED(MIN(EGSnrc_over_Mean!L56,Geant4_over_Mean!L56,Penelope_over_Mean!L56,MCNP_over_Mean!L56),3)," - ", FIXED(MAX(EGSnrc_over_Mean!L56,Geant4_over_Mean!L56,Penelope_over_Mean!L56,MCNP_over_Mean!L56),3))</f>
        <v>0.988 - 1.010</v>
      </c>
      <c r="M56" s="15"/>
      <c r="Q56" s="11">
        <v>7</v>
      </c>
      <c r="R56" s="35" t="str">
        <f>CONCATENATE(FIXED(MIN(EGSnrc_over_Mean!R56,Geant4_over_Mean!R56,Penelope_over_Mean!R56,MCNP_over_Mean!R56),3)," - ", FIXED(MAX(EGSnrc_over_Mean!R56,Geant4_over_Mean!R56,Penelope_over_Mean!R56,MCNP_over_Mean!R56),3))</f>
        <v>0.996 - 1.003</v>
      </c>
      <c r="S56" s="15"/>
      <c r="T56" s="35" t="str">
        <f>CONCATENATE(FIXED(MIN(EGSnrc_over_Mean!T56,Geant4_over_Mean!T56,Penelope_over_Mean!T56,MCNP_over_Mean!T56),3)," - ", FIXED(MAX(EGSnrc_over_Mean!T56,Geant4_over_Mean!T56,Penelope_over_Mean!T56,MCNP_over_Mean!T56),3))</f>
        <v>0.995 - 1.003</v>
      </c>
      <c r="U56" s="15"/>
      <c r="W56" s="11">
        <v>7</v>
      </c>
      <c r="X56" s="35" t="str">
        <f>CONCATENATE(FIXED(MIN(EGSnrc_over_Mean!X56,Geant4_over_Mean!X56,Penelope_over_Mean!X56,MCNP_over_Mean!X56),3)," - ", FIXED(MAX(EGSnrc_over_Mean!X56,Geant4_over_Mean!X56,Penelope_over_Mean!X56,MCNP_over_Mean!X56),3))</f>
        <v>0.998 - 1.003</v>
      </c>
      <c r="Y56" s="15"/>
      <c r="Z56" s="35" t="str">
        <f>CONCATENATE(FIXED(MIN(EGSnrc_over_Mean!Z56,Geant4_over_Mean!Z56,Penelope_over_Mean!Z56,MCNP_over_Mean!Z56),3)," - ", FIXED(MAX(EGSnrc_over_Mean!Z56,Geant4_over_Mean!Z56,Penelope_over_Mean!Z56,MCNP_over_Mean!Z56),3))</f>
        <v>0.997 - 1.003</v>
      </c>
      <c r="AA56" s="15"/>
    </row>
    <row r="57" spans="3:27" s="10" customFormat="1" x14ac:dyDescent="0.25">
      <c r="C57" s="11">
        <v>6</v>
      </c>
      <c r="D57" s="35" t="str">
        <f>CONCATENATE(FIXED(MIN(EGSnrc_over_Mean!D57,Geant4_over_Mean!D57,Penelope_over_Mean!D57,MCNP_over_Mean!D57),3)," - ", FIXED(MAX(EGSnrc_over_Mean!D57,Geant4_over_Mean!D57,Penelope_over_Mean!D57,MCNP_over_Mean!D57),3))</f>
        <v>0.993 - 1.007</v>
      </c>
      <c r="E57" s="15"/>
      <c r="F57" s="35" t="str">
        <f>CONCATENATE(FIXED(MIN(EGSnrc_over_Mean!F57,Geant4_over_Mean!F57,Penelope_over_Mean!F57,MCNP_over_Mean!F57),3)," - ", FIXED(MAX(EGSnrc_over_Mean!F57,Geant4_over_Mean!F57,Penelope_over_Mean!F57,MCNP_over_Mean!F57),3))</f>
        <v>0.993 - 1.007</v>
      </c>
      <c r="G57" s="15"/>
      <c r="I57" s="11">
        <v>6</v>
      </c>
      <c r="J57" s="35" t="str">
        <f>CONCATENATE(FIXED(MIN(EGSnrc_over_Mean!J57,Geant4_over_Mean!J57,Penelope_over_Mean!J57,MCNP_over_Mean!J57),3)," - ", FIXED(MAX(EGSnrc_over_Mean!J57,Geant4_over_Mean!J57,Penelope_over_Mean!J57,MCNP_over_Mean!J57),3))</f>
        <v>0.995 - 1.007</v>
      </c>
      <c r="K57" s="15"/>
      <c r="L57" s="35" t="str">
        <f>CONCATENATE(FIXED(MIN(EGSnrc_over_Mean!L57,Geant4_over_Mean!L57,Penelope_over_Mean!L57,MCNP_over_Mean!L57),3)," - ", FIXED(MAX(EGSnrc_over_Mean!L57,Geant4_over_Mean!L57,Penelope_over_Mean!L57,MCNP_over_Mean!L57),3))</f>
        <v>0.995 - 1.008</v>
      </c>
      <c r="M57" s="15"/>
      <c r="Q57" s="12"/>
      <c r="W57" s="12"/>
    </row>
    <row r="58" spans="3:27" s="10" customFormat="1" x14ac:dyDescent="0.25">
      <c r="C58" s="11">
        <v>7</v>
      </c>
      <c r="D58" s="35" t="str">
        <f>CONCATENATE(FIXED(MIN(EGSnrc_over_Mean!D58,Geant4_over_Mean!D58,Penelope_over_Mean!D58,MCNP_over_Mean!D58),3)," - ", FIXED(MAX(EGSnrc_over_Mean!D58,Geant4_over_Mean!D58,Penelope_over_Mean!D58,MCNP_over_Mean!D58),3))</f>
        <v>0.995 - 1.005</v>
      </c>
      <c r="E58" s="15"/>
      <c r="F58" s="35" t="str">
        <f>CONCATENATE(FIXED(MIN(EGSnrc_over_Mean!F58,Geant4_over_Mean!F58,Penelope_over_Mean!F58,MCNP_over_Mean!F58),3)," - ", FIXED(MAX(EGSnrc_over_Mean!F58,Geant4_over_Mean!F58,Penelope_over_Mean!F58,MCNP_over_Mean!F58),3))</f>
        <v>0.990 - 1.010</v>
      </c>
      <c r="G58" s="15"/>
      <c r="I58" s="11">
        <v>7</v>
      </c>
      <c r="J58" s="35" t="str">
        <f>CONCATENATE(FIXED(MIN(EGSnrc_over_Mean!J58,Geant4_over_Mean!J58,Penelope_over_Mean!J58,MCNP_over_Mean!J58),3)," - ", FIXED(MAX(EGSnrc_over_Mean!J58,Geant4_over_Mean!J58,Penelope_over_Mean!J58,MCNP_over_Mean!J58),3))</f>
        <v>0.997 - 1.005</v>
      </c>
      <c r="K58" s="15"/>
      <c r="L58" s="35" t="str">
        <f>CONCATENATE(FIXED(MIN(EGSnrc_over_Mean!L58,Geant4_over_Mean!L58,Penelope_over_Mean!L58,MCNP_over_Mean!L58),3)," - ", FIXED(MAX(EGSnrc_over_Mean!L58,Geant4_over_Mean!L58,Penelope_over_Mean!L58,MCNP_over_Mean!L58),3))</f>
        <v>0.991 - 1.009</v>
      </c>
      <c r="M58" s="15"/>
      <c r="Q58" s="12"/>
      <c r="W58" s="12"/>
    </row>
    <row r="59" spans="3:27" s="10" customFormat="1" x14ac:dyDescent="0.25">
      <c r="C59" s="12"/>
      <c r="I59" s="12"/>
      <c r="Q59" s="12"/>
      <c r="W59" s="12"/>
    </row>
    <row r="60" spans="3:27" s="10" customFormat="1" x14ac:dyDescent="0.25">
      <c r="C60" s="12"/>
      <c r="D60" s="11" t="s">
        <v>3</v>
      </c>
      <c r="F60" s="11" t="s">
        <v>4</v>
      </c>
      <c r="I60" s="12"/>
      <c r="J60" s="11" t="s">
        <v>3</v>
      </c>
      <c r="L60" s="11" t="s">
        <v>4</v>
      </c>
      <c r="Q60" s="12"/>
      <c r="W60" s="12"/>
    </row>
    <row r="61" spans="3:27" s="10" customFormat="1" x14ac:dyDescent="0.25">
      <c r="C61" s="12"/>
      <c r="D61" s="11" t="s">
        <v>16</v>
      </c>
      <c r="F61" s="11" t="s">
        <v>16</v>
      </c>
      <c r="I61" s="12"/>
      <c r="J61" s="11" t="s">
        <v>16</v>
      </c>
      <c r="L61" s="11" t="s">
        <v>16</v>
      </c>
      <c r="Q61" s="12"/>
      <c r="W61" s="12"/>
    </row>
    <row r="62" spans="3:27" s="10" customFormat="1" x14ac:dyDescent="0.25">
      <c r="C62" s="11" t="s">
        <v>13</v>
      </c>
      <c r="D62" s="11" t="s">
        <v>6</v>
      </c>
      <c r="E62" s="11"/>
      <c r="F62" s="11" t="s">
        <v>6</v>
      </c>
      <c r="G62" s="11"/>
      <c r="I62" s="11" t="s">
        <v>13</v>
      </c>
      <c r="J62" s="11" t="s">
        <v>6</v>
      </c>
      <c r="K62" s="11"/>
      <c r="L62" s="11" t="s">
        <v>6</v>
      </c>
      <c r="M62" s="11"/>
      <c r="Q62" s="12"/>
      <c r="W62" s="12"/>
    </row>
    <row r="63" spans="3:27" s="10" customFormat="1" x14ac:dyDescent="0.25">
      <c r="C63" s="11">
        <v>1</v>
      </c>
      <c r="D63" s="35" t="str">
        <f>CONCATENATE(FIXED(MIN(EGSnrc_over_Mean!D63,Geant4_over_Mean!D63,Penelope_over_Mean!D63,MCNP_over_Mean!D63),3)," - ", FIXED(MAX(EGSnrc_over_Mean!D63,Geant4_over_Mean!D63,Penelope_over_Mean!D63,MCNP_over_Mean!D63),3))</f>
        <v>0.985 - 1.018</v>
      </c>
      <c r="E63" s="15"/>
      <c r="F63" s="35" t="str">
        <f>CONCATENATE(FIXED(MIN(EGSnrc_over_Mean!F63,Geant4_over_Mean!F63,Penelope_over_Mean!F63,MCNP_over_Mean!F63),3)," - ", FIXED(MAX(EGSnrc_over_Mean!F63,Geant4_over_Mean!F63,Penelope_over_Mean!F63,MCNP_over_Mean!F63),3))</f>
        <v>0.996 - 1.006</v>
      </c>
      <c r="G63" s="15"/>
      <c r="I63" s="11">
        <v>1</v>
      </c>
      <c r="J63" s="35" t="str">
        <f>CONCATENATE(FIXED(MIN(EGSnrc_over_Mean!J63,Geant4_over_Mean!J63,Penelope_over_Mean!J63,MCNP_over_Mean!J63),3)," - ", FIXED(MAX(EGSnrc_over_Mean!J63,Geant4_over_Mean!J63,Penelope_over_Mean!J63,MCNP_over_Mean!J63),3))</f>
        <v>0.990 - 1.014</v>
      </c>
      <c r="K63" s="15"/>
      <c r="L63" s="35" t="str">
        <f>CONCATENATE(FIXED(MIN(EGSnrc_over_Mean!L63,Geant4_over_Mean!L63,Penelope_over_Mean!L63,MCNP_over_Mean!L63),3)," - ", FIXED(MAX(EGSnrc_over_Mean!L63,Geant4_over_Mean!L63,Penelope_over_Mean!L63,MCNP_over_Mean!L63),3))</f>
        <v>0.996 - 1.007</v>
      </c>
      <c r="M63" s="15"/>
      <c r="Q63" s="12"/>
      <c r="W63" s="12"/>
    </row>
    <row r="64" spans="3:27" s="10" customFormat="1" x14ac:dyDescent="0.25">
      <c r="C64" s="11">
        <v>2</v>
      </c>
      <c r="D64" s="35" t="str">
        <f>CONCATENATE(FIXED(MIN(EGSnrc_over_Mean!D64,Geant4_over_Mean!D64,Penelope_over_Mean!D64,MCNP_over_Mean!D64),3)," - ", FIXED(MAX(EGSnrc_over_Mean!D64,Geant4_over_Mean!D64,Penelope_over_Mean!D64,MCNP_over_Mean!D64),3))</f>
        <v>0.986 - 1.020</v>
      </c>
      <c r="E64" s="15"/>
      <c r="F64" s="35" t="str">
        <f>CONCATENATE(FIXED(MIN(EGSnrc_over_Mean!F64,Geant4_over_Mean!F64,Penelope_over_Mean!F64,MCNP_over_Mean!F64),3)," - ", FIXED(MAX(EGSnrc_over_Mean!F64,Geant4_over_Mean!F64,Penelope_over_Mean!F64,MCNP_over_Mean!F64),3))</f>
        <v>0.992 - 1.011</v>
      </c>
      <c r="G64" s="15"/>
      <c r="I64" s="11">
        <v>2</v>
      </c>
      <c r="J64" s="35" t="str">
        <f>CONCATENATE(FIXED(MIN(EGSnrc_over_Mean!J64,Geant4_over_Mean!J64,Penelope_over_Mean!J64,MCNP_over_Mean!J64),3)," - ", FIXED(MAX(EGSnrc_over_Mean!J64,Geant4_over_Mean!J64,Penelope_over_Mean!J64,MCNP_over_Mean!J64),3))</f>
        <v>0.987 - 1.015</v>
      </c>
      <c r="K64" s="15"/>
      <c r="L64" s="35" t="str">
        <f>CONCATENATE(FIXED(MIN(EGSnrc_over_Mean!L64,Geant4_over_Mean!L64,Penelope_over_Mean!L64,MCNP_over_Mean!L64),3)," - ", FIXED(MAX(EGSnrc_over_Mean!L64,Geant4_over_Mean!L64,Penelope_over_Mean!L64,MCNP_over_Mean!L64),3))</f>
        <v>0.991 - 1.010</v>
      </c>
      <c r="M64" s="15"/>
      <c r="Q64" s="12"/>
      <c r="W64" s="12"/>
    </row>
    <row r="65" spans="3:23" s="10" customFormat="1" x14ac:dyDescent="0.25">
      <c r="C65" s="11">
        <v>3</v>
      </c>
      <c r="D65" s="35" t="str">
        <f>CONCATENATE(FIXED(MIN(EGSnrc_over_Mean!D65,Geant4_over_Mean!D65,Penelope_over_Mean!D65,MCNP_over_Mean!D65),3)," - ", FIXED(MAX(EGSnrc_over_Mean!D65,Geant4_over_Mean!D65,Penelope_over_Mean!D65,MCNP_over_Mean!D65),3))</f>
        <v>0.985 - 1.022</v>
      </c>
      <c r="E65" s="15"/>
      <c r="F65" s="35" t="str">
        <f>CONCATENATE(FIXED(MIN(EGSnrc_over_Mean!F65,Geant4_over_Mean!F65,Penelope_over_Mean!F65,MCNP_over_Mean!F65),3)," - ", FIXED(MAX(EGSnrc_over_Mean!F65,Geant4_over_Mean!F65,Penelope_over_Mean!F65,MCNP_over_Mean!F65),3))</f>
        <v>0.984 - 1.021</v>
      </c>
      <c r="G65" s="15"/>
      <c r="I65" s="11">
        <v>3</v>
      </c>
      <c r="J65" s="35" t="str">
        <f>CONCATENATE(FIXED(MIN(EGSnrc_over_Mean!J65,Geant4_over_Mean!J65,Penelope_over_Mean!J65,MCNP_over_Mean!J65),3)," - ", FIXED(MAX(EGSnrc_over_Mean!J65,Geant4_over_Mean!J65,Penelope_over_Mean!J65,MCNP_over_Mean!J65),3))</f>
        <v>0.986 - 1.015</v>
      </c>
      <c r="K65" s="15"/>
      <c r="L65" s="35" t="str">
        <f>CONCATENATE(FIXED(MIN(EGSnrc_over_Mean!L65,Geant4_over_Mean!L65,Penelope_over_Mean!L65,MCNP_over_Mean!L65),3)," - ", FIXED(MAX(EGSnrc_over_Mean!L65,Geant4_over_Mean!L65,Penelope_over_Mean!L65,MCNP_over_Mean!L65),3))</f>
        <v>0.989 - 1.013</v>
      </c>
      <c r="M65" s="15"/>
      <c r="Q65" s="12"/>
      <c r="W65" s="12"/>
    </row>
    <row r="66" spans="3:23" s="10" customFormat="1" x14ac:dyDescent="0.25">
      <c r="C66" s="11">
        <v>4</v>
      </c>
      <c r="D66" s="35" t="str">
        <f>CONCATENATE(FIXED(MIN(EGSnrc_over_Mean!D66,Geant4_over_Mean!D66,Penelope_over_Mean!D66,MCNP_over_Mean!D66),3)," - ", FIXED(MAX(EGSnrc_over_Mean!D66,Geant4_over_Mean!D66,Penelope_over_Mean!D66,MCNP_over_Mean!D66),3))</f>
        <v>0.986 - 1.021</v>
      </c>
      <c r="E66" s="15"/>
      <c r="F66" s="35" t="str">
        <f>CONCATENATE(FIXED(MIN(EGSnrc_over_Mean!F66,Geant4_over_Mean!F66,Penelope_over_Mean!F66,MCNP_over_Mean!F66),3)," - ", FIXED(MAX(EGSnrc_over_Mean!F66,Geant4_over_Mean!F66,Penelope_over_Mean!F66,MCNP_over_Mean!F66),3))</f>
        <v>0.987 - 1.020</v>
      </c>
      <c r="G66" s="15"/>
      <c r="I66" s="11">
        <v>4</v>
      </c>
      <c r="J66" s="35" t="str">
        <f>CONCATENATE(FIXED(MIN(EGSnrc_over_Mean!J66,Geant4_over_Mean!J66,Penelope_over_Mean!J66,MCNP_over_Mean!J66),3)," - ", FIXED(MAX(EGSnrc_over_Mean!J66,Geant4_over_Mean!J66,Penelope_over_Mean!J66,MCNP_over_Mean!J66),3))</f>
        <v>0.988 - 1.016</v>
      </c>
      <c r="K66" s="15"/>
      <c r="L66" s="35" t="str">
        <f>CONCATENATE(FIXED(MIN(EGSnrc_over_Mean!L66,Geant4_over_Mean!L66,Penelope_over_Mean!L66,MCNP_over_Mean!L66),3)," - ", FIXED(MAX(EGSnrc_over_Mean!L66,Geant4_over_Mean!L66,Penelope_over_Mean!L66,MCNP_over_Mean!L66),3))</f>
        <v>0.988 - 1.014</v>
      </c>
      <c r="M66" s="15"/>
      <c r="Q66" s="12"/>
      <c r="W66" s="12"/>
    </row>
    <row r="67" spans="3:23" s="10" customFormat="1" x14ac:dyDescent="0.25">
      <c r="C67" s="11">
        <v>5</v>
      </c>
      <c r="D67" s="35" t="str">
        <f>CONCATENATE(FIXED(MIN(EGSnrc_over_Mean!D67,Geant4_over_Mean!D67,Penelope_over_Mean!D67,MCNP_over_Mean!D67),3)," - ", FIXED(MAX(EGSnrc_over_Mean!D67,Geant4_over_Mean!D67,Penelope_over_Mean!D67,MCNP_over_Mean!D67),3))</f>
        <v>0.983 - 1.022</v>
      </c>
      <c r="E67" s="15"/>
      <c r="F67" s="35" t="str">
        <f>CONCATENATE(FIXED(MIN(EGSnrc_over_Mean!F67,Geant4_over_Mean!F67,Penelope_over_Mean!F67,MCNP_over_Mean!F67),3)," - ", FIXED(MAX(EGSnrc_over_Mean!F67,Geant4_over_Mean!F67,Penelope_over_Mean!F67,MCNP_over_Mean!F67),3))</f>
        <v>0.984 - 1.020</v>
      </c>
      <c r="G67" s="15"/>
      <c r="I67" s="11">
        <v>5</v>
      </c>
      <c r="J67" s="35" t="str">
        <f>CONCATENATE(FIXED(MIN(EGSnrc_over_Mean!J67,Geant4_over_Mean!J67,Penelope_over_Mean!J67,MCNP_over_Mean!J67),3)," - ", FIXED(MAX(EGSnrc_over_Mean!J67,Geant4_over_Mean!J67,Penelope_over_Mean!J67,MCNP_over_Mean!J67),3))</f>
        <v>0.978 - 1.020</v>
      </c>
      <c r="K67" s="15"/>
      <c r="L67" s="35" t="str">
        <f>CONCATENATE(FIXED(MIN(EGSnrc_over_Mean!L67,Geant4_over_Mean!L67,Penelope_over_Mean!L67,MCNP_over_Mean!L67),3)," - ", FIXED(MAX(EGSnrc_over_Mean!L67,Geant4_over_Mean!L67,Penelope_over_Mean!L67,MCNP_over_Mean!L67),3))</f>
        <v>0.991 - 1.011</v>
      </c>
      <c r="M67" s="15"/>
      <c r="Q67" s="12"/>
      <c r="W67" s="12"/>
    </row>
    <row r="68" spans="3:23" s="10" customFormat="1" x14ac:dyDescent="0.25">
      <c r="C68" s="11">
        <v>6</v>
      </c>
      <c r="D68" s="35" t="str">
        <f>CONCATENATE(FIXED(MIN(EGSnrc_over_Mean!D68,Geant4_over_Mean!D68,Penelope_over_Mean!D68,MCNP_over_Mean!D68),3)," - ", FIXED(MAX(EGSnrc_over_Mean!D68,Geant4_over_Mean!D68,Penelope_over_Mean!D68,MCNP_over_Mean!D68),3))</f>
        <v>0.988 - 1.019</v>
      </c>
      <c r="E68" s="15"/>
      <c r="F68" s="35" t="str">
        <f>CONCATENATE(FIXED(MIN(EGSnrc_over_Mean!F68,Geant4_over_Mean!F68,Penelope_over_Mean!F68,MCNP_over_Mean!F68),3)," - ", FIXED(MAX(EGSnrc_over_Mean!F68,Geant4_over_Mean!F68,Penelope_over_Mean!F68,MCNP_over_Mean!F68),3))</f>
        <v>0.986 - 1.022</v>
      </c>
      <c r="G68" s="15"/>
      <c r="I68" s="11">
        <v>6</v>
      </c>
      <c r="J68" s="35" t="str">
        <f>CONCATENATE(FIXED(MIN(EGSnrc_over_Mean!J68,Geant4_over_Mean!J68,Penelope_over_Mean!J68,MCNP_over_Mean!J68),3)," - ", FIXED(MAX(EGSnrc_over_Mean!J68,Geant4_over_Mean!J68,Penelope_over_Mean!J68,MCNP_over_Mean!J68),3))</f>
        <v>0.986 - 1.014</v>
      </c>
      <c r="K68" s="15"/>
      <c r="L68" s="35" t="str">
        <f>CONCATENATE(FIXED(MIN(EGSnrc_over_Mean!L68,Geant4_over_Mean!L68,Penelope_over_Mean!L68,MCNP_over_Mean!L68),3)," - ", FIXED(MAX(EGSnrc_over_Mean!L68,Geant4_over_Mean!L68,Penelope_over_Mean!L68,MCNP_over_Mean!L68),3))</f>
        <v>0.990 - 1.013</v>
      </c>
      <c r="M68" s="15"/>
      <c r="Q68" s="12"/>
      <c r="W68" s="12"/>
    </row>
    <row r="69" spans="3:23" s="10" customFormat="1" x14ac:dyDescent="0.25">
      <c r="C69" s="11">
        <v>7</v>
      </c>
      <c r="D69" s="35" t="str">
        <f>CONCATENATE(FIXED(MIN(EGSnrc_over_Mean!D69,Geant4_over_Mean!D69,Penelope_over_Mean!D69,MCNP_over_Mean!D69),3)," - ", FIXED(MAX(EGSnrc_over_Mean!D69,Geant4_over_Mean!D69,Penelope_over_Mean!D69,MCNP_over_Mean!D69),3))</f>
        <v>0.991 - 1.015</v>
      </c>
      <c r="E69" s="15"/>
      <c r="F69" s="35" t="str">
        <f>CONCATENATE(FIXED(MIN(EGSnrc_over_Mean!F69,Geant4_over_Mean!F69,Penelope_over_Mean!F69,MCNP_over_Mean!F69),3)," - ", FIXED(MAX(EGSnrc_over_Mean!F69,Geant4_over_Mean!F69,Penelope_over_Mean!F69,MCNP_over_Mean!F69),3))</f>
        <v>0.988 - 1.019</v>
      </c>
      <c r="G69" s="15"/>
      <c r="I69" s="11">
        <v>7</v>
      </c>
      <c r="J69" s="35" t="str">
        <f>CONCATENATE(FIXED(MIN(EGSnrc_over_Mean!J69,Geant4_over_Mean!J69,Penelope_over_Mean!J69,MCNP_over_Mean!J69),3)," - ", FIXED(MAX(EGSnrc_over_Mean!J69,Geant4_over_Mean!J69,Penelope_over_Mean!J69,MCNP_over_Mean!J69),3))</f>
        <v>0.982 - 1.019</v>
      </c>
      <c r="K69" s="15"/>
      <c r="L69" s="35" t="str">
        <f>CONCATENATE(FIXED(MIN(EGSnrc_over_Mean!L69,Geant4_over_Mean!L69,Penelope_over_Mean!L69,MCNP_over_Mean!L69),3)," - ", FIXED(MAX(EGSnrc_over_Mean!L69,Geant4_over_Mean!L69,Penelope_over_Mean!L69,MCNP_over_Mean!L69),3))</f>
        <v>0.977 - 1.022</v>
      </c>
      <c r="M69" s="15"/>
      <c r="Q69" s="12"/>
      <c r="W69" s="12"/>
    </row>
    <row r="70" spans="3:23" s="10" customFormat="1" x14ac:dyDescent="0.25">
      <c r="C70" s="12"/>
      <c r="I70" s="12"/>
      <c r="Q70" s="12"/>
      <c r="W70" s="12"/>
    </row>
    <row r="71" spans="3:23" s="10" customFormat="1" x14ac:dyDescent="0.25">
      <c r="C71" s="12"/>
      <c r="D71" s="11" t="s">
        <v>3</v>
      </c>
      <c r="F71" s="11" t="s">
        <v>4</v>
      </c>
      <c r="I71" s="12"/>
      <c r="J71" s="11" t="s">
        <v>3</v>
      </c>
      <c r="L71" s="11" t="s">
        <v>4</v>
      </c>
      <c r="Q71" s="12"/>
      <c r="W71" s="12"/>
    </row>
    <row r="72" spans="3:23" s="10" customFormat="1" x14ac:dyDescent="0.25">
      <c r="C72" s="12"/>
      <c r="D72" s="11" t="s">
        <v>17</v>
      </c>
      <c r="F72" s="11" t="s">
        <v>17</v>
      </c>
      <c r="I72" s="12"/>
      <c r="J72" s="11" t="s">
        <v>17</v>
      </c>
      <c r="L72" s="11" t="s">
        <v>17</v>
      </c>
      <c r="Q72" s="12"/>
      <c r="W72" s="12"/>
    </row>
    <row r="73" spans="3:23" s="10" customFormat="1" x14ac:dyDescent="0.25">
      <c r="C73" s="11" t="s">
        <v>13</v>
      </c>
      <c r="D73" s="11" t="s">
        <v>6</v>
      </c>
      <c r="E73" s="11"/>
      <c r="F73" s="11" t="s">
        <v>6</v>
      </c>
      <c r="G73" s="11"/>
      <c r="I73" s="11" t="s">
        <v>13</v>
      </c>
      <c r="J73" s="11" t="s">
        <v>6</v>
      </c>
      <c r="K73" s="11"/>
      <c r="L73" s="11" t="s">
        <v>6</v>
      </c>
      <c r="M73" s="11"/>
      <c r="Q73" s="12"/>
      <c r="W73" s="12"/>
    </row>
    <row r="74" spans="3:23" s="10" customFormat="1" x14ac:dyDescent="0.25">
      <c r="C74" s="11">
        <v>1</v>
      </c>
      <c r="D74" s="35" t="str">
        <f>CONCATENATE(FIXED(MIN(EGSnrc_over_Mean!D74,Geant4_over_Mean!D74,Penelope_over_Mean!D74,MCNP_over_Mean!D74),3)," - ", FIXED(MAX(EGSnrc_over_Mean!D74,Geant4_over_Mean!D74,Penelope_over_Mean!D74,MCNP_over_Mean!D74),3))</f>
        <v>0.995 - 1.004</v>
      </c>
      <c r="E74" s="15"/>
      <c r="F74" s="35" t="str">
        <f>CONCATENATE(FIXED(MIN(EGSnrc_over_Mean!F74,Geant4_over_Mean!F74,Penelope_over_Mean!F74,MCNP_over_Mean!F74),3)," - ", FIXED(MAX(EGSnrc_over_Mean!F74,Geant4_over_Mean!F74,Penelope_over_Mean!F74,MCNP_over_Mean!F74),3))</f>
        <v>0.996 - 1.003</v>
      </c>
      <c r="G74" s="15"/>
      <c r="I74" s="11">
        <v>1</v>
      </c>
      <c r="J74" s="35" t="str">
        <f>CONCATENATE(FIXED(MIN(EGSnrc_over_Mean!J74,Geant4_over_Mean!J74,Penelope_over_Mean!J74,MCNP_over_Mean!J74),3)," - ", FIXED(MAX(EGSnrc_over_Mean!J74,Geant4_over_Mean!J74,Penelope_over_Mean!J74,MCNP_over_Mean!J74),3))</f>
        <v>0.995 - 1.003</v>
      </c>
      <c r="K74" s="15"/>
      <c r="L74" s="35" t="str">
        <f>CONCATENATE(FIXED(MIN(EGSnrc_over_Mean!L74,Geant4_over_Mean!L74,Penelope_over_Mean!L74,MCNP_over_Mean!L74),3)," - ", FIXED(MAX(EGSnrc_over_Mean!L74,Geant4_over_Mean!L74,Penelope_over_Mean!L74,MCNP_over_Mean!L74),3))</f>
        <v>0.995 - 1.004</v>
      </c>
      <c r="M74" s="15"/>
      <c r="Q74" s="12"/>
      <c r="W74" s="12"/>
    </row>
    <row r="75" spans="3:23" s="10" customFormat="1" x14ac:dyDescent="0.25">
      <c r="C75" s="11">
        <v>2</v>
      </c>
      <c r="D75" s="35" t="str">
        <f>CONCATENATE(FIXED(MIN(EGSnrc_over_Mean!D75,Geant4_over_Mean!D75,Penelope_over_Mean!D75,MCNP_over_Mean!D75),3)," - ", FIXED(MAX(EGSnrc_over_Mean!D75,Geant4_over_Mean!D75,Penelope_over_Mean!D75,MCNP_over_Mean!D75),3))</f>
        <v>0.999 - 1.002</v>
      </c>
      <c r="E75" s="15"/>
      <c r="F75" s="35" t="str">
        <f>CONCATENATE(FIXED(MIN(EGSnrc_over_Mean!F75,Geant4_over_Mean!F75,Penelope_over_Mean!F75,MCNP_over_Mean!F75),3)," - ", FIXED(MAX(EGSnrc_over_Mean!F75,Geant4_over_Mean!F75,Penelope_over_Mean!F75,MCNP_over_Mean!F75),3))</f>
        <v>0.997 - 1.004</v>
      </c>
      <c r="G75" s="15"/>
      <c r="I75" s="11">
        <v>2</v>
      </c>
      <c r="J75" s="35" t="str">
        <f>CONCATENATE(FIXED(MIN(EGSnrc_over_Mean!J75,Geant4_over_Mean!J75,Penelope_over_Mean!J75,MCNP_over_Mean!J75),3)," - ", FIXED(MAX(EGSnrc_over_Mean!J75,Geant4_over_Mean!J75,Penelope_over_Mean!J75,MCNP_over_Mean!J75),3))</f>
        <v>0.997 - 1.003</v>
      </c>
      <c r="K75" s="15"/>
      <c r="L75" s="35" t="str">
        <f>CONCATENATE(FIXED(MIN(EGSnrc_over_Mean!L75,Geant4_over_Mean!L75,Penelope_over_Mean!L75,MCNP_over_Mean!L75),3)," - ", FIXED(MAX(EGSnrc_over_Mean!L75,Geant4_over_Mean!L75,Penelope_over_Mean!L75,MCNP_over_Mean!L75),3))</f>
        <v>0.999 - 1.002</v>
      </c>
      <c r="M75" s="15"/>
      <c r="Q75" s="12"/>
      <c r="W75" s="12"/>
    </row>
    <row r="76" spans="3:23" s="10" customFormat="1" x14ac:dyDescent="0.25">
      <c r="C76" s="11">
        <v>3</v>
      </c>
      <c r="D76" s="35" t="str">
        <f>CONCATENATE(FIXED(MIN(EGSnrc_over_Mean!D76,Geant4_over_Mean!D76,Penelope_over_Mean!D76,MCNP_over_Mean!D76),3)," - ", FIXED(MAX(EGSnrc_over_Mean!D76,Geant4_over_Mean!D76,Penelope_over_Mean!D76,MCNP_over_Mean!D76),3))</f>
        <v>0.996 - 1.004</v>
      </c>
      <c r="E76" s="15"/>
      <c r="F76" s="35" t="str">
        <f>CONCATENATE(FIXED(MIN(EGSnrc_over_Mean!F76,Geant4_over_Mean!F76,Penelope_over_Mean!F76,MCNP_over_Mean!F76),3)," - ", FIXED(MAX(EGSnrc_over_Mean!F76,Geant4_over_Mean!F76,Penelope_over_Mean!F76,MCNP_over_Mean!F76),3))</f>
        <v>0.998 - 1.001</v>
      </c>
      <c r="G76" s="15"/>
      <c r="I76" s="11">
        <v>3</v>
      </c>
      <c r="J76" s="35" t="str">
        <f>CONCATENATE(FIXED(MIN(EGSnrc_over_Mean!J76,Geant4_over_Mean!J76,Penelope_over_Mean!J76,MCNP_over_Mean!J76),3)," - ", FIXED(MAX(EGSnrc_over_Mean!J76,Geant4_over_Mean!J76,Penelope_over_Mean!J76,MCNP_over_Mean!J76),3))</f>
        <v>0.998 - 1.001</v>
      </c>
      <c r="K76" s="15"/>
      <c r="L76" s="35" t="str">
        <f>CONCATENATE(FIXED(MIN(EGSnrc_over_Mean!L76,Geant4_over_Mean!L76,Penelope_over_Mean!L76,MCNP_over_Mean!L76),3)," - ", FIXED(MAX(EGSnrc_over_Mean!L76,Geant4_over_Mean!L76,Penelope_over_Mean!L76,MCNP_over_Mean!L76),3))</f>
        <v>0.997 - 1.005</v>
      </c>
      <c r="M76" s="15"/>
      <c r="Q76" s="12"/>
      <c r="W76" s="12"/>
    </row>
    <row r="77" spans="3:23" s="10" customFormat="1" x14ac:dyDescent="0.25">
      <c r="C77" s="11">
        <v>4</v>
      </c>
      <c r="D77" s="35" t="str">
        <f>CONCATENATE(FIXED(MIN(EGSnrc_over_Mean!D77,Geant4_over_Mean!D77,Penelope_over_Mean!D77,MCNP_over_Mean!D77),3)," - ", FIXED(MAX(EGSnrc_over_Mean!D77,Geant4_over_Mean!D77,Penelope_over_Mean!D77,MCNP_over_Mean!D77),3))</f>
        <v>0.996 - 1.004</v>
      </c>
      <c r="E77" s="15"/>
      <c r="F77" s="35" t="str">
        <f>CONCATENATE(FIXED(MIN(EGSnrc_over_Mean!F77,Geant4_over_Mean!F77,Penelope_over_Mean!F77,MCNP_over_Mean!F77),3)," - ", FIXED(MAX(EGSnrc_over_Mean!F77,Geant4_over_Mean!F77,Penelope_over_Mean!F77,MCNP_over_Mean!F77),3))</f>
        <v>0.998 - 1.002</v>
      </c>
      <c r="G77" s="15"/>
      <c r="I77" s="11">
        <v>4</v>
      </c>
      <c r="J77" s="35" t="str">
        <f>CONCATENATE(FIXED(MIN(EGSnrc_over_Mean!J77,Geant4_over_Mean!J77,Penelope_over_Mean!J77,MCNP_over_Mean!J77),3)," - ", FIXED(MAX(EGSnrc_over_Mean!J77,Geant4_over_Mean!J77,Penelope_over_Mean!J77,MCNP_over_Mean!J77),3))</f>
        <v>0.999 - 1.002</v>
      </c>
      <c r="K77" s="15"/>
      <c r="L77" s="35" t="str">
        <f>CONCATENATE(FIXED(MIN(EGSnrc_over_Mean!L77,Geant4_over_Mean!L77,Penelope_over_Mean!L77,MCNP_over_Mean!L77),3)," - ", FIXED(MAX(EGSnrc_over_Mean!L77,Geant4_over_Mean!L77,Penelope_over_Mean!L77,MCNP_over_Mean!L77),3))</f>
        <v>0.998 - 1.002</v>
      </c>
      <c r="M77" s="15"/>
      <c r="Q77" s="12"/>
      <c r="W77" s="12"/>
    </row>
    <row r="78" spans="3:23" s="10" customFormat="1" x14ac:dyDescent="0.25">
      <c r="C78" s="11">
        <v>5</v>
      </c>
      <c r="D78" s="35" t="str">
        <f>CONCATENATE(FIXED(MIN(EGSnrc_over_Mean!D78,Geant4_over_Mean!D78,Penelope_over_Mean!D78,MCNP_over_Mean!D78),3)," - ", FIXED(MAX(EGSnrc_over_Mean!D78,Geant4_over_Mean!D78,Penelope_over_Mean!D78,MCNP_over_Mean!D78),3))</f>
        <v>0.996 - 1.003</v>
      </c>
      <c r="E78" s="15"/>
      <c r="F78" s="35" t="str">
        <f>CONCATENATE(FIXED(MIN(EGSnrc_over_Mean!F78,Geant4_over_Mean!F78,Penelope_over_Mean!F78,MCNP_over_Mean!F78),3)," - ", FIXED(MAX(EGSnrc_over_Mean!F78,Geant4_over_Mean!F78,Penelope_over_Mean!F78,MCNP_over_Mean!F78),3))</f>
        <v>0.996 - 1.004</v>
      </c>
      <c r="G78" s="15"/>
      <c r="I78" s="11">
        <v>5</v>
      </c>
      <c r="J78" s="35" t="str">
        <f>CONCATENATE(FIXED(MIN(EGSnrc_over_Mean!J78,Geant4_over_Mean!J78,Penelope_over_Mean!J78,MCNP_over_Mean!J78),3)," - ", FIXED(MAX(EGSnrc_over_Mean!J78,Geant4_over_Mean!J78,Penelope_over_Mean!J78,MCNP_over_Mean!J78),3))</f>
        <v>0.997 - 1.002</v>
      </c>
      <c r="K78" s="15"/>
      <c r="L78" s="35" t="str">
        <f>CONCATENATE(FIXED(MIN(EGSnrc_over_Mean!L78,Geant4_over_Mean!L78,Penelope_over_Mean!L78,MCNP_over_Mean!L78),3)," - ", FIXED(MAX(EGSnrc_over_Mean!L78,Geant4_over_Mean!L78,Penelope_over_Mean!L78,MCNP_over_Mean!L78),3))</f>
        <v>0.997 - 1.003</v>
      </c>
      <c r="M78" s="15"/>
      <c r="Q78" s="12"/>
      <c r="W78" s="12"/>
    </row>
    <row r="79" spans="3:23" s="10" customFormat="1" x14ac:dyDescent="0.25">
      <c r="C79" s="11">
        <v>6</v>
      </c>
      <c r="D79" s="35" t="str">
        <f>CONCATENATE(FIXED(MIN(EGSnrc_over_Mean!D79,Geant4_over_Mean!D79,Penelope_over_Mean!D79,MCNP_over_Mean!D79),3)," - ", FIXED(MAX(EGSnrc_over_Mean!D79,Geant4_over_Mean!D79,Penelope_over_Mean!D79,MCNP_over_Mean!D79),3))</f>
        <v>0.996 - 1.004</v>
      </c>
      <c r="E79" s="15"/>
      <c r="F79" s="35" t="str">
        <f>CONCATENATE(FIXED(MIN(EGSnrc_over_Mean!F79,Geant4_over_Mean!F79,Penelope_over_Mean!F79,MCNP_over_Mean!F79),3)," - ", FIXED(MAX(EGSnrc_over_Mean!F79,Geant4_over_Mean!F79,Penelope_over_Mean!F79,MCNP_over_Mean!F79),3))</f>
        <v>0.995 - 1.004</v>
      </c>
      <c r="G79" s="15"/>
      <c r="I79" s="11">
        <v>6</v>
      </c>
      <c r="J79" s="35" t="str">
        <f>CONCATENATE(FIXED(MIN(EGSnrc_over_Mean!J79,Geant4_over_Mean!J79,Penelope_over_Mean!J79,MCNP_over_Mean!J79),3)," - ", FIXED(MAX(EGSnrc_over_Mean!J79,Geant4_over_Mean!J79,Penelope_over_Mean!J79,MCNP_over_Mean!J79),3))</f>
        <v>0.998 - 1.004</v>
      </c>
      <c r="K79" s="15"/>
      <c r="L79" s="35" t="str">
        <f>CONCATENATE(FIXED(MIN(EGSnrc_over_Mean!L79,Geant4_over_Mean!L79,Penelope_over_Mean!L79,MCNP_over_Mean!L79),3)," - ", FIXED(MAX(EGSnrc_over_Mean!L79,Geant4_over_Mean!L79,Penelope_over_Mean!L79,MCNP_over_Mean!L79),3))</f>
        <v>0.997 - 1.006</v>
      </c>
      <c r="M79" s="15"/>
      <c r="Q79" s="12"/>
      <c r="W79" s="12"/>
    </row>
    <row r="80" spans="3:23" s="10" customFormat="1" x14ac:dyDescent="0.25">
      <c r="C80" s="11">
        <v>7</v>
      </c>
      <c r="D80" s="35" t="str">
        <f>CONCATENATE(FIXED(MIN(EGSnrc_over_Mean!D80,Geant4_over_Mean!D80,Penelope_over_Mean!D80,MCNP_over_Mean!D80),3)," - ", FIXED(MAX(EGSnrc_over_Mean!D80,Geant4_over_Mean!D80,Penelope_over_Mean!D80,MCNP_over_Mean!D80),3))</f>
        <v>0.992 - 1.006</v>
      </c>
      <c r="E80" s="15"/>
      <c r="F80" s="35" t="str">
        <f>CONCATENATE(FIXED(MIN(EGSnrc_over_Mean!F80,Geant4_over_Mean!F80,Penelope_over_Mean!F80,MCNP_over_Mean!F80),3)," - ", FIXED(MAX(EGSnrc_over_Mean!F80,Geant4_over_Mean!F80,Penelope_over_Mean!F80,MCNP_over_Mean!F80),3))</f>
        <v>0.993 - 1.004</v>
      </c>
      <c r="G80" s="15"/>
      <c r="I80" s="11">
        <v>7</v>
      </c>
      <c r="J80" s="35" t="str">
        <f>CONCATENATE(FIXED(MIN(EGSnrc_over_Mean!J80,Geant4_over_Mean!J80,Penelope_over_Mean!J80,MCNP_over_Mean!J80),3)," - ", FIXED(MAX(EGSnrc_over_Mean!J80,Geant4_over_Mean!J80,Penelope_over_Mean!J80,MCNP_over_Mean!J80),3))</f>
        <v>0.996 - 1.004</v>
      </c>
      <c r="K80" s="15"/>
      <c r="L80" s="35" t="str">
        <f>CONCATENATE(FIXED(MIN(EGSnrc_over_Mean!L80,Geant4_over_Mean!L80,Penelope_over_Mean!L80,MCNP_over_Mean!L80),3)," - ", FIXED(MAX(EGSnrc_over_Mean!L80,Geant4_over_Mean!L80,Penelope_over_Mean!L80,MCNP_over_Mean!L80),3))</f>
        <v>0.991 - 1.006</v>
      </c>
      <c r="M80" s="15"/>
      <c r="Q80" s="12"/>
      <c r="W80" s="12"/>
    </row>
    <row r="81" spans="3:23" s="10" customFormat="1" x14ac:dyDescent="0.25">
      <c r="C81" s="12"/>
      <c r="I81" s="12"/>
      <c r="Q81" s="12"/>
      <c r="W81" s="12"/>
    </row>
    <row r="82" spans="3:23" s="10" customFormat="1" x14ac:dyDescent="0.25">
      <c r="C82" s="12"/>
      <c r="I82" s="12"/>
      <c r="Q82" s="12"/>
      <c r="W82" s="12"/>
    </row>
    <row r="83" spans="3:23" s="10" customFormat="1" x14ac:dyDescent="0.25">
      <c r="C83" s="12"/>
      <c r="I83" s="12"/>
      <c r="Q83" s="12"/>
      <c r="W83" s="12"/>
    </row>
    <row r="84" spans="3:23" s="10" customFormat="1" x14ac:dyDescent="0.25">
      <c r="C84" s="12"/>
      <c r="I84" s="12"/>
      <c r="Q84" s="12"/>
      <c r="W84" s="12"/>
    </row>
    <row r="85" spans="3:23" s="10" customFormat="1" x14ac:dyDescent="0.25">
      <c r="C85" s="12"/>
      <c r="I85" s="12"/>
      <c r="Q85" s="12"/>
      <c r="W85" s="12"/>
    </row>
    <row r="86" spans="3:23" s="10" customFormat="1" x14ac:dyDescent="0.25">
      <c r="C86" s="12"/>
      <c r="I86" s="12"/>
      <c r="Q86" s="12"/>
      <c r="W86" s="12"/>
    </row>
    <row r="87" spans="3:23" s="10" customFormat="1" x14ac:dyDescent="0.25">
      <c r="C87" s="12"/>
      <c r="I87" s="12"/>
      <c r="Q87" s="12"/>
      <c r="W87" s="12"/>
    </row>
    <row r="88" spans="3:23" s="10" customFormat="1" x14ac:dyDescent="0.25">
      <c r="C88" s="12"/>
      <c r="I88" s="12"/>
      <c r="Q88" s="12"/>
      <c r="W88" s="12"/>
    </row>
    <row r="89" spans="3:23" s="10" customFormat="1" x14ac:dyDescent="0.25">
      <c r="C89" s="12"/>
      <c r="I89" s="12"/>
      <c r="Q89" s="12"/>
      <c r="W89" s="12"/>
    </row>
    <row r="90" spans="3:23" s="10" customFormat="1" x14ac:dyDescent="0.25">
      <c r="C90" s="12"/>
      <c r="I90" s="12"/>
      <c r="Q90" s="12"/>
      <c r="W90" s="12"/>
    </row>
    <row r="91" spans="3:23" s="10" customFormat="1" x14ac:dyDescent="0.25">
      <c r="C91" s="12"/>
      <c r="I91" s="12"/>
      <c r="Q91" s="12"/>
      <c r="W91" s="12"/>
    </row>
    <row r="92" spans="3:23" s="10" customFormat="1" x14ac:dyDescent="0.25">
      <c r="C92" s="12"/>
      <c r="I92" s="12"/>
      <c r="Q92" s="12"/>
      <c r="W92" s="12"/>
    </row>
    <row r="93" spans="3:23" s="10" customFormat="1" x14ac:dyDescent="0.25">
      <c r="C93" s="12"/>
      <c r="I93" s="12"/>
      <c r="Q93" s="12"/>
      <c r="W93" s="12"/>
    </row>
    <row r="94" spans="3:23" s="10" customFormat="1" x14ac:dyDescent="0.25">
      <c r="C94" s="12"/>
      <c r="I94" s="12"/>
      <c r="Q94" s="12"/>
      <c r="W94" s="12"/>
    </row>
    <row r="95" spans="3:23" s="10" customFormat="1" x14ac:dyDescent="0.25">
      <c r="C95" s="12"/>
      <c r="I95" s="12"/>
      <c r="Q95" s="12"/>
      <c r="W95" s="1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bestFit="1" customWidth="1"/>
    <col min="5" max="5" width="26.42578125" customWidth="1"/>
    <col min="6" max="6" width="26.42578125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7" max="17" width="30.42578125" style="1" bestFit="1" customWidth="1"/>
    <col min="18" max="18" width="26.42578125" bestFit="1" customWidth="1"/>
    <col min="19" max="19" width="26.42578125" customWidth="1"/>
    <col min="20" max="20" width="26.42578125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I2" s="12"/>
      <c r="Q2" s="12"/>
      <c r="W2" s="12"/>
    </row>
    <row r="3" spans="1:27" s="10" customFormat="1" x14ac:dyDescent="0.25">
      <c r="C3" s="12" t="s">
        <v>2</v>
      </c>
      <c r="D3" s="13">
        <v>1.22087037931034E-5</v>
      </c>
      <c r="E3" s="12" t="s">
        <v>34</v>
      </c>
      <c r="F3" s="13">
        <v>1.14975131034483E-5</v>
      </c>
      <c r="G3" s="12" t="s">
        <v>34</v>
      </c>
      <c r="I3" s="12" t="s">
        <v>2</v>
      </c>
      <c r="J3" s="13">
        <v>1.15795782758621E-5</v>
      </c>
      <c r="K3" s="12" t="s">
        <v>34</v>
      </c>
      <c r="L3" s="13">
        <v>1.1100412758620699E-5</v>
      </c>
      <c r="M3" s="12" t="s">
        <v>34</v>
      </c>
      <c r="Q3" s="12" t="s">
        <v>2</v>
      </c>
      <c r="R3" s="13">
        <v>5.9620219203699998E-6</v>
      </c>
      <c r="S3" s="12" t="s">
        <v>34</v>
      </c>
      <c r="T3" s="13">
        <v>6.0268395253499997E-6</v>
      </c>
      <c r="U3" s="12" t="s">
        <v>34</v>
      </c>
      <c r="W3" s="12" t="s">
        <v>2</v>
      </c>
      <c r="X3" s="13">
        <v>5.6497086476599996E-6</v>
      </c>
      <c r="Y3" s="12" t="s">
        <v>34</v>
      </c>
      <c r="Z3" s="13">
        <v>5.4717815664800001E-6</v>
      </c>
      <c r="AA3" s="12" t="s">
        <v>34</v>
      </c>
    </row>
    <row r="4" spans="1:27" s="10" customFormat="1" x14ac:dyDescent="0.25">
      <c r="C4" s="12" t="s">
        <v>31</v>
      </c>
      <c r="D4" s="49">
        <f>$D$3*E11^2*10000*290000000000</f>
        <v>7.9661792249999683E-2</v>
      </c>
      <c r="E4" s="12" t="s">
        <v>34</v>
      </c>
      <c r="F4" s="49">
        <f>F$3*G11^2*10000*290000000000</f>
        <v>6.5351864480000132E-2</v>
      </c>
      <c r="G4" s="12" t="s">
        <v>34</v>
      </c>
      <c r="I4" s="12" t="s">
        <v>31</v>
      </c>
      <c r="J4" s="49">
        <f>J$3*K11^2*10000*290000000000</f>
        <v>6.5818322920000172E-2</v>
      </c>
      <c r="K4" s="12" t="s">
        <v>34</v>
      </c>
      <c r="L4" s="49">
        <f>L$3*M11^2*10000*290000000000</f>
        <v>7.243019325000008E-2</v>
      </c>
      <c r="M4" s="12" t="s">
        <v>34</v>
      </c>
      <c r="Q4" s="12" t="s">
        <v>31</v>
      </c>
      <c r="R4" s="45">
        <f>R$3*S17^2*10000*290000000000</f>
        <v>110.65512684206722</v>
      </c>
      <c r="S4" s="12" t="s">
        <v>34</v>
      </c>
      <c r="T4" s="45">
        <f>T$3*U17^2*10000*290000000000</f>
        <v>85.641389655223477</v>
      </c>
      <c r="U4" s="12" t="s">
        <v>34</v>
      </c>
      <c r="W4" s="12" t="s">
        <v>31</v>
      </c>
      <c r="X4" s="45">
        <f>X$3*Y17^2*10000*290000000000</f>
        <v>104.8585925005696</v>
      </c>
      <c r="Y4" s="12" t="s">
        <v>34</v>
      </c>
      <c r="Z4" s="45">
        <f>Z$3*AA17^2*10000*290000000000</f>
        <v>101.55626587386882</v>
      </c>
      <c r="AA4" s="12" t="s">
        <v>34</v>
      </c>
    </row>
    <row r="5" spans="1:27" s="10" customFormat="1" x14ac:dyDescent="0.25">
      <c r="C5" s="12" t="s">
        <v>32</v>
      </c>
      <c r="D5" s="45">
        <f>$D$3*E24^2*10000*290000000000</f>
        <v>286.78245209999892</v>
      </c>
      <c r="E5" s="12" t="s">
        <v>34</v>
      </c>
      <c r="F5" s="45">
        <f>F$3*G24^2*10000*290000000000</f>
        <v>270.07658280000061</v>
      </c>
      <c r="G5" s="12" t="s">
        <v>34</v>
      </c>
      <c r="I5" s="12" t="s">
        <v>32</v>
      </c>
      <c r="J5" s="45">
        <f>J$3*K24^2*10000*290000000000</f>
        <v>272.00429370000074</v>
      </c>
      <c r="K5" s="12" t="s">
        <v>34</v>
      </c>
      <c r="L5" s="45">
        <f>L$3*M24^2*10000*290000000000</f>
        <v>321.91197000000028</v>
      </c>
      <c r="M5" s="12" t="s">
        <v>34</v>
      </c>
      <c r="Q5" s="12"/>
      <c r="R5" s="13"/>
      <c r="S5" s="12"/>
      <c r="T5" s="13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45">
        <f>$D$3*E34^2*10000*290000000000</f>
        <v>1561.3711280999939</v>
      </c>
      <c r="E6" s="12" t="s">
        <v>34</v>
      </c>
      <c r="F6" s="45">
        <f>F$3*G34^2*10000*290000000000</f>
        <v>1763.8334852000039</v>
      </c>
      <c r="G6" s="12" t="s">
        <v>34</v>
      </c>
      <c r="I6" s="12" t="s">
        <v>33</v>
      </c>
      <c r="J6" s="45">
        <f>J$3*K34^2*10000*290000000000</f>
        <v>1776.4231033000051</v>
      </c>
      <c r="K6" s="12" t="s">
        <v>34</v>
      </c>
      <c r="L6" s="45">
        <f>L$3*M34^2*10000*290000000000</f>
        <v>1854.2129472000015</v>
      </c>
      <c r="M6" s="12" t="s">
        <v>34</v>
      </c>
      <c r="Q6" s="12"/>
      <c r="R6" s="13"/>
      <c r="S6" s="12"/>
      <c r="T6" s="13"/>
      <c r="U6" s="12"/>
      <c r="W6" s="12"/>
      <c r="X6" s="13"/>
      <c r="Y6" s="12"/>
      <c r="Z6" s="13"/>
      <c r="AA6" s="12"/>
    </row>
    <row r="7" spans="1:27" s="10" customFormat="1" x14ac:dyDescent="0.25">
      <c r="C7" s="12"/>
      <c r="D7" s="13"/>
      <c r="F7" s="13"/>
      <c r="I7" s="12"/>
      <c r="Q7" s="12"/>
      <c r="W7" s="12"/>
    </row>
    <row r="8" spans="1:27" s="10" customFormat="1" x14ac:dyDescent="0.25">
      <c r="C8" s="12"/>
      <c r="D8" s="11" t="s">
        <v>3</v>
      </c>
      <c r="E8" s="11"/>
      <c r="F8" s="11" t="s">
        <v>4</v>
      </c>
      <c r="I8" s="12"/>
      <c r="J8" s="11" t="s">
        <v>3</v>
      </c>
      <c r="K8" s="11"/>
      <c r="L8" s="11" t="s">
        <v>4</v>
      </c>
      <c r="Q8" s="12" t="s">
        <v>11</v>
      </c>
      <c r="W8" s="12" t="s">
        <v>11</v>
      </c>
    </row>
    <row r="9" spans="1:27" s="10" customFormat="1" x14ac:dyDescent="0.25">
      <c r="C9" s="12"/>
      <c r="D9" s="11" t="s">
        <v>5</v>
      </c>
      <c r="E9" s="11"/>
      <c r="F9" s="11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ht="15" customHeight="1" x14ac:dyDescent="0.25">
      <c r="C10" s="12"/>
      <c r="D10" s="11" t="s">
        <v>6</v>
      </c>
      <c r="E10" s="11" t="s">
        <v>7</v>
      </c>
      <c r="F10" s="11" t="s">
        <v>6</v>
      </c>
      <c r="G10" s="11" t="s">
        <v>7</v>
      </c>
      <c r="I10" s="12"/>
      <c r="J10" s="11" t="s">
        <v>6</v>
      </c>
      <c r="K10" s="11" t="s">
        <v>7</v>
      </c>
      <c r="L10" s="11" t="s">
        <v>6</v>
      </c>
      <c r="M10" s="11" t="s">
        <v>7</v>
      </c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14">
        <v>33171</v>
      </c>
      <c r="E11" s="47">
        <v>1.5E-6</v>
      </c>
      <c r="F11" s="14">
        <v>30870</v>
      </c>
      <c r="G11" s="47">
        <v>1.3999999999999999E-6</v>
      </c>
      <c r="I11" s="12" t="s">
        <v>8</v>
      </c>
      <c r="J11" s="14">
        <v>33189</v>
      </c>
      <c r="K11" s="47">
        <v>1.3999999999999999E-6</v>
      </c>
      <c r="L11" s="14">
        <v>30967</v>
      </c>
      <c r="M11" s="47">
        <v>1.5E-6</v>
      </c>
      <c r="Q11" s="11" t="s">
        <v>13</v>
      </c>
      <c r="R11" s="11" t="s">
        <v>6</v>
      </c>
      <c r="S11" s="11" t="s">
        <v>7</v>
      </c>
      <c r="T11" s="11" t="s">
        <v>6</v>
      </c>
      <c r="U11" s="11" t="s">
        <v>7</v>
      </c>
      <c r="W11" s="11" t="s">
        <v>13</v>
      </c>
      <c r="X11" s="11" t="s">
        <v>6</v>
      </c>
      <c r="Y11" s="11" t="s">
        <v>7</v>
      </c>
      <c r="Z11" s="11" t="s">
        <v>6</v>
      </c>
      <c r="AA11" s="11" t="s">
        <v>7</v>
      </c>
    </row>
    <row r="12" spans="1:27" s="10" customFormat="1" x14ac:dyDescent="0.25">
      <c r="C12" s="12"/>
      <c r="I12" s="12"/>
      <c r="Q12" s="11">
        <v>5</v>
      </c>
      <c r="R12" s="39">
        <v>720.93</v>
      </c>
      <c r="S12" s="31">
        <v>2.0000000000000002E-5</v>
      </c>
      <c r="T12" s="39">
        <v>618.16999999999996</v>
      </c>
      <c r="U12" s="31">
        <v>2.0000000000000002E-5</v>
      </c>
      <c r="W12" s="11">
        <v>5</v>
      </c>
      <c r="X12" s="39">
        <v>859.91</v>
      </c>
      <c r="Y12" s="31">
        <v>2.0000000000000002E-5</v>
      </c>
      <c r="Z12" s="39">
        <v>747.12</v>
      </c>
      <c r="AA12" s="31">
        <v>2.0000000000000002E-5</v>
      </c>
    </row>
    <row r="13" spans="1:27" s="10" customFormat="1" x14ac:dyDescent="0.25">
      <c r="C13" s="12"/>
      <c r="D13" s="11" t="s">
        <v>3</v>
      </c>
      <c r="F13" s="11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11" t="s">
        <v>9</v>
      </c>
      <c r="F14" s="11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11" t="s">
        <v>6</v>
      </c>
      <c r="E15" s="11" t="s">
        <v>7</v>
      </c>
      <c r="F15" s="11" t="s">
        <v>6</v>
      </c>
      <c r="G15" s="11" t="s">
        <v>7</v>
      </c>
      <c r="I15" s="11" t="s">
        <v>10</v>
      </c>
      <c r="J15" s="11" t="s">
        <v>6</v>
      </c>
      <c r="K15" s="11" t="s">
        <v>7</v>
      </c>
      <c r="L15" s="11" t="s">
        <v>6</v>
      </c>
      <c r="M15" s="11" t="s">
        <v>7</v>
      </c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14">
        <v>26.981999999999999</v>
      </c>
      <c r="E16" s="15">
        <v>6.9999999999999994E-5</v>
      </c>
      <c r="F16" s="14">
        <v>33.024000000000001</v>
      </c>
      <c r="G16" s="15">
        <v>6.0000000000000002E-5</v>
      </c>
      <c r="I16" s="11">
        <v>1</v>
      </c>
      <c r="J16" s="14">
        <v>25.024999999999999</v>
      </c>
      <c r="K16" s="15">
        <v>6.9999999999999994E-5</v>
      </c>
      <c r="L16" s="14">
        <v>30.431000000000001</v>
      </c>
      <c r="M16" s="15">
        <v>6.0000000000000002E-5</v>
      </c>
      <c r="Q16" s="11" t="s">
        <v>13</v>
      </c>
      <c r="R16" s="11" t="s">
        <v>6</v>
      </c>
      <c r="S16" s="11" t="s">
        <v>7</v>
      </c>
      <c r="T16" s="11" t="s">
        <v>6</v>
      </c>
      <c r="U16" s="11" t="s">
        <v>7</v>
      </c>
      <c r="W16" s="11" t="s">
        <v>13</v>
      </c>
      <c r="X16" s="11" t="s">
        <v>6</v>
      </c>
      <c r="Y16" s="11" t="s">
        <v>7</v>
      </c>
      <c r="Z16" s="11" t="s">
        <v>6</v>
      </c>
      <c r="AA16" s="11" t="s">
        <v>7</v>
      </c>
    </row>
    <row r="17" spans="3:27" s="10" customFormat="1" x14ac:dyDescent="0.25">
      <c r="C17" s="11">
        <v>2</v>
      </c>
      <c r="D17" s="14">
        <v>26.983000000000001</v>
      </c>
      <c r="E17" s="15">
        <v>6.9999999999999994E-5</v>
      </c>
      <c r="F17" s="14">
        <v>25.452000000000002</v>
      </c>
      <c r="G17" s="15">
        <v>6.9999999999999994E-5</v>
      </c>
      <c r="I17" s="11">
        <v>2</v>
      </c>
      <c r="J17" s="14">
        <v>25.027000000000001</v>
      </c>
      <c r="K17" s="15">
        <v>6.9999999999999994E-5</v>
      </c>
      <c r="L17" s="14">
        <v>23.573</v>
      </c>
      <c r="M17" s="15">
        <v>6.9999999999999994E-5</v>
      </c>
      <c r="Q17" s="11">
        <v>1</v>
      </c>
      <c r="R17" s="51">
        <v>26.734999999999999</v>
      </c>
      <c r="S17" s="52">
        <v>8.0000000000000007E-5</v>
      </c>
      <c r="T17" s="51">
        <v>32.131</v>
      </c>
      <c r="U17" s="52">
        <v>6.9999999999999994E-5</v>
      </c>
      <c r="W17" s="11">
        <v>1</v>
      </c>
      <c r="X17" s="51">
        <v>30.058</v>
      </c>
      <c r="Y17" s="52">
        <v>8.0000000000000007E-5</v>
      </c>
      <c r="Z17" s="51">
        <v>35.909999999999997</v>
      </c>
      <c r="AA17" s="52">
        <v>8.0000000000000007E-5</v>
      </c>
    </row>
    <row r="18" spans="3:27" s="10" customFormat="1" x14ac:dyDescent="0.25">
      <c r="C18" s="11">
        <v>3</v>
      </c>
      <c r="D18" s="14">
        <v>36.710999999999999</v>
      </c>
      <c r="E18" s="15">
        <v>6.0000000000000002E-5</v>
      </c>
      <c r="F18" s="14">
        <v>34.652999999999999</v>
      </c>
      <c r="G18" s="15">
        <v>6.0000000000000002E-5</v>
      </c>
      <c r="I18" s="11">
        <v>3</v>
      </c>
      <c r="J18" s="14">
        <v>33.741999999999997</v>
      </c>
      <c r="K18" s="15">
        <v>6.0000000000000002E-5</v>
      </c>
      <c r="L18" s="14">
        <v>31.815999999999999</v>
      </c>
      <c r="M18" s="15">
        <v>6.0000000000000002E-5</v>
      </c>
      <c r="Q18" s="11">
        <v>2</v>
      </c>
      <c r="R18" s="51">
        <v>39.281999999999996</v>
      </c>
      <c r="S18" s="15">
        <v>6.9999999999999994E-5</v>
      </c>
      <c r="T18" s="51">
        <v>49.25</v>
      </c>
      <c r="U18" s="15">
        <v>6.0000000000000002E-5</v>
      </c>
      <c r="W18" s="11">
        <v>2</v>
      </c>
      <c r="X18" s="51">
        <v>43.642000000000003</v>
      </c>
      <c r="Y18" s="15">
        <v>6.9999999999999994E-5</v>
      </c>
      <c r="Z18" s="51">
        <v>54.418999999999997</v>
      </c>
      <c r="AA18" s="15">
        <v>6.0000000000000002E-5</v>
      </c>
    </row>
    <row r="19" spans="3:27" s="10" customFormat="1" x14ac:dyDescent="0.25">
      <c r="C19" s="11">
        <v>4</v>
      </c>
      <c r="D19" s="14">
        <v>26.977</v>
      </c>
      <c r="E19" s="15">
        <v>6.9999999999999994E-5</v>
      </c>
      <c r="F19" s="14">
        <v>25.454000000000001</v>
      </c>
      <c r="G19" s="15">
        <v>6.9999999999999994E-5</v>
      </c>
      <c r="I19" s="11">
        <v>4</v>
      </c>
      <c r="J19" s="14">
        <v>25.026</v>
      </c>
      <c r="K19" s="15">
        <v>6.9999999999999994E-5</v>
      </c>
      <c r="L19" s="14">
        <v>23.571999999999999</v>
      </c>
      <c r="M19" s="15">
        <v>6.9999999999999994E-5</v>
      </c>
      <c r="Q19" s="11">
        <v>3</v>
      </c>
      <c r="R19" s="51">
        <v>51.511000000000003</v>
      </c>
      <c r="S19" s="15">
        <v>6.0000000000000002E-5</v>
      </c>
      <c r="T19" s="51">
        <v>53.487000000000002</v>
      </c>
      <c r="U19" s="15">
        <v>6.0000000000000002E-5</v>
      </c>
      <c r="W19" s="11">
        <v>3</v>
      </c>
      <c r="X19" s="51">
        <v>56.594999999999999</v>
      </c>
      <c r="Y19" s="15">
        <v>6.0000000000000002E-5</v>
      </c>
      <c r="Z19" s="51">
        <v>58.976999999999997</v>
      </c>
      <c r="AA19" s="15">
        <v>6.0000000000000002E-5</v>
      </c>
    </row>
    <row r="20" spans="3:27" s="10" customFormat="1" x14ac:dyDescent="0.25">
      <c r="C20" s="11">
        <v>5</v>
      </c>
      <c r="D20" s="14">
        <v>26.981999999999999</v>
      </c>
      <c r="E20" s="15">
        <v>6.9999999999999994E-5</v>
      </c>
      <c r="F20" s="14">
        <v>9.7645999999999997</v>
      </c>
      <c r="G20" s="15">
        <v>1.1E-4</v>
      </c>
      <c r="I20" s="11">
        <v>5</v>
      </c>
      <c r="J20" s="14">
        <v>25.024000000000001</v>
      </c>
      <c r="K20" s="15">
        <v>6.9999999999999994E-5</v>
      </c>
      <c r="L20" s="14">
        <v>8.9120000000000008</v>
      </c>
      <c r="M20" s="15">
        <v>1.1E-4</v>
      </c>
      <c r="Q20" s="11">
        <v>4</v>
      </c>
      <c r="R20" s="51">
        <v>63.537999999999997</v>
      </c>
      <c r="S20" s="15">
        <v>5.0000000000000002E-5</v>
      </c>
      <c r="T20" s="51">
        <v>66.825999999999993</v>
      </c>
      <c r="U20" s="15">
        <v>5.0000000000000002E-5</v>
      </c>
      <c r="W20" s="11">
        <v>4</v>
      </c>
      <c r="X20" s="51">
        <v>68.594999999999999</v>
      </c>
      <c r="Y20" s="15">
        <v>6.0000000000000002E-5</v>
      </c>
      <c r="Z20" s="51">
        <v>72.454999999999998</v>
      </c>
      <c r="AA20" s="15">
        <v>6.0000000000000002E-5</v>
      </c>
    </row>
    <row r="21" spans="3:27" s="10" customFormat="1" x14ac:dyDescent="0.25">
      <c r="C21" s="11">
        <v>6</v>
      </c>
      <c r="D21" s="14">
        <v>72.616</v>
      </c>
      <c r="E21" s="31">
        <v>4.0000000000000003E-5</v>
      </c>
      <c r="F21" s="14">
        <v>70.591999999999999</v>
      </c>
      <c r="G21" s="31">
        <v>4.0000000000000003E-5</v>
      </c>
      <c r="I21" s="11">
        <v>6</v>
      </c>
      <c r="J21" s="14">
        <v>72.513000000000005</v>
      </c>
      <c r="K21" s="15">
        <v>4.0000000000000003E-5</v>
      </c>
      <c r="L21" s="14">
        <v>70.366</v>
      </c>
      <c r="M21" s="31">
        <v>4.0000000000000003E-5</v>
      </c>
      <c r="Q21" s="11">
        <v>5</v>
      </c>
      <c r="R21" s="39">
        <v>115.72</v>
      </c>
      <c r="S21" s="15">
        <v>4.0000000000000003E-5</v>
      </c>
      <c r="T21" s="51">
        <v>96.947999999999993</v>
      </c>
      <c r="U21" s="15">
        <v>4.0000000000000003E-5</v>
      </c>
      <c r="W21" s="11">
        <v>5</v>
      </c>
      <c r="X21" s="39">
        <v>118.82</v>
      </c>
      <c r="Y21" s="15">
        <v>4.0000000000000003E-5</v>
      </c>
      <c r="Z21" s="39">
        <v>100.62</v>
      </c>
      <c r="AA21" s="15">
        <v>5.0000000000000002E-5</v>
      </c>
    </row>
    <row r="22" spans="3:27" s="10" customFormat="1" x14ac:dyDescent="0.25">
      <c r="C22" s="11">
        <v>7</v>
      </c>
      <c r="D22" s="14">
        <v>53.603999999999999</v>
      </c>
      <c r="E22" s="15">
        <v>5.0000000000000002E-5</v>
      </c>
      <c r="F22" s="14">
        <v>51.27</v>
      </c>
      <c r="G22" s="15">
        <v>5.0000000000000002E-5</v>
      </c>
      <c r="I22" s="11">
        <v>7</v>
      </c>
      <c r="J22" s="14">
        <v>50.463000000000001</v>
      </c>
      <c r="K22" s="15">
        <v>5.0000000000000002E-5</v>
      </c>
      <c r="L22" s="14">
        <v>48.176000000000002</v>
      </c>
      <c r="M22" s="15">
        <v>5.0000000000000002E-5</v>
      </c>
      <c r="Q22" s="11">
        <v>6</v>
      </c>
      <c r="R22" s="51">
        <v>51.511000000000003</v>
      </c>
      <c r="S22" s="15">
        <v>6.0000000000000002E-5</v>
      </c>
      <c r="T22" s="51">
        <v>36.19</v>
      </c>
      <c r="U22" s="15">
        <v>6.9999999999999994E-5</v>
      </c>
      <c r="W22" s="11">
        <v>6</v>
      </c>
      <c r="X22" s="51">
        <v>56.588000000000001</v>
      </c>
      <c r="Y22" s="15">
        <v>6.0000000000000002E-5</v>
      </c>
      <c r="Z22" s="51">
        <v>40.456000000000003</v>
      </c>
      <c r="AA22" s="15">
        <v>6.9999999999999994E-5</v>
      </c>
    </row>
    <row r="23" spans="3:27" s="10" customFormat="1" x14ac:dyDescent="0.25">
      <c r="C23" s="11">
        <v>8</v>
      </c>
      <c r="D23" s="14">
        <v>23.827999999999999</v>
      </c>
      <c r="E23" s="15">
        <v>6.9999999999999994E-5</v>
      </c>
      <c r="F23" s="14">
        <v>22.262</v>
      </c>
      <c r="G23" s="15">
        <v>6.9999999999999994E-5</v>
      </c>
      <c r="I23" s="11">
        <v>8</v>
      </c>
      <c r="J23" s="14">
        <v>21.843</v>
      </c>
      <c r="K23" s="15">
        <v>6.9999999999999994E-5</v>
      </c>
      <c r="L23" s="14">
        <v>20.408999999999999</v>
      </c>
      <c r="M23" s="15">
        <v>8.0000000000000007E-5</v>
      </c>
      <c r="Q23" s="11">
        <v>7</v>
      </c>
      <c r="R23" s="51">
        <v>26.731000000000002</v>
      </c>
      <c r="S23" s="15">
        <v>8.0000000000000007E-5</v>
      </c>
      <c r="T23" s="51">
        <v>17.169</v>
      </c>
      <c r="U23" s="15">
        <v>1E-4</v>
      </c>
      <c r="W23" s="11">
        <v>7</v>
      </c>
      <c r="X23" s="51">
        <v>30.062000000000001</v>
      </c>
      <c r="Y23" s="15">
        <v>8.0000000000000007E-5</v>
      </c>
      <c r="Z23" s="51">
        <v>19.890999999999998</v>
      </c>
      <c r="AA23" s="15">
        <v>1E-4</v>
      </c>
    </row>
    <row r="24" spans="3:27" s="10" customFormat="1" x14ac:dyDescent="0.25">
      <c r="C24" s="11">
        <v>9</v>
      </c>
      <c r="D24" s="14">
        <v>14.496</v>
      </c>
      <c r="E24" s="43">
        <v>9.0000000000000006E-5</v>
      </c>
      <c r="F24" s="14">
        <v>13.442</v>
      </c>
      <c r="G24" s="43">
        <v>9.0000000000000006E-5</v>
      </c>
      <c r="I24" s="11">
        <v>9</v>
      </c>
      <c r="J24" s="14">
        <v>13.43</v>
      </c>
      <c r="K24" s="43">
        <v>9.0000000000000006E-5</v>
      </c>
      <c r="L24" s="14">
        <v>12.468999999999999</v>
      </c>
      <c r="M24" s="43">
        <v>1E-4</v>
      </c>
      <c r="Q24" s="11"/>
      <c r="W24" s="11"/>
    </row>
    <row r="25" spans="3:27" s="10" customFormat="1" x14ac:dyDescent="0.25">
      <c r="C25" s="12"/>
      <c r="I25" s="12"/>
      <c r="Q25" s="12"/>
      <c r="R25" s="11" t="s">
        <v>3</v>
      </c>
      <c r="T25" s="11" t="s">
        <v>4</v>
      </c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I26" s="12" t="s">
        <v>11</v>
      </c>
      <c r="Q26" s="12"/>
      <c r="R26" s="11" t="s">
        <v>15</v>
      </c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11" t="s">
        <v>3</v>
      </c>
      <c r="F27" s="11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 t="s">
        <v>7</v>
      </c>
      <c r="T27" s="11" t="s">
        <v>6</v>
      </c>
      <c r="U27" s="11" t="s">
        <v>7</v>
      </c>
      <c r="W27" s="11" t="s">
        <v>13</v>
      </c>
      <c r="X27" s="11" t="s">
        <v>6</v>
      </c>
      <c r="Y27" s="11" t="s">
        <v>7</v>
      </c>
      <c r="Z27" s="11" t="s">
        <v>6</v>
      </c>
      <c r="AA27" s="11" t="s">
        <v>7</v>
      </c>
    </row>
    <row r="28" spans="3:27" s="10" customFormat="1" x14ac:dyDescent="0.25">
      <c r="C28" s="12"/>
      <c r="D28" s="11" t="s">
        <v>12</v>
      </c>
      <c r="F28" s="11" t="s">
        <v>12</v>
      </c>
      <c r="I28" s="12"/>
      <c r="J28" s="11" t="s">
        <v>12</v>
      </c>
      <c r="L28" s="11" t="s">
        <v>12</v>
      </c>
      <c r="Q28" s="11">
        <v>1</v>
      </c>
      <c r="R28" s="50">
        <v>6.0057</v>
      </c>
      <c r="S28" s="15">
        <v>1.8000000000000001E-4</v>
      </c>
      <c r="T28" s="50">
        <v>7.3476999999999997</v>
      </c>
      <c r="U28" s="15">
        <v>1.6000000000000001E-4</v>
      </c>
      <c r="W28" s="11">
        <v>1</v>
      </c>
      <c r="X28" s="50">
        <v>7.3529</v>
      </c>
      <c r="Y28" s="15">
        <v>1.9000000000000001E-4</v>
      </c>
      <c r="Z28" s="50">
        <v>8.9556000000000004</v>
      </c>
      <c r="AA28" s="15">
        <v>1.7000000000000001E-4</v>
      </c>
    </row>
    <row r="29" spans="3:27" s="10" customFormat="1" x14ac:dyDescent="0.25">
      <c r="C29" s="11" t="s">
        <v>13</v>
      </c>
      <c r="D29" s="11" t="s">
        <v>6</v>
      </c>
      <c r="E29" s="11" t="s">
        <v>7</v>
      </c>
      <c r="F29" s="11" t="s">
        <v>6</v>
      </c>
      <c r="G29" s="11" t="s">
        <v>7</v>
      </c>
      <c r="I29" s="11" t="s">
        <v>13</v>
      </c>
      <c r="J29" s="11" t="s">
        <v>6</v>
      </c>
      <c r="K29" s="11" t="s">
        <v>7</v>
      </c>
      <c r="L29" s="11" t="s">
        <v>6</v>
      </c>
      <c r="M29" s="11" t="s">
        <v>7</v>
      </c>
      <c r="Q29" s="11">
        <v>2</v>
      </c>
      <c r="R29" s="51">
        <v>10.122999999999999</v>
      </c>
      <c r="S29" s="15">
        <v>1.3999999999999999E-4</v>
      </c>
      <c r="T29" s="51">
        <v>13.298999999999999</v>
      </c>
      <c r="U29" s="15">
        <v>1.2E-4</v>
      </c>
      <c r="W29" s="11">
        <v>2</v>
      </c>
      <c r="X29" s="51">
        <v>12.42</v>
      </c>
      <c r="Y29" s="15">
        <v>1.3999999999999999E-4</v>
      </c>
      <c r="Z29" s="51">
        <v>16.233000000000001</v>
      </c>
      <c r="AA29" s="15">
        <v>1.2999999999999999E-4</v>
      </c>
    </row>
    <row r="30" spans="3:27" s="10" customFormat="1" x14ac:dyDescent="0.25">
      <c r="C30" s="11">
        <v>1</v>
      </c>
      <c r="D30" s="14">
        <v>4.0087999999999999</v>
      </c>
      <c r="E30" s="15">
        <v>2.2000000000000001E-4</v>
      </c>
      <c r="F30" s="14">
        <v>176.73</v>
      </c>
      <c r="G30" s="15">
        <v>3.0000000000000001E-5</v>
      </c>
      <c r="I30" s="11">
        <v>1</v>
      </c>
      <c r="J30" s="14">
        <v>4.8010999999999999</v>
      </c>
      <c r="K30" s="15">
        <v>2.3000000000000001E-4</v>
      </c>
      <c r="L30" s="14">
        <v>176.2</v>
      </c>
      <c r="M30" s="31">
        <v>4.0000000000000003E-5</v>
      </c>
      <c r="Q30" s="11">
        <v>3</v>
      </c>
      <c r="R30" s="51">
        <v>14.02</v>
      </c>
      <c r="S30" s="15">
        <v>1.2E-4</v>
      </c>
      <c r="T30" s="51">
        <v>14.914</v>
      </c>
      <c r="U30" s="15">
        <v>1.1E-4</v>
      </c>
      <c r="W30" s="11">
        <v>3</v>
      </c>
      <c r="X30" s="51">
        <v>17.350999999999999</v>
      </c>
      <c r="Y30" s="15">
        <v>1.2E-4</v>
      </c>
      <c r="Z30" s="51">
        <v>18.536000000000001</v>
      </c>
      <c r="AA30" s="15">
        <v>1.2E-4</v>
      </c>
    </row>
    <row r="31" spans="3:27" s="10" customFormat="1" x14ac:dyDescent="0.25">
      <c r="C31" s="11">
        <v>2</v>
      </c>
      <c r="D31" s="14">
        <v>4.16</v>
      </c>
      <c r="E31" s="15">
        <v>2.2000000000000001E-4</v>
      </c>
      <c r="F31" s="14">
        <v>179.69</v>
      </c>
      <c r="G31" s="15">
        <v>3.0000000000000001E-5</v>
      </c>
      <c r="I31" s="11">
        <v>2</v>
      </c>
      <c r="J31" s="14">
        <v>4.9726999999999997</v>
      </c>
      <c r="K31" s="15">
        <v>2.3000000000000001E-4</v>
      </c>
      <c r="L31" s="14">
        <v>179.15</v>
      </c>
      <c r="M31" s="31">
        <v>4.0000000000000003E-5</v>
      </c>
      <c r="Q31" s="11">
        <v>4</v>
      </c>
      <c r="R31" s="51">
        <v>16.565000000000001</v>
      </c>
      <c r="S31" s="15">
        <v>1.1E-4</v>
      </c>
      <c r="T31" s="51">
        <v>18.079999999999998</v>
      </c>
      <c r="U31" s="15">
        <v>1E-4</v>
      </c>
      <c r="W31" s="11">
        <v>4</v>
      </c>
      <c r="X31" s="51">
        <v>20.766999999999999</v>
      </c>
      <c r="Y31" s="15">
        <v>1.1E-4</v>
      </c>
      <c r="Z31" s="51">
        <v>22.771999999999998</v>
      </c>
      <c r="AA31" s="15">
        <v>1.1E-4</v>
      </c>
    </row>
    <row r="32" spans="3:27" s="10" customFormat="1" x14ac:dyDescent="0.25">
      <c r="C32" s="11">
        <v>3</v>
      </c>
      <c r="D32" s="14">
        <v>4.2358000000000002</v>
      </c>
      <c r="E32" s="15">
        <v>2.1000000000000001E-4</v>
      </c>
      <c r="F32" s="14">
        <v>3.9849000000000001</v>
      </c>
      <c r="G32" s="15">
        <v>2.3000000000000001E-4</v>
      </c>
      <c r="I32" s="11">
        <v>3</v>
      </c>
      <c r="J32" s="14">
        <v>5.0589000000000004</v>
      </c>
      <c r="K32" s="15">
        <v>2.3000000000000001E-4</v>
      </c>
      <c r="L32" s="14">
        <v>4.7946999999999997</v>
      </c>
      <c r="M32" s="15">
        <v>2.4000000000000001E-4</v>
      </c>
      <c r="Q32" s="11">
        <v>5</v>
      </c>
      <c r="R32" s="51">
        <v>15.096</v>
      </c>
      <c r="S32" s="15">
        <v>1.1E-4</v>
      </c>
      <c r="T32" s="51">
        <v>11.913</v>
      </c>
      <c r="U32" s="15">
        <v>1.2999999999999999E-4</v>
      </c>
      <c r="W32" s="11">
        <v>5</v>
      </c>
      <c r="X32" s="51">
        <v>20.332999999999998</v>
      </c>
      <c r="Y32" s="15">
        <v>1.1E-4</v>
      </c>
      <c r="Z32" s="51">
        <v>16.367999999999999</v>
      </c>
      <c r="AA32" s="15">
        <v>1.2999999999999999E-4</v>
      </c>
    </row>
    <row r="33" spans="3:27" s="10" customFormat="1" x14ac:dyDescent="0.25">
      <c r="C33" s="11">
        <v>4</v>
      </c>
      <c r="D33" s="14">
        <v>4.2743000000000002</v>
      </c>
      <c r="E33" s="15">
        <v>2.1000000000000001E-4</v>
      </c>
      <c r="F33" s="14">
        <v>4.0209000000000001</v>
      </c>
      <c r="G33" s="15">
        <v>2.2000000000000001E-4</v>
      </c>
      <c r="I33" s="11">
        <v>4</v>
      </c>
      <c r="J33" s="14">
        <v>5.1006</v>
      </c>
      <c r="K33" s="15">
        <v>2.3000000000000001E-4</v>
      </c>
      <c r="L33" s="14">
        <v>4.8369</v>
      </c>
      <c r="M33" s="15">
        <v>2.4000000000000001E-4</v>
      </c>
      <c r="Q33" s="11">
        <v>6</v>
      </c>
      <c r="R33" s="51">
        <v>14.021000000000001</v>
      </c>
      <c r="S33" s="15">
        <v>1.2E-4</v>
      </c>
      <c r="T33" s="50">
        <v>9.0882000000000005</v>
      </c>
      <c r="U33" s="15">
        <v>1.4999999999999999E-4</v>
      </c>
      <c r="W33" s="11">
        <v>6</v>
      </c>
      <c r="X33" s="51">
        <v>17.349</v>
      </c>
      <c r="Y33" s="15">
        <v>1.2E-4</v>
      </c>
      <c r="Z33" s="51">
        <v>11.544</v>
      </c>
      <c r="AA33" s="15">
        <v>1.4999999999999999E-4</v>
      </c>
    </row>
    <row r="34" spans="3:27" s="10" customFormat="1" x14ac:dyDescent="0.25">
      <c r="C34" s="11">
        <v>5</v>
      </c>
      <c r="D34" s="14">
        <v>4.3155999999999999</v>
      </c>
      <c r="E34" s="44">
        <v>2.1000000000000001E-4</v>
      </c>
      <c r="F34" s="14">
        <v>3.6882999999999999</v>
      </c>
      <c r="G34" s="44">
        <v>2.3000000000000001E-4</v>
      </c>
      <c r="I34" s="11">
        <v>5</v>
      </c>
      <c r="J34" s="14">
        <v>5.1477000000000004</v>
      </c>
      <c r="K34" s="44">
        <v>2.3000000000000001E-4</v>
      </c>
      <c r="L34" s="14">
        <v>4.4589999999999996</v>
      </c>
      <c r="M34" s="44">
        <v>2.4000000000000001E-4</v>
      </c>
      <c r="Q34" s="11">
        <v>7</v>
      </c>
      <c r="R34" s="50">
        <v>6.0037000000000003</v>
      </c>
      <c r="S34" s="15">
        <v>1.8000000000000001E-4</v>
      </c>
      <c r="T34" s="50">
        <v>3.6838000000000002</v>
      </c>
      <c r="U34" s="15">
        <v>2.3000000000000001E-4</v>
      </c>
      <c r="W34" s="11">
        <v>7</v>
      </c>
      <c r="X34" s="50">
        <v>7.3555000000000001</v>
      </c>
      <c r="Y34" s="15">
        <v>1.9000000000000001E-4</v>
      </c>
      <c r="Z34" s="50">
        <v>4.6642999999999999</v>
      </c>
      <c r="AA34" s="15">
        <v>2.4000000000000001E-4</v>
      </c>
    </row>
    <row r="35" spans="3:27" s="10" customFormat="1" x14ac:dyDescent="0.25">
      <c r="C35" s="11">
        <v>6</v>
      </c>
      <c r="D35" s="14">
        <v>4.2384000000000004</v>
      </c>
      <c r="E35" s="15">
        <v>2.1000000000000001E-4</v>
      </c>
      <c r="F35" s="14">
        <v>3.3041</v>
      </c>
      <c r="G35" s="15">
        <v>2.4000000000000001E-4</v>
      </c>
      <c r="I35" s="11">
        <v>6</v>
      </c>
      <c r="J35" s="14">
        <v>5.0589000000000004</v>
      </c>
      <c r="K35" s="15">
        <v>2.3000000000000001E-4</v>
      </c>
      <c r="L35" s="14">
        <v>4.0164999999999997</v>
      </c>
      <c r="M35" s="15">
        <v>2.5000000000000001E-4</v>
      </c>
      <c r="Q35" s="12"/>
      <c r="W35" s="12"/>
    </row>
    <row r="36" spans="3:27" s="10" customFormat="1" x14ac:dyDescent="0.25">
      <c r="C36" s="11">
        <v>7</v>
      </c>
      <c r="D36" s="14">
        <v>4.0109000000000004</v>
      </c>
      <c r="E36" s="15">
        <v>2.2000000000000001E-4</v>
      </c>
      <c r="F36" s="14">
        <v>2.8675000000000002</v>
      </c>
      <c r="G36" s="15">
        <v>2.5000000000000001E-4</v>
      </c>
      <c r="I36" s="11">
        <v>7</v>
      </c>
      <c r="J36" s="14">
        <v>4.8018999999999998</v>
      </c>
      <c r="K36" s="15">
        <v>2.3000000000000001E-4</v>
      </c>
      <c r="L36" s="14">
        <v>3.5101</v>
      </c>
      <c r="M36" s="15">
        <v>2.5999999999999998E-4</v>
      </c>
      <c r="Q36" s="12"/>
      <c r="R36" s="11" t="s">
        <v>3</v>
      </c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I37" s="12"/>
      <c r="Q37" s="12"/>
      <c r="R37" s="11" t="s">
        <v>16</v>
      </c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11" t="s">
        <v>3</v>
      </c>
      <c r="F38" s="11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 t="s">
        <v>7</v>
      </c>
      <c r="T38" s="11" t="s">
        <v>6</v>
      </c>
      <c r="U38" s="11" t="s">
        <v>7</v>
      </c>
      <c r="W38" s="11" t="s">
        <v>13</v>
      </c>
      <c r="X38" s="11" t="s">
        <v>6</v>
      </c>
      <c r="Y38" s="11" t="s">
        <v>7</v>
      </c>
      <c r="Z38" s="11" t="s">
        <v>6</v>
      </c>
      <c r="AA38" s="11" t="s">
        <v>7</v>
      </c>
    </row>
    <row r="39" spans="3:27" s="10" customFormat="1" x14ac:dyDescent="0.25">
      <c r="C39" s="12"/>
      <c r="D39" s="11" t="s">
        <v>14</v>
      </c>
      <c r="F39" s="11" t="s">
        <v>14</v>
      </c>
      <c r="I39" s="12"/>
      <c r="J39" s="11" t="s">
        <v>14</v>
      </c>
      <c r="L39" s="11" t="s">
        <v>14</v>
      </c>
      <c r="Q39" s="11">
        <v>1</v>
      </c>
      <c r="R39" s="48">
        <v>0.89215999999999995</v>
      </c>
      <c r="S39" s="15">
        <v>4.6999999999999999E-4</v>
      </c>
      <c r="T39" s="50">
        <v>1.0257000000000001</v>
      </c>
      <c r="U39" s="15">
        <v>4.4000000000000002E-4</v>
      </c>
      <c r="W39" s="11">
        <v>1</v>
      </c>
      <c r="X39" s="50">
        <v>0.71230000000000004</v>
      </c>
      <c r="Y39" s="15">
        <v>5.5999999999999995E-4</v>
      </c>
      <c r="Z39" s="48">
        <v>0.81525000000000003</v>
      </c>
      <c r="AA39" s="15">
        <v>5.2999999999999998E-4</v>
      </c>
    </row>
    <row r="40" spans="3:27" s="10" customFormat="1" x14ac:dyDescent="0.25">
      <c r="C40" s="11" t="s">
        <v>13</v>
      </c>
      <c r="D40" s="11" t="s">
        <v>6</v>
      </c>
      <c r="E40" s="11" t="s">
        <v>7</v>
      </c>
      <c r="F40" s="11" t="s">
        <v>6</v>
      </c>
      <c r="G40" s="11" t="s">
        <v>7</v>
      </c>
      <c r="I40" s="11" t="s">
        <v>13</v>
      </c>
      <c r="J40" s="11" t="s">
        <v>6</v>
      </c>
      <c r="K40" s="11" t="s">
        <v>7</v>
      </c>
      <c r="L40" s="11" t="s">
        <v>6</v>
      </c>
      <c r="M40" s="11" t="s">
        <v>7</v>
      </c>
      <c r="Q40" s="11">
        <v>2</v>
      </c>
      <c r="R40" s="50">
        <v>2.2132999999999998</v>
      </c>
      <c r="S40" s="15">
        <v>2.9999999999999997E-4</v>
      </c>
      <c r="T40" s="50">
        <v>2.6800999999999999</v>
      </c>
      <c r="U40" s="15">
        <v>2.7E-4</v>
      </c>
      <c r="W40" s="11">
        <v>2</v>
      </c>
      <c r="X40" s="50">
        <v>1.8582000000000001</v>
      </c>
      <c r="Y40" s="15">
        <v>3.5E-4</v>
      </c>
      <c r="Z40" s="50">
        <v>2.2364000000000002</v>
      </c>
      <c r="AA40" s="15">
        <v>3.2000000000000003E-4</v>
      </c>
    </row>
    <row r="41" spans="3:27" s="10" customFormat="1" x14ac:dyDescent="0.25">
      <c r="C41" s="11">
        <v>1</v>
      </c>
      <c r="D41" s="14">
        <v>4.1357999999999997</v>
      </c>
      <c r="E41" s="15">
        <v>2.0000000000000001E-4</v>
      </c>
      <c r="F41" s="14">
        <v>10.446</v>
      </c>
      <c r="G41" s="15">
        <v>1.2999999999999999E-4</v>
      </c>
      <c r="I41" s="11">
        <v>1</v>
      </c>
      <c r="J41" s="14">
        <v>4.6806000000000001</v>
      </c>
      <c r="K41" s="15">
        <v>2.2000000000000001E-4</v>
      </c>
      <c r="L41" s="14">
        <v>10.723000000000001</v>
      </c>
      <c r="M41" s="15">
        <v>1.3999999999999999E-4</v>
      </c>
      <c r="Q41" s="11">
        <v>3</v>
      </c>
      <c r="R41" s="50">
        <v>5.1070000000000002</v>
      </c>
      <c r="S41" s="15">
        <v>2.0000000000000001E-4</v>
      </c>
      <c r="T41" s="50">
        <v>5.2233000000000001</v>
      </c>
      <c r="U41" s="15">
        <v>1.9000000000000001E-4</v>
      </c>
      <c r="W41" s="11">
        <v>3</v>
      </c>
      <c r="X41" s="50">
        <v>4.3419999999999996</v>
      </c>
      <c r="Y41" s="15">
        <v>2.3000000000000001E-4</v>
      </c>
      <c r="Z41" s="50">
        <v>4.4333999999999998</v>
      </c>
      <c r="AA41" s="15">
        <v>2.3000000000000001E-4</v>
      </c>
    </row>
    <row r="42" spans="3:27" s="10" customFormat="1" x14ac:dyDescent="0.25">
      <c r="C42" s="11">
        <v>2</v>
      </c>
      <c r="D42" s="14">
        <v>7.9511000000000003</v>
      </c>
      <c r="E42" s="15">
        <v>1.4999999999999999E-4</v>
      </c>
      <c r="F42" s="14">
        <v>18.268000000000001</v>
      </c>
      <c r="G42" s="15">
        <v>1E-4</v>
      </c>
      <c r="I42" s="11">
        <v>2</v>
      </c>
      <c r="J42" s="14">
        <v>8.9984000000000002</v>
      </c>
      <c r="K42" s="15">
        <v>1.4999999999999999E-4</v>
      </c>
      <c r="L42" s="14">
        <v>18.91</v>
      </c>
      <c r="M42" s="15">
        <v>1.1E-4</v>
      </c>
      <c r="Q42" s="11">
        <v>4</v>
      </c>
      <c r="R42" s="51">
        <v>10.911</v>
      </c>
      <c r="S42" s="15">
        <v>1.2999999999999999E-4</v>
      </c>
      <c r="T42" s="51">
        <v>11.371</v>
      </c>
      <c r="U42" s="15">
        <v>1.2999999999999999E-4</v>
      </c>
      <c r="W42" s="11">
        <v>4</v>
      </c>
      <c r="X42" s="50">
        <v>9.2502999999999993</v>
      </c>
      <c r="Y42" s="15">
        <v>1.6000000000000001E-4</v>
      </c>
      <c r="Z42" s="50">
        <v>9.6395</v>
      </c>
      <c r="AA42" s="15">
        <v>1.4999999999999999E-4</v>
      </c>
    </row>
    <row r="43" spans="3:27" s="10" customFormat="1" x14ac:dyDescent="0.25">
      <c r="C43" s="11">
        <v>3</v>
      </c>
      <c r="D43" s="14">
        <v>12.72</v>
      </c>
      <c r="E43" s="15">
        <v>1.2E-4</v>
      </c>
      <c r="F43" s="14">
        <v>14.71</v>
      </c>
      <c r="G43" s="15">
        <v>1.1E-4</v>
      </c>
      <c r="I43" s="11">
        <v>3</v>
      </c>
      <c r="J43" s="14">
        <v>14.317</v>
      </c>
      <c r="K43" s="15">
        <v>1.2E-4</v>
      </c>
      <c r="L43" s="14">
        <v>16.247</v>
      </c>
      <c r="M43" s="15">
        <v>1.2E-4</v>
      </c>
      <c r="Q43" s="11">
        <v>5</v>
      </c>
      <c r="R43" s="51">
        <v>59.247999999999998</v>
      </c>
      <c r="S43" s="15">
        <v>6.0000000000000002E-5</v>
      </c>
      <c r="T43" s="51">
        <v>50.125</v>
      </c>
      <c r="U43" s="15">
        <v>6.0000000000000002E-5</v>
      </c>
      <c r="W43" s="11">
        <v>5</v>
      </c>
      <c r="X43" s="51">
        <v>54.783999999999999</v>
      </c>
      <c r="Y43" s="15">
        <v>6.9999999999999994E-5</v>
      </c>
      <c r="Z43" s="51">
        <v>46.91</v>
      </c>
      <c r="AA43" s="15">
        <v>6.9999999999999994E-5</v>
      </c>
    </row>
    <row r="44" spans="3:27" s="10" customFormat="1" x14ac:dyDescent="0.25">
      <c r="C44" s="11">
        <v>4</v>
      </c>
      <c r="D44" s="14">
        <v>14.164</v>
      </c>
      <c r="E44" s="15">
        <v>1.1E-4</v>
      </c>
      <c r="F44" s="14">
        <v>16.347999999999999</v>
      </c>
      <c r="G44" s="15">
        <v>1E-4</v>
      </c>
      <c r="I44" s="11">
        <v>4</v>
      </c>
      <c r="J44" s="14">
        <v>15.978</v>
      </c>
      <c r="K44" s="15">
        <v>1.2E-4</v>
      </c>
      <c r="L44" s="14">
        <v>18.099</v>
      </c>
      <c r="M44" s="15">
        <v>1.1E-4</v>
      </c>
      <c r="Q44" s="11">
        <v>6</v>
      </c>
      <c r="R44" s="48">
        <v>5.1081000000000003</v>
      </c>
      <c r="S44" s="15">
        <v>2.0000000000000001E-4</v>
      </c>
      <c r="T44" s="51">
        <v>3.9630000000000001</v>
      </c>
      <c r="U44" s="15">
        <v>2.2000000000000001E-4</v>
      </c>
      <c r="W44" s="11">
        <v>6</v>
      </c>
      <c r="X44" s="50">
        <v>4.3415999999999997</v>
      </c>
      <c r="Y44" s="15">
        <v>2.3000000000000001E-4</v>
      </c>
      <c r="Z44" s="50">
        <v>3.4070999999999998</v>
      </c>
      <c r="AA44" s="15">
        <v>2.5999999999999998E-4</v>
      </c>
    </row>
    <row r="45" spans="3:27" s="10" customFormat="1" x14ac:dyDescent="0.25">
      <c r="C45" s="11">
        <v>5</v>
      </c>
      <c r="D45" s="14">
        <v>15.817</v>
      </c>
      <c r="E45" s="15">
        <v>1E-4</v>
      </c>
      <c r="F45" s="14">
        <v>14.8</v>
      </c>
      <c r="G45" s="15">
        <v>1.1E-4</v>
      </c>
      <c r="I45" s="11">
        <v>5</v>
      </c>
      <c r="J45" s="14">
        <v>17.88</v>
      </c>
      <c r="K45" s="15">
        <v>1.1E-4</v>
      </c>
      <c r="L45" s="14">
        <v>16.77</v>
      </c>
      <c r="M45" s="15">
        <v>1.1E-4</v>
      </c>
      <c r="Q45" s="11">
        <v>7</v>
      </c>
      <c r="R45" s="48">
        <v>0.89198</v>
      </c>
      <c r="S45" s="15">
        <v>4.6999999999999999E-4</v>
      </c>
      <c r="T45" s="48">
        <v>0.64658000000000004</v>
      </c>
      <c r="U45" s="15">
        <v>5.5000000000000003E-4</v>
      </c>
      <c r="W45" s="11">
        <v>7</v>
      </c>
      <c r="X45" s="48">
        <v>0.71162000000000003</v>
      </c>
      <c r="Y45" s="15">
        <v>5.5999999999999995E-4</v>
      </c>
      <c r="Z45" s="48">
        <v>0.53347999999999995</v>
      </c>
      <c r="AA45" s="15">
        <v>6.6E-4</v>
      </c>
    </row>
    <row r="46" spans="3:27" s="10" customFormat="1" x14ac:dyDescent="0.25">
      <c r="C46" s="11">
        <v>6</v>
      </c>
      <c r="D46" s="14">
        <v>12.723000000000001</v>
      </c>
      <c r="E46" s="15">
        <v>1.2E-4</v>
      </c>
      <c r="F46" s="14">
        <v>10.132999999999999</v>
      </c>
      <c r="G46" s="15">
        <v>1.2999999999999999E-4</v>
      </c>
      <c r="I46" s="11">
        <v>6</v>
      </c>
      <c r="J46" s="14">
        <v>14.315</v>
      </c>
      <c r="K46" s="15">
        <v>1.2E-4</v>
      </c>
      <c r="L46" s="14">
        <v>11.545999999999999</v>
      </c>
      <c r="M46" s="15">
        <v>1.2999999999999999E-4</v>
      </c>
      <c r="Q46" s="12"/>
      <c r="W46" s="12"/>
    </row>
    <row r="47" spans="3:27" s="10" customFormat="1" x14ac:dyDescent="0.25">
      <c r="C47" s="11">
        <v>7</v>
      </c>
      <c r="D47" s="14">
        <v>4.1364000000000001</v>
      </c>
      <c r="E47" s="15">
        <v>2.0000000000000001E-4</v>
      </c>
      <c r="F47" s="14">
        <v>2.6985999999999999</v>
      </c>
      <c r="G47" s="15">
        <v>2.5000000000000001E-4</v>
      </c>
      <c r="I47" s="11">
        <v>7</v>
      </c>
      <c r="J47" s="14">
        <v>4.6795999999999998</v>
      </c>
      <c r="K47" s="15">
        <v>2.2000000000000001E-4</v>
      </c>
      <c r="L47" s="14">
        <v>3.1263000000000001</v>
      </c>
      <c r="M47" s="15">
        <v>2.5999999999999998E-4</v>
      </c>
      <c r="Q47" s="12"/>
      <c r="R47" s="11" t="s">
        <v>3</v>
      </c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I48" s="11"/>
      <c r="Q48" s="12"/>
      <c r="R48" s="11" t="s">
        <v>17</v>
      </c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11" t="s">
        <v>3</v>
      </c>
      <c r="F49" s="11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 t="s">
        <v>7</v>
      </c>
      <c r="T49" s="11" t="s">
        <v>6</v>
      </c>
      <c r="U49" s="11" t="s">
        <v>7</v>
      </c>
      <c r="W49" s="11" t="s">
        <v>13</v>
      </c>
      <c r="X49" s="11" t="s">
        <v>6</v>
      </c>
      <c r="Y49" s="11" t="s">
        <v>7</v>
      </c>
      <c r="Z49" s="11" t="s">
        <v>6</v>
      </c>
      <c r="AA49" s="11" t="s">
        <v>7</v>
      </c>
    </row>
    <row r="50" spans="3:27" s="10" customFormat="1" x14ac:dyDescent="0.25">
      <c r="C50" s="12"/>
      <c r="D50" s="11" t="s">
        <v>15</v>
      </c>
      <c r="F50" s="11" t="s">
        <v>15</v>
      </c>
      <c r="I50" s="12"/>
      <c r="J50" s="11" t="s">
        <v>15</v>
      </c>
      <c r="L50" s="11" t="s">
        <v>15</v>
      </c>
      <c r="Q50" s="11">
        <v>1</v>
      </c>
      <c r="R50" s="51">
        <v>19.672000000000001</v>
      </c>
      <c r="S50" s="15">
        <v>9.0000000000000006E-5</v>
      </c>
      <c r="T50" s="51">
        <v>23.574000000000002</v>
      </c>
      <c r="U50" s="15">
        <v>8.0000000000000007E-5</v>
      </c>
      <c r="W50" s="11">
        <v>1</v>
      </c>
      <c r="X50" s="51">
        <v>21.65</v>
      </c>
      <c r="Y50" s="15">
        <v>1E-4</v>
      </c>
      <c r="Z50" s="51">
        <v>25.763999999999999</v>
      </c>
      <c r="AA50" s="15">
        <v>9.0000000000000006E-5</v>
      </c>
    </row>
    <row r="51" spans="3:27" s="10" customFormat="1" x14ac:dyDescent="0.25">
      <c r="C51" s="11" t="s">
        <v>13</v>
      </c>
      <c r="D51" s="11" t="s">
        <v>6</v>
      </c>
      <c r="E51" s="11" t="s">
        <v>7</v>
      </c>
      <c r="F51" s="11" t="s">
        <v>6</v>
      </c>
      <c r="G51" s="11" t="s">
        <v>7</v>
      </c>
      <c r="I51" s="11" t="s">
        <v>13</v>
      </c>
      <c r="J51" s="11" t="s">
        <v>6</v>
      </c>
      <c r="K51" s="11" t="s">
        <v>7</v>
      </c>
      <c r="L51" s="11" t="s">
        <v>6</v>
      </c>
      <c r="M51" s="11" t="s">
        <v>7</v>
      </c>
      <c r="Q51" s="11">
        <v>2</v>
      </c>
      <c r="R51" s="51">
        <v>26.753</v>
      </c>
      <c r="S51" s="15">
        <v>8.0000000000000007E-5</v>
      </c>
      <c r="T51" s="51">
        <v>33.054000000000002</v>
      </c>
      <c r="U51" s="15">
        <v>6.9999999999999994E-5</v>
      </c>
      <c r="W51" s="11">
        <v>2</v>
      </c>
      <c r="X51" s="51">
        <v>28.972000000000001</v>
      </c>
      <c r="Y51" s="15">
        <v>8.0000000000000007E-5</v>
      </c>
      <c r="Z51" s="51">
        <v>35.517000000000003</v>
      </c>
      <c r="AA51" s="15">
        <v>6.9999999999999994E-5</v>
      </c>
    </row>
    <row r="52" spans="3:27" s="10" customFormat="1" x14ac:dyDescent="0.25">
      <c r="C52" s="11">
        <v>1</v>
      </c>
      <c r="D52" s="14">
        <v>0.93799999999999994</v>
      </c>
      <c r="E52" s="15">
        <v>4.4999999999999999E-4</v>
      </c>
      <c r="F52" s="14">
        <v>3.5847000000000002</v>
      </c>
      <c r="G52" s="15">
        <v>2.4000000000000001E-4</v>
      </c>
      <c r="I52" s="11">
        <v>1</v>
      </c>
      <c r="J52" s="14">
        <v>1.1848000000000001</v>
      </c>
      <c r="K52" s="15">
        <v>4.6000000000000001E-4</v>
      </c>
      <c r="L52" s="14">
        <v>3.8700999999999999</v>
      </c>
      <c r="M52" s="15">
        <v>2.5999999999999998E-4</v>
      </c>
      <c r="Q52" s="11">
        <v>3</v>
      </c>
      <c r="R52" s="51">
        <v>32.176000000000002</v>
      </c>
      <c r="S52" s="15">
        <v>6.9999999999999994E-5</v>
      </c>
      <c r="T52" s="51">
        <v>33.140999999999998</v>
      </c>
      <c r="U52" s="15">
        <v>6.9999999999999994E-5</v>
      </c>
      <c r="W52" s="11">
        <v>3</v>
      </c>
      <c r="X52" s="51">
        <v>34.481000000000002</v>
      </c>
      <c r="Y52" s="15">
        <v>8.0000000000000007E-5</v>
      </c>
      <c r="Z52" s="51">
        <v>35.585999999999999</v>
      </c>
      <c r="AA52" s="15">
        <v>6.9999999999999994E-5</v>
      </c>
    </row>
    <row r="53" spans="3:27" s="10" customFormat="1" x14ac:dyDescent="0.25">
      <c r="C53" s="11">
        <v>2</v>
      </c>
      <c r="D53" s="14">
        <v>1.7403999999999999</v>
      </c>
      <c r="E53" s="15">
        <v>3.3E-4</v>
      </c>
      <c r="F53" s="14">
        <v>6.3635999999999999</v>
      </c>
      <c r="G53" s="15">
        <v>1.8000000000000001E-4</v>
      </c>
      <c r="I53" s="11">
        <v>2</v>
      </c>
      <c r="J53" s="14">
        <v>2.1728999999999998</v>
      </c>
      <c r="K53" s="15">
        <v>3.4000000000000002E-4</v>
      </c>
      <c r="L53" s="14">
        <v>6.8335999999999997</v>
      </c>
      <c r="M53" s="15">
        <v>1.9000000000000001E-4</v>
      </c>
      <c r="Q53" s="11">
        <v>4</v>
      </c>
      <c r="R53" s="51">
        <v>35.844000000000001</v>
      </c>
      <c r="S53" s="15">
        <v>6.9999999999999994E-5</v>
      </c>
      <c r="T53" s="51">
        <v>37.156999999999996</v>
      </c>
      <c r="U53" s="15">
        <v>6.9999999999999994E-5</v>
      </c>
      <c r="W53" s="11">
        <v>4</v>
      </c>
      <c r="X53" s="51">
        <v>38.142000000000003</v>
      </c>
      <c r="Y53" s="15">
        <v>6.9999999999999994E-5</v>
      </c>
      <c r="Z53" s="51">
        <v>39.606000000000002</v>
      </c>
      <c r="AA53" s="15">
        <v>6.9999999999999994E-5</v>
      </c>
    </row>
    <row r="54" spans="3:27" s="10" customFormat="1" x14ac:dyDescent="0.25">
      <c r="C54" s="11">
        <v>3</v>
      </c>
      <c r="D54" s="14">
        <v>2.7513000000000001</v>
      </c>
      <c r="E54" s="15">
        <v>2.5999999999999998E-4</v>
      </c>
      <c r="F54" s="14">
        <v>3.5872999999999999</v>
      </c>
      <c r="G54" s="15">
        <v>2.3000000000000001E-4</v>
      </c>
      <c r="I54" s="11">
        <v>3</v>
      </c>
      <c r="J54" s="14">
        <v>3.4079999999999999</v>
      </c>
      <c r="K54" s="15">
        <v>2.7E-4</v>
      </c>
      <c r="L54" s="14">
        <v>4.2313999999999998</v>
      </c>
      <c r="M54" s="15">
        <v>2.5000000000000001E-4</v>
      </c>
      <c r="Q54" s="11">
        <v>5</v>
      </c>
      <c r="R54" s="51">
        <v>41.146999999999998</v>
      </c>
      <c r="S54" s="15">
        <v>6.0000000000000002E-5</v>
      </c>
      <c r="T54" s="51">
        <v>34.707999999999998</v>
      </c>
      <c r="U54" s="15">
        <v>6.9999999999999994E-5</v>
      </c>
      <c r="W54" s="11">
        <v>5</v>
      </c>
      <c r="X54" s="51">
        <v>43.255000000000003</v>
      </c>
      <c r="Y54" s="15">
        <v>6.9999999999999994E-5</v>
      </c>
      <c r="Z54" s="51">
        <v>36.932000000000002</v>
      </c>
      <c r="AA54" s="15">
        <v>6.9999999999999994E-5</v>
      </c>
    </row>
    <row r="55" spans="3:27" s="10" customFormat="1" x14ac:dyDescent="0.25">
      <c r="C55" s="11">
        <v>4</v>
      </c>
      <c r="D55" s="14">
        <v>2.9786000000000001</v>
      </c>
      <c r="E55" s="15">
        <v>2.5000000000000001E-4</v>
      </c>
      <c r="F55" s="14">
        <v>3.8809</v>
      </c>
      <c r="G55" s="15">
        <v>2.2000000000000001E-4</v>
      </c>
      <c r="I55" s="11">
        <v>4</v>
      </c>
      <c r="J55" s="14">
        <v>3.6848999999999998</v>
      </c>
      <c r="K55" s="15">
        <v>2.5999999999999998E-4</v>
      </c>
      <c r="L55" s="14">
        <v>4.5742000000000003</v>
      </c>
      <c r="M55" s="15">
        <v>2.4000000000000001E-4</v>
      </c>
      <c r="Q55" s="11">
        <v>6</v>
      </c>
      <c r="R55" s="51">
        <v>32.173000000000002</v>
      </c>
      <c r="S55" s="15">
        <v>6.9999999999999994E-5</v>
      </c>
      <c r="T55" s="51">
        <v>22.971</v>
      </c>
      <c r="U55" s="15">
        <v>8.0000000000000007E-5</v>
      </c>
      <c r="W55" s="11">
        <v>6</v>
      </c>
      <c r="X55" s="51">
        <v>34.475999999999999</v>
      </c>
      <c r="Y55" s="15">
        <v>8.0000000000000007E-5</v>
      </c>
      <c r="Z55" s="51">
        <v>25.154</v>
      </c>
      <c r="AA55" s="15">
        <v>9.0000000000000006E-5</v>
      </c>
    </row>
    <row r="56" spans="3:27" s="10" customFormat="1" x14ac:dyDescent="0.25">
      <c r="C56" s="11">
        <v>5</v>
      </c>
      <c r="D56" s="14">
        <v>3.2319</v>
      </c>
      <c r="E56" s="15">
        <v>2.4000000000000001E-4</v>
      </c>
      <c r="F56" s="14">
        <v>3.05</v>
      </c>
      <c r="G56" s="15">
        <v>2.5000000000000001E-4</v>
      </c>
      <c r="I56" s="11">
        <v>5</v>
      </c>
      <c r="J56" s="14">
        <v>3.9961000000000002</v>
      </c>
      <c r="K56" s="15">
        <v>2.5000000000000001E-4</v>
      </c>
      <c r="L56" s="14">
        <v>3.7635999999999998</v>
      </c>
      <c r="M56" s="15">
        <v>2.5999999999999998E-4</v>
      </c>
      <c r="Q56" s="11">
        <v>7</v>
      </c>
      <c r="R56" s="51">
        <v>19.670999999999999</v>
      </c>
      <c r="S56" s="15">
        <v>9.0000000000000006E-5</v>
      </c>
      <c r="T56" s="51">
        <v>12.718</v>
      </c>
      <c r="U56" s="15">
        <v>1.1E-4</v>
      </c>
      <c r="W56" s="11">
        <v>7</v>
      </c>
      <c r="X56" s="51">
        <v>21.652999999999999</v>
      </c>
      <c r="Y56" s="15">
        <v>1E-4</v>
      </c>
      <c r="Z56" s="51">
        <v>14.428000000000001</v>
      </c>
      <c r="AA56" s="15">
        <v>1.2E-4</v>
      </c>
    </row>
    <row r="57" spans="3:27" s="10" customFormat="1" x14ac:dyDescent="0.25">
      <c r="C57" s="11">
        <v>6</v>
      </c>
      <c r="D57" s="14">
        <v>2.7501000000000002</v>
      </c>
      <c r="E57" s="15">
        <v>2.5999999999999998E-4</v>
      </c>
      <c r="F57" s="14">
        <v>2.1859999999999999</v>
      </c>
      <c r="G57" s="15">
        <v>2.9E-4</v>
      </c>
      <c r="I57" s="11">
        <v>6</v>
      </c>
      <c r="J57" s="14">
        <v>3.4060999999999999</v>
      </c>
      <c r="K57" s="15">
        <v>2.7E-4</v>
      </c>
      <c r="L57" s="14">
        <v>2.7435999999999998</v>
      </c>
      <c r="M57" s="15">
        <v>2.9999999999999997E-4</v>
      </c>
      <c r="Q57" s="12"/>
      <c r="W57" s="12"/>
    </row>
    <row r="58" spans="3:27" s="10" customFormat="1" x14ac:dyDescent="0.25">
      <c r="C58" s="11">
        <v>7</v>
      </c>
      <c r="D58" s="14">
        <v>0.93791999999999998</v>
      </c>
      <c r="E58" s="15">
        <v>4.4999999999999999E-4</v>
      </c>
      <c r="F58" s="14">
        <v>0.57020999999999999</v>
      </c>
      <c r="G58" s="15">
        <v>5.5999999999999995E-4</v>
      </c>
      <c r="I58" s="11">
        <v>7</v>
      </c>
      <c r="J58" s="14">
        <v>1.1848000000000001</v>
      </c>
      <c r="K58" s="15">
        <v>4.6000000000000001E-4</v>
      </c>
      <c r="L58" s="14">
        <v>0.74233000000000005</v>
      </c>
      <c r="M58" s="15">
        <v>5.6999999999999998E-4</v>
      </c>
      <c r="Q58" s="12"/>
      <c r="W58" s="12"/>
    </row>
    <row r="59" spans="3:27" s="10" customFormat="1" x14ac:dyDescent="0.25">
      <c r="C59" s="12"/>
      <c r="I59" s="12"/>
      <c r="Q59" s="12"/>
      <c r="W59" s="12"/>
    </row>
    <row r="60" spans="3:27" s="10" customFormat="1" x14ac:dyDescent="0.25">
      <c r="C60" s="12"/>
      <c r="D60" s="11" t="s">
        <v>3</v>
      </c>
      <c r="F60" s="11" t="s">
        <v>4</v>
      </c>
      <c r="I60" s="12"/>
      <c r="J60" s="11" t="s">
        <v>3</v>
      </c>
      <c r="L60" s="11" t="s">
        <v>4</v>
      </c>
      <c r="Q60" s="12"/>
      <c r="W60" s="12"/>
    </row>
    <row r="61" spans="3:27" s="10" customFormat="1" x14ac:dyDescent="0.25">
      <c r="C61" s="12"/>
      <c r="D61" s="11" t="s">
        <v>16</v>
      </c>
      <c r="F61" s="11" t="s">
        <v>16</v>
      </c>
      <c r="I61" s="12"/>
      <c r="J61" s="11" t="s">
        <v>16</v>
      </c>
      <c r="L61" s="11" t="s">
        <v>16</v>
      </c>
      <c r="Q61" s="12"/>
      <c r="W61" s="12"/>
    </row>
    <row r="62" spans="3:27" s="10" customFormat="1" x14ac:dyDescent="0.25">
      <c r="C62" s="11" t="s">
        <v>13</v>
      </c>
      <c r="D62" s="11" t="s">
        <v>6</v>
      </c>
      <c r="E62" s="11" t="s">
        <v>7</v>
      </c>
      <c r="F62" s="11" t="s">
        <v>6</v>
      </c>
      <c r="G62" s="11" t="s">
        <v>7</v>
      </c>
      <c r="I62" s="11" t="s">
        <v>13</v>
      </c>
      <c r="J62" s="11" t="s">
        <v>6</v>
      </c>
      <c r="K62" s="11" t="s">
        <v>7</v>
      </c>
      <c r="L62" s="11" t="s">
        <v>6</v>
      </c>
      <c r="M62" s="11" t="s">
        <v>7</v>
      </c>
      <c r="Q62" s="12"/>
      <c r="W62" s="12"/>
    </row>
    <row r="63" spans="3:27" s="10" customFormat="1" x14ac:dyDescent="0.25">
      <c r="C63" s="11">
        <v>1</v>
      </c>
      <c r="D63" s="14">
        <v>0.51702000000000004</v>
      </c>
      <c r="E63" s="15">
        <v>6.0999999999999997E-4</v>
      </c>
      <c r="F63" s="14">
        <v>2.5085000000000002</v>
      </c>
      <c r="G63" s="15">
        <v>2.9E-4</v>
      </c>
      <c r="I63" s="11">
        <v>1</v>
      </c>
      <c r="J63" s="14">
        <v>0.45873999999999998</v>
      </c>
      <c r="K63" s="15">
        <v>7.1000000000000002E-4</v>
      </c>
      <c r="L63" s="14">
        <v>2.2296</v>
      </c>
      <c r="M63" s="15">
        <v>3.1E-4</v>
      </c>
      <c r="Q63" s="12"/>
      <c r="W63" s="12"/>
    </row>
    <row r="64" spans="3:27" s="10" customFormat="1" x14ac:dyDescent="0.25">
      <c r="C64" s="11">
        <v>2</v>
      </c>
      <c r="D64" s="14">
        <v>0.72404000000000002</v>
      </c>
      <c r="E64" s="15">
        <v>5.1999999999999995E-4</v>
      </c>
      <c r="F64" s="14">
        <v>3.1930999999999998</v>
      </c>
      <c r="G64" s="15">
        <v>2.5999999999999998E-4</v>
      </c>
      <c r="I64" s="11">
        <v>2</v>
      </c>
      <c r="J64" s="14">
        <v>0.63075000000000003</v>
      </c>
      <c r="K64" s="15">
        <v>6.0999999999999997E-4</v>
      </c>
      <c r="L64" s="14">
        <v>2.8241999999999998</v>
      </c>
      <c r="M64" s="15">
        <v>2.7999999999999998E-4</v>
      </c>
      <c r="Q64" s="12"/>
      <c r="W64" s="12"/>
    </row>
    <row r="65" spans="3:23" s="10" customFormat="1" x14ac:dyDescent="0.25">
      <c r="C65" s="11">
        <v>3</v>
      </c>
      <c r="D65" s="14">
        <v>0.99678</v>
      </c>
      <c r="E65" s="15">
        <v>4.4000000000000002E-4</v>
      </c>
      <c r="F65" s="14">
        <v>1.0138</v>
      </c>
      <c r="G65" s="15">
        <v>4.4999999999999999E-4</v>
      </c>
      <c r="I65" s="11">
        <v>3</v>
      </c>
      <c r="J65" s="14">
        <v>0.85916999999999999</v>
      </c>
      <c r="K65" s="15">
        <v>5.1999999999999995E-4</v>
      </c>
      <c r="L65" s="14">
        <v>0.87224000000000002</v>
      </c>
      <c r="M65" s="15">
        <v>5.1999999999999995E-4</v>
      </c>
      <c r="Q65" s="12"/>
      <c r="W65" s="12"/>
    </row>
    <row r="66" spans="3:23" s="10" customFormat="1" x14ac:dyDescent="0.25">
      <c r="C66" s="11">
        <v>4</v>
      </c>
      <c r="D66" s="14">
        <v>1.0214000000000001</v>
      </c>
      <c r="E66" s="15">
        <v>4.4000000000000002E-4</v>
      </c>
      <c r="F66" s="14">
        <v>1.0392999999999999</v>
      </c>
      <c r="G66" s="15">
        <v>4.4000000000000002E-4</v>
      </c>
      <c r="I66" s="11">
        <v>4</v>
      </c>
      <c r="J66" s="14">
        <v>0.87609999999999999</v>
      </c>
      <c r="K66" s="15">
        <v>5.1999999999999995E-4</v>
      </c>
      <c r="L66" s="14">
        <v>0.89219999999999999</v>
      </c>
      <c r="M66" s="15">
        <v>5.1999999999999995E-4</v>
      </c>
      <c r="Q66" s="12"/>
      <c r="W66" s="12"/>
    </row>
    <row r="67" spans="3:23" s="10" customFormat="1" x14ac:dyDescent="0.25">
      <c r="C67" s="11">
        <v>5</v>
      </c>
      <c r="D67" s="14">
        <v>1.0476000000000001</v>
      </c>
      <c r="E67" s="15">
        <v>4.2999999999999999E-4</v>
      </c>
      <c r="F67" s="14">
        <v>0.93184999999999996</v>
      </c>
      <c r="G67" s="15">
        <v>4.6000000000000001E-4</v>
      </c>
      <c r="I67" s="11">
        <v>5</v>
      </c>
      <c r="J67" s="14">
        <v>0.89651000000000003</v>
      </c>
      <c r="K67" s="15">
        <v>5.1000000000000004E-4</v>
      </c>
      <c r="L67" s="14">
        <v>0.80179999999999996</v>
      </c>
      <c r="M67" s="15">
        <v>5.4000000000000001E-4</v>
      </c>
      <c r="Q67" s="12"/>
      <c r="W67" s="12"/>
    </row>
    <row r="68" spans="3:23" s="10" customFormat="1" x14ac:dyDescent="0.25">
      <c r="C68" s="11">
        <v>6</v>
      </c>
      <c r="D68" s="14">
        <v>0.99846000000000001</v>
      </c>
      <c r="E68" s="15">
        <v>4.4000000000000002E-4</v>
      </c>
      <c r="F68" s="14">
        <v>0.80784</v>
      </c>
      <c r="G68" s="15">
        <v>4.8000000000000001E-4</v>
      </c>
      <c r="I68" s="11">
        <v>6</v>
      </c>
      <c r="J68" s="14">
        <v>0.85941000000000001</v>
      </c>
      <c r="K68" s="15">
        <v>5.1999999999999995E-4</v>
      </c>
      <c r="L68" s="14">
        <v>0.70315000000000005</v>
      </c>
      <c r="M68" s="15">
        <v>5.6999999999999998E-4</v>
      </c>
      <c r="Q68" s="12"/>
      <c r="W68" s="12"/>
    </row>
    <row r="69" spans="3:23" s="10" customFormat="1" x14ac:dyDescent="0.25">
      <c r="C69" s="11">
        <v>7</v>
      </c>
      <c r="D69" s="14">
        <v>0.51754</v>
      </c>
      <c r="E69" s="15">
        <v>6.0999999999999997E-4</v>
      </c>
      <c r="F69" s="14">
        <v>0.36316999999999999</v>
      </c>
      <c r="G69" s="15">
        <v>6.9999999999999999E-4</v>
      </c>
      <c r="I69" s="11">
        <v>7</v>
      </c>
      <c r="J69" s="14">
        <v>0.45829999999999999</v>
      </c>
      <c r="K69" s="15">
        <v>7.1000000000000002E-4</v>
      </c>
      <c r="L69" s="14">
        <v>0.32754</v>
      </c>
      <c r="M69" s="15">
        <v>8.1999999999999998E-4</v>
      </c>
      <c r="Q69" s="12"/>
      <c r="W69" s="12"/>
    </row>
    <row r="70" spans="3:23" s="10" customFormat="1" x14ac:dyDescent="0.25">
      <c r="C70" s="12"/>
      <c r="I70" s="12"/>
      <c r="Q70" s="12"/>
      <c r="W70" s="12"/>
    </row>
    <row r="71" spans="3:23" s="10" customFormat="1" x14ac:dyDescent="0.25">
      <c r="C71" s="12"/>
      <c r="D71" s="11" t="s">
        <v>3</v>
      </c>
      <c r="F71" s="11" t="s">
        <v>4</v>
      </c>
      <c r="I71" s="12"/>
      <c r="J71" s="11" t="s">
        <v>3</v>
      </c>
      <c r="L71" s="11" t="s">
        <v>4</v>
      </c>
      <c r="Q71" s="12"/>
      <c r="W71" s="12"/>
    </row>
    <row r="72" spans="3:23" s="10" customFormat="1" x14ac:dyDescent="0.25">
      <c r="C72" s="12"/>
      <c r="D72" s="11" t="s">
        <v>17</v>
      </c>
      <c r="F72" s="11" t="s">
        <v>17</v>
      </c>
      <c r="I72" s="12"/>
      <c r="J72" s="11" t="s">
        <v>17</v>
      </c>
      <c r="L72" s="11" t="s">
        <v>17</v>
      </c>
      <c r="Q72" s="12"/>
      <c r="W72" s="12"/>
    </row>
    <row r="73" spans="3:23" s="10" customFormat="1" x14ac:dyDescent="0.25">
      <c r="C73" s="11" t="s">
        <v>13</v>
      </c>
      <c r="D73" s="11" t="s">
        <v>6</v>
      </c>
      <c r="E73" s="11" t="s">
        <v>7</v>
      </c>
      <c r="F73" s="11" t="s">
        <v>6</v>
      </c>
      <c r="G73" s="11" t="s">
        <v>7</v>
      </c>
      <c r="I73" s="11" t="s">
        <v>13</v>
      </c>
      <c r="J73" s="11" t="s">
        <v>6</v>
      </c>
      <c r="K73" s="11" t="s">
        <v>7</v>
      </c>
      <c r="L73" s="11" t="s">
        <v>6</v>
      </c>
      <c r="M73" s="11" t="s">
        <v>7</v>
      </c>
      <c r="Q73" s="12"/>
      <c r="W73" s="12"/>
    </row>
    <row r="74" spans="3:23" s="10" customFormat="1" x14ac:dyDescent="0.25">
      <c r="C74" s="11">
        <v>1</v>
      </c>
      <c r="D74" s="14">
        <v>2.6644000000000001</v>
      </c>
      <c r="E74" s="15">
        <v>2.5000000000000001E-4</v>
      </c>
      <c r="F74" s="14">
        <v>4.3346</v>
      </c>
      <c r="G74" s="15">
        <v>2.0000000000000001E-4</v>
      </c>
      <c r="I74" s="11">
        <v>1</v>
      </c>
      <c r="J74" s="14">
        <v>3.0009000000000001</v>
      </c>
      <c r="K74" s="15">
        <v>2.5999999999999998E-4</v>
      </c>
      <c r="L74" s="14">
        <v>4.5834000000000001</v>
      </c>
      <c r="M74" s="15">
        <v>2.1000000000000001E-4</v>
      </c>
      <c r="Q74" s="12"/>
      <c r="W74" s="12"/>
    </row>
    <row r="75" spans="3:23" s="10" customFormat="1" x14ac:dyDescent="0.25">
      <c r="C75" s="11">
        <v>2</v>
      </c>
      <c r="D75" s="14">
        <v>5.4455999999999998</v>
      </c>
      <c r="E75" s="15">
        <v>1.7000000000000001E-4</v>
      </c>
      <c r="F75" s="14">
        <v>8.6648999999999994</v>
      </c>
      <c r="G75" s="15">
        <v>1.3999999999999999E-4</v>
      </c>
      <c r="I75" s="11">
        <v>2</v>
      </c>
      <c r="J75" s="14">
        <v>6.1052999999999997</v>
      </c>
      <c r="K75" s="15">
        <v>1.8000000000000001E-4</v>
      </c>
      <c r="L75" s="14">
        <v>9.1547999999999998</v>
      </c>
      <c r="M75" s="15">
        <v>1.4999999999999999E-4</v>
      </c>
      <c r="Q75" s="12"/>
      <c r="W75" s="12"/>
    </row>
    <row r="76" spans="3:23" s="10" customFormat="1" x14ac:dyDescent="0.25">
      <c r="C76" s="11">
        <v>3</v>
      </c>
      <c r="D76" s="14">
        <v>8.8971999999999998</v>
      </c>
      <c r="E76" s="15">
        <v>1.2999999999999999E-4</v>
      </c>
      <c r="F76" s="14">
        <v>10.031000000000001</v>
      </c>
      <c r="G76" s="15">
        <v>1.2999999999999999E-4</v>
      </c>
      <c r="I76" s="11">
        <v>3</v>
      </c>
      <c r="J76" s="14">
        <v>9.8897999999999993</v>
      </c>
      <c r="K76" s="15">
        <v>1.3999999999999999E-4</v>
      </c>
      <c r="L76" s="14">
        <v>10.978999999999999</v>
      </c>
      <c r="M76" s="15">
        <v>1.3999999999999999E-4</v>
      </c>
      <c r="Q76" s="12"/>
      <c r="W76" s="12"/>
    </row>
    <row r="77" spans="3:23" s="10" customFormat="1" x14ac:dyDescent="0.25">
      <c r="C77" s="11">
        <v>4</v>
      </c>
      <c r="D77" s="14">
        <v>10.074</v>
      </c>
      <c r="E77" s="15">
        <v>1.2999999999999999E-4</v>
      </c>
      <c r="F77" s="14">
        <v>11.334</v>
      </c>
      <c r="G77" s="15">
        <v>1.2E-4</v>
      </c>
      <c r="I77" s="11">
        <v>4</v>
      </c>
      <c r="J77" s="14">
        <v>11.225</v>
      </c>
      <c r="K77" s="15">
        <v>1.2999999999999999E-4</v>
      </c>
      <c r="L77" s="14">
        <v>12.436999999999999</v>
      </c>
      <c r="M77" s="15">
        <v>1.2999999999999999E-4</v>
      </c>
      <c r="Q77" s="12"/>
      <c r="W77" s="12"/>
    </row>
    <row r="78" spans="3:23" s="10" customFormat="1" x14ac:dyDescent="0.25">
      <c r="C78" s="11">
        <v>5</v>
      </c>
      <c r="D78" s="14">
        <v>11.43</v>
      </c>
      <c r="E78" s="15">
        <v>1.2E-4</v>
      </c>
      <c r="F78" s="14">
        <v>10.718999999999999</v>
      </c>
      <c r="G78" s="15">
        <v>1.2E-4</v>
      </c>
      <c r="I78" s="11">
        <v>5</v>
      </c>
      <c r="J78" s="14">
        <v>12.757999999999999</v>
      </c>
      <c r="K78" s="15">
        <v>1.2E-4</v>
      </c>
      <c r="L78" s="14">
        <v>11.991</v>
      </c>
      <c r="M78" s="15">
        <v>1.2999999999999999E-4</v>
      </c>
      <c r="Q78" s="12"/>
      <c r="W78" s="12"/>
    </row>
    <row r="79" spans="3:23" s="10" customFormat="1" x14ac:dyDescent="0.25">
      <c r="C79" s="11">
        <v>6</v>
      </c>
      <c r="D79" s="14">
        <v>8.8989999999999991</v>
      </c>
      <c r="E79" s="15">
        <v>1.2999999999999999E-4</v>
      </c>
      <c r="F79" s="14">
        <v>7.0777999999999999</v>
      </c>
      <c r="G79" s="15">
        <v>1.4999999999999999E-4</v>
      </c>
      <c r="I79" s="11">
        <v>6</v>
      </c>
      <c r="J79" s="14">
        <v>9.8887999999999998</v>
      </c>
      <c r="K79" s="15">
        <v>1.3999999999999999E-4</v>
      </c>
      <c r="L79" s="14">
        <v>7.9640000000000004</v>
      </c>
      <c r="M79" s="15">
        <v>1.6000000000000001E-4</v>
      </c>
      <c r="Q79" s="12"/>
      <c r="W79" s="12"/>
    </row>
    <row r="80" spans="3:23" s="10" customFormat="1" x14ac:dyDescent="0.25">
      <c r="C80" s="11">
        <v>7</v>
      </c>
      <c r="D80" s="14">
        <v>2.6646000000000001</v>
      </c>
      <c r="E80" s="15">
        <v>2.5000000000000001E-4</v>
      </c>
      <c r="F80" s="14">
        <v>1.7528999999999999</v>
      </c>
      <c r="G80" s="15">
        <v>2.9999999999999997E-4</v>
      </c>
      <c r="I80" s="11">
        <v>7</v>
      </c>
      <c r="J80" s="14">
        <v>3.0002</v>
      </c>
      <c r="K80" s="15">
        <v>2.5999999999999998E-4</v>
      </c>
      <c r="L80" s="14">
        <v>2.0278999999999998</v>
      </c>
      <c r="M80" s="15">
        <v>3.1E-4</v>
      </c>
      <c r="Q80" s="12"/>
      <c r="W80" s="12"/>
    </row>
    <row r="81" spans="3:23" s="10" customFormat="1" x14ac:dyDescent="0.25">
      <c r="C81" s="12"/>
      <c r="I81" s="12"/>
      <c r="Q81" s="12"/>
      <c r="W81" s="12"/>
    </row>
    <row r="82" spans="3:23" s="10" customFormat="1" x14ac:dyDescent="0.25">
      <c r="C82" s="12"/>
      <c r="I82" s="12"/>
      <c r="Q82" s="12"/>
      <c r="W82" s="12"/>
    </row>
    <row r="83" spans="3:23" s="10" customFormat="1" x14ac:dyDescent="0.25">
      <c r="C83" s="12"/>
      <c r="I83" s="12"/>
      <c r="Q83" s="12"/>
      <c r="W83" s="12"/>
    </row>
    <row r="84" spans="3:23" s="10" customFormat="1" x14ac:dyDescent="0.25">
      <c r="C84" s="12"/>
      <c r="I84" s="12"/>
      <c r="Q84" s="12"/>
      <c r="W84" s="12"/>
    </row>
    <row r="85" spans="3:23" s="10" customFormat="1" x14ac:dyDescent="0.25">
      <c r="C85" s="12"/>
      <c r="I85" s="12"/>
      <c r="Q85" s="12"/>
      <c r="W85" s="12"/>
    </row>
    <row r="86" spans="3:23" s="10" customFormat="1" x14ac:dyDescent="0.25">
      <c r="C86" s="12"/>
      <c r="I86" s="12"/>
      <c r="Q86" s="12"/>
      <c r="W86" s="12"/>
    </row>
    <row r="87" spans="3:23" s="10" customFormat="1" x14ac:dyDescent="0.25">
      <c r="C87" s="12"/>
      <c r="I87" s="12"/>
      <c r="Q87" s="12"/>
      <c r="W87" s="12"/>
    </row>
    <row r="88" spans="3:23" s="10" customFormat="1" x14ac:dyDescent="0.25">
      <c r="C88" s="12"/>
      <c r="I88" s="12"/>
      <c r="Q88" s="12"/>
      <c r="W88" s="12"/>
    </row>
    <row r="89" spans="3:23" s="10" customFormat="1" x14ac:dyDescent="0.25">
      <c r="C89" s="12"/>
      <c r="I89" s="12"/>
      <c r="Q89" s="12"/>
      <c r="W89" s="12"/>
    </row>
    <row r="90" spans="3:23" s="10" customFormat="1" x14ac:dyDescent="0.25">
      <c r="C90" s="12"/>
      <c r="I90" s="12"/>
      <c r="Q90" s="12"/>
      <c r="W90" s="12"/>
    </row>
    <row r="91" spans="3:23" s="10" customFormat="1" x14ac:dyDescent="0.25">
      <c r="C91" s="12"/>
      <c r="I91" s="12"/>
      <c r="Q91" s="12"/>
      <c r="W91" s="12"/>
    </row>
    <row r="92" spans="3:23" s="10" customFormat="1" x14ac:dyDescent="0.25">
      <c r="C92" s="12"/>
      <c r="I92" s="12"/>
      <c r="Q92" s="12"/>
      <c r="W92" s="12"/>
    </row>
    <row r="93" spans="3:23" s="10" customFormat="1" x14ac:dyDescent="0.25">
      <c r="C93" s="12"/>
      <c r="I93" s="12"/>
      <c r="Q93" s="12"/>
      <c r="W93" s="12"/>
    </row>
    <row r="94" spans="3:23" s="10" customFormat="1" x14ac:dyDescent="0.25">
      <c r="C94" s="12"/>
      <c r="I94" s="12"/>
      <c r="Q94" s="12"/>
      <c r="W94" s="12"/>
    </row>
    <row r="95" spans="3:23" s="10" customFormat="1" x14ac:dyDescent="0.25">
      <c r="C95" s="12"/>
      <c r="I95" s="12"/>
      <c r="Q95" s="12"/>
      <c r="W95" s="1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bestFit="1" customWidth="1"/>
    <col min="5" max="5" width="26.42578125" customWidth="1"/>
    <col min="6" max="6" width="26.42578125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7" max="17" width="30.42578125" style="1" bestFit="1" customWidth="1"/>
    <col min="18" max="18" width="26.42578125" bestFit="1" customWidth="1"/>
    <col min="19" max="19" width="26.42578125" customWidth="1"/>
    <col min="20" max="20" width="26.42578125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I2" s="12"/>
      <c r="Q2" s="12"/>
      <c r="W2" s="12"/>
    </row>
    <row r="3" spans="1:27" s="10" customFormat="1" x14ac:dyDescent="0.25">
      <c r="C3" s="12" t="s">
        <v>2</v>
      </c>
      <c r="D3" s="13">
        <v>4.5599999999999997E-5</v>
      </c>
      <c r="E3" s="12" t="s">
        <v>34</v>
      </c>
      <c r="F3" s="13">
        <v>4.5800000000000002E-5</v>
      </c>
      <c r="G3" s="12" t="s">
        <v>34</v>
      </c>
      <c r="I3" s="12" t="s">
        <v>2</v>
      </c>
      <c r="J3" s="13">
        <v>4.5000000000000003E-5</v>
      </c>
      <c r="K3" s="12" t="s">
        <v>34</v>
      </c>
      <c r="L3" s="13">
        <v>4.4800000000000005E-5</v>
      </c>
      <c r="M3" s="12" t="s">
        <v>34</v>
      </c>
      <c r="Q3" s="12" t="s">
        <v>2</v>
      </c>
      <c r="R3" s="13">
        <v>5.7199999999999994E-5</v>
      </c>
      <c r="S3" s="12" t="s">
        <v>34</v>
      </c>
      <c r="T3" s="13">
        <v>5.2800000000000003E-5</v>
      </c>
      <c r="U3" s="12" t="s">
        <v>34</v>
      </c>
      <c r="W3" s="12" t="s">
        <v>2</v>
      </c>
      <c r="X3" s="13">
        <v>5.5000000000000002E-5</v>
      </c>
      <c r="Y3" s="12" t="s">
        <v>34</v>
      </c>
      <c r="Z3" s="13">
        <v>5.1799999999999999E-5</v>
      </c>
      <c r="AA3" s="12" t="s">
        <v>34</v>
      </c>
    </row>
    <row r="4" spans="1:27" s="10" customFormat="1" x14ac:dyDescent="0.25">
      <c r="C4" s="12" t="s">
        <v>31</v>
      </c>
      <c r="D4" s="40">
        <v>0.4393219385760731</v>
      </c>
      <c r="E4" s="12" t="s">
        <v>34</v>
      </c>
      <c r="F4" s="40">
        <v>0.49044589783072584</v>
      </c>
      <c r="G4" s="12" t="s">
        <v>34</v>
      </c>
      <c r="I4" s="12" t="s">
        <v>31</v>
      </c>
      <c r="J4" s="40">
        <v>0.40858048079362669</v>
      </c>
      <c r="K4" s="12" t="s">
        <v>34</v>
      </c>
      <c r="L4" s="40">
        <v>0.52058475450322994</v>
      </c>
      <c r="M4" s="12" t="s">
        <v>34</v>
      </c>
      <c r="Q4" s="12" t="s">
        <v>31</v>
      </c>
      <c r="R4" s="45">
        <v>2046.3704948676914</v>
      </c>
      <c r="S4" s="12" t="s">
        <v>34</v>
      </c>
      <c r="T4" s="45">
        <v>1538.3611019566981</v>
      </c>
      <c r="U4" s="12" t="s">
        <v>34</v>
      </c>
      <c r="W4" s="12" t="s">
        <v>31</v>
      </c>
      <c r="X4" s="45">
        <v>2106.2181898743147</v>
      </c>
      <c r="Y4" s="12" t="s">
        <v>34</v>
      </c>
      <c r="Z4" s="45">
        <v>1715.5951894973657</v>
      </c>
      <c r="AA4" s="12" t="s">
        <v>34</v>
      </c>
    </row>
    <row r="5" spans="1:27" s="10" customFormat="1" x14ac:dyDescent="0.25">
      <c r="C5" s="12" t="s">
        <v>32</v>
      </c>
      <c r="D5" s="45">
        <v>2016.9190809194804</v>
      </c>
      <c r="E5" s="12" t="s">
        <v>34</v>
      </c>
      <c r="F5" s="45">
        <v>2011.6006335919769</v>
      </c>
      <c r="G5" s="12" t="s">
        <v>34</v>
      </c>
      <c r="I5" s="12" t="s">
        <v>32</v>
      </c>
      <c r="J5" s="45">
        <v>1897.137751256889</v>
      </c>
      <c r="K5" s="12" t="s">
        <v>34</v>
      </c>
      <c r="L5" s="45">
        <v>2190.0435772796004</v>
      </c>
      <c r="M5" s="12" t="s">
        <v>34</v>
      </c>
      <c r="Q5" s="12"/>
      <c r="R5" s="13"/>
      <c r="S5" s="12"/>
      <c r="T5" s="13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45">
        <v>10902.905994111858</v>
      </c>
      <c r="E6" s="12" t="s">
        <v>34</v>
      </c>
      <c r="F6" s="45">
        <v>11878.075019148693</v>
      </c>
      <c r="G6" s="12" t="s">
        <v>34</v>
      </c>
      <c r="I6" s="12" t="s">
        <v>33</v>
      </c>
      <c r="J6" s="45">
        <v>11001.091115730422</v>
      </c>
      <c r="K6" s="12" t="s">
        <v>34</v>
      </c>
      <c r="L6" s="45">
        <v>13738.154395986527</v>
      </c>
      <c r="M6" s="12" t="s">
        <v>34</v>
      </c>
      <c r="Q6" s="12"/>
      <c r="R6" s="13"/>
      <c r="S6" s="12"/>
      <c r="T6" s="13"/>
      <c r="U6" s="12"/>
      <c r="W6" s="12"/>
      <c r="X6" s="13"/>
      <c r="Y6" s="12"/>
      <c r="Z6" s="13"/>
      <c r="AA6" s="12"/>
    </row>
    <row r="7" spans="1:27" s="10" customFormat="1" x14ac:dyDescent="0.25">
      <c r="C7" s="12"/>
      <c r="D7" s="13"/>
      <c r="F7" s="13"/>
      <c r="I7" s="12"/>
      <c r="Q7" s="12"/>
      <c r="W7" s="12"/>
    </row>
    <row r="8" spans="1:27" s="10" customFormat="1" x14ac:dyDescent="0.25">
      <c r="C8" s="12"/>
      <c r="D8" s="11" t="s">
        <v>3</v>
      </c>
      <c r="E8" s="11"/>
      <c r="F8" s="11" t="s">
        <v>4</v>
      </c>
      <c r="I8" s="12"/>
      <c r="J8" s="11" t="s">
        <v>3</v>
      </c>
      <c r="K8" s="11"/>
      <c r="L8" s="11" t="s">
        <v>4</v>
      </c>
      <c r="Q8" s="12" t="s">
        <v>11</v>
      </c>
      <c r="W8" s="12" t="s">
        <v>11</v>
      </c>
    </row>
    <row r="9" spans="1:27" s="10" customFormat="1" x14ac:dyDescent="0.25">
      <c r="C9" s="12"/>
      <c r="D9" s="11" t="s">
        <v>5</v>
      </c>
      <c r="E9" s="11"/>
      <c r="F9" s="11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ht="15" customHeight="1" x14ac:dyDescent="0.25">
      <c r="C10" s="12"/>
      <c r="D10" s="11" t="s">
        <v>6</v>
      </c>
      <c r="E10" s="11" t="s">
        <v>7</v>
      </c>
      <c r="F10" s="11" t="s">
        <v>6</v>
      </c>
      <c r="G10" s="11" t="s">
        <v>7</v>
      </c>
      <c r="I10" s="12"/>
      <c r="J10" s="11" t="s">
        <v>6</v>
      </c>
      <c r="K10" s="11" t="s">
        <v>7</v>
      </c>
      <c r="L10" s="11" t="s">
        <v>6</v>
      </c>
      <c r="M10" s="11" t="s">
        <v>7</v>
      </c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14">
        <v>33205.4</v>
      </c>
      <c r="E11" s="53">
        <v>1.0144042836406126E-5</v>
      </c>
      <c r="F11" s="14">
        <v>30912.799999999999</v>
      </c>
      <c r="G11" s="53">
        <v>1.11253914236174E-5</v>
      </c>
      <c r="I11" s="12" t="s">
        <v>8</v>
      </c>
      <c r="J11" s="14">
        <v>33133.800000000003</v>
      </c>
      <c r="K11" s="53">
        <v>1.0404209598657563E-5</v>
      </c>
      <c r="L11" s="14">
        <v>30928.400000000001</v>
      </c>
      <c r="M11" s="53">
        <v>1.1329651711695399E-5</v>
      </c>
      <c r="Q11" s="11" t="s">
        <v>13</v>
      </c>
      <c r="R11" s="11" t="s">
        <v>6</v>
      </c>
      <c r="S11" s="11" t="s">
        <v>7</v>
      </c>
      <c r="T11" s="11" t="s">
        <v>6</v>
      </c>
      <c r="U11" s="11" t="s">
        <v>7</v>
      </c>
      <c r="W11" s="11" t="s">
        <v>13</v>
      </c>
      <c r="X11" s="11" t="s">
        <v>6</v>
      </c>
      <c r="Y11" s="11" t="s">
        <v>7</v>
      </c>
      <c r="Z11" s="11" t="s">
        <v>6</v>
      </c>
      <c r="AA11" s="11" t="s">
        <v>7</v>
      </c>
    </row>
    <row r="12" spans="1:27" s="10" customFormat="1" x14ac:dyDescent="0.25">
      <c r="C12" s="12"/>
      <c r="I12" s="12"/>
      <c r="Q12" s="11">
        <v>5</v>
      </c>
      <c r="R12" s="14">
        <v>737.08699999999999</v>
      </c>
      <c r="S12" s="15">
        <v>1.2289621170906556E-4</v>
      </c>
      <c r="T12" s="14">
        <v>632.56500000000005</v>
      </c>
      <c r="U12" s="15">
        <v>1.327860377984871E-4</v>
      </c>
      <c r="W12" s="11">
        <v>5</v>
      </c>
      <c r="X12" s="14">
        <v>863.49400000000003</v>
      </c>
      <c r="Y12" s="15">
        <v>1.3138134138743291E-4</v>
      </c>
      <c r="Z12" s="14">
        <v>750.31</v>
      </c>
      <c r="AA12" s="15">
        <v>1.4132691820714104E-4</v>
      </c>
    </row>
    <row r="13" spans="1:27" s="10" customFormat="1" x14ac:dyDescent="0.25">
      <c r="C13" s="12"/>
      <c r="D13" s="11" t="s">
        <v>3</v>
      </c>
      <c r="F13" s="11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11" t="s">
        <v>9</v>
      </c>
      <c r="F14" s="11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11" t="s">
        <v>6</v>
      </c>
      <c r="E15" s="11" t="s">
        <v>7</v>
      </c>
      <c r="F15" s="11" t="s">
        <v>6</v>
      </c>
      <c r="G15" s="11" t="s">
        <v>7</v>
      </c>
      <c r="I15" s="11" t="s">
        <v>10</v>
      </c>
      <c r="J15" s="11" t="s">
        <v>6</v>
      </c>
      <c r="K15" s="11" t="s">
        <v>7</v>
      </c>
      <c r="L15" s="11" t="s">
        <v>6</v>
      </c>
      <c r="M15" s="11" t="s">
        <v>7</v>
      </c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14">
        <v>27.102799999999998</v>
      </c>
      <c r="E16" s="15">
        <v>5.079770355830394E-4</v>
      </c>
      <c r="F16" s="14">
        <v>33.141199999999998</v>
      </c>
      <c r="G16" s="15">
        <v>4.59162613303079E-4</v>
      </c>
      <c r="I16" s="11">
        <v>1</v>
      </c>
      <c r="J16" s="14">
        <v>24.989899999999999</v>
      </c>
      <c r="K16" s="15">
        <v>5.2151869355219506E-4</v>
      </c>
      <c r="L16" s="14">
        <v>30.406700000000001</v>
      </c>
      <c r="M16" s="15">
        <v>4.7247481640559478E-4</v>
      </c>
      <c r="Q16" s="11" t="s">
        <v>13</v>
      </c>
      <c r="R16" s="11" t="s">
        <v>6</v>
      </c>
      <c r="S16" s="11" t="s">
        <v>7</v>
      </c>
      <c r="T16" s="11" t="s">
        <v>6</v>
      </c>
      <c r="U16" s="11" t="s">
        <v>7</v>
      </c>
      <c r="W16" s="11" t="s">
        <v>13</v>
      </c>
      <c r="X16" s="11" t="s">
        <v>6</v>
      </c>
      <c r="Y16" s="11" t="s">
        <v>7</v>
      </c>
      <c r="Z16" s="11" t="s">
        <v>6</v>
      </c>
      <c r="AA16" s="11" t="s">
        <v>7</v>
      </c>
    </row>
    <row r="17" spans="3:27" s="10" customFormat="1" x14ac:dyDescent="0.25">
      <c r="C17" s="11">
        <v>2</v>
      </c>
      <c r="D17" s="14">
        <v>27.082999999999998</v>
      </c>
      <c r="E17" s="15">
        <v>5.080751763098623E-4</v>
      </c>
      <c r="F17" s="14">
        <v>25.543099999999999</v>
      </c>
      <c r="G17" s="15">
        <v>5.2318630080139066E-4</v>
      </c>
      <c r="I17" s="11">
        <v>2</v>
      </c>
      <c r="J17" s="14">
        <v>24.989799999999999</v>
      </c>
      <c r="K17" s="15">
        <v>5.2141673802911593E-4</v>
      </c>
      <c r="L17" s="14">
        <v>23.543700000000001</v>
      </c>
      <c r="M17" s="15">
        <v>5.3723926145847934E-4</v>
      </c>
      <c r="Q17" s="11">
        <v>1</v>
      </c>
      <c r="R17" s="14">
        <v>26.7484</v>
      </c>
      <c r="S17" s="42">
        <v>6.0337440744119271E-4</v>
      </c>
      <c r="T17" s="14">
        <v>32.175400000000003</v>
      </c>
      <c r="U17" s="42">
        <v>5.5008173946555433E-4</v>
      </c>
      <c r="W17" s="11">
        <v>1</v>
      </c>
      <c r="X17" s="14">
        <v>29.732500000000002</v>
      </c>
      <c r="Y17" s="42">
        <v>6.4054485832002015E-4</v>
      </c>
      <c r="Z17" s="14">
        <v>35.4876</v>
      </c>
      <c r="AA17" s="42">
        <v>5.8612304016050667E-4</v>
      </c>
    </row>
    <row r="18" spans="3:27" s="10" customFormat="1" x14ac:dyDescent="0.25">
      <c r="C18" s="11">
        <v>3</v>
      </c>
      <c r="D18" s="14">
        <v>36.442300000000003</v>
      </c>
      <c r="E18" s="15">
        <v>4.4594056906397235E-4</v>
      </c>
      <c r="F18" s="14">
        <v>34.4846</v>
      </c>
      <c r="G18" s="15">
        <v>4.5841912041896961E-4</v>
      </c>
      <c r="I18" s="11">
        <v>3</v>
      </c>
      <c r="J18" s="14">
        <v>33.183799999999998</v>
      </c>
      <c r="K18" s="15">
        <v>4.634098566167829E-4</v>
      </c>
      <c r="L18" s="14">
        <v>31.308</v>
      </c>
      <c r="M18" s="15">
        <v>4.7724862654912486E-4</v>
      </c>
      <c r="Q18" s="11">
        <v>2</v>
      </c>
      <c r="R18" s="14">
        <v>39.3553</v>
      </c>
      <c r="S18" s="15">
        <v>5.0165797236966815E-4</v>
      </c>
      <c r="T18" s="14">
        <v>49.347000000000001</v>
      </c>
      <c r="U18" s="15">
        <v>4.4828054390337813E-4</v>
      </c>
      <c r="W18" s="11">
        <v>2</v>
      </c>
      <c r="X18" s="14">
        <v>43.144199999999998</v>
      </c>
      <c r="Y18" s="15">
        <v>5.3729354119441317E-4</v>
      </c>
      <c r="Z18" s="14">
        <v>53.847799999999999</v>
      </c>
      <c r="AA18" s="15">
        <v>4.8135299863689881E-4</v>
      </c>
    </row>
    <row r="19" spans="3:27" s="10" customFormat="1" x14ac:dyDescent="0.25">
      <c r="C19" s="11">
        <v>4</v>
      </c>
      <c r="D19" s="14">
        <v>27.078600000000002</v>
      </c>
      <c r="E19" s="15">
        <v>5.0812818978824604E-4</v>
      </c>
      <c r="F19" s="14">
        <v>25.5594</v>
      </c>
      <c r="G19" s="15">
        <v>5.2306783414321153E-4</v>
      </c>
      <c r="I19" s="11">
        <v>4</v>
      </c>
      <c r="J19" s="14">
        <v>25.003299999999999</v>
      </c>
      <c r="K19" s="15">
        <v>5.2136318006023208E-4</v>
      </c>
      <c r="L19" s="14">
        <v>23.570599999999999</v>
      </c>
      <c r="M19" s="15">
        <v>5.370843338735543E-4</v>
      </c>
      <c r="Q19" s="11">
        <v>3</v>
      </c>
      <c r="R19" s="14">
        <v>51.698500000000003</v>
      </c>
      <c r="S19" s="15">
        <v>4.4113272145226648E-4</v>
      </c>
      <c r="T19" s="14">
        <v>53.762799999999999</v>
      </c>
      <c r="U19" s="15">
        <v>4.3278995885630961E-4</v>
      </c>
      <c r="W19" s="11">
        <v>3</v>
      </c>
      <c r="X19" s="14">
        <v>56.116799999999998</v>
      </c>
      <c r="Y19" s="15">
        <v>4.7519637612978644E-4</v>
      </c>
      <c r="Z19" s="14">
        <v>58.468299999999999</v>
      </c>
      <c r="AA19" s="15">
        <v>4.661654263934474E-4</v>
      </c>
    </row>
    <row r="20" spans="3:27" s="10" customFormat="1" x14ac:dyDescent="0.25">
      <c r="C20" s="11">
        <v>5</v>
      </c>
      <c r="D20" s="14">
        <v>27.086099999999998</v>
      </c>
      <c r="E20" s="15">
        <v>5.0804656262806388E-4</v>
      </c>
      <c r="F20" s="14">
        <v>9.8291900000000005</v>
      </c>
      <c r="G20" s="15">
        <v>8.3666405878816052E-4</v>
      </c>
      <c r="I20" s="11">
        <v>5</v>
      </c>
      <c r="J20" s="14">
        <v>25.022300000000001</v>
      </c>
      <c r="K20" s="15">
        <v>5.212750226797696E-4</v>
      </c>
      <c r="L20" s="14">
        <v>8.9623100000000004</v>
      </c>
      <c r="M20" s="15">
        <v>8.6820585317847734E-4</v>
      </c>
      <c r="Q20" s="11">
        <v>4</v>
      </c>
      <c r="R20" s="14">
        <v>63.896500000000003</v>
      </c>
      <c r="S20" s="15">
        <v>3.9974333492444813E-4</v>
      </c>
      <c r="T20" s="14">
        <v>67.294300000000007</v>
      </c>
      <c r="U20" s="15">
        <v>3.8981904856726345E-4</v>
      </c>
      <c r="W20" s="11">
        <v>4</v>
      </c>
      <c r="X20" s="14">
        <v>68.106800000000007</v>
      </c>
      <c r="Y20" s="15">
        <v>4.3389353192339089E-4</v>
      </c>
      <c r="Z20" s="14">
        <v>71.999399999999994</v>
      </c>
      <c r="AA20" s="15">
        <v>4.2297296921918795E-4</v>
      </c>
    </row>
    <row r="21" spans="3:27" s="10" customFormat="1" x14ac:dyDescent="0.25">
      <c r="C21" s="11">
        <v>6</v>
      </c>
      <c r="D21" s="14">
        <v>73.682000000000002</v>
      </c>
      <c r="E21" s="15">
        <v>3.1027795119567872E-4</v>
      </c>
      <c r="F21" s="14">
        <v>71.496899999999997</v>
      </c>
      <c r="G21" s="15">
        <v>3.1515072681472905E-4</v>
      </c>
      <c r="I21" s="11">
        <v>6</v>
      </c>
      <c r="J21" s="14">
        <v>73.551100000000005</v>
      </c>
      <c r="K21" s="15">
        <v>3.0388804518219304E-4</v>
      </c>
      <c r="L21" s="14">
        <v>71.284099999999995</v>
      </c>
      <c r="M21" s="15">
        <v>3.0882623193671522E-4</v>
      </c>
      <c r="Q21" s="11">
        <v>5</v>
      </c>
      <c r="R21" s="14">
        <v>117.023</v>
      </c>
      <c r="S21" s="15">
        <v>3.0145185134546201E-4</v>
      </c>
      <c r="T21" s="14">
        <v>98.134699999999995</v>
      </c>
      <c r="U21" s="15">
        <v>3.291649131245115E-4</v>
      </c>
      <c r="W21" s="11">
        <v>5</v>
      </c>
      <c r="X21" s="14">
        <v>118.67700000000001</v>
      </c>
      <c r="Y21" s="15">
        <v>3.3482646174069107E-4</v>
      </c>
      <c r="Z21" s="14">
        <v>100.512</v>
      </c>
      <c r="AA21" s="15">
        <v>3.6448483763132757E-4</v>
      </c>
    </row>
    <row r="22" spans="3:27" s="10" customFormat="1" x14ac:dyDescent="0.25">
      <c r="C22" s="11">
        <v>7</v>
      </c>
      <c r="D22" s="14">
        <v>52.615499999999997</v>
      </c>
      <c r="E22" s="15">
        <v>3.7311628702568636E-4</v>
      </c>
      <c r="F22" s="14">
        <v>50.363700000000001</v>
      </c>
      <c r="G22" s="15">
        <v>3.8144735196182962E-4</v>
      </c>
      <c r="I22" s="11">
        <v>7</v>
      </c>
      <c r="J22" s="14">
        <v>49.0852</v>
      </c>
      <c r="K22" s="15">
        <v>3.8068705027177236E-4</v>
      </c>
      <c r="L22" s="14">
        <v>46.868299999999998</v>
      </c>
      <c r="M22" s="15">
        <v>3.8967703117032191E-4</v>
      </c>
      <c r="Q22" s="11">
        <v>6</v>
      </c>
      <c r="R22" s="14">
        <v>51.705399999999997</v>
      </c>
      <c r="S22" s="15">
        <v>4.4106998495321576E-4</v>
      </c>
      <c r="T22" s="14">
        <v>36.389099999999999</v>
      </c>
      <c r="U22" s="15">
        <v>5.2559695073524772E-4</v>
      </c>
      <c r="W22" s="11">
        <v>6</v>
      </c>
      <c r="X22" s="14">
        <v>56.033299999999997</v>
      </c>
      <c r="Y22" s="15">
        <v>4.7545477421461884E-4</v>
      </c>
      <c r="Z22" s="14">
        <v>40.079500000000003</v>
      </c>
      <c r="AA22" s="15">
        <v>5.6279145198917145E-4</v>
      </c>
    </row>
    <row r="23" spans="3:27" s="10" customFormat="1" x14ac:dyDescent="0.25">
      <c r="C23" s="11">
        <v>8</v>
      </c>
      <c r="D23" s="14">
        <v>23.8001</v>
      </c>
      <c r="E23" s="15">
        <v>5.4976239595631946E-4</v>
      </c>
      <c r="F23" s="14">
        <v>22.2484</v>
      </c>
      <c r="G23" s="15">
        <v>5.6840491900541159E-4</v>
      </c>
      <c r="I23" s="11">
        <v>8</v>
      </c>
      <c r="J23" s="14">
        <v>21.642299999999999</v>
      </c>
      <c r="K23" s="15">
        <v>5.7413029114280838E-4</v>
      </c>
      <c r="L23" s="14">
        <v>20.205500000000001</v>
      </c>
      <c r="M23" s="15">
        <v>5.9379376902328571E-4</v>
      </c>
      <c r="Q23" s="11">
        <v>7</v>
      </c>
      <c r="R23" s="14">
        <v>26.751200000000001</v>
      </c>
      <c r="S23" s="15">
        <v>6.0332246777714644E-4</v>
      </c>
      <c r="T23" s="14">
        <v>17.196999999999999</v>
      </c>
      <c r="U23" s="15">
        <v>7.5298598592777818E-4</v>
      </c>
      <c r="W23" s="11">
        <v>7</v>
      </c>
      <c r="X23" s="14">
        <v>29.729399999999998</v>
      </c>
      <c r="Y23" s="15">
        <v>6.4071592430388769E-4</v>
      </c>
      <c r="Z23" s="14">
        <v>19.645199999999999</v>
      </c>
      <c r="AA23" s="15">
        <v>7.909362083358785E-4</v>
      </c>
    </row>
    <row r="24" spans="3:27" s="10" customFormat="1" x14ac:dyDescent="0.25">
      <c r="C24" s="11">
        <v>9</v>
      </c>
      <c r="D24" s="14">
        <v>14.8024</v>
      </c>
      <c r="E24" s="43">
        <v>6.8732773063827487E-4</v>
      </c>
      <c r="F24" s="14">
        <v>13.7576</v>
      </c>
      <c r="G24" s="43">
        <v>7.1250944932255622E-4</v>
      </c>
      <c r="I24" s="11">
        <v>9</v>
      </c>
      <c r="J24" s="14">
        <v>13.744999999999999</v>
      </c>
      <c r="K24" s="43">
        <v>7.0895671153146608E-4</v>
      </c>
      <c r="L24" s="14">
        <v>12.786</v>
      </c>
      <c r="M24" s="43">
        <v>7.3484748944157674E-4</v>
      </c>
      <c r="Q24" s="11"/>
      <c r="W24" s="11"/>
    </row>
    <row r="25" spans="3:27" s="10" customFormat="1" x14ac:dyDescent="0.25">
      <c r="C25" s="12"/>
      <c r="I25" s="12"/>
      <c r="Q25" s="12"/>
      <c r="R25" s="11" t="s">
        <v>3</v>
      </c>
      <c r="T25" s="11" t="s">
        <v>4</v>
      </c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I26" s="12" t="s">
        <v>11</v>
      </c>
      <c r="Q26" s="12"/>
      <c r="R26" s="11" t="s">
        <v>15</v>
      </c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11" t="s">
        <v>3</v>
      </c>
      <c r="F27" s="11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 t="s">
        <v>7</v>
      </c>
      <c r="T27" s="11" t="s">
        <v>6</v>
      </c>
      <c r="U27" s="11" t="s">
        <v>7</v>
      </c>
      <c r="W27" s="11" t="s">
        <v>13</v>
      </c>
      <c r="X27" s="11" t="s">
        <v>6</v>
      </c>
      <c r="Y27" s="11" t="s">
        <v>7</v>
      </c>
      <c r="Z27" s="11" t="s">
        <v>6</v>
      </c>
      <c r="AA27" s="11" t="s">
        <v>7</v>
      </c>
    </row>
    <row r="28" spans="3:27" s="10" customFormat="1" x14ac:dyDescent="0.25">
      <c r="C28" s="12"/>
      <c r="D28" s="11" t="s">
        <v>12</v>
      </c>
      <c r="F28" s="11" t="s">
        <v>12</v>
      </c>
      <c r="I28" s="12"/>
      <c r="J28" s="11" t="s">
        <v>12</v>
      </c>
      <c r="L28" s="11" t="s">
        <v>12</v>
      </c>
      <c r="Q28" s="11">
        <v>1</v>
      </c>
      <c r="R28" s="14">
        <v>6.0555300000000001</v>
      </c>
      <c r="S28" s="15">
        <v>1.3489025733503094E-3</v>
      </c>
      <c r="T28" s="14">
        <v>7.4145000000000003</v>
      </c>
      <c r="U28" s="15">
        <v>1.2174954481084361E-3</v>
      </c>
      <c r="W28" s="11">
        <v>1</v>
      </c>
      <c r="X28" s="14">
        <v>7.3122299999999996</v>
      </c>
      <c r="Y28" s="15">
        <v>1.4194712146636526E-3</v>
      </c>
      <c r="Z28" s="14">
        <v>8.8981399999999997</v>
      </c>
      <c r="AA28" s="15">
        <v>1.2838188655157146E-3</v>
      </c>
    </row>
    <row r="29" spans="3:27" s="10" customFormat="1" x14ac:dyDescent="0.25">
      <c r="C29" s="11" t="s">
        <v>13</v>
      </c>
      <c r="D29" s="11" t="s">
        <v>6</v>
      </c>
      <c r="E29" s="11" t="s">
        <v>7</v>
      </c>
      <c r="F29" s="11" t="s">
        <v>6</v>
      </c>
      <c r="G29" s="11" t="s">
        <v>7</v>
      </c>
      <c r="I29" s="11" t="s">
        <v>13</v>
      </c>
      <c r="J29" s="11" t="s">
        <v>6</v>
      </c>
      <c r="K29" s="11" t="s">
        <v>7</v>
      </c>
      <c r="L29" s="11" t="s">
        <v>6</v>
      </c>
      <c r="M29" s="11" t="s">
        <v>7</v>
      </c>
      <c r="Q29" s="11">
        <v>2</v>
      </c>
      <c r="R29" s="14">
        <v>10.2113</v>
      </c>
      <c r="S29" s="15">
        <v>1.0420416597299071E-3</v>
      </c>
      <c r="T29" s="14">
        <v>13.4251</v>
      </c>
      <c r="U29" s="15">
        <v>9.0745692769513811E-4</v>
      </c>
      <c r="W29" s="11">
        <v>2</v>
      </c>
      <c r="X29" s="14">
        <v>12.3027</v>
      </c>
      <c r="Y29" s="15">
        <v>1.0989620164679299E-3</v>
      </c>
      <c r="Z29" s="14">
        <v>16.0825</v>
      </c>
      <c r="AA29" s="15">
        <v>9.584890408829474E-4</v>
      </c>
    </row>
    <row r="30" spans="3:27" s="10" customFormat="1" x14ac:dyDescent="0.25">
      <c r="C30" s="11">
        <v>1</v>
      </c>
      <c r="D30" s="14">
        <v>4.09457</v>
      </c>
      <c r="E30" s="15">
        <v>1.6597200682855586E-3</v>
      </c>
      <c r="F30" s="14">
        <v>177.06700000000001</v>
      </c>
      <c r="G30" s="15">
        <v>2.5200178463519456E-4</v>
      </c>
      <c r="I30" s="11">
        <v>1</v>
      </c>
      <c r="J30" s="14">
        <v>4.8176100000000002</v>
      </c>
      <c r="K30" s="15">
        <v>1.7697302189259819E-3</v>
      </c>
      <c r="L30" s="14">
        <v>175.68700000000001</v>
      </c>
      <c r="M30" s="15">
        <v>2.7159778469664799E-4</v>
      </c>
      <c r="Q30" s="11">
        <v>3</v>
      </c>
      <c r="R30" s="14">
        <v>14.137600000000001</v>
      </c>
      <c r="S30" s="15">
        <v>8.8792298551380704E-4</v>
      </c>
      <c r="T30" s="14">
        <v>15.0787</v>
      </c>
      <c r="U30" s="15">
        <v>8.5921863290601972E-4</v>
      </c>
      <c r="W30" s="11">
        <v>3</v>
      </c>
      <c r="X30" s="14">
        <v>17.201000000000001</v>
      </c>
      <c r="Y30" s="15">
        <v>9.3354456136271143E-4</v>
      </c>
      <c r="Z30" s="14">
        <v>18.402899999999999</v>
      </c>
      <c r="AA30" s="15">
        <v>9.022491020436997E-4</v>
      </c>
    </row>
    <row r="31" spans="3:27" s="10" customFormat="1" x14ac:dyDescent="0.25">
      <c r="C31" s="11">
        <v>2</v>
      </c>
      <c r="D31" s="14">
        <v>4.2436100000000003</v>
      </c>
      <c r="E31" s="15">
        <v>1.6303123991130192E-3</v>
      </c>
      <c r="F31" s="14">
        <v>180.18299999999999</v>
      </c>
      <c r="G31" s="15">
        <v>2.4980603053562209E-4</v>
      </c>
      <c r="I31" s="11">
        <v>2</v>
      </c>
      <c r="J31" s="14">
        <v>4.9934200000000004</v>
      </c>
      <c r="K31" s="15">
        <v>1.7383656892470489E-3</v>
      </c>
      <c r="L31" s="14">
        <v>178.489</v>
      </c>
      <c r="M31" s="15">
        <v>2.6940203597980824E-4</v>
      </c>
      <c r="Q31" s="11">
        <v>4</v>
      </c>
      <c r="R31" s="14">
        <v>16.665400000000002</v>
      </c>
      <c r="S31" s="15">
        <v>8.1936227153263646E-4</v>
      </c>
      <c r="T31" s="14">
        <v>18.239799999999999</v>
      </c>
      <c r="U31" s="15">
        <v>7.8275529336944484E-4</v>
      </c>
      <c r="W31" s="11">
        <v>4</v>
      </c>
      <c r="X31" s="14">
        <v>20.546900000000001</v>
      </c>
      <c r="Y31" s="15">
        <v>8.5749188442052081E-4</v>
      </c>
      <c r="Z31" s="14">
        <v>22.571000000000002</v>
      </c>
      <c r="AA31" s="15">
        <v>8.1836427273935576E-4</v>
      </c>
    </row>
    <row r="32" spans="3:27" s="10" customFormat="1" x14ac:dyDescent="0.25">
      <c r="C32" s="11">
        <v>3</v>
      </c>
      <c r="D32" s="14">
        <v>4.3348500000000003</v>
      </c>
      <c r="E32" s="15">
        <v>1.6130615822923515E-3</v>
      </c>
      <c r="F32" s="14">
        <v>4.0872400000000004</v>
      </c>
      <c r="G32" s="15">
        <v>1.6612065843943588E-3</v>
      </c>
      <c r="I32" s="11">
        <v>3</v>
      </c>
      <c r="J32" s="14">
        <v>5.0901899999999998</v>
      </c>
      <c r="K32" s="15">
        <v>1.7209868393910639E-3</v>
      </c>
      <c r="L32" s="14">
        <v>4.8204599999999997</v>
      </c>
      <c r="M32" s="15">
        <v>1.7711400986627835E-3</v>
      </c>
      <c r="Q32" s="11">
        <v>5</v>
      </c>
      <c r="R32" s="14">
        <v>14.8171</v>
      </c>
      <c r="S32" s="15">
        <v>8.7135134405517945E-4</v>
      </c>
      <c r="T32" s="14">
        <v>11.676299999999999</v>
      </c>
      <c r="U32" s="15">
        <v>9.8164658324983089E-4</v>
      </c>
      <c r="W32" s="11">
        <v>5</v>
      </c>
      <c r="X32" s="14">
        <v>19.7758</v>
      </c>
      <c r="Y32" s="15">
        <v>8.8558743514800917E-4</v>
      </c>
      <c r="Z32" s="14">
        <v>15.9009</v>
      </c>
      <c r="AA32" s="15">
        <v>9.9005087762327909E-4</v>
      </c>
    </row>
    <row r="33" spans="3:27" s="10" customFormat="1" x14ac:dyDescent="0.25">
      <c r="C33" s="11">
        <v>4</v>
      </c>
      <c r="D33" s="14">
        <v>4.3772500000000001</v>
      </c>
      <c r="E33" s="15">
        <v>1.6052293106402422E-3</v>
      </c>
      <c r="F33" s="14">
        <v>4.1064400000000001</v>
      </c>
      <c r="G33" s="15">
        <v>1.6573187481127205E-3</v>
      </c>
      <c r="I33" s="11">
        <v>4</v>
      </c>
      <c r="J33" s="14">
        <v>5.1307400000000003</v>
      </c>
      <c r="K33" s="15">
        <v>1.7147662910223477E-3</v>
      </c>
      <c r="L33" s="14">
        <v>4.8637899999999998</v>
      </c>
      <c r="M33" s="15">
        <v>1.7623026487574504E-3</v>
      </c>
      <c r="Q33" s="11">
        <v>6</v>
      </c>
      <c r="R33" s="14">
        <v>14.1195</v>
      </c>
      <c r="S33" s="15">
        <v>8.8848755267537799E-4</v>
      </c>
      <c r="T33" s="14">
        <v>9.1901700000000002</v>
      </c>
      <c r="U33" s="15">
        <v>1.1025149697992528E-3</v>
      </c>
      <c r="W33" s="11">
        <v>6</v>
      </c>
      <c r="X33" s="14">
        <v>17.168500000000002</v>
      </c>
      <c r="Y33" s="15">
        <v>9.3419926027317457E-4</v>
      </c>
      <c r="Z33" s="14">
        <v>11.428599999999999</v>
      </c>
      <c r="AA33" s="15">
        <v>1.150858372854068E-3</v>
      </c>
    </row>
    <row r="34" spans="3:27" s="10" customFormat="1" x14ac:dyDescent="0.25">
      <c r="C34" s="11">
        <v>5</v>
      </c>
      <c r="D34" s="14">
        <v>4.4166600000000003</v>
      </c>
      <c r="E34" s="44">
        <v>1.5980514687569337E-3</v>
      </c>
      <c r="F34" s="14">
        <v>3.7626599999999999</v>
      </c>
      <c r="G34" s="44">
        <v>1.7313815226462131E-3</v>
      </c>
      <c r="I34" s="11">
        <v>5</v>
      </c>
      <c r="J34" s="14">
        <v>5.1700699999999999</v>
      </c>
      <c r="K34" s="44">
        <v>1.7072147959311963E-3</v>
      </c>
      <c r="L34" s="14">
        <v>4.4706900000000003</v>
      </c>
      <c r="M34" s="44">
        <v>1.840496657115568E-3</v>
      </c>
      <c r="Q34" s="11">
        <v>7</v>
      </c>
      <c r="R34" s="14">
        <v>6.0491999999999999</v>
      </c>
      <c r="S34" s="15">
        <v>1.3496016002115981E-3</v>
      </c>
      <c r="T34" s="14">
        <v>3.7175500000000001</v>
      </c>
      <c r="U34" s="15">
        <v>1.7250931392987314E-3</v>
      </c>
      <c r="W34" s="11">
        <v>7</v>
      </c>
      <c r="X34" s="14">
        <v>7.3138100000000001</v>
      </c>
      <c r="Y34" s="15">
        <v>1.4197524956212973E-3</v>
      </c>
      <c r="Z34" s="14">
        <v>4.6340500000000002</v>
      </c>
      <c r="AA34" s="15">
        <v>1.7964609790571962E-3</v>
      </c>
    </row>
    <row r="35" spans="3:27" s="10" customFormat="1" x14ac:dyDescent="0.25">
      <c r="C35" s="11">
        <v>6</v>
      </c>
      <c r="D35" s="14">
        <v>4.3272199999999996</v>
      </c>
      <c r="E35" s="15">
        <v>1.6144822773050595E-3</v>
      </c>
      <c r="F35" s="14">
        <v>3.3830300000000002</v>
      </c>
      <c r="G35" s="15">
        <v>1.8259489274407852E-3</v>
      </c>
      <c r="I35" s="11">
        <v>6</v>
      </c>
      <c r="J35" s="14">
        <v>5.0699199999999998</v>
      </c>
      <c r="K35" s="15">
        <v>1.7239719758891661E-3</v>
      </c>
      <c r="L35" s="14">
        <v>4.0464399999999996</v>
      </c>
      <c r="M35" s="15">
        <v>1.9360030051106653E-3</v>
      </c>
      <c r="Q35" s="12"/>
      <c r="W35" s="12"/>
    </row>
    <row r="36" spans="3:27" s="10" customFormat="1" x14ac:dyDescent="0.25">
      <c r="C36" s="11">
        <v>7</v>
      </c>
      <c r="D36" s="14">
        <v>4.10114</v>
      </c>
      <c r="E36" s="15">
        <v>1.6583876678191918E-3</v>
      </c>
      <c r="F36" s="14">
        <v>2.9384999999999999</v>
      </c>
      <c r="G36" s="15">
        <v>1.9592070784413816E-3</v>
      </c>
      <c r="I36" s="11">
        <v>7</v>
      </c>
      <c r="J36" s="14">
        <v>4.8240100000000004</v>
      </c>
      <c r="K36" s="15">
        <v>1.7686509770916724E-3</v>
      </c>
      <c r="L36" s="14">
        <v>3.5312299999999999</v>
      </c>
      <c r="M36" s="15">
        <v>2.0743367042078825E-3</v>
      </c>
      <c r="Q36" s="12"/>
      <c r="R36" s="11" t="s">
        <v>3</v>
      </c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I37" s="12"/>
      <c r="Q37" s="12"/>
      <c r="R37" s="11" t="s">
        <v>16</v>
      </c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11" t="s">
        <v>3</v>
      </c>
      <c r="F38" s="11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 t="s">
        <v>7</v>
      </c>
      <c r="T38" s="11" t="s">
        <v>6</v>
      </c>
      <c r="U38" s="11" t="s">
        <v>7</v>
      </c>
      <c r="W38" s="11" t="s">
        <v>13</v>
      </c>
      <c r="X38" s="11" t="s">
        <v>6</v>
      </c>
      <c r="Y38" s="11" t="s">
        <v>7</v>
      </c>
      <c r="Z38" s="11" t="s">
        <v>6</v>
      </c>
      <c r="AA38" s="11" t="s">
        <v>7</v>
      </c>
    </row>
    <row r="39" spans="3:27" s="10" customFormat="1" x14ac:dyDescent="0.25">
      <c r="C39" s="12"/>
      <c r="D39" s="11" t="s">
        <v>14</v>
      </c>
      <c r="F39" s="11" t="s">
        <v>14</v>
      </c>
      <c r="I39" s="12"/>
      <c r="J39" s="11" t="s">
        <v>14</v>
      </c>
      <c r="L39" s="11" t="s">
        <v>14</v>
      </c>
      <c r="Q39" s="11">
        <v>1</v>
      </c>
      <c r="R39" s="14">
        <v>0.92129399999999995</v>
      </c>
      <c r="S39" s="15">
        <v>3.4990459071696988E-3</v>
      </c>
      <c r="T39" s="14">
        <v>1.0556700000000001</v>
      </c>
      <c r="U39" s="15">
        <v>3.2687771746852706E-3</v>
      </c>
      <c r="W39" s="11">
        <v>1</v>
      </c>
      <c r="X39" s="14">
        <v>0.72716599999999998</v>
      </c>
      <c r="Y39" s="15">
        <v>4.2423875703759533E-3</v>
      </c>
      <c r="Z39" s="14">
        <v>0.82464599999999999</v>
      </c>
      <c r="AA39" s="15">
        <v>3.9731108863682116E-3</v>
      </c>
    </row>
    <row r="40" spans="3:27" s="10" customFormat="1" x14ac:dyDescent="0.25">
      <c r="C40" s="11" t="s">
        <v>13</v>
      </c>
      <c r="D40" s="11" t="s">
        <v>6</v>
      </c>
      <c r="E40" s="11" t="s">
        <v>7</v>
      </c>
      <c r="F40" s="11" t="s">
        <v>6</v>
      </c>
      <c r="G40" s="11" t="s">
        <v>7</v>
      </c>
      <c r="I40" s="11" t="s">
        <v>13</v>
      </c>
      <c r="J40" s="11" t="s">
        <v>6</v>
      </c>
      <c r="K40" s="11" t="s">
        <v>7</v>
      </c>
      <c r="L40" s="11" t="s">
        <v>6</v>
      </c>
      <c r="M40" s="11" t="s">
        <v>7</v>
      </c>
      <c r="Q40" s="11">
        <v>2</v>
      </c>
      <c r="R40" s="14">
        <v>2.2709000000000001</v>
      </c>
      <c r="S40" s="15">
        <v>2.2286714518472851E-3</v>
      </c>
      <c r="T40" s="14">
        <v>2.74953</v>
      </c>
      <c r="U40" s="15">
        <v>2.0254079788181978E-3</v>
      </c>
      <c r="W40" s="11">
        <v>2</v>
      </c>
      <c r="X40" s="14">
        <v>1.88036</v>
      </c>
      <c r="Y40" s="15">
        <v>2.6543640579463506E-3</v>
      </c>
      <c r="Z40" s="14">
        <v>2.2735699999999999</v>
      </c>
      <c r="AA40" s="15">
        <v>2.4115246066758445E-3</v>
      </c>
    </row>
    <row r="41" spans="3:27" s="10" customFormat="1" x14ac:dyDescent="0.25">
      <c r="C41" s="11">
        <v>1</v>
      </c>
      <c r="D41" s="14">
        <v>4.1255199999999999</v>
      </c>
      <c r="E41" s="15">
        <v>1.5620964145125948E-3</v>
      </c>
      <c r="F41" s="14">
        <v>10.365500000000001</v>
      </c>
      <c r="G41" s="15">
        <v>1.0054218320389755E-3</v>
      </c>
      <c r="I41" s="11">
        <v>1</v>
      </c>
      <c r="J41" s="14">
        <v>4.6099100000000002</v>
      </c>
      <c r="K41" s="15">
        <v>1.6595595141770663E-3</v>
      </c>
      <c r="L41" s="14">
        <v>10.5832</v>
      </c>
      <c r="M41" s="15">
        <v>1.0846152392471086E-3</v>
      </c>
      <c r="Q41" s="11">
        <v>3</v>
      </c>
      <c r="R41" s="14">
        <v>5.2459199999999999</v>
      </c>
      <c r="S41" s="15">
        <v>1.466295711715009E-3</v>
      </c>
      <c r="T41" s="14">
        <v>5.3777999999999997</v>
      </c>
      <c r="U41" s="15">
        <v>1.4482037264308826E-3</v>
      </c>
      <c r="W41" s="11">
        <v>3</v>
      </c>
      <c r="X41" s="14">
        <v>4.4160500000000003</v>
      </c>
      <c r="Y41" s="15">
        <v>1.7358838781263797E-3</v>
      </c>
      <c r="Z41" s="14">
        <v>4.5062899999999999</v>
      </c>
      <c r="AA41" s="15">
        <v>1.7191214946219618E-3</v>
      </c>
    </row>
    <row r="42" spans="3:27" s="10" customFormat="1" x14ac:dyDescent="0.25">
      <c r="C42" s="11">
        <v>2</v>
      </c>
      <c r="D42" s="14">
        <v>7.9462900000000003</v>
      </c>
      <c r="E42" s="15">
        <v>1.1168922855823284E-3</v>
      </c>
      <c r="F42" s="14">
        <v>18.162800000000001</v>
      </c>
      <c r="G42" s="15">
        <v>7.5325390358314793E-4</v>
      </c>
      <c r="I42" s="11">
        <v>2</v>
      </c>
      <c r="J42" s="14">
        <v>8.8971999999999998</v>
      </c>
      <c r="K42" s="15">
        <v>1.1825068560895563E-3</v>
      </c>
      <c r="L42" s="14">
        <v>18.683299999999999</v>
      </c>
      <c r="M42" s="15">
        <v>8.1178378551968874E-4</v>
      </c>
      <c r="Q42" s="11">
        <v>4</v>
      </c>
      <c r="R42" s="14">
        <v>11.200100000000001</v>
      </c>
      <c r="S42" s="15">
        <v>1.0034553262917294E-3</v>
      </c>
      <c r="T42" s="14">
        <v>11.7089</v>
      </c>
      <c r="U42" s="15">
        <v>9.8140730555389502E-4</v>
      </c>
      <c r="W42" s="11">
        <v>4</v>
      </c>
      <c r="X42" s="14">
        <v>9.4352800000000006</v>
      </c>
      <c r="Y42" s="15">
        <v>1.1881470396215056E-3</v>
      </c>
      <c r="Z42" s="14">
        <v>9.8322000000000003</v>
      </c>
      <c r="AA42" s="15">
        <v>1.1648359471939139E-3</v>
      </c>
    </row>
    <row r="43" spans="3:27" s="10" customFormat="1" x14ac:dyDescent="0.25">
      <c r="C43" s="11">
        <v>3</v>
      </c>
      <c r="D43" s="14">
        <v>12.735900000000001</v>
      </c>
      <c r="E43" s="15">
        <v>8.789563360265078E-4</v>
      </c>
      <c r="F43" s="14">
        <v>14.702299999999999</v>
      </c>
      <c r="G43" s="15">
        <v>8.186270175414731E-4</v>
      </c>
      <c r="I43" s="11">
        <v>3</v>
      </c>
      <c r="J43" s="14">
        <v>14.164300000000001</v>
      </c>
      <c r="K43" s="15">
        <v>9.3262639170308445E-4</v>
      </c>
      <c r="L43" s="14">
        <v>16.029699999999998</v>
      </c>
      <c r="M43" s="15">
        <v>8.7363456583716486E-4</v>
      </c>
      <c r="Q43" s="11">
        <v>5</v>
      </c>
      <c r="R43" s="14">
        <v>60.824399999999997</v>
      </c>
      <c r="S43" s="15">
        <v>4.3040786263407447E-4</v>
      </c>
      <c r="T43" s="14">
        <v>51.507100000000001</v>
      </c>
      <c r="U43" s="15">
        <v>4.677588138334327E-4</v>
      </c>
      <c r="W43" s="11">
        <v>5</v>
      </c>
      <c r="X43" s="14">
        <v>55.664099999999998</v>
      </c>
      <c r="Y43" s="15">
        <v>4.99954189504546E-4</v>
      </c>
      <c r="Z43" s="14">
        <v>47.694200000000002</v>
      </c>
      <c r="AA43" s="15">
        <v>5.418814027701481E-4</v>
      </c>
    </row>
    <row r="44" spans="3:27" s="10" customFormat="1" x14ac:dyDescent="0.25">
      <c r="C44" s="11">
        <v>4</v>
      </c>
      <c r="D44" s="14">
        <v>14.1517</v>
      </c>
      <c r="E44" s="15">
        <v>8.3185059038843397E-4</v>
      </c>
      <c r="F44" s="14">
        <v>16.310600000000001</v>
      </c>
      <c r="G44" s="15">
        <v>7.7540372518484905E-4</v>
      </c>
      <c r="I44" s="11">
        <v>4</v>
      </c>
      <c r="J44" s="14">
        <v>15.7913</v>
      </c>
      <c r="K44" s="15">
        <v>8.8048482392203298E-4</v>
      </c>
      <c r="L44" s="14">
        <v>17.900099999999998</v>
      </c>
      <c r="M44" s="15">
        <v>8.2483338081910159E-4</v>
      </c>
      <c r="Q44" s="11">
        <v>6</v>
      </c>
      <c r="R44" s="14">
        <v>5.2514200000000004</v>
      </c>
      <c r="S44" s="15">
        <v>1.4655255150035609E-3</v>
      </c>
      <c r="T44" s="14">
        <v>4.0907900000000001</v>
      </c>
      <c r="U44" s="15">
        <v>1.6604812273423959E-3</v>
      </c>
      <c r="W44" s="11">
        <v>6</v>
      </c>
      <c r="X44" s="14">
        <v>4.42706</v>
      </c>
      <c r="Y44" s="15">
        <v>1.7333851359593048E-3</v>
      </c>
      <c r="Z44" s="14">
        <v>3.4643799999999998</v>
      </c>
      <c r="AA44" s="15">
        <v>1.9689150728268842E-3</v>
      </c>
    </row>
    <row r="45" spans="3:27" s="10" customFormat="1" x14ac:dyDescent="0.25">
      <c r="C45" s="11">
        <v>5</v>
      </c>
      <c r="D45" s="14">
        <v>15.819100000000001</v>
      </c>
      <c r="E45" s="15">
        <v>7.8498144647925604E-4</v>
      </c>
      <c r="F45" s="14">
        <v>14.7867</v>
      </c>
      <c r="G45" s="15">
        <v>8.1143189487850565E-4</v>
      </c>
      <c r="I45" s="11">
        <v>5</v>
      </c>
      <c r="J45" s="14">
        <v>17.702400000000001</v>
      </c>
      <c r="K45" s="15">
        <v>8.293338756326826E-4</v>
      </c>
      <c r="L45" s="14">
        <v>16.562200000000001</v>
      </c>
      <c r="M45" s="15">
        <v>8.5701174964678602E-4</v>
      </c>
      <c r="Q45" s="11">
        <v>7</v>
      </c>
      <c r="R45" s="14">
        <v>0.92190399999999995</v>
      </c>
      <c r="S45" s="15">
        <v>3.4978804734549368E-3</v>
      </c>
      <c r="T45" s="14">
        <v>0.65931899999999999</v>
      </c>
      <c r="U45" s="15">
        <v>4.136222374905016E-3</v>
      </c>
      <c r="W45" s="11">
        <v>7</v>
      </c>
      <c r="X45" s="14">
        <v>0.71955400000000003</v>
      </c>
      <c r="Y45" s="15">
        <v>4.2634465238189211E-3</v>
      </c>
      <c r="Z45" s="14">
        <v>0.54200099999999996</v>
      </c>
      <c r="AA45" s="15">
        <v>4.9580904832278918E-3</v>
      </c>
    </row>
    <row r="46" spans="3:27" s="10" customFormat="1" x14ac:dyDescent="0.25">
      <c r="C46" s="11">
        <v>6</v>
      </c>
      <c r="D46" s="14">
        <v>12.726800000000001</v>
      </c>
      <c r="E46" s="15">
        <v>8.7926265832730935E-4</v>
      </c>
      <c r="F46" s="14">
        <v>10.151400000000001</v>
      </c>
      <c r="G46" s="15">
        <v>9.8487400752605547E-4</v>
      </c>
      <c r="I46" s="11">
        <v>6</v>
      </c>
      <c r="J46" s="14">
        <v>14.138</v>
      </c>
      <c r="K46" s="15">
        <v>9.3319422832083753E-4</v>
      </c>
      <c r="L46" s="14">
        <v>11.3979</v>
      </c>
      <c r="M46" s="15">
        <v>1.0415076461453426E-3</v>
      </c>
      <c r="Q46" s="12"/>
      <c r="W46" s="12"/>
    </row>
    <row r="47" spans="3:27" s="10" customFormat="1" x14ac:dyDescent="0.25">
      <c r="C47" s="11">
        <v>7</v>
      </c>
      <c r="D47" s="14">
        <v>4.1117600000000003</v>
      </c>
      <c r="E47" s="15">
        <v>1.5644857676518082E-3</v>
      </c>
      <c r="F47" s="14">
        <v>2.67144</v>
      </c>
      <c r="G47" s="15">
        <v>1.940994370077561E-3</v>
      </c>
      <c r="I47" s="11">
        <v>7</v>
      </c>
      <c r="J47" s="14">
        <v>4.6185799999999997</v>
      </c>
      <c r="K47" s="15">
        <v>1.6582607641309668E-3</v>
      </c>
      <c r="L47" s="14">
        <v>3.0662099999999999</v>
      </c>
      <c r="M47" s="15">
        <v>2.0396026364795628E-3</v>
      </c>
      <c r="Q47" s="12"/>
      <c r="R47" s="11" t="s">
        <v>3</v>
      </c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I48" s="11"/>
      <c r="Q48" s="12"/>
      <c r="R48" s="11" t="s">
        <v>17</v>
      </c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11" t="s">
        <v>3</v>
      </c>
      <c r="F49" s="11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 t="s">
        <v>7</v>
      </c>
      <c r="T49" s="11" t="s">
        <v>6</v>
      </c>
      <c r="U49" s="11" t="s">
        <v>7</v>
      </c>
      <c r="W49" s="11" t="s">
        <v>13</v>
      </c>
      <c r="X49" s="11" t="s">
        <v>6</v>
      </c>
      <c r="Y49" s="11" t="s">
        <v>7</v>
      </c>
      <c r="Z49" s="11" t="s">
        <v>6</v>
      </c>
      <c r="AA49" s="11" t="s">
        <v>7</v>
      </c>
    </row>
    <row r="50" spans="3:27" s="10" customFormat="1" x14ac:dyDescent="0.25">
      <c r="C50" s="12"/>
      <c r="D50" s="11" t="s">
        <v>15</v>
      </c>
      <c r="F50" s="11" t="s">
        <v>15</v>
      </c>
      <c r="I50" s="12"/>
      <c r="J50" s="11" t="s">
        <v>15</v>
      </c>
      <c r="L50" s="11" t="s">
        <v>15</v>
      </c>
      <c r="Q50" s="11">
        <v>1</v>
      </c>
      <c r="R50" s="14">
        <v>19.7715</v>
      </c>
      <c r="S50" s="15">
        <v>6.8499102243127735E-4</v>
      </c>
      <c r="T50" s="14">
        <v>23.705200000000001</v>
      </c>
      <c r="U50" s="15">
        <v>6.2562222634696184E-4</v>
      </c>
      <c r="W50" s="11">
        <v>1</v>
      </c>
      <c r="X50" s="14">
        <v>21.693200000000001</v>
      </c>
      <c r="Y50" s="15">
        <v>7.2232312429701471E-4</v>
      </c>
      <c r="Z50" s="14">
        <v>25.764800000000001</v>
      </c>
      <c r="AA50" s="15">
        <v>6.6267931441346326E-4</v>
      </c>
    </row>
    <row r="51" spans="3:27" s="10" customFormat="1" x14ac:dyDescent="0.25">
      <c r="C51" s="11" t="s">
        <v>13</v>
      </c>
      <c r="D51" s="11" t="s">
        <v>6</v>
      </c>
      <c r="E51" s="11" t="s">
        <v>7</v>
      </c>
      <c r="F51" s="11" t="s">
        <v>6</v>
      </c>
      <c r="G51" s="11" t="s">
        <v>7</v>
      </c>
      <c r="I51" s="11" t="s">
        <v>13</v>
      </c>
      <c r="J51" s="11" t="s">
        <v>6</v>
      </c>
      <c r="K51" s="11" t="s">
        <v>7</v>
      </c>
      <c r="L51" s="11" t="s">
        <v>6</v>
      </c>
      <c r="M51" s="11" t="s">
        <v>7</v>
      </c>
      <c r="Q51" s="11">
        <v>2</v>
      </c>
      <c r="R51" s="14">
        <v>26.873100000000001</v>
      </c>
      <c r="S51" s="15">
        <v>5.8965284987589814E-4</v>
      </c>
      <c r="T51" s="14">
        <v>33.1723</v>
      </c>
      <c r="U51" s="15">
        <v>5.3089776711292256E-4</v>
      </c>
      <c r="W51" s="11">
        <v>2</v>
      </c>
      <c r="X51" s="14">
        <v>28.961099999999998</v>
      </c>
      <c r="Y51" s="15">
        <v>6.2708944066351073E-4</v>
      </c>
      <c r="Z51" s="14">
        <v>35.491799999999998</v>
      </c>
      <c r="AA51" s="15">
        <v>5.6662102232064881E-4</v>
      </c>
    </row>
    <row r="52" spans="3:27" s="10" customFormat="1" x14ac:dyDescent="0.25">
      <c r="C52" s="11">
        <v>1</v>
      </c>
      <c r="D52" s="14">
        <v>0.95012200000000002</v>
      </c>
      <c r="E52" s="15">
        <v>3.4094779407276114E-3</v>
      </c>
      <c r="F52" s="14">
        <v>3.5231499999999998</v>
      </c>
      <c r="G52" s="15">
        <v>1.7729503427330658E-3</v>
      </c>
      <c r="I52" s="11">
        <v>1</v>
      </c>
      <c r="J52" s="14">
        <v>1.1662300000000001</v>
      </c>
      <c r="K52" s="15">
        <v>3.5716282379976501E-3</v>
      </c>
      <c r="L52" s="14">
        <v>3.7885200000000001</v>
      </c>
      <c r="M52" s="15">
        <v>1.9184985165711149E-3</v>
      </c>
      <c r="Q52" s="11">
        <v>3</v>
      </c>
      <c r="R52" s="14">
        <v>32.314900000000002</v>
      </c>
      <c r="S52" s="15">
        <v>5.3923422322210495E-4</v>
      </c>
      <c r="T52" s="14">
        <v>33.306399999999996</v>
      </c>
      <c r="U52" s="15">
        <v>5.3134832945019581E-4</v>
      </c>
      <c r="W52" s="11">
        <v>3</v>
      </c>
      <c r="X52" s="14">
        <v>34.4998</v>
      </c>
      <c r="Y52" s="15">
        <v>5.7593957066417773E-4</v>
      </c>
      <c r="Z52" s="14">
        <v>35.558999999999997</v>
      </c>
      <c r="AA52" s="15">
        <v>5.6771843977614675E-4</v>
      </c>
    </row>
    <row r="53" spans="3:27" s="10" customFormat="1" x14ac:dyDescent="0.25">
      <c r="C53" s="11">
        <v>2</v>
      </c>
      <c r="D53" s="14">
        <v>1.7525900000000001</v>
      </c>
      <c r="E53" s="15">
        <v>2.5084417918623293E-3</v>
      </c>
      <c r="F53" s="14">
        <v>6.27799</v>
      </c>
      <c r="G53" s="15">
        <v>1.3260820740396209E-3</v>
      </c>
      <c r="I53" s="11">
        <v>2</v>
      </c>
      <c r="J53" s="14">
        <v>2.1617899999999999</v>
      </c>
      <c r="K53" s="15">
        <v>2.6159710240125085E-3</v>
      </c>
      <c r="L53" s="14">
        <v>6.7068700000000003</v>
      </c>
      <c r="M53" s="15">
        <v>1.4381835341970247E-3</v>
      </c>
      <c r="Q53" s="11">
        <v>4</v>
      </c>
      <c r="R53" s="14">
        <v>36.031100000000002</v>
      </c>
      <c r="S53" s="15">
        <v>5.1183560868249924E-4</v>
      </c>
      <c r="T53" s="14">
        <v>37.345700000000001</v>
      </c>
      <c r="U53" s="15">
        <v>5.0294411404793588E-4</v>
      </c>
      <c r="W53" s="11">
        <v>4</v>
      </c>
      <c r="X53" s="14">
        <v>38.124600000000001</v>
      </c>
      <c r="Y53" s="15">
        <v>5.4876379030861962E-4</v>
      </c>
      <c r="Z53" s="14">
        <v>39.596200000000003</v>
      </c>
      <c r="AA53" s="15">
        <v>5.3910728807309786E-4</v>
      </c>
    </row>
    <row r="54" spans="3:27" s="10" customFormat="1" x14ac:dyDescent="0.25">
      <c r="C54" s="11">
        <v>3</v>
      </c>
      <c r="D54" s="14">
        <v>2.7741099999999999</v>
      </c>
      <c r="E54" s="15">
        <v>1.9944702985822478E-3</v>
      </c>
      <c r="F54" s="14">
        <v>3.59937</v>
      </c>
      <c r="G54" s="15">
        <v>1.7465750950860846E-3</v>
      </c>
      <c r="I54" s="11">
        <v>3</v>
      </c>
      <c r="J54" s="14">
        <v>3.38517</v>
      </c>
      <c r="K54" s="15">
        <v>2.0914695569203318E-3</v>
      </c>
      <c r="L54" s="14">
        <v>4.1758199999999999</v>
      </c>
      <c r="M54" s="15">
        <v>1.8598430966852021E-3</v>
      </c>
      <c r="Q54" s="11">
        <v>5</v>
      </c>
      <c r="R54" s="14">
        <v>41.381399999999999</v>
      </c>
      <c r="S54" s="15">
        <v>4.7968169274118324E-4</v>
      </c>
      <c r="T54" s="14">
        <v>34.951300000000003</v>
      </c>
      <c r="U54" s="15">
        <v>5.2189761181987504E-4</v>
      </c>
      <c r="W54" s="11">
        <v>5</v>
      </c>
      <c r="X54" s="14">
        <v>43.237400000000001</v>
      </c>
      <c r="Y54" s="15">
        <v>5.1690897232488538E-4</v>
      </c>
      <c r="Z54" s="14">
        <v>36.917099999999998</v>
      </c>
      <c r="AA54" s="15">
        <v>5.6013067115239282E-4</v>
      </c>
    </row>
    <row r="55" spans="3:27" s="10" customFormat="1" x14ac:dyDescent="0.25">
      <c r="C55" s="11">
        <v>4</v>
      </c>
      <c r="D55" s="14">
        <v>2.9938099999999999</v>
      </c>
      <c r="E55" s="15">
        <v>1.9187690601607985E-3</v>
      </c>
      <c r="F55" s="14">
        <v>3.8813300000000002</v>
      </c>
      <c r="G55" s="15">
        <v>1.6809598771555111E-3</v>
      </c>
      <c r="I55" s="11">
        <v>4</v>
      </c>
      <c r="J55" s="14">
        <v>3.6654900000000001</v>
      </c>
      <c r="K55" s="15">
        <v>2.007458757219362E-3</v>
      </c>
      <c r="L55" s="14">
        <v>4.5215800000000002</v>
      </c>
      <c r="M55" s="15">
        <v>1.7867249943603785E-3</v>
      </c>
      <c r="Q55" s="11">
        <v>6</v>
      </c>
      <c r="R55" s="14">
        <v>32.334499999999998</v>
      </c>
      <c r="S55" s="15">
        <v>5.3902488054554732E-4</v>
      </c>
      <c r="T55" s="14">
        <v>23.1081</v>
      </c>
      <c r="U55" s="15">
        <v>6.3768115942028987E-4</v>
      </c>
      <c r="W55" s="11">
        <v>6</v>
      </c>
      <c r="X55" s="14">
        <v>34.437800000000003</v>
      </c>
      <c r="Y55" s="15">
        <v>5.7635214793047172E-4</v>
      </c>
      <c r="Z55" s="14">
        <v>25.186499999999999</v>
      </c>
      <c r="AA55" s="15">
        <v>6.7547694201258615E-4</v>
      </c>
    </row>
    <row r="56" spans="3:27" s="10" customFormat="1" x14ac:dyDescent="0.25">
      <c r="C56" s="11">
        <v>5</v>
      </c>
      <c r="D56" s="14">
        <v>3.2502</v>
      </c>
      <c r="E56" s="15">
        <v>1.840480585810104E-3</v>
      </c>
      <c r="F56" s="14">
        <v>3.0585599999999999</v>
      </c>
      <c r="G56" s="15">
        <v>1.8952807857292322E-3</v>
      </c>
      <c r="I56" s="11">
        <v>5</v>
      </c>
      <c r="J56" s="14">
        <v>3.9746100000000002</v>
      </c>
      <c r="K56" s="15">
        <v>1.9265538002470682E-3</v>
      </c>
      <c r="L56" s="14">
        <v>3.7334200000000002</v>
      </c>
      <c r="M56" s="15">
        <v>1.9839691221453784E-3</v>
      </c>
      <c r="Q56" s="11">
        <v>7</v>
      </c>
      <c r="R56" s="14">
        <v>19.780100000000001</v>
      </c>
      <c r="S56" s="15">
        <v>6.8482970257986568E-4</v>
      </c>
      <c r="T56" s="14">
        <v>12.8201</v>
      </c>
      <c r="U56" s="15">
        <v>8.5140521524793098E-4</v>
      </c>
      <c r="W56" s="11">
        <v>7</v>
      </c>
      <c r="X56" s="14">
        <v>21.696100000000001</v>
      </c>
      <c r="Y56" s="15">
        <v>7.2242476758495767E-4</v>
      </c>
      <c r="Z56" s="14">
        <v>14.469099999999999</v>
      </c>
      <c r="AA56" s="15">
        <v>8.8760876626742518E-4</v>
      </c>
    </row>
    <row r="57" spans="3:27" s="10" customFormat="1" x14ac:dyDescent="0.25">
      <c r="C57" s="11">
        <v>6</v>
      </c>
      <c r="D57" s="14">
        <v>2.77121</v>
      </c>
      <c r="E57" s="15">
        <v>1.9954893349836355E-3</v>
      </c>
      <c r="F57" s="14">
        <v>2.2015600000000002</v>
      </c>
      <c r="G57" s="15">
        <v>2.2389850833045657E-3</v>
      </c>
      <c r="I57" s="11">
        <v>6</v>
      </c>
      <c r="J57" s="14">
        <v>3.3799700000000001</v>
      </c>
      <c r="K57" s="15">
        <v>2.0925777447728827E-3</v>
      </c>
      <c r="L57" s="14">
        <v>2.7142599999999999</v>
      </c>
      <c r="M57" s="15">
        <v>2.3393116355839164E-3</v>
      </c>
      <c r="Q57" s="12"/>
      <c r="W57" s="12"/>
    </row>
    <row r="58" spans="3:27" s="10" customFormat="1" x14ac:dyDescent="0.25">
      <c r="C58" s="11">
        <v>7</v>
      </c>
      <c r="D58" s="14">
        <v>0.94368300000000005</v>
      </c>
      <c r="E58" s="15">
        <v>3.421032274609164E-3</v>
      </c>
      <c r="F58" s="14">
        <v>0.56430100000000005</v>
      </c>
      <c r="G58" s="15">
        <v>4.4289306593466964E-3</v>
      </c>
      <c r="I58" s="11">
        <v>7</v>
      </c>
      <c r="J58" s="14">
        <v>1.1756500000000001</v>
      </c>
      <c r="K58" s="15">
        <v>3.5613405350231786E-3</v>
      </c>
      <c r="L58" s="14">
        <v>0.72910699999999995</v>
      </c>
      <c r="M58" s="15">
        <v>4.5486190641428493E-3</v>
      </c>
      <c r="Q58" s="12"/>
      <c r="W58" s="12"/>
    </row>
    <row r="59" spans="3:27" s="10" customFormat="1" x14ac:dyDescent="0.25">
      <c r="C59" s="12"/>
      <c r="I59" s="12"/>
      <c r="Q59" s="12"/>
      <c r="W59" s="12"/>
    </row>
    <row r="60" spans="3:27" s="10" customFormat="1" x14ac:dyDescent="0.25">
      <c r="C60" s="12"/>
      <c r="D60" s="11" t="s">
        <v>3</v>
      </c>
      <c r="F60" s="11" t="s">
        <v>4</v>
      </c>
      <c r="I60" s="12"/>
      <c r="J60" s="11" t="s">
        <v>3</v>
      </c>
      <c r="L60" s="11" t="s">
        <v>4</v>
      </c>
      <c r="Q60" s="12"/>
      <c r="W60" s="12"/>
    </row>
    <row r="61" spans="3:27" s="10" customFormat="1" x14ac:dyDescent="0.25">
      <c r="C61" s="12"/>
      <c r="D61" s="11" t="s">
        <v>16</v>
      </c>
      <c r="F61" s="11" t="s">
        <v>16</v>
      </c>
      <c r="I61" s="12"/>
      <c r="J61" s="11" t="s">
        <v>16</v>
      </c>
      <c r="L61" s="11" t="s">
        <v>16</v>
      </c>
      <c r="Q61" s="12"/>
      <c r="W61" s="12"/>
    </row>
    <row r="62" spans="3:27" s="10" customFormat="1" x14ac:dyDescent="0.25">
      <c r="C62" s="11" t="s">
        <v>13</v>
      </c>
      <c r="D62" s="11" t="s">
        <v>6</v>
      </c>
      <c r="E62" s="11" t="s">
        <v>7</v>
      </c>
      <c r="F62" s="11" t="s">
        <v>6</v>
      </c>
      <c r="G62" s="11" t="s">
        <v>7</v>
      </c>
      <c r="I62" s="11" t="s">
        <v>13</v>
      </c>
      <c r="J62" s="11" t="s">
        <v>6</v>
      </c>
      <c r="K62" s="11" t="s">
        <v>7</v>
      </c>
      <c r="L62" s="11" t="s">
        <v>6</v>
      </c>
      <c r="M62" s="11" t="s">
        <v>7</v>
      </c>
      <c r="Q62" s="12"/>
      <c r="W62" s="12"/>
    </row>
    <row r="63" spans="3:27" s="10" customFormat="1" x14ac:dyDescent="0.25">
      <c r="C63" s="11">
        <v>1</v>
      </c>
      <c r="D63" s="14">
        <v>0.52762399999999998</v>
      </c>
      <c r="E63" s="15">
        <v>4.623690355252983E-3</v>
      </c>
      <c r="F63" s="14">
        <v>2.5349599999999999</v>
      </c>
      <c r="G63" s="15">
        <v>2.1093981759081012E-3</v>
      </c>
      <c r="I63" s="11">
        <v>1</v>
      </c>
      <c r="J63" s="14">
        <v>0.46645599999999998</v>
      </c>
      <c r="K63" s="15">
        <v>5.4143370435796737E-3</v>
      </c>
      <c r="L63" s="14">
        <v>2.2530700000000001</v>
      </c>
      <c r="M63" s="15">
        <v>2.3094799540182951E-3</v>
      </c>
      <c r="Q63" s="12"/>
      <c r="W63" s="12"/>
    </row>
    <row r="64" spans="3:27" s="10" customFormat="1" x14ac:dyDescent="0.25">
      <c r="C64" s="11">
        <v>2</v>
      </c>
      <c r="D64" s="14">
        <v>0.74220900000000001</v>
      </c>
      <c r="E64" s="15">
        <v>3.8984167532325801E-3</v>
      </c>
      <c r="F64" s="14">
        <v>3.2386300000000001</v>
      </c>
      <c r="G64" s="15">
        <v>1.8662026844684326E-3</v>
      </c>
      <c r="I64" s="11">
        <v>2</v>
      </c>
      <c r="J64" s="14">
        <v>0.64093500000000003</v>
      </c>
      <c r="K64" s="15">
        <v>4.5947560985123296E-3</v>
      </c>
      <c r="L64" s="14">
        <v>2.85372</v>
      </c>
      <c r="M64" s="15">
        <v>2.0467670268982242E-3</v>
      </c>
      <c r="Q64" s="12"/>
      <c r="W64" s="12"/>
    </row>
    <row r="65" spans="3:23" s="10" customFormat="1" x14ac:dyDescent="0.25">
      <c r="C65" s="11">
        <v>3</v>
      </c>
      <c r="D65" s="14">
        <v>1.02668</v>
      </c>
      <c r="E65" s="15">
        <v>3.3145965636809912E-3</v>
      </c>
      <c r="F65" s="14">
        <v>1.0405</v>
      </c>
      <c r="G65" s="15">
        <v>3.2924939932724652E-3</v>
      </c>
      <c r="I65" s="11">
        <v>3</v>
      </c>
      <c r="J65" s="14">
        <v>0.87187300000000001</v>
      </c>
      <c r="K65" s="15">
        <v>3.9310312396415529E-3</v>
      </c>
      <c r="L65" s="14">
        <v>0.88492499999999996</v>
      </c>
      <c r="M65" s="15">
        <v>3.8832782439189762E-3</v>
      </c>
      <c r="Q65" s="12"/>
      <c r="W65" s="12"/>
    </row>
    <row r="66" spans="3:23" s="10" customFormat="1" x14ac:dyDescent="0.25">
      <c r="C66" s="11">
        <v>4</v>
      </c>
      <c r="D66" s="14">
        <v>1.0507200000000001</v>
      </c>
      <c r="E66" s="15">
        <v>3.2764580478148314E-3</v>
      </c>
      <c r="F66" s="14">
        <v>1.0663899999999999</v>
      </c>
      <c r="G66" s="15">
        <v>3.2522998152645847E-3</v>
      </c>
      <c r="I66" s="11">
        <v>4</v>
      </c>
      <c r="J66" s="14">
        <v>0.89317599999999997</v>
      </c>
      <c r="K66" s="15">
        <v>3.8828629519825882E-3</v>
      </c>
      <c r="L66" s="14">
        <v>0.90626700000000004</v>
      </c>
      <c r="M66" s="15">
        <v>3.8357790805579367E-3</v>
      </c>
      <c r="Q66" s="12"/>
      <c r="W66" s="12"/>
    </row>
    <row r="67" spans="3:23" s="10" customFormat="1" x14ac:dyDescent="0.25">
      <c r="C67" s="11">
        <v>5</v>
      </c>
      <c r="D67" s="14">
        <v>1.07629</v>
      </c>
      <c r="E67" s="15">
        <v>3.2373059305577496E-3</v>
      </c>
      <c r="F67" s="14">
        <v>0.95401400000000003</v>
      </c>
      <c r="G67" s="15">
        <v>3.4385239629607114E-3</v>
      </c>
      <c r="I67" s="11">
        <v>5</v>
      </c>
      <c r="J67" s="14">
        <v>0.91211699999999996</v>
      </c>
      <c r="K67" s="15">
        <v>3.8392443074737126E-3</v>
      </c>
      <c r="L67" s="14">
        <v>0.81256700000000004</v>
      </c>
      <c r="M67" s="15">
        <v>4.0749624338669915E-3</v>
      </c>
      <c r="Q67" s="12"/>
      <c r="W67" s="12"/>
    </row>
    <row r="68" spans="3:23" s="10" customFormat="1" x14ac:dyDescent="0.25">
      <c r="C68" s="11">
        <v>6</v>
      </c>
      <c r="D68" s="14">
        <v>1.0248699999999999</v>
      </c>
      <c r="E68" s="15">
        <v>3.3175231980641451E-3</v>
      </c>
      <c r="F68" s="14">
        <v>0.83201700000000001</v>
      </c>
      <c r="G68" s="15">
        <v>3.6819920746811664E-3</v>
      </c>
      <c r="I68" s="11">
        <v>6</v>
      </c>
      <c r="J68" s="14">
        <v>0.87103900000000001</v>
      </c>
      <c r="K68" s="15">
        <v>3.933360044728192E-3</v>
      </c>
      <c r="L68" s="14">
        <v>0.71399100000000004</v>
      </c>
      <c r="M68" s="15">
        <v>4.3666236689257985E-3</v>
      </c>
      <c r="Q68" s="12"/>
      <c r="W68" s="12"/>
    </row>
    <row r="69" spans="3:23" s="10" customFormat="1" x14ac:dyDescent="0.25">
      <c r="C69" s="11">
        <v>7</v>
      </c>
      <c r="D69" s="14">
        <v>0.52786999999999995</v>
      </c>
      <c r="E69" s="15">
        <v>4.6226343607327566E-3</v>
      </c>
      <c r="F69" s="14">
        <v>0.37238700000000002</v>
      </c>
      <c r="G69" s="15">
        <v>5.5037098502364471E-3</v>
      </c>
      <c r="I69" s="11">
        <v>7</v>
      </c>
      <c r="J69" s="14">
        <v>0.466916</v>
      </c>
      <c r="K69" s="15">
        <v>5.4124724789897972E-3</v>
      </c>
      <c r="L69" s="14">
        <v>0.334509</v>
      </c>
      <c r="M69" s="15">
        <v>6.4277792226816021E-3</v>
      </c>
      <c r="Q69" s="12"/>
      <c r="W69" s="12"/>
    </row>
    <row r="70" spans="3:23" s="10" customFormat="1" x14ac:dyDescent="0.25">
      <c r="C70" s="12"/>
      <c r="I70" s="12"/>
      <c r="Q70" s="12"/>
      <c r="W70" s="12"/>
    </row>
    <row r="71" spans="3:23" s="10" customFormat="1" x14ac:dyDescent="0.25">
      <c r="C71" s="12"/>
      <c r="D71" s="11" t="s">
        <v>3</v>
      </c>
      <c r="F71" s="11" t="s">
        <v>4</v>
      </c>
      <c r="I71" s="12"/>
      <c r="J71" s="11" t="s">
        <v>3</v>
      </c>
      <c r="L71" s="11" t="s">
        <v>4</v>
      </c>
      <c r="Q71" s="12"/>
      <c r="W71" s="12"/>
    </row>
    <row r="72" spans="3:23" s="10" customFormat="1" x14ac:dyDescent="0.25">
      <c r="C72" s="12"/>
      <c r="D72" s="11" t="s">
        <v>17</v>
      </c>
      <c r="F72" s="11" t="s">
        <v>17</v>
      </c>
      <c r="I72" s="12"/>
      <c r="J72" s="11" t="s">
        <v>17</v>
      </c>
      <c r="L72" s="11" t="s">
        <v>17</v>
      </c>
      <c r="Q72" s="12"/>
      <c r="W72" s="12"/>
    </row>
    <row r="73" spans="3:23" s="10" customFormat="1" x14ac:dyDescent="0.25">
      <c r="C73" s="11" t="s">
        <v>13</v>
      </c>
      <c r="D73" s="11" t="s">
        <v>6</v>
      </c>
      <c r="E73" s="11" t="s">
        <v>7</v>
      </c>
      <c r="F73" s="11" t="s">
        <v>6</v>
      </c>
      <c r="G73" s="11" t="s">
        <v>7</v>
      </c>
      <c r="I73" s="11" t="s">
        <v>13</v>
      </c>
      <c r="J73" s="11" t="s">
        <v>6</v>
      </c>
      <c r="K73" s="11" t="s">
        <v>7</v>
      </c>
      <c r="L73" s="11" t="s">
        <v>6</v>
      </c>
      <c r="M73" s="11" t="s">
        <v>7</v>
      </c>
      <c r="Q73" s="12"/>
      <c r="W73" s="12"/>
    </row>
    <row r="74" spans="3:23" s="10" customFormat="1" x14ac:dyDescent="0.25">
      <c r="C74" s="11">
        <v>1</v>
      </c>
      <c r="D74" s="14">
        <v>2.64777</v>
      </c>
      <c r="E74" s="15">
        <v>1.8916824346525568E-3</v>
      </c>
      <c r="F74" s="14">
        <v>4.3073399999999999</v>
      </c>
      <c r="G74" s="15">
        <v>1.4868642828288457E-3</v>
      </c>
      <c r="I74" s="11">
        <v>1</v>
      </c>
      <c r="J74" s="14">
        <v>2.97723</v>
      </c>
      <c r="K74" s="15">
        <v>1.9814995818260598E-3</v>
      </c>
      <c r="L74" s="14">
        <v>4.5415900000000002</v>
      </c>
      <c r="M74" s="15">
        <v>1.5858300727278332E-3</v>
      </c>
      <c r="Q74" s="12"/>
      <c r="W74" s="12"/>
    </row>
    <row r="75" spans="3:23" s="10" customFormat="1" x14ac:dyDescent="0.25">
      <c r="C75" s="11">
        <v>2</v>
      </c>
      <c r="D75" s="14">
        <v>5.4514899999999997</v>
      </c>
      <c r="E75" s="15">
        <v>1.3109590222122759E-3</v>
      </c>
      <c r="F75" s="14">
        <v>8.6461600000000001</v>
      </c>
      <c r="G75" s="15">
        <v>1.0433649157545084E-3</v>
      </c>
      <c r="I75" s="11">
        <v>2</v>
      </c>
      <c r="J75" s="14">
        <v>6.0944799999999999</v>
      </c>
      <c r="K75" s="15">
        <v>1.3732541578608838E-3</v>
      </c>
      <c r="L75" s="14">
        <v>9.1227099999999997</v>
      </c>
      <c r="M75" s="15">
        <v>1.1120379799423638E-3</v>
      </c>
      <c r="Q75" s="12"/>
      <c r="W75" s="12"/>
    </row>
    <row r="76" spans="3:23" s="10" customFormat="1" x14ac:dyDescent="0.25">
      <c r="C76" s="11">
        <v>3</v>
      </c>
      <c r="D76" s="14">
        <v>8.9351299999999991</v>
      </c>
      <c r="E76" s="15">
        <v>1.0204373075713505E-3</v>
      </c>
      <c r="F76" s="14">
        <v>10.0625</v>
      </c>
      <c r="G76" s="15">
        <v>9.6157416149068322E-4</v>
      </c>
      <c r="I76" s="11">
        <v>3</v>
      </c>
      <c r="J76" s="14">
        <v>9.9072300000000002</v>
      </c>
      <c r="K76" s="15">
        <v>1.07129843558694E-3</v>
      </c>
      <c r="L76" s="14">
        <v>10.968999999999999</v>
      </c>
      <c r="M76" s="15">
        <v>1.0152338408241407E-3</v>
      </c>
      <c r="Q76" s="12"/>
      <c r="W76" s="12"/>
    </row>
    <row r="77" spans="3:23" s="10" customFormat="1" x14ac:dyDescent="0.25">
      <c r="C77" s="11">
        <v>4</v>
      </c>
      <c r="D77" s="14">
        <v>10.107200000000001</v>
      </c>
      <c r="E77" s="15">
        <v>9.5798044958049706E-4</v>
      </c>
      <c r="F77" s="14">
        <v>11.3629</v>
      </c>
      <c r="G77" s="15">
        <v>9.0343134235098437E-4</v>
      </c>
      <c r="I77" s="11">
        <v>4</v>
      </c>
      <c r="J77" s="14">
        <v>11.2326</v>
      </c>
      <c r="K77" s="15">
        <v>1.0039527803001977E-3</v>
      </c>
      <c r="L77" s="14">
        <v>12.472300000000001</v>
      </c>
      <c r="M77" s="15">
        <v>9.50939281447688E-4</v>
      </c>
      <c r="Q77" s="12"/>
      <c r="W77" s="12"/>
    </row>
    <row r="78" spans="3:23" s="10" customFormat="1" x14ac:dyDescent="0.25">
      <c r="C78" s="11">
        <v>5</v>
      </c>
      <c r="D78" s="14">
        <v>11.492599999999999</v>
      </c>
      <c r="E78" s="15">
        <v>8.9709900283660795E-4</v>
      </c>
      <c r="F78" s="14">
        <v>10.7742</v>
      </c>
      <c r="G78" s="15">
        <v>9.2636019379629107E-4</v>
      </c>
      <c r="I78" s="11">
        <v>5</v>
      </c>
      <c r="J78" s="14">
        <v>12.8156</v>
      </c>
      <c r="K78" s="15">
        <v>9.3852804394644023E-4</v>
      </c>
      <c r="L78" s="14">
        <v>12.0162</v>
      </c>
      <c r="M78" s="15">
        <v>9.6932474492768099E-4</v>
      </c>
      <c r="Q78" s="12"/>
      <c r="W78" s="12"/>
    </row>
    <row r="79" spans="3:23" s="10" customFormat="1" x14ac:dyDescent="0.25">
      <c r="C79" s="11">
        <v>6</v>
      </c>
      <c r="D79" s="14">
        <v>8.9306900000000002</v>
      </c>
      <c r="E79" s="15">
        <v>1.0207117255217682E-3</v>
      </c>
      <c r="F79" s="14">
        <v>7.1178299999999997</v>
      </c>
      <c r="G79" s="15">
        <v>1.1438177084869968E-3</v>
      </c>
      <c r="I79" s="11">
        <v>6</v>
      </c>
      <c r="J79" s="14">
        <v>9.8870299999999993</v>
      </c>
      <c r="K79" s="15">
        <v>1.0719397028227892E-3</v>
      </c>
      <c r="L79" s="14">
        <v>7.9696699999999998</v>
      </c>
      <c r="M79" s="15">
        <v>1.1962816528162394E-3</v>
      </c>
      <c r="Q79" s="12"/>
      <c r="W79" s="12"/>
    </row>
    <row r="80" spans="3:23" s="10" customFormat="1" x14ac:dyDescent="0.25">
      <c r="C80" s="11">
        <v>7</v>
      </c>
      <c r="D80" s="14">
        <v>2.6402100000000002</v>
      </c>
      <c r="E80" s="15">
        <v>1.8940084311475224E-3</v>
      </c>
      <c r="F80" s="14">
        <v>1.73475</v>
      </c>
      <c r="G80" s="15">
        <v>2.3373512033434216E-3</v>
      </c>
      <c r="I80" s="11">
        <v>7</v>
      </c>
      <c r="J80" s="14">
        <v>2.9760200000000001</v>
      </c>
      <c r="K80" s="15">
        <v>1.9806016088601552E-3</v>
      </c>
      <c r="L80" s="14">
        <v>2.0026000000000002</v>
      </c>
      <c r="M80" s="15">
        <v>2.4201637870767999E-3</v>
      </c>
      <c r="Q80" s="12"/>
      <c r="W80" s="12"/>
    </row>
    <row r="81" spans="3:23" s="10" customFormat="1" x14ac:dyDescent="0.25">
      <c r="C81" s="12"/>
      <c r="I81" s="12"/>
      <c r="Q81" s="12"/>
      <c r="W81" s="12"/>
    </row>
    <row r="82" spans="3:23" s="10" customFormat="1" x14ac:dyDescent="0.25">
      <c r="C82" s="12"/>
      <c r="I82" s="12"/>
      <c r="Q82" s="12"/>
      <c r="W82" s="12"/>
    </row>
    <row r="83" spans="3:23" s="10" customFormat="1" x14ac:dyDescent="0.25">
      <c r="C83" s="12"/>
      <c r="I83" s="12"/>
      <c r="Q83" s="12"/>
      <c r="W83" s="12"/>
    </row>
    <row r="84" spans="3:23" s="10" customFormat="1" x14ac:dyDescent="0.25">
      <c r="C84" s="12"/>
      <c r="I84" s="12"/>
      <c r="Q84" s="12"/>
      <c r="W84" s="12"/>
    </row>
    <row r="85" spans="3:23" s="10" customFormat="1" x14ac:dyDescent="0.25">
      <c r="C85" s="12"/>
      <c r="I85" s="12"/>
      <c r="Q85" s="12"/>
      <c r="W85" s="12"/>
    </row>
    <row r="86" spans="3:23" s="10" customFormat="1" x14ac:dyDescent="0.25">
      <c r="C86" s="12"/>
      <c r="I86" s="12"/>
      <c r="Q86" s="12"/>
      <c r="W86" s="12"/>
    </row>
    <row r="87" spans="3:23" s="10" customFormat="1" x14ac:dyDescent="0.25">
      <c r="C87" s="12"/>
      <c r="I87" s="12"/>
      <c r="Q87" s="12"/>
      <c r="W87" s="12"/>
    </row>
    <row r="88" spans="3:23" s="10" customFormat="1" x14ac:dyDescent="0.25">
      <c r="C88" s="12"/>
      <c r="I88" s="12"/>
      <c r="Q88" s="12"/>
      <c r="W88" s="12"/>
    </row>
    <row r="89" spans="3:23" s="10" customFormat="1" x14ac:dyDescent="0.25">
      <c r="C89" s="12"/>
      <c r="I89" s="12"/>
      <c r="Q89" s="12"/>
      <c r="W89" s="12"/>
    </row>
    <row r="90" spans="3:23" s="10" customFormat="1" x14ac:dyDescent="0.25">
      <c r="C90" s="12"/>
      <c r="I90" s="12"/>
      <c r="Q90" s="12"/>
      <c r="W90" s="12"/>
    </row>
    <row r="91" spans="3:23" s="10" customFormat="1" x14ac:dyDescent="0.25">
      <c r="C91" s="12"/>
      <c r="I91" s="12"/>
      <c r="Q91" s="12"/>
      <c r="W91" s="12"/>
    </row>
    <row r="92" spans="3:23" s="10" customFormat="1" x14ac:dyDescent="0.25">
      <c r="C92" s="12"/>
      <c r="I92" s="12"/>
      <c r="Q92" s="12"/>
      <c r="W92" s="12"/>
    </row>
    <row r="93" spans="3:23" s="10" customFormat="1" x14ac:dyDescent="0.25">
      <c r="C93" s="12"/>
      <c r="I93" s="12"/>
      <c r="Q93" s="12"/>
      <c r="W93" s="12"/>
    </row>
    <row r="94" spans="3:23" s="10" customFormat="1" x14ac:dyDescent="0.25">
      <c r="C94" s="12"/>
      <c r="I94" s="12"/>
      <c r="Q94" s="12"/>
      <c r="W94" s="12"/>
    </row>
    <row r="95" spans="3:23" s="10" customFormat="1" x14ac:dyDescent="0.25">
      <c r="C95" s="12"/>
      <c r="I95" s="12"/>
      <c r="Q95" s="12"/>
      <c r="W95" s="12"/>
    </row>
  </sheetData>
  <mergeCells count="4">
    <mergeCell ref="W1:AA1"/>
    <mergeCell ref="C1:G1"/>
    <mergeCell ref="I1:M1"/>
    <mergeCell ref="Q1:U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style="5" bestFit="1" customWidth="1"/>
    <col min="5" max="5" width="26.42578125" customWidth="1"/>
    <col min="6" max="6" width="26.42578125" style="6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5" max="15" width="9" customWidth="1"/>
    <col min="17" max="17" width="30.42578125" style="1" bestFit="1" customWidth="1"/>
    <col min="18" max="18" width="26.42578125" style="7" bestFit="1" customWidth="1"/>
    <col min="19" max="19" width="26.42578125" customWidth="1"/>
    <col min="20" max="20" width="26.42578125" style="7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D2" s="23"/>
      <c r="F2" s="24"/>
      <c r="I2" s="12"/>
      <c r="Q2" s="12"/>
      <c r="R2" s="16"/>
      <c r="T2" s="16"/>
      <c r="W2" s="12"/>
    </row>
    <row r="3" spans="1:27" s="10" customFormat="1" x14ac:dyDescent="0.25">
      <c r="C3" s="12" t="s">
        <v>2</v>
      </c>
      <c r="D3" s="13">
        <v>1.9392E-5</v>
      </c>
      <c r="E3" s="12" t="s">
        <v>34</v>
      </c>
      <c r="F3" s="13">
        <v>1.7063762245337117E-5</v>
      </c>
      <c r="G3" s="12" t="s">
        <v>34</v>
      </c>
      <c r="I3" s="12" t="s">
        <v>2</v>
      </c>
      <c r="J3" s="13">
        <v>1.91094E-5</v>
      </c>
      <c r="K3" s="12" t="s">
        <v>34</v>
      </c>
      <c r="L3" s="13">
        <v>9.1182000000000002E-6</v>
      </c>
      <c r="M3" s="12" t="s">
        <v>34</v>
      </c>
      <c r="Q3" s="12" t="s">
        <v>2</v>
      </c>
      <c r="R3" s="25">
        <v>1.5258580160197387E-5</v>
      </c>
      <c r="S3" s="12" t="s">
        <v>34</v>
      </c>
      <c r="T3" s="25">
        <v>1.5225000000000001E-5</v>
      </c>
      <c r="U3" s="12" t="s">
        <v>34</v>
      </c>
      <c r="W3" s="12" t="s">
        <v>2</v>
      </c>
      <c r="X3" s="13">
        <v>1.4584199999999998E-5</v>
      </c>
      <c r="Y3" s="12" t="s">
        <v>34</v>
      </c>
      <c r="Z3" s="13">
        <v>1.4925899999999999E-5</v>
      </c>
      <c r="AA3" s="12" t="s">
        <v>34</v>
      </c>
    </row>
    <row r="4" spans="1:27" s="10" customFormat="1" x14ac:dyDescent="0.25">
      <c r="C4" s="12" t="s">
        <v>31</v>
      </c>
      <c r="D4" s="56">
        <v>1.9391999999999998</v>
      </c>
      <c r="E4" s="12" t="s">
        <v>34</v>
      </c>
      <c r="F4" s="56">
        <v>3.18438</v>
      </c>
      <c r="G4" s="12" t="s">
        <v>34</v>
      </c>
      <c r="I4" s="12" t="s">
        <v>31</v>
      </c>
      <c r="J4" s="56">
        <v>1.9109400000000001</v>
      </c>
      <c r="K4" s="12" t="s">
        <v>34</v>
      </c>
      <c r="L4" s="56">
        <v>0.91181999999999996</v>
      </c>
      <c r="M4" s="12" t="s">
        <v>34</v>
      </c>
      <c r="Q4" s="12" t="s">
        <v>31</v>
      </c>
      <c r="R4" s="45">
        <v>257.92610999999999</v>
      </c>
      <c r="S4" s="12" t="s">
        <v>34</v>
      </c>
      <c r="T4" s="45">
        <v>219.23999999999998</v>
      </c>
      <c r="U4" s="12" t="s">
        <v>34</v>
      </c>
      <c r="W4" s="12" t="s">
        <v>31</v>
      </c>
      <c r="X4" s="45">
        <v>285.85031999999995</v>
      </c>
      <c r="Y4" s="12" t="s">
        <v>34</v>
      </c>
      <c r="Z4" s="45">
        <v>252.24770999999996</v>
      </c>
      <c r="AA4" s="12" t="s">
        <v>34</v>
      </c>
    </row>
    <row r="5" spans="1:27" s="10" customFormat="1" x14ac:dyDescent="0.25">
      <c r="C5" s="12" t="s">
        <v>32</v>
      </c>
      <c r="D5" s="45">
        <v>775.67999999999984</v>
      </c>
      <c r="E5" s="12" t="s">
        <v>34</v>
      </c>
      <c r="F5" s="45">
        <v>716.4855</v>
      </c>
      <c r="G5" s="12" t="s">
        <v>34</v>
      </c>
      <c r="I5" s="12" t="s">
        <v>32</v>
      </c>
      <c r="J5" s="45">
        <v>764.37599999999998</v>
      </c>
      <c r="K5" s="12" t="s">
        <v>34</v>
      </c>
      <c r="L5" s="45">
        <v>441.32088000000005</v>
      </c>
      <c r="M5" s="12" t="s">
        <v>34</v>
      </c>
      <c r="Q5" s="12"/>
      <c r="R5" s="25"/>
      <c r="S5" s="12"/>
      <c r="T5" s="25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45">
        <v>4103.3471999999992</v>
      </c>
      <c r="E6" s="12" t="s">
        <v>34</v>
      </c>
      <c r="F6" s="45">
        <v>4359.4162200000001</v>
      </c>
      <c r="G6" s="12" t="s">
        <v>34</v>
      </c>
      <c r="I6" s="12" t="s">
        <v>33</v>
      </c>
      <c r="J6" s="45">
        <v>4588.1669400000001</v>
      </c>
      <c r="K6" s="12" t="s">
        <v>34</v>
      </c>
      <c r="L6" s="45">
        <v>2658.8671200000003</v>
      </c>
      <c r="M6" s="12" t="s">
        <v>34</v>
      </c>
      <c r="Q6" s="12"/>
      <c r="R6" s="25"/>
      <c r="S6" s="12"/>
      <c r="T6" s="25"/>
      <c r="U6" s="12"/>
      <c r="W6" s="12"/>
      <c r="X6" s="13"/>
      <c r="Y6" s="12"/>
      <c r="Z6" s="13"/>
      <c r="AA6" s="12"/>
    </row>
    <row r="7" spans="1:27" s="10" customFormat="1" x14ac:dyDescent="0.25">
      <c r="A7" s="12"/>
      <c r="B7" s="11"/>
      <c r="C7" s="12"/>
      <c r="D7" s="23"/>
      <c r="F7" s="24"/>
      <c r="I7" s="12"/>
      <c r="Q7" s="12"/>
      <c r="R7" s="26"/>
      <c r="T7" s="16"/>
      <c r="W7" s="12"/>
    </row>
    <row r="8" spans="1:27" s="10" customFormat="1" x14ac:dyDescent="0.25">
      <c r="C8" s="12"/>
      <c r="D8" s="27" t="s">
        <v>3</v>
      </c>
      <c r="E8" s="11"/>
      <c r="F8" s="28" t="s">
        <v>4</v>
      </c>
      <c r="I8" s="12"/>
      <c r="J8" s="11" t="s">
        <v>3</v>
      </c>
      <c r="K8" s="11"/>
      <c r="L8" s="11" t="s">
        <v>4</v>
      </c>
      <c r="Q8" s="12" t="s">
        <v>11</v>
      </c>
      <c r="R8" s="16"/>
      <c r="T8" s="16"/>
      <c r="W8" s="12" t="s">
        <v>11</v>
      </c>
    </row>
    <row r="9" spans="1:27" s="10" customFormat="1" x14ac:dyDescent="0.25">
      <c r="C9" s="12"/>
      <c r="D9" s="27" t="s">
        <v>5</v>
      </c>
      <c r="E9" s="11"/>
      <c r="F9" s="28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x14ac:dyDescent="0.25">
      <c r="C10" s="12"/>
      <c r="D10" s="27" t="s">
        <v>6</v>
      </c>
      <c r="E10" s="11" t="s">
        <v>7</v>
      </c>
      <c r="F10" s="28" t="s">
        <v>6</v>
      </c>
      <c r="G10" s="11" t="s">
        <v>7</v>
      </c>
      <c r="I10" s="12"/>
      <c r="J10" s="11" t="s">
        <v>6</v>
      </c>
      <c r="K10" s="11" t="s">
        <v>7</v>
      </c>
      <c r="L10" s="11" t="s">
        <v>6</v>
      </c>
      <c r="M10" s="11" t="s">
        <v>7</v>
      </c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29">
        <v>33134.9</v>
      </c>
      <c r="E11" s="42">
        <v>1E-4</v>
      </c>
      <c r="F11" s="29">
        <v>30872.400000000001</v>
      </c>
      <c r="G11" s="42">
        <v>1E-4</v>
      </c>
      <c r="H11" s="31"/>
      <c r="I11" s="12" t="s">
        <v>8</v>
      </c>
      <c r="J11" s="32">
        <v>33078</v>
      </c>
      <c r="K11" s="42">
        <v>1E-4</v>
      </c>
      <c r="L11" s="29">
        <v>30900.7</v>
      </c>
      <c r="M11" s="42">
        <v>1E-4</v>
      </c>
      <c r="Q11" s="11" t="s">
        <v>13</v>
      </c>
      <c r="R11" s="11" t="s">
        <v>6</v>
      </c>
      <c r="S11" s="11" t="s">
        <v>7</v>
      </c>
      <c r="T11" s="11" t="s">
        <v>6</v>
      </c>
      <c r="U11" s="11" t="s">
        <v>7</v>
      </c>
      <c r="W11" s="11" t="s">
        <v>13</v>
      </c>
      <c r="X11" s="11" t="s">
        <v>6</v>
      </c>
      <c r="Y11" s="11" t="s">
        <v>7</v>
      </c>
      <c r="Z11" s="11" t="s">
        <v>6</v>
      </c>
      <c r="AA11" s="11" t="s">
        <v>7</v>
      </c>
    </row>
    <row r="12" spans="1:27" s="10" customFormat="1" ht="15" customHeight="1" x14ac:dyDescent="0.25">
      <c r="C12" s="12"/>
      <c r="D12" s="23"/>
      <c r="F12" s="24"/>
      <c r="I12" s="12"/>
      <c r="Q12" s="11">
        <v>5</v>
      </c>
      <c r="R12" s="14">
        <v>737.37099999999998</v>
      </c>
      <c r="S12" s="15">
        <v>2.9999999999999997E-4</v>
      </c>
      <c r="T12" s="14">
        <v>632.76900000000001</v>
      </c>
      <c r="U12" s="15">
        <v>2.9999999999999997E-4</v>
      </c>
      <c r="W12" s="11">
        <v>5</v>
      </c>
      <c r="X12" s="14">
        <v>864.92600000000004</v>
      </c>
      <c r="Y12" s="15">
        <v>2.9999999999999997E-4</v>
      </c>
      <c r="Z12" s="14">
        <v>751.67</v>
      </c>
      <c r="AA12" s="15">
        <v>2.9999999999999997E-4</v>
      </c>
    </row>
    <row r="13" spans="1:27" s="10" customFormat="1" x14ac:dyDescent="0.25">
      <c r="C13" s="12"/>
      <c r="D13" s="27" t="s">
        <v>3</v>
      </c>
      <c r="F13" s="28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27" t="s">
        <v>9</v>
      </c>
      <c r="F14" s="28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27" t="s">
        <v>6</v>
      </c>
      <c r="E15" s="11" t="s">
        <v>7</v>
      </c>
      <c r="F15" s="28" t="s">
        <v>6</v>
      </c>
      <c r="G15" s="11" t="s">
        <v>7</v>
      </c>
      <c r="I15" s="11" t="s">
        <v>10</v>
      </c>
      <c r="J15" s="11" t="s">
        <v>6</v>
      </c>
      <c r="K15" s="11" t="s">
        <v>7</v>
      </c>
      <c r="L15" s="11" t="s">
        <v>6</v>
      </c>
      <c r="M15" s="11" t="s">
        <v>7</v>
      </c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29">
        <v>26.979300000000002</v>
      </c>
      <c r="E16" s="15">
        <v>1.5E-3</v>
      </c>
      <c r="F16" s="29">
        <v>33.098300000000002</v>
      </c>
      <c r="G16" s="15">
        <v>1E-3</v>
      </c>
      <c r="I16" s="11">
        <v>1</v>
      </c>
      <c r="J16" s="29">
        <v>24.958599999999997</v>
      </c>
      <c r="K16" s="15">
        <v>1.5E-3</v>
      </c>
      <c r="L16" s="29">
        <v>30.2959</v>
      </c>
      <c r="M16" s="15">
        <v>1.4E-3</v>
      </c>
      <c r="Q16" s="11" t="s">
        <v>13</v>
      </c>
      <c r="R16" s="11" t="s">
        <v>6</v>
      </c>
      <c r="S16" s="11" t="s">
        <v>7</v>
      </c>
      <c r="T16" s="11" t="s">
        <v>6</v>
      </c>
      <c r="U16" s="11" t="s">
        <v>7</v>
      </c>
      <c r="W16" s="11" t="s">
        <v>13</v>
      </c>
      <c r="X16" s="11" t="s">
        <v>6</v>
      </c>
      <c r="Y16" s="11" t="s">
        <v>7</v>
      </c>
      <c r="Z16" s="11" t="s">
        <v>6</v>
      </c>
      <c r="AA16" s="11" t="s">
        <v>7</v>
      </c>
    </row>
    <row r="17" spans="3:27" s="10" customFormat="1" x14ac:dyDescent="0.25">
      <c r="C17" s="11">
        <v>2</v>
      </c>
      <c r="D17" s="29">
        <v>27.0106</v>
      </c>
      <c r="E17" s="15">
        <v>1.5E-3</v>
      </c>
      <c r="F17" s="29">
        <v>25.450800000000001</v>
      </c>
      <c r="G17" s="15">
        <v>1.1000000000000001E-3</v>
      </c>
      <c r="I17" s="11">
        <v>2</v>
      </c>
      <c r="J17" s="29">
        <v>24.905200000000001</v>
      </c>
      <c r="K17" s="15">
        <v>1.5E-3</v>
      </c>
      <c r="L17" s="29">
        <v>23.517399999999999</v>
      </c>
      <c r="M17" s="15">
        <v>1.6000000000000001E-3</v>
      </c>
      <c r="Q17" s="11">
        <v>1</v>
      </c>
      <c r="R17" s="14">
        <v>26.9544</v>
      </c>
      <c r="S17" s="42">
        <v>1.2999999999999999E-3</v>
      </c>
      <c r="T17" s="14">
        <v>32.404699999999998</v>
      </c>
      <c r="U17" s="42">
        <v>1.1999999999999999E-3</v>
      </c>
      <c r="W17" s="11">
        <v>1</v>
      </c>
      <c r="X17" s="14">
        <v>29.851500000000001</v>
      </c>
      <c r="Y17" s="42">
        <v>1.4E-3</v>
      </c>
      <c r="Z17" s="14">
        <v>35.639899999999997</v>
      </c>
      <c r="AA17" s="42">
        <v>1.2999999999999999E-3</v>
      </c>
    </row>
    <row r="18" spans="3:27" s="10" customFormat="1" x14ac:dyDescent="0.25">
      <c r="C18" s="11">
        <v>3</v>
      </c>
      <c r="D18" s="29">
        <v>36.754100000000001</v>
      </c>
      <c r="E18" s="15">
        <v>1.1999999999999999E-3</v>
      </c>
      <c r="F18" s="29">
        <v>34.712300000000006</v>
      </c>
      <c r="G18" s="15">
        <v>1E-3</v>
      </c>
      <c r="I18" s="11">
        <v>3</v>
      </c>
      <c r="J18" s="29">
        <v>33.593000000000004</v>
      </c>
      <c r="K18" s="15">
        <v>1.2999999999999999E-3</v>
      </c>
      <c r="L18" s="29">
        <v>31.761999999999997</v>
      </c>
      <c r="M18" s="15">
        <v>1.4E-3</v>
      </c>
      <c r="Q18" s="11">
        <v>2</v>
      </c>
      <c r="R18" s="29">
        <v>39.506</v>
      </c>
      <c r="S18" s="30">
        <v>1.1000000000000001E-3</v>
      </c>
      <c r="T18" s="29">
        <v>49.529899999999998</v>
      </c>
      <c r="U18" s="30">
        <v>1E-3</v>
      </c>
      <c r="W18" s="11">
        <v>2</v>
      </c>
      <c r="X18" s="29">
        <v>43.331800000000001</v>
      </c>
      <c r="Y18" s="30">
        <v>1.1999999999999999E-3</v>
      </c>
      <c r="Z18" s="29">
        <v>53.989400000000003</v>
      </c>
      <c r="AA18" s="30">
        <v>1.1000000000000001E-3</v>
      </c>
    </row>
    <row r="19" spans="3:27" s="10" customFormat="1" x14ac:dyDescent="0.25">
      <c r="C19" s="11">
        <v>4</v>
      </c>
      <c r="D19" s="29">
        <v>27.004300000000001</v>
      </c>
      <c r="E19" s="15">
        <v>1.5E-3</v>
      </c>
      <c r="F19" s="29">
        <v>25.494</v>
      </c>
      <c r="G19" s="15">
        <v>1.1000000000000001E-3</v>
      </c>
      <c r="I19" s="11">
        <v>4</v>
      </c>
      <c r="J19" s="29">
        <v>24.905999999999999</v>
      </c>
      <c r="K19" s="15">
        <v>1.5E-3</v>
      </c>
      <c r="L19" s="29">
        <v>23.474900000000002</v>
      </c>
      <c r="M19" s="15">
        <v>1.6000000000000001E-3</v>
      </c>
      <c r="Q19" s="11">
        <v>3</v>
      </c>
      <c r="R19" s="29">
        <v>51.866</v>
      </c>
      <c r="S19" s="30">
        <v>1E-3</v>
      </c>
      <c r="T19" s="29">
        <v>53.905700000000003</v>
      </c>
      <c r="U19" s="30">
        <v>1E-3</v>
      </c>
      <c r="W19" s="11">
        <v>3</v>
      </c>
      <c r="X19" s="29">
        <v>56.409199999999998</v>
      </c>
      <c r="Y19" s="30">
        <v>1.1000000000000001E-3</v>
      </c>
      <c r="Z19" s="29">
        <v>58.8386</v>
      </c>
      <c r="AA19" s="30">
        <v>1E-3</v>
      </c>
    </row>
    <row r="20" spans="3:27" s="10" customFormat="1" x14ac:dyDescent="0.25">
      <c r="C20" s="11">
        <v>5</v>
      </c>
      <c r="D20" s="29">
        <v>26.962199999999999</v>
      </c>
      <c r="E20" s="15">
        <v>1.5E-3</v>
      </c>
      <c r="F20" s="29">
        <v>9.7931999999999988</v>
      </c>
      <c r="G20" s="15">
        <v>1.8E-3</v>
      </c>
      <c r="I20" s="11">
        <v>5</v>
      </c>
      <c r="J20" s="29">
        <v>24.9298</v>
      </c>
      <c r="K20" s="15">
        <v>1.5E-3</v>
      </c>
      <c r="L20" s="29">
        <v>8.8679600000000001</v>
      </c>
      <c r="M20" s="15">
        <v>2.5999999999999999E-3</v>
      </c>
      <c r="Q20" s="11">
        <v>4</v>
      </c>
      <c r="R20" s="29">
        <v>64.075100000000006</v>
      </c>
      <c r="S20" s="30">
        <v>8.9999999999999998E-4</v>
      </c>
      <c r="T20" s="29">
        <v>67.371700000000004</v>
      </c>
      <c r="U20" s="30">
        <v>8.9999999999999998E-4</v>
      </c>
      <c r="W20" s="11">
        <v>4</v>
      </c>
      <c r="X20" s="29">
        <v>68.2256</v>
      </c>
      <c r="Y20" s="30">
        <v>1E-3</v>
      </c>
      <c r="Z20" s="29">
        <v>72.059399999999997</v>
      </c>
      <c r="AA20" s="30">
        <v>8.9999999999999998E-4</v>
      </c>
    </row>
    <row r="21" spans="3:27" s="10" customFormat="1" x14ac:dyDescent="0.25">
      <c r="C21" s="11">
        <v>6</v>
      </c>
      <c r="D21" s="29">
        <v>72.442099999999996</v>
      </c>
      <c r="E21" s="15">
        <v>8.9999999999999998E-4</v>
      </c>
      <c r="F21" s="29">
        <v>70.507599999999996</v>
      </c>
      <c r="G21" s="15">
        <v>6.9999999999999999E-4</v>
      </c>
      <c r="I21" s="11">
        <v>6</v>
      </c>
      <c r="J21" s="29">
        <v>72.329800000000006</v>
      </c>
      <c r="K21" s="15">
        <v>8.9999999999999998E-4</v>
      </c>
      <c r="L21" s="29">
        <v>70.213499999999996</v>
      </c>
      <c r="M21" s="15">
        <v>8.9999999999999998E-4</v>
      </c>
      <c r="Q21" s="11">
        <v>5</v>
      </c>
      <c r="R21" s="29">
        <v>117.15900000000001</v>
      </c>
      <c r="S21" s="30">
        <v>6.9999999999999999E-4</v>
      </c>
      <c r="T21" s="29">
        <v>98.127499999999998</v>
      </c>
      <c r="U21" s="30">
        <v>6.9999999999999999E-4</v>
      </c>
      <c r="W21" s="11">
        <v>5</v>
      </c>
      <c r="X21" s="29">
        <v>118.63200000000001</v>
      </c>
      <c r="Y21" s="30">
        <v>6.9999999999999999E-4</v>
      </c>
      <c r="Z21" s="29">
        <v>100.52500000000001</v>
      </c>
      <c r="AA21" s="30">
        <v>8.0000000000000004E-4</v>
      </c>
    </row>
    <row r="22" spans="3:27" s="10" customFormat="1" x14ac:dyDescent="0.25">
      <c r="C22" s="11">
        <v>7</v>
      </c>
      <c r="D22" s="29">
        <v>53.526799999999994</v>
      </c>
      <c r="E22" s="15">
        <v>1E-3</v>
      </c>
      <c r="F22" s="29">
        <v>51.279999999999994</v>
      </c>
      <c r="G22" s="15">
        <v>8.0000000000000004E-4</v>
      </c>
      <c r="I22" s="11">
        <v>7</v>
      </c>
      <c r="J22" s="29">
        <v>50.194800000000001</v>
      </c>
      <c r="K22" s="15">
        <v>1.1000000000000001E-3</v>
      </c>
      <c r="L22" s="29">
        <v>47.943899999999999</v>
      </c>
      <c r="M22" s="15">
        <v>1.1000000000000001E-3</v>
      </c>
      <c r="Q22" s="11">
        <v>6</v>
      </c>
      <c r="R22" s="29">
        <v>52.049799999999998</v>
      </c>
      <c r="S22" s="30">
        <v>1E-3</v>
      </c>
      <c r="T22" s="29">
        <v>36.532699999999998</v>
      </c>
      <c r="U22" s="30">
        <v>1.1999999999999999E-3</v>
      </c>
      <c r="W22" s="11">
        <v>6</v>
      </c>
      <c r="X22" s="29">
        <v>56.361400000000003</v>
      </c>
      <c r="Y22" s="30">
        <v>1.1000000000000001E-3</v>
      </c>
      <c r="Z22" s="29">
        <v>40.255699999999997</v>
      </c>
      <c r="AA22" s="30">
        <v>1.2999999999999999E-3</v>
      </c>
    </row>
    <row r="23" spans="3:27" s="10" customFormat="1" x14ac:dyDescent="0.25">
      <c r="C23" s="11">
        <v>8</v>
      </c>
      <c r="D23" s="29">
        <v>23.891300000000001</v>
      </c>
      <c r="E23" s="15">
        <v>1.5E-3</v>
      </c>
      <c r="F23" s="29">
        <v>22.3338</v>
      </c>
      <c r="G23" s="15">
        <v>1.1999999999999999E-3</v>
      </c>
      <c r="I23" s="11">
        <v>8</v>
      </c>
      <c r="J23" s="29">
        <v>21.740400000000001</v>
      </c>
      <c r="K23" s="15">
        <v>1.6000000000000001E-3</v>
      </c>
      <c r="L23" s="29">
        <v>20.367100000000001</v>
      </c>
      <c r="M23" s="15">
        <v>1.6999999999999999E-3</v>
      </c>
      <c r="Q23" s="11">
        <v>7</v>
      </c>
      <c r="R23" s="29">
        <v>26.914000000000001</v>
      </c>
      <c r="S23" s="30">
        <v>1.2999999999999999E-3</v>
      </c>
      <c r="T23" s="29">
        <v>17.308499999999999</v>
      </c>
      <c r="U23" s="30">
        <v>1.6999999999999999E-3</v>
      </c>
      <c r="W23" s="11">
        <v>7</v>
      </c>
      <c r="X23" s="29">
        <v>29.784800000000001</v>
      </c>
      <c r="Y23" s="30">
        <v>1.4E-3</v>
      </c>
      <c r="Z23" s="29">
        <v>19.821400000000001</v>
      </c>
      <c r="AA23" s="30">
        <v>1.8E-3</v>
      </c>
    </row>
    <row r="24" spans="3:27" s="10" customFormat="1" x14ac:dyDescent="0.25">
      <c r="C24" s="11">
        <v>9</v>
      </c>
      <c r="D24" s="29">
        <v>14.5967</v>
      </c>
      <c r="E24" s="43">
        <v>2E-3</v>
      </c>
      <c r="F24" s="29">
        <v>13.526</v>
      </c>
      <c r="G24" s="43">
        <v>1.5E-3</v>
      </c>
      <c r="I24" s="11">
        <v>9</v>
      </c>
      <c r="J24" s="29">
        <v>13.383700000000001</v>
      </c>
      <c r="K24" s="43">
        <v>2E-3</v>
      </c>
      <c r="L24" s="29">
        <v>12.4133</v>
      </c>
      <c r="M24" s="43">
        <v>2.2000000000000001E-3</v>
      </c>
      <c r="Q24" s="11"/>
      <c r="R24" s="16"/>
      <c r="S24" s="16"/>
      <c r="T24" s="16"/>
      <c r="U24" s="16"/>
      <c r="W24" s="11"/>
    </row>
    <row r="25" spans="3:27" s="10" customFormat="1" x14ac:dyDescent="0.25">
      <c r="C25" s="12"/>
      <c r="D25" s="23"/>
      <c r="F25" s="24"/>
      <c r="I25" s="12"/>
      <c r="Q25" s="12"/>
      <c r="R25" s="11" t="s">
        <v>3</v>
      </c>
      <c r="S25" s="16"/>
      <c r="T25" s="11" t="s">
        <v>4</v>
      </c>
      <c r="U25" s="16"/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D26" s="23"/>
      <c r="F26" s="24"/>
      <c r="I26" s="12" t="s">
        <v>11</v>
      </c>
      <c r="Q26" s="12"/>
      <c r="R26" s="11" t="s">
        <v>15</v>
      </c>
      <c r="S26" s="16"/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27" t="s">
        <v>3</v>
      </c>
      <c r="F27" s="28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 t="s">
        <v>7</v>
      </c>
      <c r="T27" s="11" t="s">
        <v>6</v>
      </c>
      <c r="U27" s="11" t="s">
        <v>7</v>
      </c>
      <c r="W27" s="11" t="s">
        <v>13</v>
      </c>
      <c r="X27" s="11" t="s">
        <v>6</v>
      </c>
      <c r="Y27" s="11" t="s">
        <v>7</v>
      </c>
      <c r="Z27" s="11" t="s">
        <v>6</v>
      </c>
      <c r="AA27" s="11" t="s">
        <v>7</v>
      </c>
    </row>
    <row r="28" spans="3:27" s="10" customFormat="1" x14ac:dyDescent="0.25">
      <c r="C28" s="12"/>
      <c r="D28" s="27" t="s">
        <v>12</v>
      </c>
      <c r="F28" s="28" t="s">
        <v>12</v>
      </c>
      <c r="I28" s="12"/>
      <c r="J28" s="11" t="s">
        <v>12</v>
      </c>
      <c r="L28" s="11" t="s">
        <v>12</v>
      </c>
      <c r="Q28" s="11">
        <v>1</v>
      </c>
      <c r="R28" s="33"/>
      <c r="S28" s="34"/>
      <c r="T28" s="33"/>
      <c r="U28" s="15"/>
      <c r="W28" s="11">
        <v>1</v>
      </c>
      <c r="X28" s="14"/>
      <c r="Y28" s="15"/>
      <c r="Z28" s="14"/>
      <c r="AA28" s="15"/>
    </row>
    <row r="29" spans="3:27" s="10" customFormat="1" x14ac:dyDescent="0.25">
      <c r="C29" s="11" t="s">
        <v>13</v>
      </c>
      <c r="D29" s="27" t="s">
        <v>6</v>
      </c>
      <c r="E29" s="11" t="s">
        <v>7</v>
      </c>
      <c r="F29" s="28" t="s">
        <v>6</v>
      </c>
      <c r="G29" s="11" t="s">
        <v>7</v>
      </c>
      <c r="I29" s="11" t="s">
        <v>13</v>
      </c>
      <c r="J29" s="11" t="s">
        <v>6</v>
      </c>
      <c r="K29" s="11" t="s">
        <v>7</v>
      </c>
      <c r="L29" s="11" t="s">
        <v>6</v>
      </c>
      <c r="M29" s="11" t="s">
        <v>7</v>
      </c>
      <c r="Q29" s="11">
        <v>2</v>
      </c>
      <c r="R29" s="33"/>
      <c r="S29" s="34"/>
      <c r="T29" s="33"/>
      <c r="U29" s="15"/>
      <c r="W29" s="11">
        <v>2</v>
      </c>
      <c r="X29" s="14"/>
      <c r="Y29" s="15"/>
      <c r="Z29" s="14"/>
      <c r="AA29" s="15"/>
    </row>
    <row r="30" spans="3:27" s="10" customFormat="1" x14ac:dyDescent="0.25">
      <c r="C30" s="11">
        <v>1</v>
      </c>
      <c r="D30" s="29">
        <v>4.0872299999999999</v>
      </c>
      <c r="E30" s="15">
        <v>4.7999999999999996E-3</v>
      </c>
      <c r="F30" s="35">
        <v>177.154</v>
      </c>
      <c r="G30" s="15">
        <v>5.0000000000000001E-4</v>
      </c>
      <c r="I30" s="11">
        <v>1</v>
      </c>
      <c r="J30" s="29">
        <v>4.8395200000000003</v>
      </c>
      <c r="K30" s="15">
        <v>5.1000000000000004E-3</v>
      </c>
      <c r="L30" s="29">
        <v>175.71600000000001</v>
      </c>
      <c r="M30" s="15">
        <v>8.0000000000000004E-4</v>
      </c>
      <c r="Q30" s="11">
        <v>3</v>
      </c>
      <c r="R30" s="33"/>
      <c r="S30" s="34"/>
      <c r="T30" s="33"/>
      <c r="U30" s="15"/>
      <c r="W30" s="11">
        <v>3</v>
      </c>
      <c r="X30" s="14"/>
      <c r="Y30" s="15"/>
      <c r="Z30" s="14"/>
      <c r="AA30" s="15"/>
    </row>
    <row r="31" spans="3:27" s="10" customFormat="1" x14ac:dyDescent="0.25">
      <c r="C31" s="11">
        <v>2</v>
      </c>
      <c r="D31" s="29">
        <v>4.2346399999999997</v>
      </c>
      <c r="E31" s="15">
        <v>4.7000000000000002E-3</v>
      </c>
      <c r="F31" s="35">
        <v>180.29499999999999</v>
      </c>
      <c r="G31" s="15">
        <v>5.0000000000000001E-4</v>
      </c>
      <c r="I31" s="11">
        <v>2</v>
      </c>
      <c r="J31" s="29">
        <v>4.9815399999999999</v>
      </c>
      <c r="K31" s="15">
        <v>5.0000000000000001E-3</v>
      </c>
      <c r="L31" s="29">
        <v>178.52</v>
      </c>
      <c r="M31" s="15">
        <v>8.0000000000000004E-4</v>
      </c>
      <c r="Q31" s="11">
        <v>4</v>
      </c>
      <c r="R31" s="33"/>
      <c r="S31" s="34"/>
      <c r="T31" s="33"/>
      <c r="U31" s="15"/>
      <c r="W31" s="11">
        <v>4</v>
      </c>
      <c r="X31" s="14"/>
      <c r="Y31" s="15"/>
      <c r="Z31" s="14"/>
      <c r="AA31" s="15"/>
    </row>
    <row r="32" spans="3:27" s="10" customFormat="1" ht="15" customHeight="1" x14ac:dyDescent="0.25">
      <c r="C32" s="11">
        <v>3</v>
      </c>
      <c r="D32" s="29">
        <v>4.2868599999999999</v>
      </c>
      <c r="E32" s="15">
        <v>4.5999999999999999E-3</v>
      </c>
      <c r="F32" s="35">
        <v>4.0664800000000003</v>
      </c>
      <c r="G32" s="15">
        <v>3.5999999999999999E-3</v>
      </c>
      <c r="I32" s="11">
        <v>3</v>
      </c>
      <c r="J32" s="29">
        <v>5.0916399999999999</v>
      </c>
      <c r="K32" s="15">
        <v>4.8999999999999998E-3</v>
      </c>
      <c r="L32" s="29">
        <v>4.83195</v>
      </c>
      <c r="M32" s="15">
        <v>5.1999999999999998E-3</v>
      </c>
      <c r="Q32" s="11">
        <v>5</v>
      </c>
      <c r="R32" s="33"/>
      <c r="S32" s="34"/>
      <c r="T32" s="33"/>
      <c r="U32" s="15"/>
      <c r="W32" s="11">
        <v>5</v>
      </c>
      <c r="X32" s="14"/>
      <c r="Y32" s="15"/>
      <c r="Z32" s="14"/>
      <c r="AA32" s="15"/>
    </row>
    <row r="33" spans="3:27" s="10" customFormat="1" x14ac:dyDescent="0.25">
      <c r="C33" s="11">
        <v>4</v>
      </c>
      <c r="D33" s="29">
        <v>4.3788600000000004</v>
      </c>
      <c r="E33" s="15">
        <v>4.5999999999999999E-3</v>
      </c>
      <c r="F33" s="35">
        <v>4.1258900000000001</v>
      </c>
      <c r="G33" s="15">
        <v>3.5000000000000001E-3</v>
      </c>
      <c r="I33" s="11">
        <v>4</v>
      </c>
      <c r="J33" s="29">
        <v>5.1739600000000001</v>
      </c>
      <c r="K33" s="15">
        <v>4.8999999999999998E-3</v>
      </c>
      <c r="L33" s="29">
        <v>4.9275099999999998</v>
      </c>
      <c r="M33" s="15">
        <v>5.1000000000000004E-3</v>
      </c>
      <c r="Q33" s="11">
        <v>6</v>
      </c>
      <c r="R33" s="33"/>
      <c r="S33" s="34"/>
      <c r="T33" s="33"/>
      <c r="U33" s="15"/>
      <c r="W33" s="11">
        <v>6</v>
      </c>
      <c r="X33" s="14"/>
      <c r="Y33" s="15"/>
      <c r="Z33" s="14"/>
      <c r="AA33" s="15"/>
    </row>
    <row r="34" spans="3:27" s="10" customFormat="1" x14ac:dyDescent="0.25">
      <c r="C34" s="11">
        <v>5</v>
      </c>
      <c r="D34" s="29">
        <v>4.4364100000000004</v>
      </c>
      <c r="E34" s="44">
        <v>4.5999999999999999E-3</v>
      </c>
      <c r="F34" s="35">
        <v>3.7796699999999999</v>
      </c>
      <c r="G34" s="44">
        <v>3.7000000000000002E-3</v>
      </c>
      <c r="I34" s="11">
        <v>5</v>
      </c>
      <c r="J34" s="29">
        <v>5.1939000000000002</v>
      </c>
      <c r="K34" s="44">
        <v>4.8999999999999998E-3</v>
      </c>
      <c r="L34" s="29">
        <v>4.4906600000000001</v>
      </c>
      <c r="M34" s="44">
        <v>5.4000000000000003E-3</v>
      </c>
      <c r="Q34" s="11">
        <v>7</v>
      </c>
      <c r="R34" s="33"/>
      <c r="S34" s="34"/>
      <c r="T34" s="33"/>
      <c r="U34" s="15"/>
      <c r="W34" s="11">
        <v>7</v>
      </c>
      <c r="X34" s="14"/>
      <c r="Y34" s="15"/>
      <c r="Z34" s="14"/>
      <c r="AA34" s="15"/>
    </row>
    <row r="35" spans="3:27" s="10" customFormat="1" x14ac:dyDescent="0.25">
      <c r="C35" s="11">
        <v>6</v>
      </c>
      <c r="D35" s="29">
        <v>4.3072400000000002</v>
      </c>
      <c r="E35" s="15">
        <v>4.5999999999999999E-3</v>
      </c>
      <c r="F35" s="35">
        <v>3.3655900000000001</v>
      </c>
      <c r="G35" s="15">
        <v>3.8999999999999998E-3</v>
      </c>
      <c r="I35" s="11">
        <v>6</v>
      </c>
      <c r="J35" s="29">
        <v>5.0580600000000002</v>
      </c>
      <c r="K35" s="15">
        <v>4.8999999999999998E-3</v>
      </c>
      <c r="L35" s="29">
        <v>4.02379</v>
      </c>
      <c r="M35" s="15">
        <v>5.7000000000000002E-3</v>
      </c>
      <c r="Q35" s="12"/>
      <c r="R35" s="16"/>
      <c r="S35" s="16"/>
      <c r="T35" s="16"/>
      <c r="W35" s="12"/>
    </row>
    <row r="36" spans="3:27" s="10" customFormat="1" x14ac:dyDescent="0.25">
      <c r="C36" s="11">
        <v>7</v>
      </c>
      <c r="D36" s="29">
        <v>4.0740499999999997</v>
      </c>
      <c r="E36" s="15">
        <v>4.7999999999999996E-3</v>
      </c>
      <c r="F36" s="35">
        <v>2.9480400000000002</v>
      </c>
      <c r="G36" s="15">
        <v>4.1999999999999997E-3</v>
      </c>
      <c r="I36" s="11">
        <v>7</v>
      </c>
      <c r="J36" s="29">
        <v>4.84816</v>
      </c>
      <c r="K36" s="15">
        <v>5.1000000000000004E-3</v>
      </c>
      <c r="L36" s="29">
        <v>3.54209</v>
      </c>
      <c r="M36" s="15">
        <v>6.1000000000000004E-3</v>
      </c>
      <c r="Q36" s="12"/>
      <c r="R36" s="11" t="s">
        <v>3</v>
      </c>
      <c r="S36" s="16"/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D37" s="23"/>
      <c r="F37" s="24"/>
      <c r="I37" s="12"/>
      <c r="Q37" s="12"/>
      <c r="R37" s="11" t="s">
        <v>16</v>
      </c>
      <c r="S37" s="16"/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27" t="s">
        <v>3</v>
      </c>
      <c r="F38" s="28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 t="s">
        <v>7</v>
      </c>
      <c r="T38" s="11" t="s">
        <v>6</v>
      </c>
      <c r="U38" s="11" t="s">
        <v>7</v>
      </c>
      <c r="W38" s="11" t="s">
        <v>13</v>
      </c>
      <c r="X38" s="11" t="s">
        <v>6</v>
      </c>
      <c r="Y38" s="11" t="s">
        <v>7</v>
      </c>
      <c r="Z38" s="11" t="s">
        <v>6</v>
      </c>
      <c r="AA38" s="11" t="s">
        <v>7</v>
      </c>
    </row>
    <row r="39" spans="3:27" s="10" customFormat="1" x14ac:dyDescent="0.25">
      <c r="C39" s="12"/>
      <c r="D39" s="27" t="s">
        <v>14</v>
      </c>
      <c r="F39" s="28" t="s">
        <v>14</v>
      </c>
      <c r="I39" s="12"/>
      <c r="J39" s="11" t="s">
        <v>14</v>
      </c>
      <c r="L39" s="11" t="s">
        <v>14</v>
      </c>
      <c r="Q39" s="11">
        <v>1</v>
      </c>
      <c r="R39" s="33"/>
      <c r="S39" s="34"/>
      <c r="T39" s="33"/>
      <c r="U39" s="15"/>
      <c r="W39" s="11">
        <v>1</v>
      </c>
      <c r="X39" s="14"/>
      <c r="Y39" s="15"/>
      <c r="Z39" s="14"/>
      <c r="AA39" s="15"/>
    </row>
    <row r="40" spans="3:27" s="10" customFormat="1" x14ac:dyDescent="0.25">
      <c r="C40" s="11" t="s">
        <v>13</v>
      </c>
      <c r="D40" s="27" t="s">
        <v>6</v>
      </c>
      <c r="E40" s="11" t="s">
        <v>7</v>
      </c>
      <c r="F40" s="28" t="s">
        <v>6</v>
      </c>
      <c r="G40" s="11" t="s">
        <v>7</v>
      </c>
      <c r="I40" s="11" t="s">
        <v>13</v>
      </c>
      <c r="J40" s="11" t="s">
        <v>6</v>
      </c>
      <c r="K40" s="11" t="s">
        <v>7</v>
      </c>
      <c r="L40" s="11" t="s">
        <v>6</v>
      </c>
      <c r="M40" s="11" t="s">
        <v>7</v>
      </c>
      <c r="Q40" s="11">
        <v>2</v>
      </c>
      <c r="R40" s="33"/>
      <c r="S40" s="34"/>
      <c r="T40" s="33"/>
      <c r="U40" s="15"/>
      <c r="W40" s="11">
        <v>2</v>
      </c>
      <c r="X40" s="14"/>
      <c r="Y40" s="15"/>
      <c r="Z40" s="14"/>
      <c r="AA40" s="15"/>
    </row>
    <row r="41" spans="3:27" s="10" customFormat="1" x14ac:dyDescent="0.25">
      <c r="C41" s="11">
        <v>1</v>
      </c>
      <c r="D41" s="29">
        <v>4.1817700000000002</v>
      </c>
      <c r="E41" s="15">
        <v>4.4000000000000003E-3</v>
      </c>
      <c r="F41" s="36">
        <v>10.4735</v>
      </c>
      <c r="G41" s="15">
        <v>2.0999999999999999E-3</v>
      </c>
      <c r="I41" s="11">
        <v>1</v>
      </c>
      <c r="J41" s="29">
        <v>4.6500199999999996</v>
      </c>
      <c r="K41" s="15">
        <v>4.7000000000000002E-3</v>
      </c>
      <c r="L41" s="29">
        <v>10.6798</v>
      </c>
      <c r="M41" s="15">
        <v>3.2000000000000002E-3</v>
      </c>
      <c r="Q41" s="11">
        <v>3</v>
      </c>
      <c r="R41" s="33"/>
      <c r="S41" s="34"/>
      <c r="T41" s="33"/>
      <c r="U41" s="15"/>
      <c r="W41" s="11">
        <v>3</v>
      </c>
      <c r="X41" s="14"/>
      <c r="Y41" s="15"/>
      <c r="Z41" s="14"/>
      <c r="AA41" s="15"/>
    </row>
    <row r="42" spans="3:27" s="10" customFormat="1" x14ac:dyDescent="0.25">
      <c r="C42" s="11">
        <v>2</v>
      </c>
      <c r="D42" s="29">
        <v>8.0269999999999992</v>
      </c>
      <c r="E42" s="15">
        <v>3.2000000000000002E-3</v>
      </c>
      <c r="F42" s="36">
        <v>18.3279</v>
      </c>
      <c r="G42" s="15">
        <v>1.6000000000000001E-3</v>
      </c>
      <c r="I42" s="11">
        <v>2</v>
      </c>
      <c r="J42" s="29">
        <v>8.9801800000000007</v>
      </c>
      <c r="K42" s="15">
        <v>3.3999999999999998E-3</v>
      </c>
      <c r="L42" s="29">
        <v>18.813099999999999</v>
      </c>
      <c r="M42" s="15">
        <v>2.3999999999999998E-3</v>
      </c>
      <c r="Q42" s="11">
        <v>4</v>
      </c>
      <c r="R42" s="33"/>
      <c r="S42" s="34"/>
      <c r="T42" s="33"/>
      <c r="U42" s="15"/>
      <c r="W42" s="11">
        <v>4</v>
      </c>
      <c r="X42" s="14"/>
      <c r="Y42" s="15"/>
      <c r="Z42" s="14"/>
      <c r="AA42" s="15"/>
    </row>
    <row r="43" spans="3:27" s="10" customFormat="1" x14ac:dyDescent="0.25">
      <c r="C43" s="11">
        <v>3</v>
      </c>
      <c r="D43" s="29">
        <v>12.788500000000001</v>
      </c>
      <c r="E43" s="15">
        <v>2.5000000000000001E-3</v>
      </c>
      <c r="F43" s="36">
        <v>14.757400000000001</v>
      </c>
      <c r="G43" s="15">
        <v>1.8E-3</v>
      </c>
      <c r="I43" s="11">
        <v>3</v>
      </c>
      <c r="J43" s="29">
        <v>14.239000000000001</v>
      </c>
      <c r="K43" s="15">
        <v>2.7000000000000001E-3</v>
      </c>
      <c r="L43" s="29">
        <v>16.165500000000002</v>
      </c>
      <c r="M43" s="15">
        <v>2.5000000000000001E-3</v>
      </c>
      <c r="Q43" s="11">
        <v>5</v>
      </c>
      <c r="R43" s="33"/>
      <c r="S43" s="34"/>
      <c r="T43" s="33"/>
      <c r="U43" s="15"/>
      <c r="W43" s="11">
        <v>5</v>
      </c>
      <c r="X43" s="14"/>
      <c r="Y43" s="15"/>
      <c r="Z43" s="14"/>
      <c r="AA43" s="15"/>
    </row>
    <row r="44" spans="3:27" s="10" customFormat="1" x14ac:dyDescent="0.25">
      <c r="C44" s="11">
        <v>4</v>
      </c>
      <c r="D44" s="29">
        <v>14.2485</v>
      </c>
      <c r="E44" s="15">
        <v>2.3999999999999998E-3</v>
      </c>
      <c r="F44" s="36">
        <v>16.492000000000001</v>
      </c>
      <c r="G44" s="15">
        <v>1.6999999999999999E-3</v>
      </c>
      <c r="I44" s="11">
        <v>4</v>
      </c>
      <c r="J44" s="29">
        <v>15.906000000000001</v>
      </c>
      <c r="K44" s="15">
        <v>2.5000000000000001E-3</v>
      </c>
      <c r="L44" s="29">
        <v>18.049099999999999</v>
      </c>
      <c r="M44" s="15">
        <v>2.3999999999999998E-3</v>
      </c>
      <c r="Q44" s="11">
        <v>6</v>
      </c>
      <c r="R44" s="33"/>
      <c r="S44" s="34"/>
      <c r="T44" s="33"/>
      <c r="U44" s="15"/>
      <c r="W44" s="11">
        <v>6</v>
      </c>
      <c r="X44" s="14"/>
      <c r="Y44" s="15"/>
      <c r="Z44" s="14"/>
      <c r="AA44" s="15"/>
    </row>
    <row r="45" spans="3:27" s="10" customFormat="1" x14ac:dyDescent="0.25">
      <c r="C45" s="11">
        <v>5</v>
      </c>
      <c r="D45" s="29">
        <v>15.9498</v>
      </c>
      <c r="E45" s="15">
        <v>2.2000000000000001E-3</v>
      </c>
      <c r="F45" s="36">
        <v>14.930099999999999</v>
      </c>
      <c r="G45" s="15">
        <v>1.6999999999999999E-3</v>
      </c>
      <c r="I45" s="11">
        <v>5</v>
      </c>
      <c r="J45" s="29">
        <v>17.811900000000001</v>
      </c>
      <c r="K45" s="15">
        <v>2.3999999999999998E-3</v>
      </c>
      <c r="L45" s="29">
        <v>16.674399999999999</v>
      </c>
      <c r="M45" s="15">
        <v>2.5000000000000001E-3</v>
      </c>
      <c r="Q45" s="11">
        <v>7</v>
      </c>
      <c r="R45" s="33"/>
      <c r="S45" s="34"/>
      <c r="T45" s="33"/>
      <c r="U45" s="15"/>
      <c r="W45" s="11">
        <v>7</v>
      </c>
      <c r="X45" s="14"/>
      <c r="Y45" s="15"/>
      <c r="Z45" s="14"/>
      <c r="AA45" s="15"/>
    </row>
    <row r="46" spans="3:27" s="10" customFormat="1" x14ac:dyDescent="0.25">
      <c r="C46" s="11">
        <v>6</v>
      </c>
      <c r="D46" s="29">
        <v>12.865399999999999</v>
      </c>
      <c r="E46" s="15">
        <v>2.5000000000000001E-3</v>
      </c>
      <c r="F46" s="36">
        <v>10.2639</v>
      </c>
      <c r="G46" s="15">
        <v>2.0999999999999999E-3</v>
      </c>
      <c r="I46" s="11">
        <v>6</v>
      </c>
      <c r="J46" s="29">
        <v>14.3047</v>
      </c>
      <c r="K46" s="15">
        <v>2.7000000000000001E-3</v>
      </c>
      <c r="L46" s="29">
        <v>11.509600000000001</v>
      </c>
      <c r="M46" s="15">
        <v>3.0000000000000001E-3</v>
      </c>
      <c r="Q46" s="12"/>
      <c r="R46" s="16"/>
      <c r="S46" s="16"/>
      <c r="T46" s="16"/>
      <c r="W46" s="12"/>
    </row>
    <row r="47" spans="3:27" s="10" customFormat="1" x14ac:dyDescent="0.25">
      <c r="C47" s="11">
        <v>7</v>
      </c>
      <c r="D47" s="29">
        <v>4.1911800000000001</v>
      </c>
      <c r="E47" s="15">
        <v>4.4000000000000003E-3</v>
      </c>
      <c r="F47" s="36">
        <v>2.7224499999999998</v>
      </c>
      <c r="G47" s="15">
        <v>4.1000000000000003E-3</v>
      </c>
      <c r="I47" s="11">
        <v>7</v>
      </c>
      <c r="J47" s="29">
        <v>4.6853499999999997</v>
      </c>
      <c r="K47" s="15">
        <v>4.7000000000000002E-3</v>
      </c>
      <c r="L47" s="29">
        <v>3.07734</v>
      </c>
      <c r="M47" s="15">
        <v>6.0000000000000001E-3</v>
      </c>
      <c r="Q47" s="12"/>
      <c r="R47" s="11" t="s">
        <v>3</v>
      </c>
      <c r="S47" s="16"/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D48" s="23"/>
      <c r="F48" s="24"/>
      <c r="I48" s="11"/>
      <c r="Q48" s="12"/>
      <c r="R48" s="11" t="s">
        <v>17</v>
      </c>
      <c r="S48" s="16"/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27" t="s">
        <v>3</v>
      </c>
      <c r="F49" s="28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 t="s">
        <v>7</v>
      </c>
      <c r="T49" s="11" t="s">
        <v>6</v>
      </c>
      <c r="U49" s="11" t="s">
        <v>7</v>
      </c>
      <c r="W49" s="11" t="s">
        <v>13</v>
      </c>
      <c r="X49" s="11" t="s">
        <v>6</v>
      </c>
      <c r="Y49" s="11" t="s">
        <v>7</v>
      </c>
      <c r="Z49" s="11" t="s">
        <v>6</v>
      </c>
      <c r="AA49" s="11" t="s">
        <v>7</v>
      </c>
    </row>
    <row r="50" spans="3:27" s="10" customFormat="1" x14ac:dyDescent="0.25">
      <c r="C50" s="12"/>
      <c r="D50" s="27" t="s">
        <v>15</v>
      </c>
      <c r="F50" s="28" t="s">
        <v>15</v>
      </c>
      <c r="I50" s="12"/>
      <c r="J50" s="11" t="s">
        <v>15</v>
      </c>
      <c r="L50" s="11" t="s">
        <v>15</v>
      </c>
      <c r="Q50" s="11">
        <v>1</v>
      </c>
      <c r="R50" s="33"/>
      <c r="S50" s="34"/>
      <c r="T50" s="33"/>
      <c r="U50" s="15"/>
      <c r="W50" s="11">
        <v>1</v>
      </c>
      <c r="X50" s="14"/>
      <c r="Y50" s="15"/>
      <c r="Z50" s="14"/>
      <c r="AA50" s="15"/>
    </row>
    <row r="51" spans="3:27" s="10" customFormat="1" x14ac:dyDescent="0.25">
      <c r="C51" s="11" t="s">
        <v>13</v>
      </c>
      <c r="D51" s="27" t="s">
        <v>6</v>
      </c>
      <c r="E51" s="11" t="s">
        <v>7</v>
      </c>
      <c r="F51" s="28" t="s">
        <v>6</v>
      </c>
      <c r="G51" s="11" t="s">
        <v>7</v>
      </c>
      <c r="I51" s="11" t="s">
        <v>13</v>
      </c>
      <c r="J51" s="11" t="s">
        <v>6</v>
      </c>
      <c r="K51" s="11" t="s">
        <v>7</v>
      </c>
      <c r="L51" s="11" t="s">
        <v>6</v>
      </c>
      <c r="M51" s="11" t="s">
        <v>7</v>
      </c>
      <c r="Q51" s="11">
        <v>2</v>
      </c>
      <c r="R51" s="33"/>
      <c r="S51" s="34"/>
      <c r="T51" s="33"/>
      <c r="U51" s="15"/>
      <c r="W51" s="11">
        <v>2</v>
      </c>
      <c r="X51" s="14"/>
      <c r="Y51" s="15"/>
      <c r="Z51" s="14"/>
      <c r="AA51" s="15"/>
    </row>
    <row r="52" spans="3:27" s="10" customFormat="1" x14ac:dyDescent="0.25">
      <c r="C52" s="11">
        <v>1</v>
      </c>
      <c r="D52" s="37"/>
      <c r="E52" s="15"/>
      <c r="F52" s="38"/>
      <c r="G52" s="15"/>
      <c r="I52" s="11">
        <v>1</v>
      </c>
      <c r="J52" s="35"/>
      <c r="K52" s="15"/>
      <c r="L52" s="35"/>
      <c r="M52" s="15"/>
      <c r="Q52" s="11">
        <v>3</v>
      </c>
      <c r="R52" s="33"/>
      <c r="S52" s="34"/>
      <c r="T52" s="33"/>
      <c r="U52" s="15"/>
      <c r="W52" s="11">
        <v>3</v>
      </c>
      <c r="X52" s="14"/>
      <c r="Y52" s="15"/>
      <c r="Z52" s="14"/>
      <c r="AA52" s="15"/>
    </row>
    <row r="53" spans="3:27" s="10" customFormat="1" x14ac:dyDescent="0.25">
      <c r="C53" s="11">
        <v>2</v>
      </c>
      <c r="D53" s="37"/>
      <c r="E53" s="15"/>
      <c r="F53" s="38"/>
      <c r="G53" s="15"/>
      <c r="I53" s="11">
        <v>2</v>
      </c>
      <c r="J53" s="35"/>
      <c r="K53" s="15"/>
      <c r="L53" s="35"/>
      <c r="M53" s="15"/>
      <c r="Q53" s="11">
        <v>4</v>
      </c>
      <c r="R53" s="33"/>
      <c r="S53" s="34"/>
      <c r="T53" s="33"/>
      <c r="U53" s="15"/>
      <c r="W53" s="11">
        <v>4</v>
      </c>
      <c r="X53" s="14"/>
      <c r="Y53" s="15"/>
      <c r="Z53" s="14"/>
      <c r="AA53" s="15"/>
    </row>
    <row r="54" spans="3:27" s="10" customFormat="1" x14ac:dyDescent="0.25">
      <c r="C54" s="11">
        <v>3</v>
      </c>
      <c r="D54" s="37"/>
      <c r="E54" s="15"/>
      <c r="F54" s="38"/>
      <c r="G54" s="15"/>
      <c r="I54" s="11">
        <v>3</v>
      </c>
      <c r="J54" s="35"/>
      <c r="K54" s="15"/>
      <c r="L54" s="35"/>
      <c r="M54" s="15"/>
      <c r="Q54" s="11">
        <v>5</v>
      </c>
      <c r="R54" s="33"/>
      <c r="S54" s="34"/>
      <c r="T54" s="33"/>
      <c r="U54" s="15"/>
      <c r="W54" s="11">
        <v>5</v>
      </c>
      <c r="X54" s="14"/>
      <c r="Y54" s="15"/>
      <c r="Z54" s="14"/>
      <c r="AA54" s="15"/>
    </row>
    <row r="55" spans="3:27" s="10" customFormat="1" x14ac:dyDescent="0.25">
      <c r="C55" s="11">
        <v>4</v>
      </c>
      <c r="D55" s="37"/>
      <c r="E55" s="15"/>
      <c r="F55" s="38"/>
      <c r="G55" s="15"/>
      <c r="I55" s="11">
        <v>4</v>
      </c>
      <c r="J55" s="35"/>
      <c r="K55" s="15"/>
      <c r="L55" s="35"/>
      <c r="M55" s="15"/>
      <c r="Q55" s="11">
        <v>6</v>
      </c>
      <c r="R55" s="33"/>
      <c r="S55" s="15"/>
      <c r="T55" s="33"/>
      <c r="U55" s="15"/>
      <c r="W55" s="11">
        <v>6</v>
      </c>
      <c r="X55" s="14"/>
      <c r="Y55" s="15"/>
      <c r="Z55" s="14"/>
      <c r="AA55" s="15"/>
    </row>
    <row r="56" spans="3:27" s="10" customFormat="1" x14ac:dyDescent="0.25">
      <c r="C56" s="11">
        <v>5</v>
      </c>
      <c r="D56" s="37"/>
      <c r="E56" s="15"/>
      <c r="F56" s="38"/>
      <c r="G56" s="15"/>
      <c r="I56" s="11">
        <v>5</v>
      </c>
      <c r="J56" s="35"/>
      <c r="K56" s="15"/>
      <c r="L56" s="35"/>
      <c r="M56" s="15"/>
      <c r="Q56" s="11">
        <v>7</v>
      </c>
      <c r="R56" s="33"/>
      <c r="S56" s="15"/>
      <c r="T56" s="33"/>
      <c r="U56" s="15"/>
      <c r="W56" s="11">
        <v>7</v>
      </c>
      <c r="X56" s="14"/>
      <c r="Y56" s="15"/>
      <c r="Z56" s="14"/>
      <c r="AA56" s="15"/>
    </row>
    <row r="57" spans="3:27" s="10" customFormat="1" x14ac:dyDescent="0.25">
      <c r="C57" s="11">
        <v>6</v>
      </c>
      <c r="D57" s="37"/>
      <c r="E57" s="15"/>
      <c r="F57" s="38"/>
      <c r="G57" s="15"/>
      <c r="I57" s="11">
        <v>6</v>
      </c>
      <c r="J57" s="35"/>
      <c r="K57" s="15"/>
      <c r="L57" s="35"/>
      <c r="M57" s="15"/>
      <c r="Q57" s="12"/>
      <c r="R57" s="16"/>
      <c r="T57" s="16"/>
      <c r="W57" s="12"/>
    </row>
    <row r="58" spans="3:27" s="10" customFormat="1" x14ac:dyDescent="0.25">
      <c r="C58" s="11">
        <v>7</v>
      </c>
      <c r="D58" s="37"/>
      <c r="E58" s="15"/>
      <c r="F58" s="38"/>
      <c r="G58" s="15"/>
      <c r="I58" s="11">
        <v>7</v>
      </c>
      <c r="J58" s="35"/>
      <c r="K58" s="15"/>
      <c r="L58" s="35"/>
      <c r="M58" s="15"/>
      <c r="Q58" s="12"/>
      <c r="R58" s="16"/>
      <c r="T58" s="16"/>
      <c r="W58" s="12"/>
    </row>
    <row r="59" spans="3:27" s="10" customFormat="1" x14ac:dyDescent="0.25">
      <c r="C59" s="12"/>
      <c r="D59" s="23"/>
      <c r="F59" s="24"/>
      <c r="I59" s="12"/>
      <c r="Q59" s="12"/>
      <c r="R59" s="16"/>
      <c r="T59" s="16"/>
      <c r="W59" s="12"/>
    </row>
    <row r="60" spans="3:27" s="10" customFormat="1" x14ac:dyDescent="0.25">
      <c r="C60" s="12"/>
      <c r="D60" s="27" t="s">
        <v>3</v>
      </c>
      <c r="F60" s="28" t="s">
        <v>4</v>
      </c>
      <c r="I60" s="12"/>
      <c r="J60" s="11" t="s">
        <v>3</v>
      </c>
      <c r="L60" s="11" t="s">
        <v>4</v>
      </c>
      <c r="Q60" s="12"/>
      <c r="R60" s="16"/>
      <c r="T60" s="16"/>
      <c r="W60" s="12"/>
    </row>
    <row r="61" spans="3:27" s="10" customFormat="1" x14ac:dyDescent="0.25">
      <c r="C61" s="12"/>
      <c r="D61" s="27" t="s">
        <v>16</v>
      </c>
      <c r="F61" s="28" t="s">
        <v>16</v>
      </c>
      <c r="I61" s="12"/>
      <c r="J61" s="11" t="s">
        <v>16</v>
      </c>
      <c r="L61" s="11" t="s">
        <v>16</v>
      </c>
      <c r="Q61" s="12"/>
      <c r="R61" s="16"/>
      <c r="T61" s="16"/>
      <c r="W61" s="12"/>
    </row>
    <row r="62" spans="3:27" s="10" customFormat="1" x14ac:dyDescent="0.25">
      <c r="C62" s="11" t="s">
        <v>13</v>
      </c>
      <c r="D62" s="27" t="s">
        <v>6</v>
      </c>
      <c r="E62" s="11" t="s">
        <v>7</v>
      </c>
      <c r="F62" s="28" t="s">
        <v>6</v>
      </c>
      <c r="G62" s="11" t="s">
        <v>7</v>
      </c>
      <c r="I62" s="11" t="s">
        <v>13</v>
      </c>
      <c r="J62" s="11" t="s">
        <v>6</v>
      </c>
      <c r="K62" s="11" t="s">
        <v>7</v>
      </c>
      <c r="L62" s="11" t="s">
        <v>6</v>
      </c>
      <c r="M62" s="11" t="s">
        <v>7</v>
      </c>
      <c r="Q62" s="12"/>
      <c r="R62" s="16"/>
      <c r="T62" s="16"/>
      <c r="W62" s="12"/>
    </row>
    <row r="63" spans="3:27" s="10" customFormat="1" x14ac:dyDescent="0.25">
      <c r="C63" s="11">
        <v>1</v>
      </c>
      <c r="D63" s="37"/>
      <c r="E63" s="15"/>
      <c r="F63" s="38"/>
      <c r="G63" s="15"/>
      <c r="I63" s="11">
        <v>1</v>
      </c>
      <c r="J63" s="35"/>
      <c r="K63" s="15"/>
      <c r="L63" s="35"/>
      <c r="M63" s="15"/>
      <c r="Q63" s="12"/>
      <c r="R63" s="16"/>
      <c r="T63" s="16"/>
      <c r="W63" s="12"/>
    </row>
    <row r="64" spans="3:27" s="10" customFormat="1" x14ac:dyDescent="0.25">
      <c r="C64" s="11">
        <v>2</v>
      </c>
      <c r="D64" s="37"/>
      <c r="E64" s="15"/>
      <c r="F64" s="38"/>
      <c r="G64" s="15"/>
      <c r="I64" s="11">
        <v>2</v>
      </c>
      <c r="J64" s="35"/>
      <c r="K64" s="15"/>
      <c r="L64" s="35"/>
      <c r="M64" s="15"/>
      <c r="Q64" s="12"/>
      <c r="R64" s="16"/>
      <c r="T64" s="16"/>
      <c r="W64" s="12"/>
    </row>
    <row r="65" spans="3:23" s="10" customFormat="1" x14ac:dyDescent="0.25">
      <c r="C65" s="11">
        <v>3</v>
      </c>
      <c r="D65" s="37"/>
      <c r="E65" s="15"/>
      <c r="F65" s="38"/>
      <c r="G65" s="15"/>
      <c r="I65" s="11">
        <v>3</v>
      </c>
      <c r="J65" s="35"/>
      <c r="K65" s="15"/>
      <c r="L65" s="35"/>
      <c r="M65" s="15"/>
      <c r="Q65" s="12"/>
      <c r="R65" s="16"/>
      <c r="T65" s="16"/>
      <c r="W65" s="12"/>
    </row>
    <row r="66" spans="3:23" s="10" customFormat="1" x14ac:dyDescent="0.25">
      <c r="C66" s="11">
        <v>4</v>
      </c>
      <c r="D66" s="37"/>
      <c r="E66" s="15"/>
      <c r="F66" s="38"/>
      <c r="G66" s="15"/>
      <c r="I66" s="11">
        <v>4</v>
      </c>
      <c r="J66" s="35"/>
      <c r="K66" s="15"/>
      <c r="L66" s="35"/>
      <c r="M66" s="15"/>
      <c r="Q66" s="12"/>
      <c r="R66" s="16"/>
      <c r="T66" s="16"/>
      <c r="W66" s="12"/>
    </row>
    <row r="67" spans="3:23" s="10" customFormat="1" x14ac:dyDescent="0.25">
      <c r="C67" s="11">
        <v>5</v>
      </c>
      <c r="D67" s="37"/>
      <c r="E67" s="15"/>
      <c r="F67" s="38"/>
      <c r="G67" s="15"/>
      <c r="I67" s="11">
        <v>5</v>
      </c>
      <c r="J67" s="35"/>
      <c r="K67" s="15"/>
      <c r="L67" s="35"/>
      <c r="M67" s="15"/>
      <c r="Q67" s="12"/>
      <c r="R67" s="16"/>
      <c r="T67" s="16"/>
      <c r="W67" s="12"/>
    </row>
    <row r="68" spans="3:23" s="10" customFormat="1" x14ac:dyDescent="0.25">
      <c r="C68" s="11">
        <v>6</v>
      </c>
      <c r="D68" s="37"/>
      <c r="E68" s="15"/>
      <c r="F68" s="38"/>
      <c r="G68" s="15"/>
      <c r="I68" s="11">
        <v>6</v>
      </c>
      <c r="J68" s="35"/>
      <c r="K68" s="15"/>
      <c r="L68" s="35"/>
      <c r="M68" s="15"/>
      <c r="Q68" s="12"/>
      <c r="R68" s="16"/>
      <c r="T68" s="16"/>
      <c r="W68" s="12"/>
    </row>
    <row r="69" spans="3:23" s="10" customFormat="1" x14ac:dyDescent="0.25">
      <c r="C69" s="11">
        <v>7</v>
      </c>
      <c r="D69" s="37"/>
      <c r="E69" s="15"/>
      <c r="F69" s="38"/>
      <c r="G69" s="15"/>
      <c r="I69" s="11">
        <v>7</v>
      </c>
      <c r="J69" s="35"/>
      <c r="K69" s="15"/>
      <c r="L69" s="35"/>
      <c r="M69" s="15"/>
      <c r="Q69" s="12"/>
      <c r="R69" s="16"/>
      <c r="T69" s="16"/>
      <c r="W69" s="12"/>
    </row>
    <row r="70" spans="3:23" s="10" customFormat="1" x14ac:dyDescent="0.25">
      <c r="C70" s="12"/>
      <c r="D70" s="23"/>
      <c r="F70" s="24"/>
      <c r="I70" s="12"/>
      <c r="Q70" s="12"/>
      <c r="R70" s="16"/>
      <c r="T70" s="16"/>
      <c r="W70" s="12"/>
    </row>
    <row r="71" spans="3:23" s="10" customFormat="1" x14ac:dyDescent="0.25">
      <c r="C71" s="12"/>
      <c r="D71" s="27" t="s">
        <v>3</v>
      </c>
      <c r="F71" s="28" t="s">
        <v>4</v>
      </c>
      <c r="I71" s="12"/>
      <c r="J71" s="11" t="s">
        <v>3</v>
      </c>
      <c r="L71" s="11" t="s">
        <v>4</v>
      </c>
      <c r="Q71" s="12"/>
      <c r="R71" s="16"/>
      <c r="T71" s="16"/>
      <c r="W71" s="12"/>
    </row>
    <row r="72" spans="3:23" s="10" customFormat="1" x14ac:dyDescent="0.25">
      <c r="C72" s="12"/>
      <c r="D72" s="27" t="s">
        <v>17</v>
      </c>
      <c r="F72" s="28" t="s">
        <v>17</v>
      </c>
      <c r="I72" s="12"/>
      <c r="J72" s="11" t="s">
        <v>17</v>
      </c>
      <c r="L72" s="11" t="s">
        <v>17</v>
      </c>
      <c r="Q72" s="12"/>
      <c r="R72" s="16"/>
      <c r="T72" s="16"/>
      <c r="W72" s="12"/>
    </row>
    <row r="73" spans="3:23" s="10" customFormat="1" x14ac:dyDescent="0.25">
      <c r="C73" s="11" t="s">
        <v>13</v>
      </c>
      <c r="D73" s="27" t="s">
        <v>6</v>
      </c>
      <c r="E73" s="11" t="s">
        <v>7</v>
      </c>
      <c r="F73" s="28" t="s">
        <v>6</v>
      </c>
      <c r="G73" s="11" t="s">
        <v>7</v>
      </c>
      <c r="I73" s="11" t="s">
        <v>13</v>
      </c>
      <c r="J73" s="11" t="s">
        <v>6</v>
      </c>
      <c r="K73" s="11" t="s">
        <v>7</v>
      </c>
      <c r="L73" s="11" t="s">
        <v>6</v>
      </c>
      <c r="M73" s="11" t="s">
        <v>7</v>
      </c>
      <c r="Q73" s="12"/>
      <c r="R73" s="16"/>
      <c r="T73" s="16"/>
      <c r="W73" s="12"/>
    </row>
    <row r="74" spans="3:23" s="10" customFormat="1" x14ac:dyDescent="0.25">
      <c r="C74" s="11">
        <v>1</v>
      </c>
      <c r="D74" s="37"/>
      <c r="E74" s="15"/>
      <c r="F74" s="38"/>
      <c r="G74" s="15"/>
      <c r="I74" s="11">
        <v>1</v>
      </c>
      <c r="J74" s="35"/>
      <c r="K74" s="15"/>
      <c r="L74" s="35"/>
      <c r="M74" s="15"/>
      <c r="Q74" s="12"/>
      <c r="R74" s="16"/>
      <c r="T74" s="16"/>
      <c r="W74" s="12"/>
    </row>
    <row r="75" spans="3:23" s="10" customFormat="1" x14ac:dyDescent="0.25">
      <c r="C75" s="11">
        <v>2</v>
      </c>
      <c r="D75" s="37"/>
      <c r="E75" s="15"/>
      <c r="F75" s="38"/>
      <c r="G75" s="15"/>
      <c r="I75" s="11">
        <v>2</v>
      </c>
      <c r="J75" s="35"/>
      <c r="K75" s="15"/>
      <c r="L75" s="35"/>
      <c r="M75" s="15"/>
      <c r="Q75" s="12"/>
      <c r="R75" s="16"/>
      <c r="T75" s="16"/>
      <c r="W75" s="12"/>
    </row>
    <row r="76" spans="3:23" s="10" customFormat="1" x14ac:dyDescent="0.25">
      <c r="C76" s="11">
        <v>3</v>
      </c>
      <c r="D76" s="37"/>
      <c r="E76" s="15"/>
      <c r="F76" s="38"/>
      <c r="G76" s="15"/>
      <c r="I76" s="11">
        <v>3</v>
      </c>
      <c r="J76" s="35"/>
      <c r="K76" s="15"/>
      <c r="L76" s="35"/>
      <c r="M76" s="15"/>
      <c r="Q76" s="12"/>
      <c r="R76" s="16"/>
      <c r="T76" s="16"/>
      <c r="W76" s="12"/>
    </row>
    <row r="77" spans="3:23" s="10" customFormat="1" x14ac:dyDescent="0.25">
      <c r="C77" s="11">
        <v>4</v>
      </c>
      <c r="D77" s="37"/>
      <c r="E77" s="15"/>
      <c r="F77" s="38"/>
      <c r="G77" s="15"/>
      <c r="I77" s="11">
        <v>4</v>
      </c>
      <c r="J77" s="35"/>
      <c r="K77" s="15"/>
      <c r="L77" s="35"/>
      <c r="M77" s="15"/>
      <c r="Q77" s="12"/>
      <c r="R77" s="16"/>
      <c r="T77" s="16"/>
      <c r="W77" s="12"/>
    </row>
    <row r="78" spans="3:23" s="10" customFormat="1" x14ac:dyDescent="0.25">
      <c r="C78" s="11">
        <v>5</v>
      </c>
      <c r="D78" s="37"/>
      <c r="E78" s="15"/>
      <c r="F78" s="38"/>
      <c r="G78" s="15"/>
      <c r="I78" s="11">
        <v>5</v>
      </c>
      <c r="J78" s="35"/>
      <c r="K78" s="15"/>
      <c r="L78" s="35"/>
      <c r="M78" s="15"/>
      <c r="Q78" s="12"/>
      <c r="R78" s="16"/>
      <c r="T78" s="16"/>
      <c r="W78" s="12"/>
    </row>
    <row r="79" spans="3:23" s="10" customFormat="1" x14ac:dyDescent="0.25">
      <c r="C79" s="11">
        <v>6</v>
      </c>
      <c r="D79" s="37"/>
      <c r="E79" s="15"/>
      <c r="F79" s="38"/>
      <c r="G79" s="15"/>
      <c r="I79" s="11">
        <v>6</v>
      </c>
      <c r="J79" s="35"/>
      <c r="K79" s="15"/>
      <c r="L79" s="35"/>
      <c r="M79" s="15"/>
      <c r="Q79" s="12"/>
      <c r="R79" s="16"/>
      <c r="T79" s="16"/>
      <c r="W79" s="12"/>
    </row>
    <row r="80" spans="3:23" s="10" customFormat="1" x14ac:dyDescent="0.25">
      <c r="C80" s="11">
        <v>7</v>
      </c>
      <c r="D80" s="37"/>
      <c r="E80" s="15"/>
      <c r="F80" s="38"/>
      <c r="G80" s="15"/>
      <c r="I80" s="11">
        <v>7</v>
      </c>
      <c r="J80" s="35"/>
      <c r="K80" s="15"/>
      <c r="L80" s="35"/>
      <c r="M80" s="15"/>
      <c r="Q80" s="12"/>
      <c r="R80" s="16"/>
      <c r="T80" s="16"/>
      <c r="W80" s="12"/>
    </row>
    <row r="81" spans="3:23" s="10" customFormat="1" x14ac:dyDescent="0.25">
      <c r="C81" s="12"/>
      <c r="D81" s="23"/>
      <c r="F81" s="24"/>
      <c r="I81" s="12"/>
      <c r="Q81" s="12"/>
      <c r="R81" s="16"/>
      <c r="T81" s="16"/>
      <c r="W81" s="12"/>
    </row>
    <row r="82" spans="3:23" s="10" customFormat="1" x14ac:dyDescent="0.25">
      <c r="C82" s="12"/>
      <c r="D82" s="23"/>
      <c r="F82" s="24"/>
      <c r="I82" s="12"/>
      <c r="Q82" s="12"/>
      <c r="R82" s="16"/>
      <c r="T82" s="16"/>
      <c r="W82" s="12"/>
    </row>
    <row r="83" spans="3:23" s="10" customFormat="1" x14ac:dyDescent="0.25">
      <c r="C83" s="12"/>
      <c r="D83" s="23"/>
      <c r="F83" s="24"/>
      <c r="I83" s="12"/>
      <c r="Q83" s="12"/>
      <c r="R83" s="16"/>
      <c r="T83" s="16"/>
      <c r="W83" s="12"/>
    </row>
    <row r="84" spans="3:23" s="10" customFormat="1" x14ac:dyDescent="0.25">
      <c r="C84" s="12"/>
      <c r="D84" s="23"/>
      <c r="F84" s="24"/>
      <c r="I84" s="12"/>
      <c r="Q84" s="12"/>
      <c r="R84" s="16"/>
      <c r="T84" s="16"/>
      <c r="W84" s="12"/>
    </row>
    <row r="85" spans="3:23" s="10" customFormat="1" x14ac:dyDescent="0.25">
      <c r="C85" s="12"/>
      <c r="D85" s="23"/>
      <c r="F85" s="24"/>
      <c r="I85" s="12"/>
      <c r="Q85" s="12"/>
      <c r="R85" s="16"/>
      <c r="T85" s="16"/>
      <c r="W85" s="12"/>
    </row>
    <row r="86" spans="3:23" s="10" customFormat="1" x14ac:dyDescent="0.25">
      <c r="C86" s="12"/>
      <c r="D86" s="23"/>
      <c r="F86" s="24"/>
      <c r="I86" s="12"/>
      <c r="Q86" s="12"/>
      <c r="R86" s="16"/>
      <c r="T86" s="16"/>
      <c r="W86" s="12"/>
    </row>
    <row r="87" spans="3:23" s="10" customFormat="1" x14ac:dyDescent="0.25">
      <c r="C87" s="12"/>
      <c r="D87" s="23"/>
      <c r="F87" s="24"/>
      <c r="I87" s="12"/>
      <c r="Q87" s="12"/>
      <c r="R87" s="16"/>
      <c r="T87" s="16"/>
      <c r="W87" s="12"/>
    </row>
    <row r="88" spans="3:23" s="10" customFormat="1" x14ac:dyDescent="0.25">
      <c r="C88" s="12"/>
      <c r="D88" s="23"/>
      <c r="F88" s="24"/>
      <c r="I88" s="12"/>
      <c r="Q88" s="12"/>
      <c r="R88" s="16"/>
      <c r="T88" s="16"/>
      <c r="W88" s="12"/>
    </row>
    <row r="89" spans="3:23" s="10" customFormat="1" x14ac:dyDescent="0.25">
      <c r="C89" s="12"/>
      <c r="D89" s="23"/>
      <c r="F89" s="24"/>
      <c r="I89" s="12"/>
      <c r="Q89" s="12"/>
      <c r="R89" s="16"/>
      <c r="T89" s="16"/>
      <c r="W89" s="12"/>
    </row>
    <row r="90" spans="3:23" s="10" customFormat="1" x14ac:dyDescent="0.25">
      <c r="C90" s="12"/>
      <c r="D90" s="23"/>
      <c r="F90" s="24"/>
      <c r="I90" s="12"/>
      <c r="Q90" s="12"/>
      <c r="R90" s="16"/>
      <c r="T90" s="16"/>
      <c r="W90" s="12"/>
    </row>
    <row r="91" spans="3:23" s="10" customFormat="1" x14ac:dyDescent="0.25">
      <c r="C91" s="12"/>
      <c r="D91" s="23"/>
      <c r="F91" s="24"/>
      <c r="I91" s="12"/>
      <c r="Q91" s="12"/>
      <c r="R91" s="16"/>
      <c r="T91" s="16"/>
      <c r="W91" s="12"/>
    </row>
    <row r="92" spans="3:23" s="10" customFormat="1" x14ac:dyDescent="0.25">
      <c r="C92" s="12"/>
      <c r="D92" s="23"/>
      <c r="F92" s="24"/>
      <c r="I92" s="12"/>
      <c r="Q92" s="12"/>
      <c r="R92" s="16"/>
      <c r="T92" s="16"/>
      <c r="W92" s="12"/>
    </row>
    <row r="93" spans="3:23" s="10" customFormat="1" x14ac:dyDescent="0.25">
      <c r="C93" s="12"/>
      <c r="D93" s="23"/>
      <c r="F93" s="24"/>
      <c r="I93" s="12"/>
      <c r="Q93" s="12"/>
      <c r="R93" s="16"/>
      <c r="T93" s="16"/>
      <c r="W93" s="12"/>
    </row>
    <row r="94" spans="3:23" s="10" customFormat="1" x14ac:dyDescent="0.25">
      <c r="C94" s="12"/>
      <c r="D94" s="23"/>
      <c r="F94" s="24"/>
      <c r="I94" s="12"/>
      <c r="Q94" s="12"/>
      <c r="R94" s="16"/>
      <c r="T94" s="16"/>
      <c r="W94" s="12"/>
    </row>
    <row r="95" spans="3:23" s="10" customFormat="1" x14ac:dyDescent="0.25">
      <c r="C95" s="12"/>
      <c r="D95" s="23"/>
      <c r="F95" s="24"/>
      <c r="I95" s="12"/>
      <c r="Q95" s="12"/>
      <c r="R95" s="16"/>
      <c r="T95" s="16"/>
      <c r="W95" s="12"/>
    </row>
  </sheetData>
  <mergeCells count="4">
    <mergeCell ref="W1:AA1"/>
    <mergeCell ref="C1:G1"/>
    <mergeCell ref="I1:M1"/>
    <mergeCell ref="Q1:U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style="4" customWidth="1"/>
    <col min="2" max="2" width="15" style="4" customWidth="1"/>
    <col min="3" max="3" width="30.42578125" style="3" bestFit="1" customWidth="1"/>
    <col min="4" max="6" width="26.42578125" style="4" customWidth="1"/>
    <col min="7" max="7" width="15.85546875" style="4" customWidth="1"/>
    <col min="8" max="8" width="9.140625" style="4"/>
    <col min="9" max="9" width="30.42578125" style="3" bestFit="1" customWidth="1"/>
    <col min="10" max="12" width="26.42578125" style="4" customWidth="1"/>
    <col min="13" max="13" width="15.28515625" style="4" customWidth="1"/>
    <col min="14" max="16" width="9.140625" style="4"/>
    <col min="17" max="17" width="30.42578125" style="3" bestFit="1" customWidth="1"/>
    <col min="18" max="20" width="26.42578125" style="4" customWidth="1"/>
    <col min="21" max="21" width="16.140625" style="4" customWidth="1"/>
    <col min="22" max="22" width="9.140625" style="4"/>
    <col min="23" max="23" width="30.42578125" style="3" bestFit="1" customWidth="1"/>
    <col min="24" max="26" width="26.42578125" style="4" customWidth="1"/>
    <col min="27" max="27" width="15.7109375" style="4" customWidth="1"/>
    <col min="28" max="249" width="9.140625" style="4"/>
    <col min="250" max="250" width="17.7109375" style="4" customWidth="1"/>
    <col min="251" max="252" width="15" style="4" customWidth="1"/>
    <col min="253" max="253" width="13.7109375" style="4" customWidth="1"/>
    <col min="254" max="254" width="12.28515625" style="4" customWidth="1"/>
    <col min="255" max="255" width="11.42578125" style="4" customWidth="1"/>
    <col min="256" max="258" width="9.140625" style="4"/>
    <col min="259" max="259" width="21.42578125" style="4" customWidth="1"/>
    <col min="260" max="262" width="26.42578125" style="4" customWidth="1"/>
    <col min="263" max="263" width="15" style="4" customWidth="1"/>
    <col min="264" max="264" width="9.140625" style="4"/>
    <col min="265" max="265" width="21.42578125" style="4" customWidth="1"/>
    <col min="266" max="268" width="26.42578125" style="4" customWidth="1"/>
    <col min="269" max="269" width="15" style="4" customWidth="1"/>
    <col min="270" max="505" width="9.140625" style="4"/>
    <col min="506" max="506" width="17.7109375" style="4" customWidth="1"/>
    <col min="507" max="508" width="15" style="4" customWidth="1"/>
    <col min="509" max="509" width="13.7109375" style="4" customWidth="1"/>
    <col min="510" max="510" width="12.28515625" style="4" customWidth="1"/>
    <col min="511" max="511" width="11.42578125" style="4" customWidth="1"/>
    <col min="512" max="514" width="9.140625" style="4"/>
    <col min="515" max="515" width="21.42578125" style="4" customWidth="1"/>
    <col min="516" max="518" width="26.42578125" style="4" customWidth="1"/>
    <col min="519" max="519" width="15" style="4" customWidth="1"/>
    <col min="520" max="520" width="9.140625" style="4"/>
    <col min="521" max="521" width="21.42578125" style="4" customWidth="1"/>
    <col min="522" max="524" width="26.42578125" style="4" customWidth="1"/>
    <col min="525" max="525" width="15" style="4" customWidth="1"/>
    <col min="526" max="761" width="9.140625" style="4"/>
    <col min="762" max="762" width="17.7109375" style="4" customWidth="1"/>
    <col min="763" max="764" width="15" style="4" customWidth="1"/>
    <col min="765" max="765" width="13.7109375" style="4" customWidth="1"/>
    <col min="766" max="766" width="12.28515625" style="4" customWidth="1"/>
    <col min="767" max="767" width="11.42578125" style="4" customWidth="1"/>
    <col min="768" max="770" width="9.140625" style="4"/>
    <col min="771" max="771" width="21.42578125" style="4" customWidth="1"/>
    <col min="772" max="774" width="26.42578125" style="4" customWidth="1"/>
    <col min="775" max="775" width="15" style="4" customWidth="1"/>
    <col min="776" max="776" width="9.140625" style="4"/>
    <col min="777" max="777" width="21.42578125" style="4" customWidth="1"/>
    <col min="778" max="780" width="26.42578125" style="4" customWidth="1"/>
    <col min="781" max="781" width="15" style="4" customWidth="1"/>
    <col min="782" max="1017" width="9.140625" style="4"/>
    <col min="1018" max="1018" width="17.7109375" style="4" customWidth="1"/>
    <col min="1019" max="1020" width="15" style="4" customWidth="1"/>
    <col min="1021" max="1021" width="13.7109375" style="4" customWidth="1"/>
    <col min="1022" max="1022" width="12.28515625" style="4" customWidth="1"/>
    <col min="1023" max="1023" width="11.42578125" style="4" customWidth="1"/>
    <col min="1024" max="1026" width="9.140625" style="4"/>
    <col min="1027" max="1027" width="21.42578125" style="4" customWidth="1"/>
    <col min="1028" max="1030" width="26.42578125" style="4" customWidth="1"/>
    <col min="1031" max="1031" width="15" style="4" customWidth="1"/>
    <col min="1032" max="1032" width="9.140625" style="4"/>
    <col min="1033" max="1033" width="21.42578125" style="4" customWidth="1"/>
    <col min="1034" max="1036" width="26.42578125" style="4" customWidth="1"/>
    <col min="1037" max="1037" width="15" style="4" customWidth="1"/>
    <col min="1038" max="1273" width="9.140625" style="4"/>
    <col min="1274" max="1274" width="17.7109375" style="4" customWidth="1"/>
    <col min="1275" max="1276" width="15" style="4" customWidth="1"/>
    <col min="1277" max="1277" width="13.7109375" style="4" customWidth="1"/>
    <col min="1278" max="1278" width="12.28515625" style="4" customWidth="1"/>
    <col min="1279" max="1279" width="11.42578125" style="4" customWidth="1"/>
    <col min="1280" max="1282" width="9.140625" style="4"/>
    <col min="1283" max="1283" width="21.42578125" style="4" customWidth="1"/>
    <col min="1284" max="1286" width="26.42578125" style="4" customWidth="1"/>
    <col min="1287" max="1287" width="15" style="4" customWidth="1"/>
    <col min="1288" max="1288" width="9.140625" style="4"/>
    <col min="1289" max="1289" width="21.42578125" style="4" customWidth="1"/>
    <col min="1290" max="1292" width="26.42578125" style="4" customWidth="1"/>
    <col min="1293" max="1293" width="15" style="4" customWidth="1"/>
    <col min="1294" max="1529" width="9.140625" style="4"/>
    <col min="1530" max="1530" width="17.7109375" style="4" customWidth="1"/>
    <col min="1531" max="1532" width="15" style="4" customWidth="1"/>
    <col min="1533" max="1533" width="13.7109375" style="4" customWidth="1"/>
    <col min="1534" max="1534" width="12.28515625" style="4" customWidth="1"/>
    <col min="1535" max="1535" width="11.42578125" style="4" customWidth="1"/>
    <col min="1536" max="1538" width="9.140625" style="4"/>
    <col min="1539" max="1539" width="21.42578125" style="4" customWidth="1"/>
    <col min="1540" max="1542" width="26.42578125" style="4" customWidth="1"/>
    <col min="1543" max="1543" width="15" style="4" customWidth="1"/>
    <col min="1544" max="1544" width="9.140625" style="4"/>
    <col min="1545" max="1545" width="21.42578125" style="4" customWidth="1"/>
    <col min="1546" max="1548" width="26.42578125" style="4" customWidth="1"/>
    <col min="1549" max="1549" width="15" style="4" customWidth="1"/>
    <col min="1550" max="1785" width="9.140625" style="4"/>
    <col min="1786" max="1786" width="17.7109375" style="4" customWidth="1"/>
    <col min="1787" max="1788" width="15" style="4" customWidth="1"/>
    <col min="1789" max="1789" width="13.7109375" style="4" customWidth="1"/>
    <col min="1790" max="1790" width="12.28515625" style="4" customWidth="1"/>
    <col min="1791" max="1791" width="11.42578125" style="4" customWidth="1"/>
    <col min="1792" max="1794" width="9.140625" style="4"/>
    <col min="1795" max="1795" width="21.42578125" style="4" customWidth="1"/>
    <col min="1796" max="1798" width="26.42578125" style="4" customWidth="1"/>
    <col min="1799" max="1799" width="15" style="4" customWidth="1"/>
    <col min="1800" max="1800" width="9.140625" style="4"/>
    <col min="1801" max="1801" width="21.42578125" style="4" customWidth="1"/>
    <col min="1802" max="1804" width="26.42578125" style="4" customWidth="1"/>
    <col min="1805" max="1805" width="15" style="4" customWidth="1"/>
    <col min="1806" max="2041" width="9.140625" style="4"/>
    <col min="2042" max="2042" width="17.7109375" style="4" customWidth="1"/>
    <col min="2043" max="2044" width="15" style="4" customWidth="1"/>
    <col min="2045" max="2045" width="13.7109375" style="4" customWidth="1"/>
    <col min="2046" max="2046" width="12.28515625" style="4" customWidth="1"/>
    <col min="2047" max="2047" width="11.42578125" style="4" customWidth="1"/>
    <col min="2048" max="2050" width="9.140625" style="4"/>
    <col min="2051" max="2051" width="21.42578125" style="4" customWidth="1"/>
    <col min="2052" max="2054" width="26.42578125" style="4" customWidth="1"/>
    <col min="2055" max="2055" width="15" style="4" customWidth="1"/>
    <col min="2056" max="2056" width="9.140625" style="4"/>
    <col min="2057" max="2057" width="21.42578125" style="4" customWidth="1"/>
    <col min="2058" max="2060" width="26.42578125" style="4" customWidth="1"/>
    <col min="2061" max="2061" width="15" style="4" customWidth="1"/>
    <col min="2062" max="2297" width="9.140625" style="4"/>
    <col min="2298" max="2298" width="17.7109375" style="4" customWidth="1"/>
    <col min="2299" max="2300" width="15" style="4" customWidth="1"/>
    <col min="2301" max="2301" width="13.7109375" style="4" customWidth="1"/>
    <col min="2302" max="2302" width="12.28515625" style="4" customWidth="1"/>
    <col min="2303" max="2303" width="11.42578125" style="4" customWidth="1"/>
    <col min="2304" max="2306" width="9.140625" style="4"/>
    <col min="2307" max="2307" width="21.42578125" style="4" customWidth="1"/>
    <col min="2308" max="2310" width="26.42578125" style="4" customWidth="1"/>
    <col min="2311" max="2311" width="15" style="4" customWidth="1"/>
    <col min="2312" max="2312" width="9.140625" style="4"/>
    <col min="2313" max="2313" width="21.42578125" style="4" customWidth="1"/>
    <col min="2314" max="2316" width="26.42578125" style="4" customWidth="1"/>
    <col min="2317" max="2317" width="15" style="4" customWidth="1"/>
    <col min="2318" max="2553" width="9.140625" style="4"/>
    <col min="2554" max="2554" width="17.7109375" style="4" customWidth="1"/>
    <col min="2555" max="2556" width="15" style="4" customWidth="1"/>
    <col min="2557" max="2557" width="13.7109375" style="4" customWidth="1"/>
    <col min="2558" max="2558" width="12.28515625" style="4" customWidth="1"/>
    <col min="2559" max="2559" width="11.42578125" style="4" customWidth="1"/>
    <col min="2560" max="2562" width="9.140625" style="4"/>
    <col min="2563" max="2563" width="21.42578125" style="4" customWidth="1"/>
    <col min="2564" max="2566" width="26.42578125" style="4" customWidth="1"/>
    <col min="2567" max="2567" width="15" style="4" customWidth="1"/>
    <col min="2568" max="2568" width="9.140625" style="4"/>
    <col min="2569" max="2569" width="21.42578125" style="4" customWidth="1"/>
    <col min="2570" max="2572" width="26.42578125" style="4" customWidth="1"/>
    <col min="2573" max="2573" width="15" style="4" customWidth="1"/>
    <col min="2574" max="2809" width="9.140625" style="4"/>
    <col min="2810" max="2810" width="17.7109375" style="4" customWidth="1"/>
    <col min="2811" max="2812" width="15" style="4" customWidth="1"/>
    <col min="2813" max="2813" width="13.7109375" style="4" customWidth="1"/>
    <col min="2814" max="2814" width="12.28515625" style="4" customWidth="1"/>
    <col min="2815" max="2815" width="11.42578125" style="4" customWidth="1"/>
    <col min="2816" max="2818" width="9.140625" style="4"/>
    <col min="2819" max="2819" width="21.42578125" style="4" customWidth="1"/>
    <col min="2820" max="2822" width="26.42578125" style="4" customWidth="1"/>
    <col min="2823" max="2823" width="15" style="4" customWidth="1"/>
    <col min="2824" max="2824" width="9.140625" style="4"/>
    <col min="2825" max="2825" width="21.42578125" style="4" customWidth="1"/>
    <col min="2826" max="2828" width="26.42578125" style="4" customWidth="1"/>
    <col min="2829" max="2829" width="15" style="4" customWidth="1"/>
    <col min="2830" max="3065" width="9.140625" style="4"/>
    <col min="3066" max="3066" width="17.7109375" style="4" customWidth="1"/>
    <col min="3067" max="3068" width="15" style="4" customWidth="1"/>
    <col min="3069" max="3069" width="13.7109375" style="4" customWidth="1"/>
    <col min="3070" max="3070" width="12.28515625" style="4" customWidth="1"/>
    <col min="3071" max="3071" width="11.42578125" style="4" customWidth="1"/>
    <col min="3072" max="3074" width="9.140625" style="4"/>
    <col min="3075" max="3075" width="21.42578125" style="4" customWidth="1"/>
    <col min="3076" max="3078" width="26.42578125" style="4" customWidth="1"/>
    <col min="3079" max="3079" width="15" style="4" customWidth="1"/>
    <col min="3080" max="3080" width="9.140625" style="4"/>
    <col min="3081" max="3081" width="21.42578125" style="4" customWidth="1"/>
    <col min="3082" max="3084" width="26.42578125" style="4" customWidth="1"/>
    <col min="3085" max="3085" width="15" style="4" customWidth="1"/>
    <col min="3086" max="3321" width="9.140625" style="4"/>
    <col min="3322" max="3322" width="17.7109375" style="4" customWidth="1"/>
    <col min="3323" max="3324" width="15" style="4" customWidth="1"/>
    <col min="3325" max="3325" width="13.7109375" style="4" customWidth="1"/>
    <col min="3326" max="3326" width="12.28515625" style="4" customWidth="1"/>
    <col min="3327" max="3327" width="11.42578125" style="4" customWidth="1"/>
    <col min="3328" max="3330" width="9.140625" style="4"/>
    <col min="3331" max="3331" width="21.42578125" style="4" customWidth="1"/>
    <col min="3332" max="3334" width="26.42578125" style="4" customWidth="1"/>
    <col min="3335" max="3335" width="15" style="4" customWidth="1"/>
    <col min="3336" max="3336" width="9.140625" style="4"/>
    <col min="3337" max="3337" width="21.42578125" style="4" customWidth="1"/>
    <col min="3338" max="3340" width="26.42578125" style="4" customWidth="1"/>
    <col min="3341" max="3341" width="15" style="4" customWidth="1"/>
    <col min="3342" max="3577" width="9.140625" style="4"/>
    <col min="3578" max="3578" width="17.7109375" style="4" customWidth="1"/>
    <col min="3579" max="3580" width="15" style="4" customWidth="1"/>
    <col min="3581" max="3581" width="13.7109375" style="4" customWidth="1"/>
    <col min="3582" max="3582" width="12.28515625" style="4" customWidth="1"/>
    <col min="3583" max="3583" width="11.42578125" style="4" customWidth="1"/>
    <col min="3584" max="3586" width="9.140625" style="4"/>
    <col min="3587" max="3587" width="21.42578125" style="4" customWidth="1"/>
    <col min="3588" max="3590" width="26.42578125" style="4" customWidth="1"/>
    <col min="3591" max="3591" width="15" style="4" customWidth="1"/>
    <col min="3592" max="3592" width="9.140625" style="4"/>
    <col min="3593" max="3593" width="21.42578125" style="4" customWidth="1"/>
    <col min="3594" max="3596" width="26.42578125" style="4" customWidth="1"/>
    <col min="3597" max="3597" width="15" style="4" customWidth="1"/>
    <col min="3598" max="3833" width="9.140625" style="4"/>
    <col min="3834" max="3834" width="17.7109375" style="4" customWidth="1"/>
    <col min="3835" max="3836" width="15" style="4" customWidth="1"/>
    <col min="3837" max="3837" width="13.7109375" style="4" customWidth="1"/>
    <col min="3838" max="3838" width="12.28515625" style="4" customWidth="1"/>
    <col min="3839" max="3839" width="11.42578125" style="4" customWidth="1"/>
    <col min="3840" max="3842" width="9.140625" style="4"/>
    <col min="3843" max="3843" width="21.42578125" style="4" customWidth="1"/>
    <col min="3844" max="3846" width="26.42578125" style="4" customWidth="1"/>
    <col min="3847" max="3847" width="15" style="4" customWidth="1"/>
    <col min="3848" max="3848" width="9.140625" style="4"/>
    <col min="3849" max="3849" width="21.42578125" style="4" customWidth="1"/>
    <col min="3850" max="3852" width="26.42578125" style="4" customWidth="1"/>
    <col min="3853" max="3853" width="15" style="4" customWidth="1"/>
    <col min="3854" max="4089" width="9.140625" style="4"/>
    <col min="4090" max="4090" width="17.7109375" style="4" customWidth="1"/>
    <col min="4091" max="4092" width="15" style="4" customWidth="1"/>
    <col min="4093" max="4093" width="13.7109375" style="4" customWidth="1"/>
    <col min="4094" max="4094" width="12.28515625" style="4" customWidth="1"/>
    <col min="4095" max="4095" width="11.42578125" style="4" customWidth="1"/>
    <col min="4096" max="4098" width="9.140625" style="4"/>
    <col min="4099" max="4099" width="21.42578125" style="4" customWidth="1"/>
    <col min="4100" max="4102" width="26.42578125" style="4" customWidth="1"/>
    <col min="4103" max="4103" width="15" style="4" customWidth="1"/>
    <col min="4104" max="4104" width="9.140625" style="4"/>
    <col min="4105" max="4105" width="21.42578125" style="4" customWidth="1"/>
    <col min="4106" max="4108" width="26.42578125" style="4" customWidth="1"/>
    <col min="4109" max="4109" width="15" style="4" customWidth="1"/>
    <col min="4110" max="4345" width="9.140625" style="4"/>
    <col min="4346" max="4346" width="17.7109375" style="4" customWidth="1"/>
    <col min="4347" max="4348" width="15" style="4" customWidth="1"/>
    <col min="4349" max="4349" width="13.7109375" style="4" customWidth="1"/>
    <col min="4350" max="4350" width="12.28515625" style="4" customWidth="1"/>
    <col min="4351" max="4351" width="11.42578125" style="4" customWidth="1"/>
    <col min="4352" max="4354" width="9.140625" style="4"/>
    <col min="4355" max="4355" width="21.42578125" style="4" customWidth="1"/>
    <col min="4356" max="4358" width="26.42578125" style="4" customWidth="1"/>
    <col min="4359" max="4359" width="15" style="4" customWidth="1"/>
    <col min="4360" max="4360" width="9.140625" style="4"/>
    <col min="4361" max="4361" width="21.42578125" style="4" customWidth="1"/>
    <col min="4362" max="4364" width="26.42578125" style="4" customWidth="1"/>
    <col min="4365" max="4365" width="15" style="4" customWidth="1"/>
    <col min="4366" max="4601" width="9.140625" style="4"/>
    <col min="4602" max="4602" width="17.7109375" style="4" customWidth="1"/>
    <col min="4603" max="4604" width="15" style="4" customWidth="1"/>
    <col min="4605" max="4605" width="13.7109375" style="4" customWidth="1"/>
    <col min="4606" max="4606" width="12.28515625" style="4" customWidth="1"/>
    <col min="4607" max="4607" width="11.42578125" style="4" customWidth="1"/>
    <col min="4608" max="4610" width="9.140625" style="4"/>
    <col min="4611" max="4611" width="21.42578125" style="4" customWidth="1"/>
    <col min="4612" max="4614" width="26.42578125" style="4" customWidth="1"/>
    <col min="4615" max="4615" width="15" style="4" customWidth="1"/>
    <col min="4616" max="4616" width="9.140625" style="4"/>
    <col min="4617" max="4617" width="21.42578125" style="4" customWidth="1"/>
    <col min="4618" max="4620" width="26.42578125" style="4" customWidth="1"/>
    <col min="4621" max="4621" width="15" style="4" customWidth="1"/>
    <col min="4622" max="4857" width="9.140625" style="4"/>
    <col min="4858" max="4858" width="17.7109375" style="4" customWidth="1"/>
    <col min="4859" max="4860" width="15" style="4" customWidth="1"/>
    <col min="4861" max="4861" width="13.7109375" style="4" customWidth="1"/>
    <col min="4862" max="4862" width="12.28515625" style="4" customWidth="1"/>
    <col min="4863" max="4863" width="11.42578125" style="4" customWidth="1"/>
    <col min="4864" max="4866" width="9.140625" style="4"/>
    <col min="4867" max="4867" width="21.42578125" style="4" customWidth="1"/>
    <col min="4868" max="4870" width="26.42578125" style="4" customWidth="1"/>
    <col min="4871" max="4871" width="15" style="4" customWidth="1"/>
    <col min="4872" max="4872" width="9.140625" style="4"/>
    <col min="4873" max="4873" width="21.42578125" style="4" customWidth="1"/>
    <col min="4874" max="4876" width="26.42578125" style="4" customWidth="1"/>
    <col min="4877" max="4877" width="15" style="4" customWidth="1"/>
    <col min="4878" max="5113" width="9.140625" style="4"/>
    <col min="5114" max="5114" width="17.7109375" style="4" customWidth="1"/>
    <col min="5115" max="5116" width="15" style="4" customWidth="1"/>
    <col min="5117" max="5117" width="13.7109375" style="4" customWidth="1"/>
    <col min="5118" max="5118" width="12.28515625" style="4" customWidth="1"/>
    <col min="5119" max="5119" width="11.42578125" style="4" customWidth="1"/>
    <col min="5120" max="5122" width="9.140625" style="4"/>
    <col min="5123" max="5123" width="21.42578125" style="4" customWidth="1"/>
    <col min="5124" max="5126" width="26.42578125" style="4" customWidth="1"/>
    <col min="5127" max="5127" width="15" style="4" customWidth="1"/>
    <col min="5128" max="5128" width="9.140625" style="4"/>
    <col min="5129" max="5129" width="21.42578125" style="4" customWidth="1"/>
    <col min="5130" max="5132" width="26.42578125" style="4" customWidth="1"/>
    <col min="5133" max="5133" width="15" style="4" customWidth="1"/>
    <col min="5134" max="5369" width="9.140625" style="4"/>
    <col min="5370" max="5370" width="17.7109375" style="4" customWidth="1"/>
    <col min="5371" max="5372" width="15" style="4" customWidth="1"/>
    <col min="5373" max="5373" width="13.7109375" style="4" customWidth="1"/>
    <col min="5374" max="5374" width="12.28515625" style="4" customWidth="1"/>
    <col min="5375" max="5375" width="11.42578125" style="4" customWidth="1"/>
    <col min="5376" max="5378" width="9.140625" style="4"/>
    <col min="5379" max="5379" width="21.42578125" style="4" customWidth="1"/>
    <col min="5380" max="5382" width="26.42578125" style="4" customWidth="1"/>
    <col min="5383" max="5383" width="15" style="4" customWidth="1"/>
    <col min="5384" max="5384" width="9.140625" style="4"/>
    <col min="5385" max="5385" width="21.42578125" style="4" customWidth="1"/>
    <col min="5386" max="5388" width="26.42578125" style="4" customWidth="1"/>
    <col min="5389" max="5389" width="15" style="4" customWidth="1"/>
    <col min="5390" max="5625" width="9.140625" style="4"/>
    <col min="5626" max="5626" width="17.7109375" style="4" customWidth="1"/>
    <col min="5627" max="5628" width="15" style="4" customWidth="1"/>
    <col min="5629" max="5629" width="13.7109375" style="4" customWidth="1"/>
    <col min="5630" max="5630" width="12.28515625" style="4" customWidth="1"/>
    <col min="5631" max="5631" width="11.42578125" style="4" customWidth="1"/>
    <col min="5632" max="5634" width="9.140625" style="4"/>
    <col min="5635" max="5635" width="21.42578125" style="4" customWidth="1"/>
    <col min="5636" max="5638" width="26.42578125" style="4" customWidth="1"/>
    <col min="5639" max="5639" width="15" style="4" customWidth="1"/>
    <col min="5640" max="5640" width="9.140625" style="4"/>
    <col min="5641" max="5641" width="21.42578125" style="4" customWidth="1"/>
    <col min="5642" max="5644" width="26.42578125" style="4" customWidth="1"/>
    <col min="5645" max="5645" width="15" style="4" customWidth="1"/>
    <col min="5646" max="5881" width="9.140625" style="4"/>
    <col min="5882" max="5882" width="17.7109375" style="4" customWidth="1"/>
    <col min="5883" max="5884" width="15" style="4" customWidth="1"/>
    <col min="5885" max="5885" width="13.7109375" style="4" customWidth="1"/>
    <col min="5886" max="5886" width="12.28515625" style="4" customWidth="1"/>
    <col min="5887" max="5887" width="11.42578125" style="4" customWidth="1"/>
    <col min="5888" max="5890" width="9.140625" style="4"/>
    <col min="5891" max="5891" width="21.42578125" style="4" customWidth="1"/>
    <col min="5892" max="5894" width="26.42578125" style="4" customWidth="1"/>
    <col min="5895" max="5895" width="15" style="4" customWidth="1"/>
    <col min="5896" max="5896" width="9.140625" style="4"/>
    <col min="5897" max="5897" width="21.42578125" style="4" customWidth="1"/>
    <col min="5898" max="5900" width="26.42578125" style="4" customWidth="1"/>
    <col min="5901" max="5901" width="15" style="4" customWidth="1"/>
    <col min="5902" max="6137" width="9.140625" style="4"/>
    <col min="6138" max="6138" width="17.7109375" style="4" customWidth="1"/>
    <col min="6139" max="6140" width="15" style="4" customWidth="1"/>
    <col min="6141" max="6141" width="13.7109375" style="4" customWidth="1"/>
    <col min="6142" max="6142" width="12.28515625" style="4" customWidth="1"/>
    <col min="6143" max="6143" width="11.42578125" style="4" customWidth="1"/>
    <col min="6144" max="6146" width="9.140625" style="4"/>
    <col min="6147" max="6147" width="21.42578125" style="4" customWidth="1"/>
    <col min="6148" max="6150" width="26.42578125" style="4" customWidth="1"/>
    <col min="6151" max="6151" width="15" style="4" customWidth="1"/>
    <col min="6152" max="6152" width="9.140625" style="4"/>
    <col min="6153" max="6153" width="21.42578125" style="4" customWidth="1"/>
    <col min="6154" max="6156" width="26.42578125" style="4" customWidth="1"/>
    <col min="6157" max="6157" width="15" style="4" customWidth="1"/>
    <col min="6158" max="6393" width="9.140625" style="4"/>
    <col min="6394" max="6394" width="17.7109375" style="4" customWidth="1"/>
    <col min="6395" max="6396" width="15" style="4" customWidth="1"/>
    <col min="6397" max="6397" width="13.7109375" style="4" customWidth="1"/>
    <col min="6398" max="6398" width="12.28515625" style="4" customWidth="1"/>
    <col min="6399" max="6399" width="11.42578125" style="4" customWidth="1"/>
    <col min="6400" max="6402" width="9.140625" style="4"/>
    <col min="6403" max="6403" width="21.42578125" style="4" customWidth="1"/>
    <col min="6404" max="6406" width="26.42578125" style="4" customWidth="1"/>
    <col min="6407" max="6407" width="15" style="4" customWidth="1"/>
    <col min="6408" max="6408" width="9.140625" style="4"/>
    <col min="6409" max="6409" width="21.42578125" style="4" customWidth="1"/>
    <col min="6410" max="6412" width="26.42578125" style="4" customWidth="1"/>
    <col min="6413" max="6413" width="15" style="4" customWidth="1"/>
    <col min="6414" max="6649" width="9.140625" style="4"/>
    <col min="6650" max="6650" width="17.7109375" style="4" customWidth="1"/>
    <col min="6651" max="6652" width="15" style="4" customWidth="1"/>
    <col min="6653" max="6653" width="13.7109375" style="4" customWidth="1"/>
    <col min="6654" max="6654" width="12.28515625" style="4" customWidth="1"/>
    <col min="6655" max="6655" width="11.42578125" style="4" customWidth="1"/>
    <col min="6656" max="6658" width="9.140625" style="4"/>
    <col min="6659" max="6659" width="21.42578125" style="4" customWidth="1"/>
    <col min="6660" max="6662" width="26.42578125" style="4" customWidth="1"/>
    <col min="6663" max="6663" width="15" style="4" customWidth="1"/>
    <col min="6664" max="6664" width="9.140625" style="4"/>
    <col min="6665" max="6665" width="21.42578125" style="4" customWidth="1"/>
    <col min="6666" max="6668" width="26.42578125" style="4" customWidth="1"/>
    <col min="6669" max="6669" width="15" style="4" customWidth="1"/>
    <col min="6670" max="6905" width="9.140625" style="4"/>
    <col min="6906" max="6906" width="17.7109375" style="4" customWidth="1"/>
    <col min="6907" max="6908" width="15" style="4" customWidth="1"/>
    <col min="6909" max="6909" width="13.7109375" style="4" customWidth="1"/>
    <col min="6910" max="6910" width="12.28515625" style="4" customWidth="1"/>
    <col min="6911" max="6911" width="11.42578125" style="4" customWidth="1"/>
    <col min="6912" max="6914" width="9.140625" style="4"/>
    <col min="6915" max="6915" width="21.42578125" style="4" customWidth="1"/>
    <col min="6916" max="6918" width="26.42578125" style="4" customWidth="1"/>
    <col min="6919" max="6919" width="15" style="4" customWidth="1"/>
    <col min="6920" max="6920" width="9.140625" style="4"/>
    <col min="6921" max="6921" width="21.42578125" style="4" customWidth="1"/>
    <col min="6922" max="6924" width="26.42578125" style="4" customWidth="1"/>
    <col min="6925" max="6925" width="15" style="4" customWidth="1"/>
    <col min="6926" max="7161" width="9.140625" style="4"/>
    <col min="7162" max="7162" width="17.7109375" style="4" customWidth="1"/>
    <col min="7163" max="7164" width="15" style="4" customWidth="1"/>
    <col min="7165" max="7165" width="13.7109375" style="4" customWidth="1"/>
    <col min="7166" max="7166" width="12.28515625" style="4" customWidth="1"/>
    <col min="7167" max="7167" width="11.42578125" style="4" customWidth="1"/>
    <col min="7168" max="7170" width="9.140625" style="4"/>
    <col min="7171" max="7171" width="21.42578125" style="4" customWidth="1"/>
    <col min="7172" max="7174" width="26.42578125" style="4" customWidth="1"/>
    <col min="7175" max="7175" width="15" style="4" customWidth="1"/>
    <col min="7176" max="7176" width="9.140625" style="4"/>
    <col min="7177" max="7177" width="21.42578125" style="4" customWidth="1"/>
    <col min="7178" max="7180" width="26.42578125" style="4" customWidth="1"/>
    <col min="7181" max="7181" width="15" style="4" customWidth="1"/>
    <col min="7182" max="7417" width="9.140625" style="4"/>
    <col min="7418" max="7418" width="17.7109375" style="4" customWidth="1"/>
    <col min="7419" max="7420" width="15" style="4" customWidth="1"/>
    <col min="7421" max="7421" width="13.7109375" style="4" customWidth="1"/>
    <col min="7422" max="7422" width="12.28515625" style="4" customWidth="1"/>
    <col min="7423" max="7423" width="11.42578125" style="4" customWidth="1"/>
    <col min="7424" max="7426" width="9.140625" style="4"/>
    <col min="7427" max="7427" width="21.42578125" style="4" customWidth="1"/>
    <col min="7428" max="7430" width="26.42578125" style="4" customWidth="1"/>
    <col min="7431" max="7431" width="15" style="4" customWidth="1"/>
    <col min="7432" max="7432" width="9.140625" style="4"/>
    <col min="7433" max="7433" width="21.42578125" style="4" customWidth="1"/>
    <col min="7434" max="7436" width="26.42578125" style="4" customWidth="1"/>
    <col min="7437" max="7437" width="15" style="4" customWidth="1"/>
    <col min="7438" max="7673" width="9.140625" style="4"/>
    <col min="7674" max="7674" width="17.7109375" style="4" customWidth="1"/>
    <col min="7675" max="7676" width="15" style="4" customWidth="1"/>
    <col min="7677" max="7677" width="13.7109375" style="4" customWidth="1"/>
    <col min="7678" max="7678" width="12.28515625" style="4" customWidth="1"/>
    <col min="7679" max="7679" width="11.42578125" style="4" customWidth="1"/>
    <col min="7680" max="7682" width="9.140625" style="4"/>
    <col min="7683" max="7683" width="21.42578125" style="4" customWidth="1"/>
    <col min="7684" max="7686" width="26.42578125" style="4" customWidth="1"/>
    <col min="7687" max="7687" width="15" style="4" customWidth="1"/>
    <col min="7688" max="7688" width="9.140625" style="4"/>
    <col min="7689" max="7689" width="21.42578125" style="4" customWidth="1"/>
    <col min="7690" max="7692" width="26.42578125" style="4" customWidth="1"/>
    <col min="7693" max="7693" width="15" style="4" customWidth="1"/>
    <col min="7694" max="7929" width="9.140625" style="4"/>
    <col min="7930" max="7930" width="17.7109375" style="4" customWidth="1"/>
    <col min="7931" max="7932" width="15" style="4" customWidth="1"/>
    <col min="7933" max="7933" width="13.7109375" style="4" customWidth="1"/>
    <col min="7934" max="7934" width="12.28515625" style="4" customWidth="1"/>
    <col min="7935" max="7935" width="11.42578125" style="4" customWidth="1"/>
    <col min="7936" max="7938" width="9.140625" style="4"/>
    <col min="7939" max="7939" width="21.42578125" style="4" customWidth="1"/>
    <col min="7940" max="7942" width="26.42578125" style="4" customWidth="1"/>
    <col min="7943" max="7943" width="15" style="4" customWidth="1"/>
    <col min="7944" max="7944" width="9.140625" style="4"/>
    <col min="7945" max="7945" width="21.42578125" style="4" customWidth="1"/>
    <col min="7946" max="7948" width="26.42578125" style="4" customWidth="1"/>
    <col min="7949" max="7949" width="15" style="4" customWidth="1"/>
    <col min="7950" max="8185" width="9.140625" style="4"/>
    <col min="8186" max="8186" width="17.7109375" style="4" customWidth="1"/>
    <col min="8187" max="8188" width="15" style="4" customWidth="1"/>
    <col min="8189" max="8189" width="13.7109375" style="4" customWidth="1"/>
    <col min="8190" max="8190" width="12.28515625" style="4" customWidth="1"/>
    <col min="8191" max="8191" width="11.42578125" style="4" customWidth="1"/>
    <col min="8192" max="8194" width="9.140625" style="4"/>
    <col min="8195" max="8195" width="21.42578125" style="4" customWidth="1"/>
    <col min="8196" max="8198" width="26.42578125" style="4" customWidth="1"/>
    <col min="8199" max="8199" width="15" style="4" customWidth="1"/>
    <col min="8200" max="8200" width="9.140625" style="4"/>
    <col min="8201" max="8201" width="21.42578125" style="4" customWidth="1"/>
    <col min="8202" max="8204" width="26.42578125" style="4" customWidth="1"/>
    <col min="8205" max="8205" width="15" style="4" customWidth="1"/>
    <col min="8206" max="8441" width="9.140625" style="4"/>
    <col min="8442" max="8442" width="17.7109375" style="4" customWidth="1"/>
    <col min="8443" max="8444" width="15" style="4" customWidth="1"/>
    <col min="8445" max="8445" width="13.7109375" style="4" customWidth="1"/>
    <col min="8446" max="8446" width="12.28515625" style="4" customWidth="1"/>
    <col min="8447" max="8447" width="11.42578125" style="4" customWidth="1"/>
    <col min="8448" max="8450" width="9.140625" style="4"/>
    <col min="8451" max="8451" width="21.42578125" style="4" customWidth="1"/>
    <col min="8452" max="8454" width="26.42578125" style="4" customWidth="1"/>
    <col min="8455" max="8455" width="15" style="4" customWidth="1"/>
    <col min="8456" max="8456" width="9.140625" style="4"/>
    <col min="8457" max="8457" width="21.42578125" style="4" customWidth="1"/>
    <col min="8458" max="8460" width="26.42578125" style="4" customWidth="1"/>
    <col min="8461" max="8461" width="15" style="4" customWidth="1"/>
    <col min="8462" max="8697" width="9.140625" style="4"/>
    <col min="8698" max="8698" width="17.7109375" style="4" customWidth="1"/>
    <col min="8699" max="8700" width="15" style="4" customWidth="1"/>
    <col min="8701" max="8701" width="13.7109375" style="4" customWidth="1"/>
    <col min="8702" max="8702" width="12.28515625" style="4" customWidth="1"/>
    <col min="8703" max="8703" width="11.42578125" style="4" customWidth="1"/>
    <col min="8704" max="8706" width="9.140625" style="4"/>
    <col min="8707" max="8707" width="21.42578125" style="4" customWidth="1"/>
    <col min="8708" max="8710" width="26.42578125" style="4" customWidth="1"/>
    <col min="8711" max="8711" width="15" style="4" customWidth="1"/>
    <col min="8712" max="8712" width="9.140625" style="4"/>
    <col min="8713" max="8713" width="21.42578125" style="4" customWidth="1"/>
    <col min="8714" max="8716" width="26.42578125" style="4" customWidth="1"/>
    <col min="8717" max="8717" width="15" style="4" customWidth="1"/>
    <col min="8718" max="8953" width="9.140625" style="4"/>
    <col min="8954" max="8954" width="17.7109375" style="4" customWidth="1"/>
    <col min="8955" max="8956" width="15" style="4" customWidth="1"/>
    <col min="8957" max="8957" width="13.7109375" style="4" customWidth="1"/>
    <col min="8958" max="8958" width="12.28515625" style="4" customWidth="1"/>
    <col min="8959" max="8959" width="11.42578125" style="4" customWidth="1"/>
    <col min="8960" max="8962" width="9.140625" style="4"/>
    <col min="8963" max="8963" width="21.42578125" style="4" customWidth="1"/>
    <col min="8964" max="8966" width="26.42578125" style="4" customWidth="1"/>
    <col min="8967" max="8967" width="15" style="4" customWidth="1"/>
    <col min="8968" max="8968" width="9.140625" style="4"/>
    <col min="8969" max="8969" width="21.42578125" style="4" customWidth="1"/>
    <col min="8970" max="8972" width="26.42578125" style="4" customWidth="1"/>
    <col min="8973" max="8973" width="15" style="4" customWidth="1"/>
    <col min="8974" max="9209" width="9.140625" style="4"/>
    <col min="9210" max="9210" width="17.7109375" style="4" customWidth="1"/>
    <col min="9211" max="9212" width="15" style="4" customWidth="1"/>
    <col min="9213" max="9213" width="13.7109375" style="4" customWidth="1"/>
    <col min="9214" max="9214" width="12.28515625" style="4" customWidth="1"/>
    <col min="9215" max="9215" width="11.42578125" style="4" customWidth="1"/>
    <col min="9216" max="9218" width="9.140625" style="4"/>
    <col min="9219" max="9219" width="21.42578125" style="4" customWidth="1"/>
    <col min="9220" max="9222" width="26.42578125" style="4" customWidth="1"/>
    <col min="9223" max="9223" width="15" style="4" customWidth="1"/>
    <col min="9224" max="9224" width="9.140625" style="4"/>
    <col min="9225" max="9225" width="21.42578125" style="4" customWidth="1"/>
    <col min="9226" max="9228" width="26.42578125" style="4" customWidth="1"/>
    <col min="9229" max="9229" width="15" style="4" customWidth="1"/>
    <col min="9230" max="9465" width="9.140625" style="4"/>
    <col min="9466" max="9466" width="17.7109375" style="4" customWidth="1"/>
    <col min="9467" max="9468" width="15" style="4" customWidth="1"/>
    <col min="9469" max="9469" width="13.7109375" style="4" customWidth="1"/>
    <col min="9470" max="9470" width="12.28515625" style="4" customWidth="1"/>
    <col min="9471" max="9471" width="11.42578125" style="4" customWidth="1"/>
    <col min="9472" max="9474" width="9.140625" style="4"/>
    <col min="9475" max="9475" width="21.42578125" style="4" customWidth="1"/>
    <col min="9476" max="9478" width="26.42578125" style="4" customWidth="1"/>
    <col min="9479" max="9479" width="15" style="4" customWidth="1"/>
    <col min="9480" max="9480" width="9.140625" style="4"/>
    <col min="9481" max="9481" width="21.42578125" style="4" customWidth="1"/>
    <col min="9482" max="9484" width="26.42578125" style="4" customWidth="1"/>
    <col min="9485" max="9485" width="15" style="4" customWidth="1"/>
    <col min="9486" max="9721" width="9.140625" style="4"/>
    <col min="9722" max="9722" width="17.7109375" style="4" customWidth="1"/>
    <col min="9723" max="9724" width="15" style="4" customWidth="1"/>
    <col min="9725" max="9725" width="13.7109375" style="4" customWidth="1"/>
    <col min="9726" max="9726" width="12.28515625" style="4" customWidth="1"/>
    <col min="9727" max="9727" width="11.42578125" style="4" customWidth="1"/>
    <col min="9728" max="9730" width="9.140625" style="4"/>
    <col min="9731" max="9731" width="21.42578125" style="4" customWidth="1"/>
    <col min="9732" max="9734" width="26.42578125" style="4" customWidth="1"/>
    <col min="9735" max="9735" width="15" style="4" customWidth="1"/>
    <col min="9736" max="9736" width="9.140625" style="4"/>
    <col min="9737" max="9737" width="21.42578125" style="4" customWidth="1"/>
    <col min="9738" max="9740" width="26.42578125" style="4" customWidth="1"/>
    <col min="9741" max="9741" width="15" style="4" customWidth="1"/>
    <col min="9742" max="9977" width="9.140625" style="4"/>
    <col min="9978" max="9978" width="17.7109375" style="4" customWidth="1"/>
    <col min="9979" max="9980" width="15" style="4" customWidth="1"/>
    <col min="9981" max="9981" width="13.7109375" style="4" customWidth="1"/>
    <col min="9982" max="9982" width="12.28515625" style="4" customWidth="1"/>
    <col min="9983" max="9983" width="11.42578125" style="4" customWidth="1"/>
    <col min="9984" max="9986" width="9.140625" style="4"/>
    <col min="9987" max="9987" width="21.42578125" style="4" customWidth="1"/>
    <col min="9988" max="9990" width="26.42578125" style="4" customWidth="1"/>
    <col min="9991" max="9991" width="15" style="4" customWidth="1"/>
    <col min="9992" max="9992" width="9.140625" style="4"/>
    <col min="9993" max="9993" width="21.42578125" style="4" customWidth="1"/>
    <col min="9994" max="9996" width="26.42578125" style="4" customWidth="1"/>
    <col min="9997" max="9997" width="15" style="4" customWidth="1"/>
    <col min="9998" max="10233" width="9.140625" style="4"/>
    <col min="10234" max="10234" width="17.7109375" style="4" customWidth="1"/>
    <col min="10235" max="10236" width="15" style="4" customWidth="1"/>
    <col min="10237" max="10237" width="13.7109375" style="4" customWidth="1"/>
    <col min="10238" max="10238" width="12.28515625" style="4" customWidth="1"/>
    <col min="10239" max="10239" width="11.42578125" style="4" customWidth="1"/>
    <col min="10240" max="10242" width="9.140625" style="4"/>
    <col min="10243" max="10243" width="21.42578125" style="4" customWidth="1"/>
    <col min="10244" max="10246" width="26.42578125" style="4" customWidth="1"/>
    <col min="10247" max="10247" width="15" style="4" customWidth="1"/>
    <col min="10248" max="10248" width="9.140625" style="4"/>
    <col min="10249" max="10249" width="21.42578125" style="4" customWidth="1"/>
    <col min="10250" max="10252" width="26.42578125" style="4" customWidth="1"/>
    <col min="10253" max="10253" width="15" style="4" customWidth="1"/>
    <col min="10254" max="10489" width="9.140625" style="4"/>
    <col min="10490" max="10490" width="17.7109375" style="4" customWidth="1"/>
    <col min="10491" max="10492" width="15" style="4" customWidth="1"/>
    <col min="10493" max="10493" width="13.7109375" style="4" customWidth="1"/>
    <col min="10494" max="10494" width="12.28515625" style="4" customWidth="1"/>
    <col min="10495" max="10495" width="11.42578125" style="4" customWidth="1"/>
    <col min="10496" max="10498" width="9.140625" style="4"/>
    <col min="10499" max="10499" width="21.42578125" style="4" customWidth="1"/>
    <col min="10500" max="10502" width="26.42578125" style="4" customWidth="1"/>
    <col min="10503" max="10503" width="15" style="4" customWidth="1"/>
    <col min="10504" max="10504" width="9.140625" style="4"/>
    <col min="10505" max="10505" width="21.42578125" style="4" customWidth="1"/>
    <col min="10506" max="10508" width="26.42578125" style="4" customWidth="1"/>
    <col min="10509" max="10509" width="15" style="4" customWidth="1"/>
    <col min="10510" max="10745" width="9.140625" style="4"/>
    <col min="10746" max="10746" width="17.7109375" style="4" customWidth="1"/>
    <col min="10747" max="10748" width="15" style="4" customWidth="1"/>
    <col min="10749" max="10749" width="13.7109375" style="4" customWidth="1"/>
    <col min="10750" max="10750" width="12.28515625" style="4" customWidth="1"/>
    <col min="10751" max="10751" width="11.42578125" style="4" customWidth="1"/>
    <col min="10752" max="10754" width="9.140625" style="4"/>
    <col min="10755" max="10755" width="21.42578125" style="4" customWidth="1"/>
    <col min="10756" max="10758" width="26.42578125" style="4" customWidth="1"/>
    <col min="10759" max="10759" width="15" style="4" customWidth="1"/>
    <col min="10760" max="10760" width="9.140625" style="4"/>
    <col min="10761" max="10761" width="21.42578125" style="4" customWidth="1"/>
    <col min="10762" max="10764" width="26.42578125" style="4" customWidth="1"/>
    <col min="10765" max="10765" width="15" style="4" customWidth="1"/>
    <col min="10766" max="11001" width="9.140625" style="4"/>
    <col min="11002" max="11002" width="17.7109375" style="4" customWidth="1"/>
    <col min="11003" max="11004" width="15" style="4" customWidth="1"/>
    <col min="11005" max="11005" width="13.7109375" style="4" customWidth="1"/>
    <col min="11006" max="11006" width="12.28515625" style="4" customWidth="1"/>
    <col min="11007" max="11007" width="11.42578125" style="4" customWidth="1"/>
    <col min="11008" max="11010" width="9.140625" style="4"/>
    <col min="11011" max="11011" width="21.42578125" style="4" customWidth="1"/>
    <col min="11012" max="11014" width="26.42578125" style="4" customWidth="1"/>
    <col min="11015" max="11015" width="15" style="4" customWidth="1"/>
    <col min="11016" max="11016" width="9.140625" style="4"/>
    <col min="11017" max="11017" width="21.42578125" style="4" customWidth="1"/>
    <col min="11018" max="11020" width="26.42578125" style="4" customWidth="1"/>
    <col min="11021" max="11021" width="15" style="4" customWidth="1"/>
    <col min="11022" max="11257" width="9.140625" style="4"/>
    <col min="11258" max="11258" width="17.7109375" style="4" customWidth="1"/>
    <col min="11259" max="11260" width="15" style="4" customWidth="1"/>
    <col min="11261" max="11261" width="13.7109375" style="4" customWidth="1"/>
    <col min="11262" max="11262" width="12.28515625" style="4" customWidth="1"/>
    <col min="11263" max="11263" width="11.42578125" style="4" customWidth="1"/>
    <col min="11264" max="11266" width="9.140625" style="4"/>
    <col min="11267" max="11267" width="21.42578125" style="4" customWidth="1"/>
    <col min="11268" max="11270" width="26.42578125" style="4" customWidth="1"/>
    <col min="11271" max="11271" width="15" style="4" customWidth="1"/>
    <col min="11272" max="11272" width="9.140625" style="4"/>
    <col min="11273" max="11273" width="21.42578125" style="4" customWidth="1"/>
    <col min="11274" max="11276" width="26.42578125" style="4" customWidth="1"/>
    <col min="11277" max="11277" width="15" style="4" customWidth="1"/>
    <col min="11278" max="11513" width="9.140625" style="4"/>
    <col min="11514" max="11514" width="17.7109375" style="4" customWidth="1"/>
    <col min="11515" max="11516" width="15" style="4" customWidth="1"/>
    <col min="11517" max="11517" width="13.7109375" style="4" customWidth="1"/>
    <col min="11518" max="11518" width="12.28515625" style="4" customWidth="1"/>
    <col min="11519" max="11519" width="11.42578125" style="4" customWidth="1"/>
    <col min="11520" max="11522" width="9.140625" style="4"/>
    <col min="11523" max="11523" width="21.42578125" style="4" customWidth="1"/>
    <col min="11524" max="11526" width="26.42578125" style="4" customWidth="1"/>
    <col min="11527" max="11527" width="15" style="4" customWidth="1"/>
    <col min="11528" max="11528" width="9.140625" style="4"/>
    <col min="11529" max="11529" width="21.42578125" style="4" customWidth="1"/>
    <col min="11530" max="11532" width="26.42578125" style="4" customWidth="1"/>
    <col min="11533" max="11533" width="15" style="4" customWidth="1"/>
    <col min="11534" max="11769" width="9.140625" style="4"/>
    <col min="11770" max="11770" width="17.7109375" style="4" customWidth="1"/>
    <col min="11771" max="11772" width="15" style="4" customWidth="1"/>
    <col min="11773" max="11773" width="13.7109375" style="4" customWidth="1"/>
    <col min="11774" max="11774" width="12.28515625" style="4" customWidth="1"/>
    <col min="11775" max="11775" width="11.42578125" style="4" customWidth="1"/>
    <col min="11776" max="11778" width="9.140625" style="4"/>
    <col min="11779" max="11779" width="21.42578125" style="4" customWidth="1"/>
    <col min="11780" max="11782" width="26.42578125" style="4" customWidth="1"/>
    <col min="11783" max="11783" width="15" style="4" customWidth="1"/>
    <col min="11784" max="11784" width="9.140625" style="4"/>
    <col min="11785" max="11785" width="21.42578125" style="4" customWidth="1"/>
    <col min="11786" max="11788" width="26.42578125" style="4" customWidth="1"/>
    <col min="11789" max="11789" width="15" style="4" customWidth="1"/>
    <col min="11790" max="12025" width="9.140625" style="4"/>
    <col min="12026" max="12026" width="17.7109375" style="4" customWidth="1"/>
    <col min="12027" max="12028" width="15" style="4" customWidth="1"/>
    <col min="12029" max="12029" width="13.7109375" style="4" customWidth="1"/>
    <col min="12030" max="12030" width="12.28515625" style="4" customWidth="1"/>
    <col min="12031" max="12031" width="11.42578125" style="4" customWidth="1"/>
    <col min="12032" max="12034" width="9.140625" style="4"/>
    <col min="12035" max="12035" width="21.42578125" style="4" customWidth="1"/>
    <col min="12036" max="12038" width="26.42578125" style="4" customWidth="1"/>
    <col min="12039" max="12039" width="15" style="4" customWidth="1"/>
    <col min="12040" max="12040" width="9.140625" style="4"/>
    <col min="12041" max="12041" width="21.42578125" style="4" customWidth="1"/>
    <col min="12042" max="12044" width="26.42578125" style="4" customWidth="1"/>
    <col min="12045" max="12045" width="15" style="4" customWidth="1"/>
    <col min="12046" max="12281" width="9.140625" style="4"/>
    <col min="12282" max="12282" width="17.7109375" style="4" customWidth="1"/>
    <col min="12283" max="12284" width="15" style="4" customWidth="1"/>
    <col min="12285" max="12285" width="13.7109375" style="4" customWidth="1"/>
    <col min="12286" max="12286" width="12.28515625" style="4" customWidth="1"/>
    <col min="12287" max="12287" width="11.42578125" style="4" customWidth="1"/>
    <col min="12288" max="12290" width="9.140625" style="4"/>
    <col min="12291" max="12291" width="21.42578125" style="4" customWidth="1"/>
    <col min="12292" max="12294" width="26.42578125" style="4" customWidth="1"/>
    <col min="12295" max="12295" width="15" style="4" customWidth="1"/>
    <col min="12296" max="12296" width="9.140625" style="4"/>
    <col min="12297" max="12297" width="21.42578125" style="4" customWidth="1"/>
    <col min="12298" max="12300" width="26.42578125" style="4" customWidth="1"/>
    <col min="12301" max="12301" width="15" style="4" customWidth="1"/>
    <col min="12302" max="12537" width="9.140625" style="4"/>
    <col min="12538" max="12538" width="17.7109375" style="4" customWidth="1"/>
    <col min="12539" max="12540" width="15" style="4" customWidth="1"/>
    <col min="12541" max="12541" width="13.7109375" style="4" customWidth="1"/>
    <col min="12542" max="12542" width="12.28515625" style="4" customWidth="1"/>
    <col min="12543" max="12543" width="11.42578125" style="4" customWidth="1"/>
    <col min="12544" max="12546" width="9.140625" style="4"/>
    <col min="12547" max="12547" width="21.42578125" style="4" customWidth="1"/>
    <col min="12548" max="12550" width="26.42578125" style="4" customWidth="1"/>
    <col min="12551" max="12551" width="15" style="4" customWidth="1"/>
    <col min="12552" max="12552" width="9.140625" style="4"/>
    <col min="12553" max="12553" width="21.42578125" style="4" customWidth="1"/>
    <col min="12554" max="12556" width="26.42578125" style="4" customWidth="1"/>
    <col min="12557" max="12557" width="15" style="4" customWidth="1"/>
    <col min="12558" max="12793" width="9.140625" style="4"/>
    <col min="12794" max="12794" width="17.7109375" style="4" customWidth="1"/>
    <col min="12795" max="12796" width="15" style="4" customWidth="1"/>
    <col min="12797" max="12797" width="13.7109375" style="4" customWidth="1"/>
    <col min="12798" max="12798" width="12.28515625" style="4" customWidth="1"/>
    <col min="12799" max="12799" width="11.42578125" style="4" customWidth="1"/>
    <col min="12800" max="12802" width="9.140625" style="4"/>
    <col min="12803" max="12803" width="21.42578125" style="4" customWidth="1"/>
    <col min="12804" max="12806" width="26.42578125" style="4" customWidth="1"/>
    <col min="12807" max="12807" width="15" style="4" customWidth="1"/>
    <col min="12808" max="12808" width="9.140625" style="4"/>
    <col min="12809" max="12809" width="21.42578125" style="4" customWidth="1"/>
    <col min="12810" max="12812" width="26.42578125" style="4" customWidth="1"/>
    <col min="12813" max="12813" width="15" style="4" customWidth="1"/>
    <col min="12814" max="13049" width="9.140625" style="4"/>
    <col min="13050" max="13050" width="17.7109375" style="4" customWidth="1"/>
    <col min="13051" max="13052" width="15" style="4" customWidth="1"/>
    <col min="13053" max="13053" width="13.7109375" style="4" customWidth="1"/>
    <col min="13054" max="13054" width="12.28515625" style="4" customWidth="1"/>
    <col min="13055" max="13055" width="11.42578125" style="4" customWidth="1"/>
    <col min="13056" max="13058" width="9.140625" style="4"/>
    <col min="13059" max="13059" width="21.42578125" style="4" customWidth="1"/>
    <col min="13060" max="13062" width="26.42578125" style="4" customWidth="1"/>
    <col min="13063" max="13063" width="15" style="4" customWidth="1"/>
    <col min="13064" max="13064" width="9.140625" style="4"/>
    <col min="13065" max="13065" width="21.42578125" style="4" customWidth="1"/>
    <col min="13066" max="13068" width="26.42578125" style="4" customWidth="1"/>
    <col min="13069" max="13069" width="15" style="4" customWidth="1"/>
    <col min="13070" max="13305" width="9.140625" style="4"/>
    <col min="13306" max="13306" width="17.7109375" style="4" customWidth="1"/>
    <col min="13307" max="13308" width="15" style="4" customWidth="1"/>
    <col min="13309" max="13309" width="13.7109375" style="4" customWidth="1"/>
    <col min="13310" max="13310" width="12.28515625" style="4" customWidth="1"/>
    <col min="13311" max="13311" width="11.42578125" style="4" customWidth="1"/>
    <col min="13312" max="13314" width="9.140625" style="4"/>
    <col min="13315" max="13315" width="21.42578125" style="4" customWidth="1"/>
    <col min="13316" max="13318" width="26.42578125" style="4" customWidth="1"/>
    <col min="13319" max="13319" width="15" style="4" customWidth="1"/>
    <col min="13320" max="13320" width="9.140625" style="4"/>
    <col min="13321" max="13321" width="21.42578125" style="4" customWidth="1"/>
    <col min="13322" max="13324" width="26.42578125" style="4" customWidth="1"/>
    <col min="13325" max="13325" width="15" style="4" customWidth="1"/>
    <col min="13326" max="13561" width="9.140625" style="4"/>
    <col min="13562" max="13562" width="17.7109375" style="4" customWidth="1"/>
    <col min="13563" max="13564" width="15" style="4" customWidth="1"/>
    <col min="13565" max="13565" width="13.7109375" style="4" customWidth="1"/>
    <col min="13566" max="13566" width="12.28515625" style="4" customWidth="1"/>
    <col min="13567" max="13567" width="11.42578125" style="4" customWidth="1"/>
    <col min="13568" max="13570" width="9.140625" style="4"/>
    <col min="13571" max="13571" width="21.42578125" style="4" customWidth="1"/>
    <col min="13572" max="13574" width="26.42578125" style="4" customWidth="1"/>
    <col min="13575" max="13575" width="15" style="4" customWidth="1"/>
    <col min="13576" max="13576" width="9.140625" style="4"/>
    <col min="13577" max="13577" width="21.42578125" style="4" customWidth="1"/>
    <col min="13578" max="13580" width="26.42578125" style="4" customWidth="1"/>
    <col min="13581" max="13581" width="15" style="4" customWidth="1"/>
    <col min="13582" max="13817" width="9.140625" style="4"/>
    <col min="13818" max="13818" width="17.7109375" style="4" customWidth="1"/>
    <col min="13819" max="13820" width="15" style="4" customWidth="1"/>
    <col min="13821" max="13821" width="13.7109375" style="4" customWidth="1"/>
    <col min="13822" max="13822" width="12.28515625" style="4" customWidth="1"/>
    <col min="13823" max="13823" width="11.42578125" style="4" customWidth="1"/>
    <col min="13824" max="13826" width="9.140625" style="4"/>
    <col min="13827" max="13827" width="21.42578125" style="4" customWidth="1"/>
    <col min="13828" max="13830" width="26.42578125" style="4" customWidth="1"/>
    <col min="13831" max="13831" width="15" style="4" customWidth="1"/>
    <col min="13832" max="13832" width="9.140625" style="4"/>
    <col min="13833" max="13833" width="21.42578125" style="4" customWidth="1"/>
    <col min="13834" max="13836" width="26.42578125" style="4" customWidth="1"/>
    <col min="13837" max="13837" width="15" style="4" customWidth="1"/>
    <col min="13838" max="14073" width="9.140625" style="4"/>
    <col min="14074" max="14074" width="17.7109375" style="4" customWidth="1"/>
    <col min="14075" max="14076" width="15" style="4" customWidth="1"/>
    <col min="14077" max="14077" width="13.7109375" style="4" customWidth="1"/>
    <col min="14078" max="14078" width="12.28515625" style="4" customWidth="1"/>
    <col min="14079" max="14079" width="11.42578125" style="4" customWidth="1"/>
    <col min="14080" max="14082" width="9.140625" style="4"/>
    <col min="14083" max="14083" width="21.42578125" style="4" customWidth="1"/>
    <col min="14084" max="14086" width="26.42578125" style="4" customWidth="1"/>
    <col min="14087" max="14087" width="15" style="4" customWidth="1"/>
    <col min="14088" max="14088" width="9.140625" style="4"/>
    <col min="14089" max="14089" width="21.42578125" style="4" customWidth="1"/>
    <col min="14090" max="14092" width="26.42578125" style="4" customWidth="1"/>
    <col min="14093" max="14093" width="15" style="4" customWidth="1"/>
    <col min="14094" max="14329" width="9.140625" style="4"/>
    <col min="14330" max="14330" width="17.7109375" style="4" customWidth="1"/>
    <col min="14331" max="14332" width="15" style="4" customWidth="1"/>
    <col min="14333" max="14333" width="13.7109375" style="4" customWidth="1"/>
    <col min="14334" max="14334" width="12.28515625" style="4" customWidth="1"/>
    <col min="14335" max="14335" width="11.42578125" style="4" customWidth="1"/>
    <col min="14336" max="14338" width="9.140625" style="4"/>
    <col min="14339" max="14339" width="21.42578125" style="4" customWidth="1"/>
    <col min="14340" max="14342" width="26.42578125" style="4" customWidth="1"/>
    <col min="14343" max="14343" width="15" style="4" customWidth="1"/>
    <col min="14344" max="14344" width="9.140625" style="4"/>
    <col min="14345" max="14345" width="21.42578125" style="4" customWidth="1"/>
    <col min="14346" max="14348" width="26.42578125" style="4" customWidth="1"/>
    <col min="14349" max="14349" width="15" style="4" customWidth="1"/>
    <col min="14350" max="14585" width="9.140625" style="4"/>
    <col min="14586" max="14586" width="17.7109375" style="4" customWidth="1"/>
    <col min="14587" max="14588" width="15" style="4" customWidth="1"/>
    <col min="14589" max="14589" width="13.7109375" style="4" customWidth="1"/>
    <col min="14590" max="14590" width="12.28515625" style="4" customWidth="1"/>
    <col min="14591" max="14591" width="11.42578125" style="4" customWidth="1"/>
    <col min="14592" max="14594" width="9.140625" style="4"/>
    <col min="14595" max="14595" width="21.42578125" style="4" customWidth="1"/>
    <col min="14596" max="14598" width="26.42578125" style="4" customWidth="1"/>
    <col min="14599" max="14599" width="15" style="4" customWidth="1"/>
    <col min="14600" max="14600" width="9.140625" style="4"/>
    <col min="14601" max="14601" width="21.42578125" style="4" customWidth="1"/>
    <col min="14602" max="14604" width="26.42578125" style="4" customWidth="1"/>
    <col min="14605" max="14605" width="15" style="4" customWidth="1"/>
    <col min="14606" max="14841" width="9.140625" style="4"/>
    <col min="14842" max="14842" width="17.7109375" style="4" customWidth="1"/>
    <col min="14843" max="14844" width="15" style="4" customWidth="1"/>
    <col min="14845" max="14845" width="13.7109375" style="4" customWidth="1"/>
    <col min="14846" max="14846" width="12.28515625" style="4" customWidth="1"/>
    <col min="14847" max="14847" width="11.42578125" style="4" customWidth="1"/>
    <col min="14848" max="14850" width="9.140625" style="4"/>
    <col min="14851" max="14851" width="21.42578125" style="4" customWidth="1"/>
    <col min="14852" max="14854" width="26.42578125" style="4" customWidth="1"/>
    <col min="14855" max="14855" width="15" style="4" customWidth="1"/>
    <col min="14856" max="14856" width="9.140625" style="4"/>
    <col min="14857" max="14857" width="21.42578125" style="4" customWidth="1"/>
    <col min="14858" max="14860" width="26.42578125" style="4" customWidth="1"/>
    <col min="14861" max="14861" width="15" style="4" customWidth="1"/>
    <col min="14862" max="15097" width="9.140625" style="4"/>
    <col min="15098" max="15098" width="17.7109375" style="4" customWidth="1"/>
    <col min="15099" max="15100" width="15" style="4" customWidth="1"/>
    <col min="15101" max="15101" width="13.7109375" style="4" customWidth="1"/>
    <col min="15102" max="15102" width="12.28515625" style="4" customWidth="1"/>
    <col min="15103" max="15103" width="11.42578125" style="4" customWidth="1"/>
    <col min="15104" max="15106" width="9.140625" style="4"/>
    <col min="15107" max="15107" width="21.42578125" style="4" customWidth="1"/>
    <col min="15108" max="15110" width="26.42578125" style="4" customWidth="1"/>
    <col min="15111" max="15111" width="15" style="4" customWidth="1"/>
    <col min="15112" max="15112" width="9.140625" style="4"/>
    <col min="15113" max="15113" width="21.42578125" style="4" customWidth="1"/>
    <col min="15114" max="15116" width="26.42578125" style="4" customWidth="1"/>
    <col min="15117" max="15117" width="15" style="4" customWidth="1"/>
    <col min="15118" max="15353" width="9.140625" style="4"/>
    <col min="15354" max="15354" width="17.7109375" style="4" customWidth="1"/>
    <col min="15355" max="15356" width="15" style="4" customWidth="1"/>
    <col min="15357" max="15357" width="13.7109375" style="4" customWidth="1"/>
    <col min="15358" max="15358" width="12.28515625" style="4" customWidth="1"/>
    <col min="15359" max="15359" width="11.42578125" style="4" customWidth="1"/>
    <col min="15360" max="15362" width="9.140625" style="4"/>
    <col min="15363" max="15363" width="21.42578125" style="4" customWidth="1"/>
    <col min="15364" max="15366" width="26.42578125" style="4" customWidth="1"/>
    <col min="15367" max="15367" width="15" style="4" customWidth="1"/>
    <col min="15368" max="15368" width="9.140625" style="4"/>
    <col min="15369" max="15369" width="21.42578125" style="4" customWidth="1"/>
    <col min="15370" max="15372" width="26.42578125" style="4" customWidth="1"/>
    <col min="15373" max="15373" width="15" style="4" customWidth="1"/>
    <col min="15374" max="15609" width="9.140625" style="4"/>
    <col min="15610" max="15610" width="17.7109375" style="4" customWidth="1"/>
    <col min="15611" max="15612" width="15" style="4" customWidth="1"/>
    <col min="15613" max="15613" width="13.7109375" style="4" customWidth="1"/>
    <col min="15614" max="15614" width="12.28515625" style="4" customWidth="1"/>
    <col min="15615" max="15615" width="11.42578125" style="4" customWidth="1"/>
    <col min="15616" max="15618" width="9.140625" style="4"/>
    <col min="15619" max="15619" width="21.42578125" style="4" customWidth="1"/>
    <col min="15620" max="15622" width="26.42578125" style="4" customWidth="1"/>
    <col min="15623" max="15623" width="15" style="4" customWidth="1"/>
    <col min="15624" max="15624" width="9.140625" style="4"/>
    <col min="15625" max="15625" width="21.42578125" style="4" customWidth="1"/>
    <col min="15626" max="15628" width="26.42578125" style="4" customWidth="1"/>
    <col min="15629" max="15629" width="15" style="4" customWidth="1"/>
    <col min="15630" max="15865" width="9.140625" style="4"/>
    <col min="15866" max="15866" width="17.7109375" style="4" customWidth="1"/>
    <col min="15867" max="15868" width="15" style="4" customWidth="1"/>
    <col min="15869" max="15869" width="13.7109375" style="4" customWidth="1"/>
    <col min="15870" max="15870" width="12.28515625" style="4" customWidth="1"/>
    <col min="15871" max="15871" width="11.42578125" style="4" customWidth="1"/>
    <col min="15872" max="15874" width="9.140625" style="4"/>
    <col min="15875" max="15875" width="21.42578125" style="4" customWidth="1"/>
    <col min="15876" max="15878" width="26.42578125" style="4" customWidth="1"/>
    <col min="15879" max="15879" width="15" style="4" customWidth="1"/>
    <col min="15880" max="15880" width="9.140625" style="4"/>
    <col min="15881" max="15881" width="21.42578125" style="4" customWidth="1"/>
    <col min="15882" max="15884" width="26.42578125" style="4" customWidth="1"/>
    <col min="15885" max="15885" width="15" style="4" customWidth="1"/>
    <col min="15886" max="16121" width="9.140625" style="4"/>
    <col min="16122" max="16122" width="17.7109375" style="4" customWidth="1"/>
    <col min="16123" max="16124" width="15" style="4" customWidth="1"/>
    <col min="16125" max="16125" width="13.7109375" style="4" customWidth="1"/>
    <col min="16126" max="16126" width="12.28515625" style="4" customWidth="1"/>
    <col min="16127" max="16127" width="11.42578125" style="4" customWidth="1"/>
    <col min="16128" max="16130" width="9.140625" style="4"/>
    <col min="16131" max="16131" width="21.42578125" style="4" customWidth="1"/>
    <col min="16132" max="16134" width="26.42578125" style="4" customWidth="1"/>
    <col min="16135" max="16135" width="15" style="4" customWidth="1"/>
    <col min="16136" max="16136" width="9.140625" style="4"/>
    <col min="16137" max="16137" width="21.42578125" style="4" customWidth="1"/>
    <col min="16138" max="16140" width="26.42578125" style="4" customWidth="1"/>
    <col min="16141" max="16141" width="15" style="4" customWidth="1"/>
    <col min="16142" max="16384" width="9.140625" style="4"/>
  </cols>
  <sheetData>
    <row r="1" spans="1:27" customFormat="1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8" customFormat="1" x14ac:dyDescent="0.25">
      <c r="A2" s="17"/>
      <c r="C2" s="17"/>
      <c r="I2" s="17"/>
      <c r="Q2" s="17"/>
      <c r="W2" s="17"/>
    </row>
    <row r="3" spans="1:27" s="18" customFormat="1" x14ac:dyDescent="0.25">
      <c r="C3" s="17" t="s">
        <v>2</v>
      </c>
      <c r="D3" s="19">
        <v>2.697265E-5</v>
      </c>
      <c r="E3" s="17" t="s">
        <v>34</v>
      </c>
      <c r="F3" s="19">
        <v>2.5449E-5</v>
      </c>
      <c r="G3" s="17" t="s">
        <v>34</v>
      </c>
      <c r="I3" s="17" t="s">
        <v>2</v>
      </c>
      <c r="J3" s="19">
        <v>2.3581750000000002E-5</v>
      </c>
      <c r="K3" s="17" t="s">
        <v>34</v>
      </c>
      <c r="L3" s="19">
        <v>2.697265E-5</v>
      </c>
      <c r="M3" s="17" t="s">
        <v>34</v>
      </c>
      <c r="Q3" s="17" t="s">
        <v>2</v>
      </c>
      <c r="R3" s="19">
        <v>2.6234400000000001E-5</v>
      </c>
      <c r="S3" s="17" t="s">
        <v>34</v>
      </c>
      <c r="T3" s="19">
        <v>2.5916200000000001E-5</v>
      </c>
      <c r="U3" s="17" t="s">
        <v>34</v>
      </c>
      <c r="W3" s="17" t="s">
        <v>2</v>
      </c>
      <c r="X3" s="19">
        <v>2.2536800000000001E-5</v>
      </c>
      <c r="Y3" s="17" t="s">
        <v>34</v>
      </c>
      <c r="Z3" s="19">
        <v>2.23757E-5</v>
      </c>
      <c r="AA3" s="17" t="s">
        <v>34</v>
      </c>
    </row>
    <row r="4" spans="1:27" s="18" customFormat="1" x14ac:dyDescent="0.25">
      <c r="C4" s="12" t="s">
        <v>31</v>
      </c>
      <c r="D4" s="40">
        <v>0.14827756865065653</v>
      </c>
      <c r="E4" s="12" t="s">
        <v>34</v>
      </c>
      <c r="F4" s="40">
        <v>0.1614613949502107</v>
      </c>
      <c r="G4" s="12" t="s">
        <v>34</v>
      </c>
      <c r="H4" s="10"/>
      <c r="I4" s="12" t="s">
        <v>31</v>
      </c>
      <c r="J4" s="40">
        <v>0.13019493035406712</v>
      </c>
      <c r="K4" s="12" t="s">
        <v>34</v>
      </c>
      <c r="L4" s="40">
        <v>0.17094768878239472</v>
      </c>
      <c r="M4" s="12" t="s">
        <v>34</v>
      </c>
      <c r="Q4" s="12" t="s">
        <v>31</v>
      </c>
      <c r="R4" s="45">
        <v>1944.2969700000001</v>
      </c>
      <c r="S4" s="12" t="s">
        <v>34</v>
      </c>
      <c r="T4" s="45">
        <v>1572.8873507359997</v>
      </c>
      <c r="U4" s="12" t="s">
        <v>34</v>
      </c>
      <c r="V4" s="10"/>
      <c r="W4" s="12" t="s">
        <v>31</v>
      </c>
      <c r="X4" s="45">
        <v>1853.7798090239996</v>
      </c>
      <c r="Y4" s="12" t="s">
        <v>34</v>
      </c>
      <c r="Z4" s="45">
        <v>1533.2729143140002</v>
      </c>
      <c r="AA4" s="12" t="s">
        <v>34</v>
      </c>
    </row>
    <row r="5" spans="1:27" s="18" customFormat="1" x14ac:dyDescent="0.25">
      <c r="C5" s="12" t="s">
        <v>32</v>
      </c>
      <c r="D5" s="45">
        <v>601.56346060799979</v>
      </c>
      <c r="E5" s="12" t="s">
        <v>34</v>
      </c>
      <c r="F5" s="45">
        <v>657.99356561999991</v>
      </c>
      <c r="G5" s="12" t="s">
        <v>34</v>
      </c>
      <c r="H5" s="10"/>
      <c r="I5" s="12" t="s">
        <v>32</v>
      </c>
      <c r="J5" s="45">
        <v>617.24570336000011</v>
      </c>
      <c r="K5" s="12" t="s">
        <v>34</v>
      </c>
      <c r="L5" s="45">
        <v>681.53197332800005</v>
      </c>
      <c r="M5" s="12" t="s">
        <v>34</v>
      </c>
      <c r="Q5" s="17"/>
      <c r="R5" s="19"/>
      <c r="S5" s="17"/>
      <c r="T5" s="19"/>
      <c r="U5" s="17"/>
      <c r="W5" s="17"/>
      <c r="X5" s="19"/>
      <c r="Y5" s="17"/>
      <c r="Z5" s="19"/>
      <c r="AA5" s="17"/>
    </row>
    <row r="6" spans="1:27" s="18" customFormat="1" x14ac:dyDescent="0.25">
      <c r="C6" s="12" t="s">
        <v>37</v>
      </c>
      <c r="D6" s="45">
        <v>2716.4350018080004</v>
      </c>
      <c r="E6" s="12" t="s">
        <v>34</v>
      </c>
      <c r="F6" s="45">
        <v>2798.8937444999997</v>
      </c>
      <c r="G6" s="12" t="s">
        <v>34</v>
      </c>
      <c r="H6" s="10"/>
      <c r="I6" s="12" t="s">
        <v>37</v>
      </c>
      <c r="J6" s="45">
        <v>2664.7985909149993</v>
      </c>
      <c r="K6" s="12" t="s">
        <v>34</v>
      </c>
      <c r="L6" s="45">
        <v>3350.0376549919997</v>
      </c>
      <c r="M6" s="12" t="s">
        <v>34</v>
      </c>
      <c r="Q6" s="17"/>
      <c r="R6" s="19"/>
      <c r="S6" s="17"/>
      <c r="T6" s="19"/>
      <c r="U6" s="17"/>
      <c r="W6" s="17"/>
      <c r="X6" s="19"/>
      <c r="Y6" s="17"/>
      <c r="Z6" s="19"/>
      <c r="AA6" s="17"/>
    </row>
    <row r="7" spans="1:27" s="18" customFormat="1" x14ac:dyDescent="0.25">
      <c r="B7" s="20"/>
      <c r="C7" s="17" t="s">
        <v>38</v>
      </c>
      <c r="D7" s="19"/>
      <c r="I7" s="17"/>
      <c r="Q7" s="17"/>
      <c r="R7" s="19"/>
      <c r="W7" s="17"/>
    </row>
    <row r="8" spans="1:27" s="18" customFormat="1" x14ac:dyDescent="0.25">
      <c r="C8" s="17"/>
      <c r="D8" s="20" t="s">
        <v>3</v>
      </c>
      <c r="E8" s="20"/>
      <c r="F8" s="20" t="s">
        <v>4</v>
      </c>
      <c r="I8" s="17"/>
      <c r="J8" s="20" t="s">
        <v>3</v>
      </c>
      <c r="K8" s="20"/>
      <c r="L8" s="20" t="s">
        <v>4</v>
      </c>
      <c r="Q8" s="17" t="s">
        <v>11</v>
      </c>
      <c r="W8" s="17" t="s">
        <v>11</v>
      </c>
    </row>
    <row r="9" spans="1:27" s="18" customFormat="1" x14ac:dyDescent="0.25">
      <c r="C9" s="17"/>
      <c r="D9" s="20" t="s">
        <v>5</v>
      </c>
      <c r="E9" s="20"/>
      <c r="F9" s="20" t="s">
        <v>5</v>
      </c>
      <c r="I9" s="17"/>
      <c r="J9" s="20" t="s">
        <v>5</v>
      </c>
      <c r="K9" s="20"/>
      <c r="L9" s="20" t="s">
        <v>5</v>
      </c>
      <c r="Q9" s="17"/>
      <c r="R9" s="11" t="s">
        <v>3</v>
      </c>
      <c r="S9" s="11"/>
      <c r="T9" s="11" t="s">
        <v>4</v>
      </c>
      <c r="U9" s="55" t="s">
        <v>36</v>
      </c>
      <c r="V9" s="10"/>
      <c r="W9" s="12"/>
      <c r="X9" s="11" t="s">
        <v>3</v>
      </c>
      <c r="Y9" s="11"/>
      <c r="Z9" s="11" t="s">
        <v>4</v>
      </c>
      <c r="AA9" s="55" t="s">
        <v>36</v>
      </c>
    </row>
    <row r="10" spans="1:27" s="18" customFormat="1" x14ac:dyDescent="0.25">
      <c r="C10" s="17"/>
      <c r="D10" s="20" t="s">
        <v>6</v>
      </c>
      <c r="E10" s="11" t="s">
        <v>7</v>
      </c>
      <c r="F10" s="20" t="s">
        <v>6</v>
      </c>
      <c r="G10" s="11" t="s">
        <v>7</v>
      </c>
      <c r="I10" s="17"/>
      <c r="J10" s="20" t="s">
        <v>6</v>
      </c>
      <c r="K10" s="11" t="s">
        <v>7</v>
      </c>
      <c r="L10" s="20" t="s">
        <v>6</v>
      </c>
      <c r="M10" s="11" t="s">
        <v>7</v>
      </c>
      <c r="Q10" s="17"/>
      <c r="R10" s="11" t="s">
        <v>12</v>
      </c>
      <c r="S10" s="55" t="s">
        <v>36</v>
      </c>
      <c r="T10" s="11" t="s">
        <v>12</v>
      </c>
      <c r="U10" s="55"/>
      <c r="V10" s="10"/>
      <c r="W10" s="12"/>
      <c r="X10" s="11" t="s">
        <v>12</v>
      </c>
      <c r="Y10" s="55" t="s">
        <v>36</v>
      </c>
      <c r="Z10" s="11" t="s">
        <v>12</v>
      </c>
      <c r="AA10" s="55"/>
    </row>
    <row r="11" spans="1:27" s="18" customFormat="1" x14ac:dyDescent="0.25">
      <c r="C11" s="17" t="s">
        <v>8</v>
      </c>
      <c r="D11" s="21">
        <v>33174.300000000003</v>
      </c>
      <c r="E11" s="53">
        <v>3.315819776152021E-5</v>
      </c>
      <c r="F11" s="21">
        <v>30880.1</v>
      </c>
      <c r="G11" s="53">
        <v>3.5621646302958868E-5</v>
      </c>
      <c r="I11" s="17" t="s">
        <v>8</v>
      </c>
      <c r="J11" s="21">
        <v>33103.1</v>
      </c>
      <c r="K11" s="53">
        <v>3.3229516268869082E-5</v>
      </c>
      <c r="L11" s="21">
        <v>30896.400000000001</v>
      </c>
      <c r="M11" s="53">
        <v>3.5602853406869412E-5</v>
      </c>
      <c r="Q11" s="20" t="s">
        <v>13</v>
      </c>
      <c r="R11" s="11" t="s">
        <v>6</v>
      </c>
      <c r="S11" s="55"/>
      <c r="T11" s="11" t="s">
        <v>6</v>
      </c>
      <c r="U11" s="55"/>
      <c r="V11" s="10"/>
      <c r="W11" s="11" t="s">
        <v>13</v>
      </c>
      <c r="X11" s="11" t="s">
        <v>6</v>
      </c>
      <c r="Y11" s="55"/>
      <c r="Z11" s="11" t="s">
        <v>6</v>
      </c>
      <c r="AA11" s="55"/>
    </row>
    <row r="12" spans="1:27" s="18" customFormat="1" ht="15" customHeight="1" x14ac:dyDescent="0.25">
      <c r="C12" s="17"/>
      <c r="E12" s="10"/>
      <c r="G12" s="10"/>
      <c r="I12" s="17"/>
      <c r="K12" s="10"/>
      <c r="M12" s="10"/>
      <c r="Q12" s="20">
        <v>5</v>
      </c>
      <c r="R12" s="14">
        <v>716.28120000000001</v>
      </c>
      <c r="S12" s="15">
        <v>3.6699999999999998E-4</v>
      </c>
      <c r="T12" s="14">
        <v>614.09069999999997</v>
      </c>
      <c r="U12" s="15">
        <v>3.9199999999999999E-4</v>
      </c>
      <c r="V12" s="10"/>
      <c r="W12" s="11">
        <v>5</v>
      </c>
      <c r="X12" s="14">
        <v>847.65060000000005</v>
      </c>
      <c r="Y12" s="15">
        <v>3.9099999999999996E-4</v>
      </c>
      <c r="Z12" s="14">
        <v>735.86969999999997</v>
      </c>
      <c r="AA12" s="15">
        <v>4.1999999999999996E-4</v>
      </c>
    </row>
    <row r="13" spans="1:27" s="18" customFormat="1" x14ac:dyDescent="0.25">
      <c r="C13" s="17"/>
      <c r="D13" s="20" t="s">
        <v>3</v>
      </c>
      <c r="E13" s="10"/>
      <c r="F13" s="20" t="s">
        <v>4</v>
      </c>
      <c r="G13" s="10"/>
      <c r="I13" s="17"/>
      <c r="J13" s="20" t="s">
        <v>3</v>
      </c>
      <c r="K13" s="10"/>
      <c r="L13" s="20" t="s">
        <v>4</v>
      </c>
      <c r="M13" s="10"/>
      <c r="Q13" s="17"/>
      <c r="R13" s="10"/>
      <c r="S13" s="10"/>
      <c r="T13" s="10"/>
      <c r="U13" s="10"/>
      <c r="V13" s="10"/>
      <c r="W13" s="12"/>
      <c r="X13" s="10"/>
      <c r="Y13" s="10"/>
      <c r="Z13" s="10"/>
      <c r="AA13" s="10"/>
    </row>
    <row r="14" spans="1:27" s="18" customFormat="1" ht="15" customHeight="1" x14ac:dyDescent="0.25">
      <c r="C14" s="17"/>
      <c r="D14" s="20" t="s">
        <v>9</v>
      </c>
      <c r="E14" s="10"/>
      <c r="F14" s="20" t="s">
        <v>9</v>
      </c>
      <c r="G14" s="10"/>
      <c r="I14" s="17"/>
      <c r="J14" s="20" t="s">
        <v>9</v>
      </c>
      <c r="K14" s="10"/>
      <c r="L14" s="20" t="s">
        <v>9</v>
      </c>
      <c r="M14" s="10"/>
      <c r="Q14" s="17"/>
      <c r="R14" s="11" t="s">
        <v>3</v>
      </c>
      <c r="T14" s="11" t="s">
        <v>4</v>
      </c>
      <c r="V14" s="10"/>
      <c r="W14" s="12"/>
      <c r="X14" s="11" t="s">
        <v>3</v>
      </c>
      <c r="Z14" s="11" t="s">
        <v>4</v>
      </c>
    </row>
    <row r="15" spans="1:27" s="18" customFormat="1" ht="15" customHeight="1" x14ac:dyDescent="0.25">
      <c r="C15" s="20" t="s">
        <v>10</v>
      </c>
      <c r="D15" s="20" t="s">
        <v>6</v>
      </c>
      <c r="E15" s="11" t="s">
        <v>7</v>
      </c>
      <c r="F15" s="20" t="s">
        <v>6</v>
      </c>
      <c r="G15" s="11" t="s">
        <v>7</v>
      </c>
      <c r="I15" s="20" t="s">
        <v>10</v>
      </c>
      <c r="J15" s="20" t="s">
        <v>6</v>
      </c>
      <c r="K15" s="11" t="s">
        <v>7</v>
      </c>
      <c r="L15" s="20" t="s">
        <v>6</v>
      </c>
      <c r="M15" s="11" t="s">
        <v>7</v>
      </c>
      <c r="Q15" s="17"/>
      <c r="R15" s="11" t="s">
        <v>14</v>
      </c>
      <c r="T15" s="11" t="s">
        <v>14</v>
      </c>
      <c r="V15" s="10"/>
      <c r="W15" s="12"/>
      <c r="X15" s="11" t="s">
        <v>14</v>
      </c>
      <c r="Z15" s="11" t="s">
        <v>14</v>
      </c>
    </row>
    <row r="16" spans="1:27" s="18" customFormat="1" x14ac:dyDescent="0.25">
      <c r="C16" s="20">
        <v>1</v>
      </c>
      <c r="D16" s="21">
        <v>26.977924999999999</v>
      </c>
      <c r="E16" s="15">
        <v>1.6489999999999999E-3</v>
      </c>
      <c r="F16" s="21">
        <v>33.059694</v>
      </c>
      <c r="G16" s="15">
        <v>1.4299999999999998E-3</v>
      </c>
      <c r="I16" s="20">
        <v>1</v>
      </c>
      <c r="J16" s="21">
        <v>24.899239000000001</v>
      </c>
      <c r="K16" s="15">
        <v>1.6749999999999998E-3</v>
      </c>
      <c r="L16" s="21">
        <v>30.266179000000001</v>
      </c>
      <c r="M16" s="15">
        <v>1.47E-3</v>
      </c>
      <c r="Q16" s="20" t="s">
        <v>13</v>
      </c>
      <c r="R16" s="11" t="s">
        <v>6</v>
      </c>
      <c r="S16" s="20" t="s">
        <v>7</v>
      </c>
      <c r="T16" s="11" t="s">
        <v>6</v>
      </c>
      <c r="U16" s="20" t="s">
        <v>7</v>
      </c>
      <c r="V16" s="10"/>
      <c r="W16" s="11" t="s">
        <v>13</v>
      </c>
      <c r="X16" s="11" t="s">
        <v>6</v>
      </c>
      <c r="Y16" s="20" t="s">
        <v>7</v>
      </c>
      <c r="Z16" s="11" t="s">
        <v>6</v>
      </c>
      <c r="AA16" s="20" t="s">
        <v>7</v>
      </c>
    </row>
    <row r="17" spans="3:27" s="18" customFormat="1" x14ac:dyDescent="0.25">
      <c r="C17" s="20">
        <v>2</v>
      </c>
      <c r="D17" s="21">
        <v>26.935793</v>
      </c>
      <c r="E17" s="15">
        <v>1.6519999999999998E-3</v>
      </c>
      <c r="F17" s="21">
        <v>25.455188</v>
      </c>
      <c r="G17" s="15">
        <v>1.6389999999999998E-3</v>
      </c>
      <c r="I17" s="20">
        <v>2</v>
      </c>
      <c r="J17" s="21">
        <v>24.879214999999999</v>
      </c>
      <c r="K17" s="15">
        <v>1.6769999999999999E-3</v>
      </c>
      <c r="L17" s="21">
        <v>23.436627000000001</v>
      </c>
      <c r="M17" s="15">
        <v>1.6609999999999999E-3</v>
      </c>
      <c r="Q17" s="20">
        <v>1</v>
      </c>
      <c r="R17" s="14">
        <v>26.653939999999999</v>
      </c>
      <c r="S17" s="42">
        <v>1.9249999999999998E-3</v>
      </c>
      <c r="T17" s="14">
        <v>32.027453999999999</v>
      </c>
      <c r="U17" s="42">
        <v>1.7419999999999998E-3</v>
      </c>
      <c r="V17" s="10"/>
      <c r="W17" s="11">
        <v>1</v>
      </c>
      <c r="X17" s="14">
        <v>29.737110999999999</v>
      </c>
      <c r="Y17" s="42">
        <v>2.0279999999999999E-3</v>
      </c>
      <c r="Z17" s="14">
        <v>35.490414999999999</v>
      </c>
      <c r="AA17" s="42">
        <v>1.851E-3</v>
      </c>
    </row>
    <row r="18" spans="3:27" s="18" customFormat="1" x14ac:dyDescent="0.25">
      <c r="C18" s="20">
        <v>3</v>
      </c>
      <c r="D18" s="21">
        <v>36.762039000000001</v>
      </c>
      <c r="E18" s="15">
        <v>1.3619999999999999E-3</v>
      </c>
      <c r="F18" s="21">
        <v>34.652929</v>
      </c>
      <c r="G18" s="15">
        <v>1.4449999999999999E-3</v>
      </c>
      <c r="I18" s="20">
        <v>3</v>
      </c>
      <c r="J18" s="21">
        <v>33.565280000000001</v>
      </c>
      <c r="K18" s="15">
        <v>1.4089999999999999E-3</v>
      </c>
      <c r="L18" s="21">
        <v>31.667802999999999</v>
      </c>
      <c r="M18" s="15">
        <v>1.493E-3</v>
      </c>
      <c r="Q18" s="20">
        <v>2</v>
      </c>
      <c r="R18" s="21">
        <v>39.201822</v>
      </c>
      <c r="S18" s="22">
        <v>1.5839999999999999E-3</v>
      </c>
      <c r="T18" s="21">
        <v>49.25376</v>
      </c>
      <c r="U18" s="22">
        <v>1.4249999999999998E-3</v>
      </c>
      <c r="W18" s="20">
        <v>2</v>
      </c>
      <c r="X18" s="21">
        <v>43.150122000000003</v>
      </c>
      <c r="Y18" s="22">
        <v>1.689E-3</v>
      </c>
      <c r="Z18" s="21">
        <v>53.855288999999999</v>
      </c>
      <c r="AA18" s="22">
        <v>1.521E-3</v>
      </c>
    </row>
    <row r="19" spans="3:27" s="18" customFormat="1" x14ac:dyDescent="0.25">
      <c r="C19" s="20">
        <v>4</v>
      </c>
      <c r="D19" s="21">
        <v>26.973281</v>
      </c>
      <c r="E19" s="15">
        <v>1.65E-3</v>
      </c>
      <c r="F19" s="21">
        <v>25.514285000000001</v>
      </c>
      <c r="G19" s="15">
        <v>1.635E-3</v>
      </c>
      <c r="I19" s="20">
        <v>4</v>
      </c>
      <c r="J19" s="21">
        <v>24.888309</v>
      </c>
      <c r="K19" s="15">
        <v>1.676E-3</v>
      </c>
      <c r="L19" s="21">
        <v>23.444915000000002</v>
      </c>
      <c r="M19" s="15">
        <v>1.6609999999999999E-3</v>
      </c>
      <c r="Q19" s="20">
        <v>3</v>
      </c>
      <c r="R19" s="21">
        <v>51.519401999999999</v>
      </c>
      <c r="S19" s="22">
        <v>1.397E-3</v>
      </c>
      <c r="T19" s="21">
        <v>53.472897000000003</v>
      </c>
      <c r="U19" s="22">
        <v>1.3799999999999999E-3</v>
      </c>
      <c r="W19" s="20">
        <v>3</v>
      </c>
      <c r="X19" s="21">
        <v>55.993679999999998</v>
      </c>
      <c r="Y19" s="22">
        <v>1.511E-3</v>
      </c>
      <c r="Z19" s="21">
        <v>58.415787000000002</v>
      </c>
      <c r="AA19" s="22">
        <v>1.4789999999999998E-3</v>
      </c>
    </row>
    <row r="20" spans="3:27" s="18" customFormat="1" x14ac:dyDescent="0.25">
      <c r="C20" s="20">
        <v>5</v>
      </c>
      <c r="D20" s="21">
        <v>27.001591000000001</v>
      </c>
      <c r="E20" s="15">
        <v>1.6479999999999999E-3</v>
      </c>
      <c r="F20" s="21">
        <v>9.7757710000000007</v>
      </c>
      <c r="G20" s="15">
        <v>2.6459999999999999E-3</v>
      </c>
      <c r="I20" s="20">
        <v>5</v>
      </c>
      <c r="J20" s="21">
        <v>24.888365</v>
      </c>
      <c r="K20" s="15">
        <v>1.676E-3</v>
      </c>
      <c r="L20" s="21">
        <v>8.8524510000000003</v>
      </c>
      <c r="M20" s="15">
        <v>2.7649999999999997E-3</v>
      </c>
      <c r="Q20" s="20">
        <v>4</v>
      </c>
      <c r="R20" s="21">
        <v>63.576270000000001</v>
      </c>
      <c r="S20" s="22">
        <v>1.274E-3</v>
      </c>
      <c r="T20" s="21">
        <v>66.931650000000005</v>
      </c>
      <c r="U20" s="22">
        <v>1.237E-3</v>
      </c>
      <c r="W20" s="20">
        <v>4</v>
      </c>
      <c r="X20" s="21">
        <v>67.994910000000004</v>
      </c>
      <c r="Y20" s="22">
        <v>1.3239999999999999E-3</v>
      </c>
      <c r="Z20" s="21">
        <v>71.818470000000005</v>
      </c>
      <c r="AA20" s="22">
        <v>1.3779999999999999E-3</v>
      </c>
    </row>
    <row r="21" spans="3:27" s="18" customFormat="1" x14ac:dyDescent="0.25">
      <c r="C21" s="20">
        <v>6</v>
      </c>
      <c r="D21" s="21">
        <v>72.695061999999993</v>
      </c>
      <c r="E21" s="15">
        <v>9.9500000000000001E-4</v>
      </c>
      <c r="F21" s="21">
        <v>70.623495000000005</v>
      </c>
      <c r="G21" s="15">
        <v>9.8399999999999985E-4</v>
      </c>
      <c r="I21" s="20">
        <v>6</v>
      </c>
      <c r="J21" s="21">
        <v>72.410566000000003</v>
      </c>
      <c r="K21" s="15">
        <v>9.5999999999999992E-4</v>
      </c>
      <c r="L21" s="21">
        <v>70.243610000000004</v>
      </c>
      <c r="M21" s="15">
        <v>9.8999999999999999E-4</v>
      </c>
      <c r="Q21" s="20">
        <v>5</v>
      </c>
      <c r="R21" s="21">
        <v>116.48763</v>
      </c>
      <c r="S21" s="22"/>
      <c r="T21" s="21">
        <v>97.441559999999996</v>
      </c>
      <c r="U21" s="22"/>
      <c r="W21" s="20">
        <v>5</v>
      </c>
      <c r="X21" s="21">
        <v>118.51596000000001</v>
      </c>
      <c r="Y21" s="22"/>
      <c r="Z21" s="21">
        <v>100.29393</v>
      </c>
      <c r="AA21" s="22"/>
    </row>
    <row r="22" spans="3:27" s="18" customFormat="1" x14ac:dyDescent="0.25">
      <c r="C22" s="20">
        <v>7</v>
      </c>
      <c r="D22" s="21">
        <v>53.634087999999998</v>
      </c>
      <c r="E22" s="15">
        <v>1.1409999999999999E-3</v>
      </c>
      <c r="F22" s="21">
        <v>51.332810000000002</v>
      </c>
      <c r="G22" s="15">
        <v>1.1919999999999999E-3</v>
      </c>
      <c r="I22" s="20">
        <v>7</v>
      </c>
      <c r="J22" s="21">
        <v>50.209007999999997</v>
      </c>
      <c r="K22" s="15">
        <v>1.163E-3</v>
      </c>
      <c r="L22" s="21">
        <v>47.967244000000001</v>
      </c>
      <c r="M22" s="15">
        <v>1.16E-3</v>
      </c>
      <c r="Q22" s="20">
        <v>6</v>
      </c>
      <c r="R22" s="21">
        <v>51.494247000000001</v>
      </c>
      <c r="S22" s="22">
        <v>1.3979999999999999E-3</v>
      </c>
      <c r="T22" s="21">
        <v>36.186075000000002</v>
      </c>
      <c r="U22" s="22">
        <v>1.6659999999999999E-3</v>
      </c>
      <c r="W22" s="20">
        <v>6</v>
      </c>
      <c r="X22" s="21">
        <v>56.008035</v>
      </c>
      <c r="Y22" s="22">
        <v>1.5099999999999998E-3</v>
      </c>
      <c r="Z22" s="21">
        <v>40.021569</v>
      </c>
      <c r="AA22" s="22">
        <v>1.776E-3</v>
      </c>
    </row>
    <row r="23" spans="3:27" s="18" customFormat="1" x14ac:dyDescent="0.25">
      <c r="C23" s="20">
        <v>8</v>
      </c>
      <c r="D23" s="21">
        <v>23.808864</v>
      </c>
      <c r="E23" s="15">
        <v>1.7519999999999999E-3</v>
      </c>
      <c r="F23" s="21">
        <v>22.261793999999998</v>
      </c>
      <c r="G23" s="15">
        <v>1.7489999999999999E-3</v>
      </c>
      <c r="I23" s="20">
        <v>8</v>
      </c>
      <c r="J23" s="21">
        <v>21.692328</v>
      </c>
      <c r="K23" s="15">
        <v>1.7949999999999999E-3</v>
      </c>
      <c r="L23" s="21">
        <v>20.275465000000001</v>
      </c>
      <c r="M23" s="15">
        <v>1.7829999999999999E-3</v>
      </c>
      <c r="Q23" s="20">
        <v>7</v>
      </c>
      <c r="R23" s="21">
        <v>26.656976</v>
      </c>
      <c r="S23" s="22">
        <v>1.9239999999999999E-3</v>
      </c>
      <c r="T23" s="21">
        <v>17.105041</v>
      </c>
      <c r="U23" s="22">
        <v>2.3679999999999999E-3</v>
      </c>
      <c r="W23" s="20">
        <v>7</v>
      </c>
      <c r="X23" s="21">
        <v>29.731273999999999</v>
      </c>
      <c r="Y23" s="22">
        <v>2.0279999999999999E-3</v>
      </c>
      <c r="Z23" s="21">
        <v>19.638666000000001</v>
      </c>
      <c r="AA23" s="22">
        <v>2.5199999999999997E-3</v>
      </c>
    </row>
    <row r="24" spans="3:27" s="18" customFormat="1" x14ac:dyDescent="0.25">
      <c r="C24" s="20">
        <v>9</v>
      </c>
      <c r="D24" s="21">
        <v>14.485645</v>
      </c>
      <c r="E24" s="43">
        <v>2.1119999999999997E-3</v>
      </c>
      <c r="F24" s="21">
        <v>13.451641</v>
      </c>
      <c r="G24" s="43">
        <v>2.274E-3</v>
      </c>
      <c r="I24" s="20">
        <v>9</v>
      </c>
      <c r="J24" s="21">
        <v>13.368573</v>
      </c>
      <c r="K24" s="43">
        <v>2.2880000000000001E-3</v>
      </c>
      <c r="L24" s="21">
        <v>12.369026</v>
      </c>
      <c r="M24" s="43">
        <v>2.248E-3</v>
      </c>
      <c r="Q24" s="20"/>
      <c r="W24" s="20"/>
    </row>
    <row r="25" spans="3:27" s="18" customFormat="1" x14ac:dyDescent="0.25">
      <c r="C25" s="17"/>
      <c r="E25" s="10"/>
      <c r="G25" s="10"/>
      <c r="I25" s="17"/>
      <c r="K25" s="10"/>
      <c r="M25" s="10"/>
      <c r="Q25" s="17"/>
      <c r="R25" s="20" t="s">
        <v>3</v>
      </c>
      <c r="T25" s="20" t="s">
        <v>4</v>
      </c>
      <c r="W25" s="17"/>
      <c r="X25" s="20" t="s">
        <v>3</v>
      </c>
      <c r="Z25" s="20" t="s">
        <v>4</v>
      </c>
    </row>
    <row r="26" spans="3:27" s="18" customFormat="1" x14ac:dyDescent="0.25">
      <c r="C26" s="17" t="s">
        <v>11</v>
      </c>
      <c r="E26" s="10"/>
      <c r="G26" s="10"/>
      <c r="I26" s="17" t="s">
        <v>11</v>
      </c>
      <c r="K26" s="10"/>
      <c r="M26" s="10"/>
      <c r="Q26" s="17"/>
      <c r="R26" s="20" t="s">
        <v>15</v>
      </c>
      <c r="T26" s="20" t="s">
        <v>15</v>
      </c>
      <c r="W26" s="17"/>
      <c r="X26" s="20" t="s">
        <v>15</v>
      </c>
      <c r="Z26" s="20" t="s">
        <v>15</v>
      </c>
    </row>
    <row r="27" spans="3:27" s="18" customFormat="1" x14ac:dyDescent="0.25">
      <c r="C27" s="17"/>
      <c r="D27" s="20" t="s">
        <v>3</v>
      </c>
      <c r="E27" s="10"/>
      <c r="F27" s="20" t="s">
        <v>4</v>
      </c>
      <c r="G27" s="55" t="s">
        <v>36</v>
      </c>
      <c r="I27" s="17"/>
      <c r="J27" s="20" t="s">
        <v>3</v>
      </c>
      <c r="K27" s="10"/>
      <c r="L27" s="20" t="s">
        <v>4</v>
      </c>
      <c r="M27" s="55" t="s">
        <v>36</v>
      </c>
      <c r="Q27" s="20" t="s">
        <v>13</v>
      </c>
      <c r="R27" s="20" t="s">
        <v>6</v>
      </c>
      <c r="S27" s="20" t="s">
        <v>7</v>
      </c>
      <c r="T27" s="20" t="s">
        <v>6</v>
      </c>
      <c r="U27" s="20" t="s">
        <v>7</v>
      </c>
      <c r="W27" s="20" t="s">
        <v>13</v>
      </c>
      <c r="X27" s="20" t="s">
        <v>6</v>
      </c>
      <c r="Y27" s="20" t="s">
        <v>7</v>
      </c>
      <c r="Z27" s="20" t="s">
        <v>6</v>
      </c>
      <c r="AA27" s="20" t="s">
        <v>7</v>
      </c>
    </row>
    <row r="28" spans="3:27" s="18" customFormat="1" ht="15" customHeight="1" x14ac:dyDescent="0.25">
      <c r="C28" s="17"/>
      <c r="D28" s="20" t="s">
        <v>12</v>
      </c>
      <c r="E28" s="55" t="s">
        <v>36</v>
      </c>
      <c r="F28" s="20" t="s">
        <v>12</v>
      </c>
      <c r="G28" s="55"/>
      <c r="I28" s="17"/>
      <c r="J28" s="20" t="s">
        <v>12</v>
      </c>
      <c r="K28" s="55" t="s">
        <v>36</v>
      </c>
      <c r="L28" s="20" t="s">
        <v>12</v>
      </c>
      <c r="M28" s="55"/>
      <c r="Q28" s="20">
        <v>1</v>
      </c>
      <c r="R28" s="21">
        <v>5.9521499999999996</v>
      </c>
      <c r="S28" s="22"/>
      <c r="T28" s="21">
        <v>7.2790379999999999</v>
      </c>
      <c r="U28" s="22"/>
      <c r="W28" s="20">
        <v>1</v>
      </c>
      <c r="X28" s="21">
        <v>7.2438929999999999</v>
      </c>
      <c r="Y28" s="22"/>
      <c r="Z28" s="21">
        <v>8.8076609999999995</v>
      </c>
      <c r="AA28" s="22"/>
    </row>
    <row r="29" spans="3:27" s="18" customFormat="1" x14ac:dyDescent="0.25">
      <c r="C29" s="20" t="s">
        <v>13</v>
      </c>
      <c r="D29" s="20" t="s">
        <v>6</v>
      </c>
      <c r="E29" s="55"/>
      <c r="F29" s="20" t="s">
        <v>6</v>
      </c>
      <c r="G29" s="55"/>
      <c r="I29" s="20" t="s">
        <v>13</v>
      </c>
      <c r="J29" s="20" t="s">
        <v>6</v>
      </c>
      <c r="K29" s="55"/>
      <c r="L29" s="20" t="s">
        <v>6</v>
      </c>
      <c r="M29" s="55"/>
      <c r="Q29" s="20">
        <v>2</v>
      </c>
      <c r="R29" s="21">
        <v>10.05606</v>
      </c>
      <c r="S29" s="22"/>
      <c r="T29" s="21">
        <v>13.29588</v>
      </c>
      <c r="U29" s="22"/>
      <c r="W29" s="20">
        <v>2</v>
      </c>
      <c r="X29" s="21">
        <v>12.25296</v>
      </c>
      <c r="Y29" s="22"/>
      <c r="Z29" s="21">
        <v>16.063020000000002</v>
      </c>
      <c r="AA29" s="22"/>
    </row>
    <row r="30" spans="3:27" s="18" customFormat="1" x14ac:dyDescent="0.25">
      <c r="C30" s="20">
        <v>1</v>
      </c>
      <c r="D30" s="21">
        <v>3.997179</v>
      </c>
      <c r="E30" s="15">
        <v>3.6579999999999998E-3</v>
      </c>
      <c r="F30" s="21">
        <v>176.65649999999999</v>
      </c>
      <c r="G30" s="15">
        <v>7.6999999999999996E-4</v>
      </c>
      <c r="I30" s="20">
        <v>1</v>
      </c>
      <c r="J30" s="21">
        <v>4.7169540000000003</v>
      </c>
      <c r="K30" s="15">
        <v>3.8499999999999997E-3</v>
      </c>
      <c r="L30" s="21">
        <v>175.25970000000001</v>
      </c>
      <c r="M30" s="15">
        <v>8.2299999999999995E-4</v>
      </c>
      <c r="Q30" s="20">
        <v>3</v>
      </c>
      <c r="R30" s="21">
        <v>14.063940000000001</v>
      </c>
      <c r="S30" s="22"/>
      <c r="T30" s="21">
        <v>14.910030000000001</v>
      </c>
      <c r="U30" s="22"/>
      <c r="W30" s="20">
        <v>3</v>
      </c>
      <c r="X30" s="21">
        <v>17.178840000000001</v>
      </c>
      <c r="Y30" s="22"/>
      <c r="Z30" s="21">
        <v>18.315809999999999</v>
      </c>
      <c r="AA30" s="22"/>
    </row>
    <row r="31" spans="3:27" s="18" customFormat="1" x14ac:dyDescent="0.25">
      <c r="C31" s="20">
        <v>2</v>
      </c>
      <c r="D31" s="21">
        <v>4.1347079999999998</v>
      </c>
      <c r="E31" s="15">
        <v>2.911E-3</v>
      </c>
      <c r="F31" s="21">
        <v>179.667</v>
      </c>
      <c r="G31" s="15">
        <v>7.7299999999999992E-4</v>
      </c>
      <c r="I31" s="20">
        <v>2</v>
      </c>
      <c r="J31" s="21">
        <v>4.8914369999999998</v>
      </c>
      <c r="K31" s="15">
        <v>3.1319999999999998E-3</v>
      </c>
      <c r="L31" s="21">
        <v>178.0506</v>
      </c>
      <c r="M31" s="15">
        <v>8.2299999999999995E-4</v>
      </c>
      <c r="Q31" s="20">
        <v>4</v>
      </c>
      <c r="R31" s="21">
        <v>16.669619999999998</v>
      </c>
      <c r="S31" s="22"/>
      <c r="T31" s="21">
        <v>18.222480000000001</v>
      </c>
      <c r="U31" s="22"/>
      <c r="W31" s="20">
        <v>4</v>
      </c>
      <c r="X31" s="21">
        <v>20.65887</v>
      </c>
      <c r="Y31" s="22"/>
      <c r="Z31" s="21">
        <v>22.661909999999999</v>
      </c>
      <c r="AA31" s="22"/>
    </row>
    <row r="32" spans="3:27" s="18" customFormat="1" x14ac:dyDescent="0.25">
      <c r="C32" s="20">
        <v>3</v>
      </c>
      <c r="D32" s="21">
        <v>4.1931989999999999</v>
      </c>
      <c r="E32" s="15">
        <v>2.4499999999999999E-3</v>
      </c>
      <c r="F32" s="21">
        <v>3.9822030000000002</v>
      </c>
      <c r="G32" s="15">
        <v>2.323E-3</v>
      </c>
      <c r="I32" s="20">
        <v>3</v>
      </c>
      <c r="J32" s="21">
        <v>4.9623299999999997</v>
      </c>
      <c r="K32" s="15">
        <v>2.5919999999999997E-3</v>
      </c>
      <c r="L32" s="21">
        <v>4.7145960000000002</v>
      </c>
      <c r="M32" s="15">
        <v>2.5100000000000001E-3</v>
      </c>
      <c r="Q32" s="20">
        <v>5</v>
      </c>
      <c r="R32" s="21">
        <v>16.007400000000001</v>
      </c>
      <c r="S32" s="22"/>
      <c r="T32" s="21">
        <v>12.633839999999999</v>
      </c>
      <c r="U32" s="22"/>
      <c r="W32" s="20">
        <v>5</v>
      </c>
      <c r="X32" s="21">
        <v>20.944890000000001</v>
      </c>
      <c r="Y32" s="22"/>
      <c r="Z32" s="21">
        <v>16.902180000000001</v>
      </c>
      <c r="AA32" s="22"/>
    </row>
    <row r="33" spans="3:27" s="18" customFormat="1" x14ac:dyDescent="0.25">
      <c r="C33" s="20">
        <v>4</v>
      </c>
      <c r="D33" s="21">
        <v>4.2289830000000004</v>
      </c>
      <c r="E33" s="15">
        <v>2.3510000000000002E-3</v>
      </c>
      <c r="F33" s="21">
        <v>4.0146119999999996</v>
      </c>
      <c r="G33" s="15">
        <v>2.2190000000000001E-3</v>
      </c>
      <c r="I33" s="20">
        <v>4</v>
      </c>
      <c r="J33" s="21">
        <v>5.013693</v>
      </c>
      <c r="K33" s="15">
        <v>2.5109999999999998E-3</v>
      </c>
      <c r="L33" s="21">
        <v>4.76586</v>
      </c>
      <c r="M33" s="15">
        <v>2.3839999999999998E-3</v>
      </c>
      <c r="Q33" s="20">
        <v>6</v>
      </c>
      <c r="R33" s="21">
        <v>14.01633</v>
      </c>
      <c r="S33" s="22"/>
      <c r="T33" s="21">
        <v>9.1058400000000006</v>
      </c>
      <c r="U33" s="22"/>
      <c r="W33" s="20">
        <v>6</v>
      </c>
      <c r="X33" s="21">
        <v>17.155619999999999</v>
      </c>
      <c r="Y33" s="22"/>
      <c r="Z33" s="21">
        <v>11.411009999999999</v>
      </c>
      <c r="AA33" s="22"/>
    </row>
    <row r="34" spans="3:27" s="18" customFormat="1" x14ac:dyDescent="0.25">
      <c r="C34" s="20">
        <v>5</v>
      </c>
      <c r="D34" s="21">
        <v>4.2826500000000003</v>
      </c>
      <c r="E34" s="44">
        <v>2.2439999999999999E-3</v>
      </c>
      <c r="F34" s="21">
        <v>3.671163</v>
      </c>
      <c r="G34" s="44">
        <v>2.3449999999999999E-3</v>
      </c>
      <c r="I34" s="20">
        <v>5</v>
      </c>
      <c r="J34" s="21">
        <v>5.0640660000000004</v>
      </c>
      <c r="K34" s="44">
        <v>2.3769999999999998E-3</v>
      </c>
      <c r="L34" s="21">
        <v>4.4022779999999999</v>
      </c>
      <c r="M34" s="44">
        <v>2.4919999999999999E-3</v>
      </c>
      <c r="Q34" s="20">
        <v>7</v>
      </c>
      <c r="R34" s="21">
        <v>5.9523390000000003</v>
      </c>
      <c r="S34" s="22"/>
      <c r="T34" s="21">
        <v>3.6594449999999998</v>
      </c>
      <c r="U34" s="22"/>
      <c r="W34" s="20">
        <v>7</v>
      </c>
      <c r="X34" s="21">
        <v>7.2576359999999998</v>
      </c>
      <c r="Y34" s="22"/>
      <c r="Z34" s="21">
        <v>4.5975960000000002</v>
      </c>
      <c r="AA34" s="22"/>
    </row>
    <row r="35" spans="3:27" s="18" customFormat="1" x14ac:dyDescent="0.25">
      <c r="C35" s="20">
        <v>6</v>
      </c>
      <c r="D35" s="21">
        <v>4.1792670000000003</v>
      </c>
      <c r="E35" s="15">
        <v>2.454E-3</v>
      </c>
      <c r="F35" s="21">
        <v>3.2917860000000001</v>
      </c>
      <c r="G35" s="15">
        <v>2.751E-3</v>
      </c>
      <c r="I35" s="20">
        <v>6</v>
      </c>
      <c r="J35" s="21">
        <v>4.9812570000000003</v>
      </c>
      <c r="K35" s="15">
        <v>2.6329999999999999E-3</v>
      </c>
      <c r="L35" s="21">
        <v>3.956013</v>
      </c>
      <c r="M35" s="15">
        <v>2.9219999999999997E-3</v>
      </c>
      <c r="Q35" s="17"/>
      <c r="W35" s="17"/>
    </row>
    <row r="36" spans="3:27" s="18" customFormat="1" x14ac:dyDescent="0.25">
      <c r="C36" s="20">
        <v>7</v>
      </c>
      <c r="D36" s="21">
        <v>3.9756960000000001</v>
      </c>
      <c r="E36" s="15">
        <v>3.6649999999999999E-3</v>
      </c>
      <c r="F36" s="21">
        <v>2.8650599999999997</v>
      </c>
      <c r="G36" s="15">
        <v>4.3889999999999997E-3</v>
      </c>
      <c r="I36" s="20">
        <v>7</v>
      </c>
      <c r="J36" s="21">
        <v>4.7283749999999998</v>
      </c>
      <c r="K36" s="15">
        <v>3.8539999999999998E-3</v>
      </c>
      <c r="L36" s="21">
        <v>3.4758269999999998</v>
      </c>
      <c r="M36" s="15">
        <v>4.6619999999999995E-3</v>
      </c>
      <c r="Q36" s="17"/>
      <c r="R36" s="20" t="s">
        <v>3</v>
      </c>
      <c r="T36" s="20" t="s">
        <v>4</v>
      </c>
      <c r="W36" s="17"/>
      <c r="X36" s="20" t="s">
        <v>3</v>
      </c>
      <c r="Z36" s="20" t="s">
        <v>4</v>
      </c>
    </row>
    <row r="37" spans="3:27" s="18" customFormat="1" x14ac:dyDescent="0.25">
      <c r="C37" s="17"/>
      <c r="E37" s="10"/>
      <c r="G37" s="10"/>
      <c r="I37" s="17"/>
      <c r="K37" s="10"/>
      <c r="M37" s="10"/>
      <c r="Q37" s="17"/>
      <c r="R37" s="20" t="s">
        <v>16</v>
      </c>
      <c r="T37" s="20" t="s">
        <v>16</v>
      </c>
      <c r="W37" s="17"/>
      <c r="X37" s="20" t="s">
        <v>16</v>
      </c>
      <c r="Z37" s="20" t="s">
        <v>16</v>
      </c>
    </row>
    <row r="38" spans="3:27" s="18" customFormat="1" x14ac:dyDescent="0.25">
      <c r="C38" s="17"/>
      <c r="D38" s="20" t="s">
        <v>3</v>
      </c>
      <c r="E38" s="10"/>
      <c r="F38" s="20" t="s">
        <v>4</v>
      </c>
      <c r="G38" s="10"/>
      <c r="I38" s="17"/>
      <c r="J38" s="20" t="s">
        <v>3</v>
      </c>
      <c r="K38" s="10"/>
      <c r="L38" s="20" t="s">
        <v>4</v>
      </c>
      <c r="M38" s="10"/>
      <c r="Q38" s="20" t="s">
        <v>13</v>
      </c>
      <c r="R38" s="20" t="s">
        <v>6</v>
      </c>
      <c r="S38" s="20" t="s">
        <v>7</v>
      </c>
      <c r="T38" s="20" t="s">
        <v>6</v>
      </c>
      <c r="U38" s="20" t="s">
        <v>7</v>
      </c>
      <c r="W38" s="20" t="s">
        <v>13</v>
      </c>
      <c r="X38" s="20" t="s">
        <v>6</v>
      </c>
      <c r="Y38" s="20" t="s">
        <v>7</v>
      </c>
      <c r="Z38" s="20" t="s">
        <v>6</v>
      </c>
      <c r="AA38" s="20" t="s">
        <v>7</v>
      </c>
    </row>
    <row r="39" spans="3:27" s="18" customFormat="1" x14ac:dyDescent="0.25">
      <c r="C39" s="17"/>
      <c r="D39" s="20" t="s">
        <v>14</v>
      </c>
      <c r="E39" s="10"/>
      <c r="F39" s="20" t="s">
        <v>14</v>
      </c>
      <c r="G39" s="10"/>
      <c r="I39" s="17"/>
      <c r="J39" s="20" t="s">
        <v>14</v>
      </c>
      <c r="K39" s="10"/>
      <c r="L39" s="20" t="s">
        <v>14</v>
      </c>
      <c r="M39" s="10"/>
      <c r="Q39" s="20">
        <v>1</v>
      </c>
      <c r="R39" s="21">
        <v>0.88234999999999997</v>
      </c>
      <c r="S39" s="22"/>
      <c r="T39" s="21">
        <v>1.013706</v>
      </c>
      <c r="U39" s="22"/>
      <c r="W39" s="20">
        <v>1</v>
      </c>
      <c r="X39" s="21">
        <v>0.69674799999999992</v>
      </c>
      <c r="Y39" s="22"/>
      <c r="Z39" s="21">
        <v>0.79632399999999992</v>
      </c>
      <c r="AA39" s="22"/>
    </row>
    <row r="40" spans="3:27" s="18" customFormat="1" x14ac:dyDescent="0.25">
      <c r="C40" s="20" t="s">
        <v>13</v>
      </c>
      <c r="D40" s="20" t="s">
        <v>6</v>
      </c>
      <c r="E40" s="11" t="s">
        <v>7</v>
      </c>
      <c r="F40" s="20" t="s">
        <v>6</v>
      </c>
      <c r="G40" s="11" t="s">
        <v>7</v>
      </c>
      <c r="I40" s="20" t="s">
        <v>13</v>
      </c>
      <c r="J40" s="20" t="s">
        <v>6</v>
      </c>
      <c r="K40" s="11" t="s">
        <v>7</v>
      </c>
      <c r="L40" s="20" t="s">
        <v>6</v>
      </c>
      <c r="M40" s="11" t="s">
        <v>7</v>
      </c>
      <c r="Q40" s="20">
        <v>2</v>
      </c>
      <c r="R40" s="21">
        <v>2.1937319999999998</v>
      </c>
      <c r="S40" s="22"/>
      <c r="T40" s="21">
        <v>2.65509</v>
      </c>
      <c r="U40" s="22"/>
      <c r="W40" s="20">
        <v>2</v>
      </c>
      <c r="X40" s="21">
        <v>1.828962</v>
      </c>
      <c r="Y40" s="22"/>
      <c r="Z40" s="21">
        <v>2.189619</v>
      </c>
      <c r="AA40" s="22"/>
    </row>
    <row r="41" spans="3:27" s="18" customFormat="1" x14ac:dyDescent="0.25">
      <c r="C41" s="20">
        <v>1</v>
      </c>
      <c r="D41" s="21">
        <v>4.1216889999999999</v>
      </c>
      <c r="E41" s="15"/>
      <c r="F41" s="21">
        <v>10.433709</v>
      </c>
      <c r="G41" s="15"/>
      <c r="I41" s="20">
        <v>1</v>
      </c>
      <c r="J41" s="21">
        <v>4.6339790000000001</v>
      </c>
      <c r="K41" s="15"/>
      <c r="L41" s="21">
        <v>10.631124</v>
      </c>
      <c r="M41" s="15"/>
      <c r="Q41" s="20">
        <v>3</v>
      </c>
      <c r="R41" s="21">
        <v>5.0537520000000002</v>
      </c>
      <c r="S41" s="22"/>
      <c r="T41" s="21">
        <v>5.1630570000000002</v>
      </c>
      <c r="U41" s="22"/>
      <c r="W41" s="20">
        <v>3</v>
      </c>
      <c r="X41" s="21">
        <v>4.2778799999999997</v>
      </c>
      <c r="Y41" s="22"/>
      <c r="Z41" s="21">
        <v>4.3718669999999999</v>
      </c>
      <c r="AA41" s="22"/>
    </row>
    <row r="42" spans="3:27" s="18" customFormat="1" x14ac:dyDescent="0.25">
      <c r="C42" s="20">
        <v>2</v>
      </c>
      <c r="D42" s="21">
        <v>7.9215</v>
      </c>
      <c r="E42" s="15"/>
      <c r="F42" s="21">
        <v>18.244944</v>
      </c>
      <c r="G42" s="15"/>
      <c r="I42" s="20">
        <v>2</v>
      </c>
      <c r="J42" s="21">
        <v>8.9025689999999997</v>
      </c>
      <c r="K42" s="15"/>
      <c r="L42" s="21">
        <v>18.672318000000001</v>
      </c>
      <c r="M42" s="15"/>
      <c r="Q42" s="20">
        <v>4</v>
      </c>
      <c r="R42" s="21">
        <v>10.79514</v>
      </c>
      <c r="S42" s="22"/>
      <c r="T42" s="21">
        <v>11.28195</v>
      </c>
      <c r="U42" s="22"/>
      <c r="W42" s="20">
        <v>4</v>
      </c>
      <c r="X42" s="21">
        <v>9.1154700000000002</v>
      </c>
      <c r="Y42" s="22"/>
      <c r="Z42" s="21">
        <v>9.4821299999999997</v>
      </c>
      <c r="AA42" s="22"/>
    </row>
    <row r="43" spans="3:27" s="18" customFormat="1" x14ac:dyDescent="0.25">
      <c r="C43" s="20">
        <v>3</v>
      </c>
      <c r="D43" s="21">
        <v>12.70251</v>
      </c>
      <c r="E43" s="15"/>
      <c r="F43" s="21">
        <v>14.615964</v>
      </c>
      <c r="G43" s="15"/>
      <c r="I43" s="20">
        <v>3</v>
      </c>
      <c r="J43" s="21">
        <v>14.137744</v>
      </c>
      <c r="K43" s="15"/>
      <c r="L43" s="21">
        <v>16.078379000000002</v>
      </c>
      <c r="M43" s="15"/>
      <c r="Q43" s="20">
        <v>5</v>
      </c>
      <c r="R43" s="21">
        <v>59.01408</v>
      </c>
      <c r="S43" s="22"/>
      <c r="T43" s="21">
        <v>49.806449999999998</v>
      </c>
      <c r="U43" s="22"/>
      <c r="W43" s="20">
        <v>5</v>
      </c>
      <c r="X43" s="21">
        <v>54.157859999999999</v>
      </c>
      <c r="Y43" s="22"/>
      <c r="Z43" s="21">
        <v>46.325069999999997</v>
      </c>
      <c r="AA43" s="22"/>
    </row>
    <row r="44" spans="3:27" s="18" customFormat="1" x14ac:dyDescent="0.25">
      <c r="C44" s="20">
        <v>4</v>
      </c>
      <c r="D44" s="21">
        <v>14.143383</v>
      </c>
      <c r="E44" s="15"/>
      <c r="F44" s="21">
        <v>16.260308999999999</v>
      </c>
      <c r="G44" s="15"/>
      <c r="I44" s="20">
        <v>4</v>
      </c>
      <c r="J44" s="21">
        <v>15.777035</v>
      </c>
      <c r="K44" s="15"/>
      <c r="L44" s="21">
        <v>17.881724999999999</v>
      </c>
      <c r="M44" s="15"/>
      <c r="Q44" s="20">
        <v>6</v>
      </c>
      <c r="R44" s="21">
        <v>5.0803469999999997</v>
      </c>
      <c r="S44" s="22"/>
      <c r="T44" s="21">
        <v>3.9205350000000001</v>
      </c>
      <c r="U44" s="22"/>
      <c r="W44" s="20">
        <v>6</v>
      </c>
      <c r="X44" s="21">
        <v>4.2685649999999997</v>
      </c>
      <c r="Y44" s="22"/>
      <c r="Z44" s="21">
        <v>3.357459</v>
      </c>
      <c r="AA44" s="22"/>
    </row>
    <row r="45" spans="3:27" s="18" customFormat="1" x14ac:dyDescent="0.25">
      <c r="C45" s="20">
        <v>5</v>
      </c>
      <c r="D45" s="21">
        <v>15.766947</v>
      </c>
      <c r="E45" s="15"/>
      <c r="F45" s="21">
        <v>14.753754000000001</v>
      </c>
      <c r="G45" s="15"/>
      <c r="I45" s="20">
        <v>5</v>
      </c>
      <c r="J45" s="21">
        <v>17.653416</v>
      </c>
      <c r="K45" s="15"/>
      <c r="L45" s="21">
        <v>16.541288999999999</v>
      </c>
      <c r="M45" s="15"/>
      <c r="Q45" s="20">
        <v>7</v>
      </c>
      <c r="R45" s="21">
        <v>0.88051699999999999</v>
      </c>
      <c r="S45" s="22"/>
      <c r="T45" s="21">
        <v>0.64318599999999992</v>
      </c>
      <c r="U45" s="22"/>
      <c r="W45" s="20">
        <v>7</v>
      </c>
      <c r="X45" s="21">
        <v>0.71091799999999994</v>
      </c>
      <c r="Y45" s="22"/>
      <c r="Z45" s="21">
        <v>0.53081999999999996</v>
      </c>
      <c r="AA45" s="22"/>
    </row>
    <row r="46" spans="3:27" s="18" customFormat="1" x14ac:dyDescent="0.25">
      <c r="C46" s="20">
        <v>6</v>
      </c>
      <c r="D46" s="21">
        <v>12.69153</v>
      </c>
      <c r="E46" s="15"/>
      <c r="F46" s="21">
        <v>10.119662</v>
      </c>
      <c r="G46" s="15"/>
      <c r="I46" s="20">
        <v>6</v>
      </c>
      <c r="J46" s="21">
        <v>14.161606000000001</v>
      </c>
      <c r="K46" s="15"/>
      <c r="L46" s="21">
        <v>11.444648000000001</v>
      </c>
      <c r="M46" s="15"/>
      <c r="Q46" s="17"/>
      <c r="W46" s="17"/>
    </row>
    <row r="47" spans="3:27" s="18" customFormat="1" x14ac:dyDescent="0.25">
      <c r="C47" s="20">
        <v>7</v>
      </c>
      <c r="D47" s="21">
        <v>4.1276659999999996</v>
      </c>
      <c r="E47" s="15"/>
      <c r="F47" s="21">
        <v>2.6717569999999999</v>
      </c>
      <c r="G47" s="15"/>
      <c r="I47" s="20">
        <v>7</v>
      </c>
      <c r="J47" s="21">
        <v>4.6128390000000001</v>
      </c>
      <c r="K47" s="15"/>
      <c r="L47" s="21">
        <v>3.0874259999999998</v>
      </c>
      <c r="M47" s="15"/>
      <c r="Q47" s="17"/>
      <c r="R47" s="20" t="s">
        <v>3</v>
      </c>
      <c r="T47" s="20" t="s">
        <v>4</v>
      </c>
      <c r="W47" s="17"/>
      <c r="X47" s="20" t="s">
        <v>3</v>
      </c>
      <c r="Z47" s="20" t="s">
        <v>4</v>
      </c>
    </row>
    <row r="48" spans="3:27" s="18" customFormat="1" x14ac:dyDescent="0.25">
      <c r="C48" s="20"/>
      <c r="E48" s="10"/>
      <c r="G48" s="10"/>
      <c r="I48" s="20"/>
      <c r="K48" s="10"/>
      <c r="M48" s="10"/>
      <c r="Q48" s="17"/>
      <c r="R48" s="20" t="s">
        <v>17</v>
      </c>
      <c r="T48" s="20" t="s">
        <v>17</v>
      </c>
      <c r="W48" s="17"/>
      <c r="X48" s="20" t="s">
        <v>17</v>
      </c>
      <c r="Z48" s="20" t="s">
        <v>17</v>
      </c>
    </row>
    <row r="49" spans="3:27" s="18" customFormat="1" x14ac:dyDescent="0.25">
      <c r="C49" s="17"/>
      <c r="D49" s="20" t="s">
        <v>3</v>
      </c>
      <c r="E49" s="10"/>
      <c r="F49" s="20" t="s">
        <v>4</v>
      </c>
      <c r="G49" s="10"/>
      <c r="I49" s="17"/>
      <c r="J49" s="20" t="s">
        <v>3</v>
      </c>
      <c r="K49" s="10"/>
      <c r="L49" s="20" t="s">
        <v>4</v>
      </c>
      <c r="M49" s="10"/>
      <c r="Q49" s="20" t="s">
        <v>13</v>
      </c>
      <c r="R49" s="20" t="s">
        <v>6</v>
      </c>
      <c r="S49" s="20" t="s">
        <v>7</v>
      </c>
      <c r="T49" s="20" t="s">
        <v>6</v>
      </c>
      <c r="U49" s="20" t="s">
        <v>7</v>
      </c>
      <c r="W49" s="20" t="s">
        <v>13</v>
      </c>
      <c r="X49" s="20" t="s">
        <v>6</v>
      </c>
      <c r="Y49" s="20" t="s">
        <v>7</v>
      </c>
      <c r="Z49" s="20" t="s">
        <v>6</v>
      </c>
      <c r="AA49" s="20" t="s">
        <v>7</v>
      </c>
    </row>
    <row r="50" spans="3:27" s="18" customFormat="1" x14ac:dyDescent="0.25">
      <c r="C50" s="17"/>
      <c r="D50" s="20" t="s">
        <v>15</v>
      </c>
      <c r="E50" s="10"/>
      <c r="F50" s="20" t="s">
        <v>15</v>
      </c>
      <c r="G50" s="10"/>
      <c r="I50" s="17"/>
      <c r="J50" s="20" t="s">
        <v>15</v>
      </c>
      <c r="K50" s="10"/>
      <c r="L50" s="20" t="s">
        <v>15</v>
      </c>
      <c r="M50" s="10"/>
      <c r="Q50" s="20">
        <v>1</v>
      </c>
      <c r="R50" s="21">
        <v>19.81944</v>
      </c>
      <c r="S50" s="22"/>
      <c r="T50" s="21">
        <v>23.73471</v>
      </c>
      <c r="U50" s="22"/>
      <c r="W50" s="20">
        <v>1</v>
      </c>
      <c r="X50" s="21">
        <v>21.796469999999999</v>
      </c>
      <c r="Y50" s="22"/>
      <c r="Z50" s="21">
        <v>25.886430000000001</v>
      </c>
      <c r="AA50" s="22"/>
    </row>
    <row r="51" spans="3:27" s="18" customFormat="1" x14ac:dyDescent="0.25">
      <c r="C51" s="20" t="s">
        <v>13</v>
      </c>
      <c r="D51" s="20" t="s">
        <v>6</v>
      </c>
      <c r="E51" s="11" t="s">
        <v>7</v>
      </c>
      <c r="F51" s="20" t="s">
        <v>6</v>
      </c>
      <c r="G51" s="11" t="s">
        <v>7</v>
      </c>
      <c r="I51" s="20" t="s">
        <v>13</v>
      </c>
      <c r="J51" s="20" t="s">
        <v>6</v>
      </c>
      <c r="K51" s="11" t="s">
        <v>7</v>
      </c>
      <c r="L51" s="20" t="s">
        <v>6</v>
      </c>
      <c r="M51" s="11" t="s">
        <v>7</v>
      </c>
      <c r="Q51" s="20">
        <v>2</v>
      </c>
      <c r="R51" s="21">
        <v>26.952030000000001</v>
      </c>
      <c r="S51" s="22"/>
      <c r="T51" s="21">
        <v>33.302790000000002</v>
      </c>
      <c r="U51" s="22"/>
      <c r="W51" s="20">
        <v>2</v>
      </c>
      <c r="X51" s="21">
        <v>29.068200000000001</v>
      </c>
      <c r="Y51" s="22"/>
      <c r="Z51" s="21">
        <v>35.602649999999997</v>
      </c>
      <c r="AA51" s="22"/>
    </row>
    <row r="52" spans="3:27" s="18" customFormat="1" x14ac:dyDescent="0.25">
      <c r="C52" s="20">
        <v>1</v>
      </c>
      <c r="D52" s="21">
        <v>0.93906000000000001</v>
      </c>
      <c r="E52" s="15"/>
      <c r="F52" s="21">
        <v>3.5896319999999999</v>
      </c>
      <c r="G52" s="15"/>
      <c r="I52" s="20">
        <v>1</v>
      </c>
      <c r="J52" s="21">
        <v>1.180404</v>
      </c>
      <c r="K52" s="15"/>
      <c r="L52" s="21">
        <v>3.8369610000000001</v>
      </c>
      <c r="M52" s="15"/>
      <c r="Q52" s="20">
        <v>3</v>
      </c>
      <c r="R52" s="21">
        <v>32.401710000000001</v>
      </c>
      <c r="S52" s="22"/>
      <c r="T52" s="21">
        <v>33.399810000000002</v>
      </c>
      <c r="U52" s="22"/>
      <c r="W52" s="20">
        <v>3</v>
      </c>
      <c r="X52" s="21">
        <v>34.536960000000001</v>
      </c>
      <c r="Y52" s="22"/>
      <c r="Z52" s="21">
        <v>35.728110000000001</v>
      </c>
      <c r="AA52" s="22"/>
    </row>
    <row r="53" spans="3:27" s="18" customFormat="1" x14ac:dyDescent="0.25">
      <c r="C53" s="20">
        <v>2</v>
      </c>
      <c r="D53" s="21">
        <v>1.741698</v>
      </c>
      <c r="E53" s="15"/>
      <c r="F53" s="21">
        <v>6.3596159999999999</v>
      </c>
      <c r="G53" s="15"/>
      <c r="I53" s="20">
        <v>2</v>
      </c>
      <c r="J53" s="21">
        <v>2.1478320000000002</v>
      </c>
      <c r="K53" s="15"/>
      <c r="L53" s="21">
        <v>6.7507200000000003</v>
      </c>
      <c r="M53" s="15"/>
      <c r="Q53" s="20">
        <v>4</v>
      </c>
      <c r="R53" s="21">
        <v>36.111510000000003</v>
      </c>
      <c r="S53" s="22"/>
      <c r="T53" s="21">
        <v>37.427219999999998</v>
      </c>
      <c r="U53" s="22"/>
      <c r="W53" s="20">
        <v>4</v>
      </c>
      <c r="X53" s="21">
        <v>38.220570000000002</v>
      </c>
      <c r="Y53" s="22"/>
      <c r="Z53" s="21">
        <v>39.674430000000001</v>
      </c>
      <c r="AA53" s="22"/>
    </row>
    <row r="54" spans="3:27" s="18" customFormat="1" x14ac:dyDescent="0.25">
      <c r="C54" s="20">
        <v>3</v>
      </c>
      <c r="D54" s="21">
        <v>2.749689</v>
      </c>
      <c r="E54" s="15"/>
      <c r="F54" s="21">
        <v>3.5477639999999999</v>
      </c>
      <c r="G54" s="15"/>
      <c r="I54" s="20">
        <v>3</v>
      </c>
      <c r="J54" s="21">
        <v>3.3701219999999998</v>
      </c>
      <c r="K54" s="15"/>
      <c r="L54" s="21">
        <v>4.1657219999999997</v>
      </c>
      <c r="M54" s="15"/>
      <c r="Q54" s="20">
        <v>5</v>
      </c>
      <c r="R54" s="21">
        <v>41.466149999999999</v>
      </c>
      <c r="S54" s="22"/>
      <c r="T54" s="21">
        <v>35.001269999999998</v>
      </c>
      <c r="U54" s="22"/>
      <c r="W54" s="20">
        <v>5</v>
      </c>
      <c r="X54" s="21">
        <v>43.413209999999999</v>
      </c>
      <c r="Y54" s="22"/>
      <c r="Z54" s="21">
        <v>37.066679999999998</v>
      </c>
      <c r="AA54" s="22"/>
    </row>
    <row r="55" spans="3:27" s="18" customFormat="1" x14ac:dyDescent="0.25">
      <c r="C55" s="20">
        <v>4</v>
      </c>
      <c r="D55" s="21">
        <v>2.9766509999999999</v>
      </c>
      <c r="E55" s="15"/>
      <c r="F55" s="21">
        <v>3.8494890000000002</v>
      </c>
      <c r="G55" s="15"/>
      <c r="I55" s="20">
        <v>4</v>
      </c>
      <c r="J55" s="21">
        <v>3.6413820000000001</v>
      </c>
      <c r="K55" s="15"/>
      <c r="L55" s="21">
        <v>4.5131220000000001</v>
      </c>
      <c r="M55" s="15"/>
      <c r="Q55" s="20">
        <v>6</v>
      </c>
      <c r="R55" s="21">
        <v>32.397570000000002</v>
      </c>
      <c r="S55" s="22"/>
      <c r="T55" s="21">
        <v>23.159700000000001</v>
      </c>
      <c r="U55" s="22"/>
      <c r="W55" s="20">
        <v>6</v>
      </c>
      <c r="X55" s="21">
        <v>34.583849999999998</v>
      </c>
      <c r="Y55" s="22"/>
      <c r="Z55" s="21">
        <v>25.2531</v>
      </c>
      <c r="AA55" s="22"/>
    </row>
    <row r="56" spans="3:27" s="18" customFormat="1" x14ac:dyDescent="0.25">
      <c r="C56" s="20">
        <v>5</v>
      </c>
      <c r="D56" s="21">
        <v>3.219417</v>
      </c>
      <c r="E56" s="15"/>
      <c r="F56" s="21">
        <v>3.0254669999999999</v>
      </c>
      <c r="G56" s="15"/>
      <c r="I56" s="20">
        <v>5</v>
      </c>
      <c r="J56" s="21">
        <v>3.9525299999999999</v>
      </c>
      <c r="K56" s="15"/>
      <c r="L56" s="21">
        <v>3.6789930000000002</v>
      </c>
      <c r="M56" s="15"/>
      <c r="Q56" s="20">
        <v>7</v>
      </c>
      <c r="R56" s="21">
        <v>19.824120000000001</v>
      </c>
      <c r="S56" s="22"/>
      <c r="T56" s="21">
        <v>12.80241</v>
      </c>
      <c r="U56" s="22"/>
      <c r="W56" s="20">
        <v>7</v>
      </c>
      <c r="X56" s="21">
        <v>21.762720000000002</v>
      </c>
      <c r="Y56" s="22"/>
      <c r="Z56" s="21">
        <v>14.510249999999999</v>
      </c>
      <c r="AA56" s="22"/>
    </row>
    <row r="57" spans="3:27" s="18" customFormat="1" x14ac:dyDescent="0.25">
      <c r="C57" s="20">
        <v>6</v>
      </c>
      <c r="D57" s="21">
        <v>2.7326069999999998</v>
      </c>
      <c r="E57" s="15"/>
      <c r="F57" s="21">
        <v>2.1722399999999999</v>
      </c>
      <c r="G57" s="15"/>
      <c r="I57" s="20">
        <v>6</v>
      </c>
      <c r="J57" s="21">
        <v>3.3653430000000002</v>
      </c>
      <c r="K57" s="15"/>
      <c r="L57" s="21">
        <v>2.710404</v>
      </c>
      <c r="M57" s="15"/>
      <c r="Q57" s="17"/>
      <c r="W57" s="17"/>
    </row>
    <row r="58" spans="3:27" s="18" customFormat="1" x14ac:dyDescent="0.25">
      <c r="C58" s="20">
        <v>7</v>
      </c>
      <c r="D58" s="21">
        <v>0.93424499999999999</v>
      </c>
      <c r="E58" s="15"/>
      <c r="F58" s="21">
        <v>0.55919299999999994</v>
      </c>
      <c r="G58" s="15"/>
      <c r="I58" s="20">
        <v>7</v>
      </c>
      <c r="J58" s="21">
        <v>1.1766779999999999</v>
      </c>
      <c r="K58" s="15"/>
      <c r="L58" s="21">
        <v>0.73464200000000002</v>
      </c>
      <c r="M58" s="15"/>
      <c r="Q58" s="17"/>
      <c r="W58" s="17"/>
    </row>
    <row r="59" spans="3:27" s="18" customFormat="1" x14ac:dyDescent="0.25">
      <c r="C59" s="17"/>
      <c r="E59" s="10"/>
      <c r="G59" s="10"/>
      <c r="I59" s="17"/>
      <c r="K59" s="10"/>
      <c r="M59" s="10"/>
      <c r="Q59" s="17"/>
      <c r="W59" s="17"/>
    </row>
    <row r="60" spans="3:27" s="18" customFormat="1" x14ac:dyDescent="0.25">
      <c r="C60" s="17"/>
      <c r="D60" s="20" t="s">
        <v>3</v>
      </c>
      <c r="E60" s="10"/>
      <c r="F60" s="20" t="s">
        <v>4</v>
      </c>
      <c r="G60" s="10"/>
      <c r="I60" s="17"/>
      <c r="J60" s="20" t="s">
        <v>3</v>
      </c>
      <c r="K60" s="10"/>
      <c r="L60" s="20" t="s">
        <v>4</v>
      </c>
      <c r="M60" s="10"/>
      <c r="Q60" s="17"/>
      <c r="W60" s="17"/>
    </row>
    <row r="61" spans="3:27" s="18" customFormat="1" x14ac:dyDescent="0.25">
      <c r="C61" s="17"/>
      <c r="D61" s="20" t="s">
        <v>16</v>
      </c>
      <c r="E61" s="10"/>
      <c r="F61" s="20" t="s">
        <v>16</v>
      </c>
      <c r="G61" s="10"/>
      <c r="I61" s="17"/>
      <c r="J61" s="20" t="s">
        <v>16</v>
      </c>
      <c r="K61" s="10"/>
      <c r="L61" s="20" t="s">
        <v>16</v>
      </c>
      <c r="M61" s="10"/>
      <c r="Q61" s="17"/>
      <c r="W61" s="17"/>
    </row>
    <row r="62" spans="3:27" s="18" customFormat="1" x14ac:dyDescent="0.25">
      <c r="C62" s="20" t="s">
        <v>13</v>
      </c>
      <c r="D62" s="20" t="s">
        <v>6</v>
      </c>
      <c r="E62" s="11" t="s">
        <v>7</v>
      </c>
      <c r="F62" s="20" t="s">
        <v>6</v>
      </c>
      <c r="G62" s="11" t="s">
        <v>7</v>
      </c>
      <c r="I62" s="20" t="s">
        <v>13</v>
      </c>
      <c r="J62" s="20" t="s">
        <v>6</v>
      </c>
      <c r="K62" s="11" t="s">
        <v>7</v>
      </c>
      <c r="L62" s="20" t="s">
        <v>6</v>
      </c>
      <c r="M62" s="11" t="s">
        <v>7</v>
      </c>
      <c r="Q62" s="17"/>
      <c r="W62" s="17"/>
    </row>
    <row r="63" spans="3:27" s="18" customFormat="1" x14ac:dyDescent="0.25">
      <c r="C63" s="20">
        <v>1</v>
      </c>
      <c r="D63" s="21">
        <v>0.51067399999999996</v>
      </c>
      <c r="E63" s="15"/>
      <c r="F63" s="21">
        <v>2.5149599999999999</v>
      </c>
      <c r="G63" s="15"/>
      <c r="I63" s="20">
        <v>1</v>
      </c>
      <c r="J63" s="21">
        <v>0.45542299999999997</v>
      </c>
      <c r="K63" s="15"/>
      <c r="L63" s="21">
        <v>2.2280220000000002</v>
      </c>
      <c r="M63" s="15"/>
      <c r="Q63" s="17"/>
      <c r="W63" s="17"/>
    </row>
    <row r="64" spans="3:27" s="18" customFormat="1" x14ac:dyDescent="0.25">
      <c r="C64" s="20">
        <v>2</v>
      </c>
      <c r="D64" s="21">
        <v>0.71754899999999999</v>
      </c>
      <c r="E64" s="15"/>
      <c r="F64" s="21">
        <v>3.1774589999999998</v>
      </c>
      <c r="G64" s="15"/>
      <c r="I64" s="20">
        <v>2</v>
      </c>
      <c r="J64" s="21">
        <v>0.62344199999999994</v>
      </c>
      <c r="K64" s="15"/>
      <c r="L64" s="21">
        <v>2.800548</v>
      </c>
      <c r="M64" s="15"/>
      <c r="Q64" s="17"/>
      <c r="W64" s="17"/>
    </row>
    <row r="65" spans="3:23" s="18" customFormat="1" x14ac:dyDescent="0.25">
      <c r="C65" s="20">
        <v>3</v>
      </c>
      <c r="D65" s="21">
        <v>0.989514</v>
      </c>
      <c r="E65" s="15"/>
      <c r="F65" s="21">
        <v>1.0034099999999999</v>
      </c>
      <c r="G65" s="15"/>
      <c r="I65" s="20">
        <v>3</v>
      </c>
      <c r="J65" s="21">
        <v>0.84683199999999992</v>
      </c>
      <c r="K65" s="15"/>
      <c r="L65" s="21">
        <v>0.86371699999999996</v>
      </c>
      <c r="M65" s="15"/>
      <c r="Q65" s="17"/>
      <c r="W65" s="17"/>
    </row>
    <row r="66" spans="3:23" s="18" customFormat="1" x14ac:dyDescent="0.25">
      <c r="C66" s="20">
        <v>4</v>
      </c>
      <c r="D66" s="21">
        <v>1.015002</v>
      </c>
      <c r="E66" s="15"/>
      <c r="F66" s="21">
        <v>1.0316700000000001</v>
      </c>
      <c r="G66" s="15"/>
      <c r="I66" s="20">
        <v>4</v>
      </c>
      <c r="J66" s="21">
        <v>0.86873299999999998</v>
      </c>
      <c r="K66" s="15"/>
      <c r="L66" s="21">
        <v>0.882633</v>
      </c>
      <c r="M66" s="15"/>
      <c r="Q66" s="17"/>
      <c r="W66" s="17"/>
    </row>
    <row r="67" spans="3:23" s="18" customFormat="1" x14ac:dyDescent="0.25">
      <c r="C67" s="20">
        <v>5</v>
      </c>
      <c r="D67" s="21">
        <v>1.03545</v>
      </c>
      <c r="E67" s="15"/>
      <c r="F67" s="21">
        <v>0.92072699999999996</v>
      </c>
      <c r="G67" s="15"/>
      <c r="I67" s="20">
        <v>5</v>
      </c>
      <c r="J67" s="21">
        <v>0.87498599999999993</v>
      </c>
      <c r="K67" s="15"/>
      <c r="L67" s="21">
        <v>0.79689599999999994</v>
      </c>
      <c r="M67" s="15"/>
      <c r="Q67" s="17"/>
      <c r="W67" s="17"/>
    </row>
    <row r="68" spans="3:23" s="18" customFormat="1" x14ac:dyDescent="0.25">
      <c r="C68" s="20">
        <v>6</v>
      </c>
      <c r="D68" s="21">
        <v>0.99410399999999999</v>
      </c>
      <c r="E68" s="15"/>
      <c r="F68" s="21">
        <v>0.80305099999999996</v>
      </c>
      <c r="G68" s="15"/>
      <c r="I68" s="20">
        <v>6</v>
      </c>
      <c r="J68" s="21">
        <v>0.84766299999999994</v>
      </c>
      <c r="K68" s="15"/>
      <c r="L68" s="21">
        <v>0.697828</v>
      </c>
      <c r="M68" s="15"/>
      <c r="Q68" s="17"/>
      <c r="W68" s="17"/>
    </row>
    <row r="69" spans="3:23" s="18" customFormat="1" x14ac:dyDescent="0.25">
      <c r="C69" s="20">
        <v>7</v>
      </c>
      <c r="D69" s="21">
        <v>0.51555200000000001</v>
      </c>
      <c r="E69" s="15"/>
      <c r="F69" s="21">
        <v>0.36129899999999998</v>
      </c>
      <c r="G69" s="15"/>
      <c r="I69" s="20">
        <v>7</v>
      </c>
      <c r="J69" s="21">
        <v>0.44988899999999998</v>
      </c>
      <c r="K69" s="15"/>
      <c r="L69" s="21">
        <v>0.319801</v>
      </c>
      <c r="M69" s="15"/>
      <c r="Q69" s="17"/>
      <c r="W69" s="17"/>
    </row>
    <row r="70" spans="3:23" s="18" customFormat="1" x14ac:dyDescent="0.25">
      <c r="C70" s="17"/>
      <c r="E70" s="10"/>
      <c r="G70" s="10"/>
      <c r="I70" s="17"/>
      <c r="K70" s="10"/>
      <c r="M70" s="10"/>
      <c r="Q70" s="17"/>
      <c r="W70" s="17"/>
    </row>
    <row r="71" spans="3:23" s="18" customFormat="1" x14ac:dyDescent="0.25">
      <c r="C71" s="17"/>
      <c r="D71" s="20" t="s">
        <v>3</v>
      </c>
      <c r="E71" s="10"/>
      <c r="F71" s="20" t="s">
        <v>4</v>
      </c>
      <c r="G71" s="10"/>
      <c r="I71" s="17"/>
      <c r="J71" s="20" t="s">
        <v>3</v>
      </c>
      <c r="K71" s="10"/>
      <c r="L71" s="20" t="s">
        <v>4</v>
      </c>
      <c r="M71" s="10"/>
      <c r="Q71" s="17"/>
      <c r="W71" s="17"/>
    </row>
    <row r="72" spans="3:23" s="18" customFormat="1" x14ac:dyDescent="0.25">
      <c r="C72" s="17"/>
      <c r="D72" s="20" t="s">
        <v>17</v>
      </c>
      <c r="E72" s="10"/>
      <c r="F72" s="20" t="s">
        <v>17</v>
      </c>
      <c r="G72" s="10"/>
      <c r="I72" s="17"/>
      <c r="J72" s="20" t="s">
        <v>17</v>
      </c>
      <c r="K72" s="10"/>
      <c r="L72" s="20" t="s">
        <v>17</v>
      </c>
      <c r="M72" s="10"/>
      <c r="Q72" s="17"/>
      <c r="W72" s="17"/>
    </row>
    <row r="73" spans="3:23" s="18" customFormat="1" x14ac:dyDescent="0.25">
      <c r="C73" s="20" t="s">
        <v>13</v>
      </c>
      <c r="D73" s="20" t="s">
        <v>6</v>
      </c>
      <c r="E73" s="11" t="s">
        <v>7</v>
      </c>
      <c r="F73" s="20" t="s">
        <v>6</v>
      </c>
      <c r="G73" s="11" t="s">
        <v>7</v>
      </c>
      <c r="I73" s="20" t="s">
        <v>13</v>
      </c>
      <c r="J73" s="20" t="s">
        <v>6</v>
      </c>
      <c r="K73" s="11" t="s">
        <v>7</v>
      </c>
      <c r="L73" s="20" t="s">
        <v>6</v>
      </c>
      <c r="M73" s="11" t="s">
        <v>7</v>
      </c>
      <c r="Q73" s="17"/>
      <c r="W73" s="17"/>
    </row>
    <row r="74" spans="3:23" s="18" customFormat="1" x14ac:dyDescent="0.25">
      <c r="C74" s="20">
        <v>1</v>
      </c>
      <c r="D74" s="21">
        <v>2.6719559999999998</v>
      </c>
      <c r="E74" s="15"/>
      <c r="F74" s="21">
        <v>4.3291170000000001</v>
      </c>
      <c r="G74" s="15"/>
      <c r="I74" s="20">
        <v>1</v>
      </c>
      <c r="J74" s="21">
        <v>2.9981520000000002</v>
      </c>
      <c r="K74" s="15"/>
      <c r="L74" s="21">
        <v>4.566141</v>
      </c>
      <c r="M74" s="15"/>
      <c r="Q74" s="17"/>
      <c r="W74" s="17"/>
    </row>
    <row r="75" spans="3:23" s="18" customFormat="1" x14ac:dyDescent="0.25">
      <c r="C75" s="20">
        <v>2</v>
      </c>
      <c r="D75" s="21">
        <v>5.4622529999999996</v>
      </c>
      <c r="E75" s="15"/>
      <c r="F75" s="21">
        <v>8.7078690000000005</v>
      </c>
      <c r="G75" s="15"/>
      <c r="I75" s="20">
        <v>2</v>
      </c>
      <c r="J75" s="21">
        <v>6.1312949999999997</v>
      </c>
      <c r="K75" s="15"/>
      <c r="L75" s="21">
        <v>9.1210500000000003</v>
      </c>
      <c r="M75" s="15"/>
      <c r="Q75" s="17"/>
      <c r="W75" s="17"/>
    </row>
    <row r="76" spans="3:23" s="18" customFormat="1" x14ac:dyDescent="0.25">
      <c r="C76" s="20">
        <v>3</v>
      </c>
      <c r="D76" s="21">
        <v>8.9633070000000004</v>
      </c>
      <c r="E76" s="15"/>
      <c r="F76" s="21">
        <v>10.06479</v>
      </c>
      <c r="G76" s="15"/>
      <c r="I76" s="20">
        <v>3</v>
      </c>
      <c r="J76" s="21">
        <v>9.9207900000000002</v>
      </c>
      <c r="K76" s="15"/>
      <c r="L76" s="21">
        <v>11.04894</v>
      </c>
      <c r="M76" s="15"/>
      <c r="Q76" s="17"/>
      <c r="W76" s="17"/>
    </row>
    <row r="77" spans="3:23" s="18" customFormat="1" x14ac:dyDescent="0.25">
      <c r="C77" s="20">
        <v>4</v>
      </c>
      <c r="D77" s="21">
        <v>10.151730000000001</v>
      </c>
      <c r="E77" s="15"/>
      <c r="F77" s="21">
        <v>11.379149999999999</v>
      </c>
      <c r="G77" s="15"/>
      <c r="I77" s="20">
        <v>4</v>
      </c>
      <c r="J77" s="21">
        <v>11.266920000000001</v>
      </c>
      <c r="K77" s="15"/>
      <c r="L77" s="21">
        <v>12.48597</v>
      </c>
      <c r="M77" s="15"/>
      <c r="Q77" s="17"/>
      <c r="W77" s="17"/>
    </row>
    <row r="78" spans="3:23" s="18" customFormat="1" x14ac:dyDescent="0.25">
      <c r="C78" s="20">
        <v>5</v>
      </c>
      <c r="D78" s="21">
        <v>11.512079999999999</v>
      </c>
      <c r="E78" s="15"/>
      <c r="F78" s="21">
        <v>10.80756</v>
      </c>
      <c r="G78" s="15"/>
      <c r="I78" s="20">
        <v>5</v>
      </c>
      <c r="J78" s="21">
        <v>12.825900000000001</v>
      </c>
      <c r="K78" s="15"/>
      <c r="L78" s="21">
        <v>12.0654</v>
      </c>
      <c r="M78" s="15"/>
      <c r="Q78" s="17"/>
      <c r="W78" s="17"/>
    </row>
    <row r="79" spans="3:23" s="18" customFormat="1" x14ac:dyDescent="0.25">
      <c r="C79" s="20">
        <v>6</v>
      </c>
      <c r="D79" s="21">
        <v>8.9648190000000003</v>
      </c>
      <c r="E79" s="15"/>
      <c r="F79" s="21">
        <v>7.1443709999999996</v>
      </c>
      <c r="G79" s="15"/>
      <c r="I79" s="20">
        <v>6</v>
      </c>
      <c r="J79" s="21">
        <v>9.9486000000000008</v>
      </c>
      <c r="K79" s="15"/>
      <c r="L79" s="21">
        <v>8.0364149999999999</v>
      </c>
      <c r="M79" s="15"/>
      <c r="Q79" s="17"/>
      <c r="W79" s="17"/>
    </row>
    <row r="80" spans="3:23" s="18" customFormat="1" x14ac:dyDescent="0.25">
      <c r="C80" s="20">
        <v>7</v>
      </c>
      <c r="D80" s="21">
        <v>2.6778689999999998</v>
      </c>
      <c r="E80" s="15"/>
      <c r="F80" s="21">
        <v>1.7512650000000001</v>
      </c>
      <c r="G80" s="15"/>
      <c r="I80" s="20">
        <v>7</v>
      </c>
      <c r="J80" s="21">
        <v>2.986272</v>
      </c>
      <c r="K80" s="15"/>
      <c r="L80" s="21">
        <v>2.0329830000000002</v>
      </c>
      <c r="M80" s="15"/>
      <c r="Q80" s="17"/>
      <c r="W80" s="17"/>
    </row>
    <row r="81" spans="3:23" s="18" customFormat="1" x14ac:dyDescent="0.25">
      <c r="C81" s="17"/>
      <c r="I81" s="17"/>
      <c r="Q81" s="17"/>
      <c r="W81" s="17"/>
    </row>
    <row r="82" spans="3:23" s="18" customFormat="1" x14ac:dyDescent="0.25">
      <c r="C82" s="17"/>
      <c r="I82" s="17"/>
      <c r="Q82" s="17"/>
      <c r="W82" s="17"/>
    </row>
    <row r="83" spans="3:23" s="18" customFormat="1" x14ac:dyDescent="0.25">
      <c r="C83" s="17"/>
      <c r="I83" s="17"/>
      <c r="Q83" s="17"/>
      <c r="W83" s="17"/>
    </row>
    <row r="84" spans="3:23" s="18" customFormat="1" x14ac:dyDescent="0.25">
      <c r="C84" s="17"/>
      <c r="I84" s="17"/>
      <c r="Q84" s="17"/>
      <c r="W84" s="17"/>
    </row>
    <row r="85" spans="3:23" s="18" customFormat="1" x14ac:dyDescent="0.25">
      <c r="C85" s="17"/>
      <c r="I85" s="17"/>
      <c r="Q85" s="17"/>
      <c r="W85" s="17"/>
    </row>
    <row r="86" spans="3:23" s="18" customFormat="1" x14ac:dyDescent="0.25">
      <c r="C86" s="17"/>
      <c r="I86" s="17"/>
      <c r="Q86" s="17"/>
      <c r="W86" s="17"/>
    </row>
    <row r="87" spans="3:23" s="18" customFormat="1" x14ac:dyDescent="0.25">
      <c r="C87" s="17"/>
      <c r="I87" s="17"/>
      <c r="Q87" s="17"/>
      <c r="W87" s="17"/>
    </row>
    <row r="88" spans="3:23" s="18" customFormat="1" x14ac:dyDescent="0.25">
      <c r="C88" s="17"/>
      <c r="I88" s="17"/>
      <c r="Q88" s="17"/>
      <c r="W88" s="17"/>
    </row>
    <row r="89" spans="3:23" s="18" customFormat="1" x14ac:dyDescent="0.25">
      <c r="C89" s="17"/>
      <c r="I89" s="17"/>
      <c r="Q89" s="17"/>
      <c r="W89" s="17"/>
    </row>
    <row r="90" spans="3:23" s="18" customFormat="1" x14ac:dyDescent="0.25">
      <c r="C90" s="17"/>
      <c r="I90" s="17"/>
      <c r="Q90" s="17"/>
      <c r="W90" s="17"/>
    </row>
    <row r="91" spans="3:23" s="18" customFormat="1" x14ac:dyDescent="0.25">
      <c r="C91" s="17"/>
      <c r="I91" s="17"/>
      <c r="Q91" s="17"/>
      <c r="W91" s="17"/>
    </row>
    <row r="92" spans="3:23" s="18" customFormat="1" x14ac:dyDescent="0.25">
      <c r="C92" s="17"/>
      <c r="I92" s="17"/>
      <c r="Q92" s="17"/>
      <c r="W92" s="17"/>
    </row>
    <row r="93" spans="3:23" s="18" customFormat="1" x14ac:dyDescent="0.25">
      <c r="C93" s="17"/>
      <c r="I93" s="17"/>
      <c r="Q93" s="17"/>
      <c r="W93" s="17"/>
    </row>
    <row r="94" spans="3:23" s="18" customFormat="1" x14ac:dyDescent="0.25">
      <c r="C94" s="17"/>
      <c r="I94" s="17"/>
      <c r="Q94" s="17"/>
      <c r="W94" s="17"/>
    </row>
    <row r="95" spans="3:23" s="18" customFormat="1" x14ac:dyDescent="0.25">
      <c r="C95" s="17"/>
      <c r="I95" s="17"/>
      <c r="Q95" s="17"/>
      <c r="W95" s="17"/>
    </row>
  </sheetData>
  <sheetProtection selectLockedCells="1" selectUnlockedCells="1"/>
  <mergeCells count="12">
    <mergeCell ref="W1:AA1"/>
    <mergeCell ref="C1:G1"/>
    <mergeCell ref="I1:M1"/>
    <mergeCell ref="Q1:U1"/>
    <mergeCell ref="U9:U11"/>
    <mergeCell ref="AA9:AA11"/>
    <mergeCell ref="Y10:Y11"/>
    <mergeCell ref="E28:E29"/>
    <mergeCell ref="G27:G29"/>
    <mergeCell ref="K28:K29"/>
    <mergeCell ref="M27:M29"/>
    <mergeCell ref="S10:S1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15" customWidth="1"/>
    <col min="3" max="3" width="30.42578125" style="1" bestFit="1" customWidth="1"/>
    <col min="4" max="4" width="26.42578125" bestFit="1" customWidth="1"/>
    <col min="5" max="5" width="26.42578125" customWidth="1"/>
    <col min="6" max="6" width="26.42578125" bestFit="1" customWidth="1"/>
    <col min="7" max="7" width="15" bestFit="1" customWidth="1"/>
    <col min="9" max="9" width="30.42578125" style="1" bestFit="1" customWidth="1"/>
    <col min="10" max="10" width="26.42578125" bestFit="1" customWidth="1"/>
    <col min="11" max="11" width="26.42578125" customWidth="1"/>
    <col min="12" max="12" width="26.42578125" bestFit="1" customWidth="1"/>
    <col min="13" max="13" width="15" bestFit="1" customWidth="1"/>
    <col min="17" max="17" width="30.42578125" style="1" bestFit="1" customWidth="1"/>
    <col min="18" max="18" width="26.42578125" bestFit="1" customWidth="1"/>
    <col min="19" max="19" width="26.42578125" customWidth="1"/>
    <col min="20" max="20" width="26.42578125" bestFit="1" customWidth="1"/>
    <col min="21" max="21" width="15" bestFit="1" customWidth="1"/>
    <col min="23" max="23" width="30.42578125" style="1" bestFit="1" customWidth="1"/>
    <col min="24" max="24" width="26.42578125" bestFit="1" customWidth="1"/>
    <col min="25" max="25" width="26.42578125" customWidth="1"/>
    <col min="26" max="26" width="26.42578125" bestFit="1" customWidth="1"/>
    <col min="27" max="27" width="15" bestFit="1" customWidth="1"/>
  </cols>
  <sheetData>
    <row r="1" spans="1:27" x14ac:dyDescent="0.25">
      <c r="A1" s="1" t="s">
        <v>22</v>
      </c>
      <c r="C1" s="54" t="s">
        <v>0</v>
      </c>
      <c r="D1" s="54"/>
      <c r="E1" s="54"/>
      <c r="F1" s="54"/>
      <c r="G1" s="54"/>
      <c r="I1" s="54" t="s">
        <v>1</v>
      </c>
      <c r="J1" s="54"/>
      <c r="K1" s="54"/>
      <c r="L1" s="54"/>
      <c r="M1" s="54"/>
      <c r="O1" s="1" t="s">
        <v>23</v>
      </c>
      <c r="Q1" s="54" t="s">
        <v>0</v>
      </c>
      <c r="R1" s="54"/>
      <c r="S1" s="54"/>
      <c r="T1" s="54"/>
      <c r="U1" s="54"/>
      <c r="W1" s="54" t="s">
        <v>1</v>
      </c>
      <c r="X1" s="54"/>
      <c r="Y1" s="54"/>
      <c r="Z1" s="54"/>
      <c r="AA1" s="54"/>
    </row>
    <row r="2" spans="1:27" s="10" customFormat="1" x14ac:dyDescent="0.25">
      <c r="A2" s="12"/>
      <c r="C2" s="12"/>
      <c r="I2" s="12"/>
      <c r="Q2" s="12"/>
      <c r="W2" s="12"/>
    </row>
    <row r="3" spans="1:27" s="10" customFormat="1" x14ac:dyDescent="0.25">
      <c r="C3" s="12" t="s">
        <v>2</v>
      </c>
      <c r="D3" s="39">
        <f>+EGSnrc!D3/Mean!D3</f>
        <v>0.46878413139509212</v>
      </c>
      <c r="E3" s="12" t="s">
        <v>34</v>
      </c>
      <c r="F3" s="39">
        <f>+EGSnrc!F3/Mean!F3</f>
        <v>0.4607747273823431</v>
      </c>
      <c r="G3" s="12" t="s">
        <v>34</v>
      </c>
      <c r="I3" s="12" t="s">
        <v>2</v>
      </c>
      <c r="J3" s="39">
        <f>+EGSnrc!J3/Mean!J3</f>
        <v>0.46658580941136096</v>
      </c>
      <c r="K3" s="12" t="s">
        <v>34</v>
      </c>
      <c r="L3" s="39">
        <f>+EGSnrc!L3/Mean!L3</f>
        <v>0.48267248109192651</v>
      </c>
      <c r="M3" s="12" t="s">
        <v>34</v>
      </c>
      <c r="Q3" s="12" t="s">
        <v>2</v>
      </c>
      <c r="R3" s="39">
        <f>+EGSnrc!R3/Mean!R3</f>
        <v>0.22787336684701259</v>
      </c>
      <c r="S3" s="12" t="s">
        <v>34</v>
      </c>
      <c r="T3" s="39">
        <f>+EGSnrc!T3/Mean!T3</f>
        <v>0.24115065390761042</v>
      </c>
      <c r="U3" s="12" t="s">
        <v>34</v>
      </c>
      <c r="W3" s="12" t="s">
        <v>2</v>
      </c>
      <c r="X3" s="39">
        <f>+EGSnrc!X3/Mean!X3</f>
        <v>0.23114115570216714</v>
      </c>
      <c r="Y3" s="12" t="s">
        <v>34</v>
      </c>
      <c r="Z3" s="39">
        <f>+EGSnrc!Z3/Mean!Z3</f>
        <v>0.23143009061735334</v>
      </c>
      <c r="AA3" s="12" t="s">
        <v>34</v>
      </c>
    </row>
    <row r="4" spans="1:27" s="10" customFormat="1" x14ac:dyDescent="0.25">
      <c r="C4" s="12" t="s">
        <v>31</v>
      </c>
      <c r="D4" s="39">
        <f>+EGSnrc!D4/Mean!D4</f>
        <v>0.12225279119393412</v>
      </c>
      <c r="E4" s="12" t="s">
        <v>34</v>
      </c>
      <c r="F4" s="39">
        <f>+EGSnrc!F4/Mean!F4</f>
        <v>6.6999393686502803E-2</v>
      </c>
      <c r="G4" s="12" t="s">
        <v>34</v>
      </c>
      <c r="I4" s="12" t="s">
        <v>31</v>
      </c>
      <c r="J4" s="39">
        <f>+EGSnrc!J4/Mean!J4</f>
        <v>0.1046590185273643</v>
      </c>
      <c r="K4" s="12" t="s">
        <v>34</v>
      </c>
      <c r="L4" s="39">
        <f>+EGSnrc!L4/Mean!L4</f>
        <v>0.17288684503793716</v>
      </c>
      <c r="M4" s="12" t="s">
        <v>34</v>
      </c>
      <c r="Q4" s="12" t="s">
        <v>31</v>
      </c>
      <c r="R4" s="39">
        <f>+EGSnrc!R4/Mean!R4</f>
        <v>0.1015359612757737</v>
      </c>
      <c r="S4" s="12" t="s">
        <v>34</v>
      </c>
      <c r="T4" s="39">
        <f>+EGSnrc!T4/Mean!T4</f>
        <v>0.10027884607144999</v>
      </c>
      <c r="U4" s="12" t="s">
        <v>34</v>
      </c>
      <c r="W4" s="12" t="s">
        <v>31</v>
      </c>
      <c r="X4" s="39">
        <f>+EGSnrc!X4/Mean!X4</f>
        <v>9.6406027467250743E-2</v>
      </c>
      <c r="Y4" s="12" t="s">
        <v>34</v>
      </c>
      <c r="Z4" s="39">
        <f>+EGSnrc!Z4/Mean!Z4</f>
        <v>0.11275660246351568</v>
      </c>
      <c r="AA4" s="12" t="s">
        <v>34</v>
      </c>
    </row>
    <row r="5" spans="1:27" s="10" customFormat="1" x14ac:dyDescent="0.25">
      <c r="C5" s="12" t="s">
        <v>32</v>
      </c>
      <c r="D5" s="39">
        <f>+EGSnrc!D5/Mean!D5</f>
        <v>0.31164003004280921</v>
      </c>
      <c r="E5" s="12" t="s">
        <v>34</v>
      </c>
      <c r="F5" s="39">
        <f>+EGSnrc!F5/Mean!F5</f>
        <v>0.29547597199688391</v>
      </c>
      <c r="G5" s="12" t="s">
        <v>34</v>
      </c>
      <c r="I5" s="12" t="s">
        <v>32</v>
      </c>
      <c r="J5" s="39">
        <f>+EGSnrc!J5/Mean!J5</f>
        <v>0.30641778837461031</v>
      </c>
      <c r="K5" s="12" t="s">
        <v>34</v>
      </c>
      <c r="L5" s="39">
        <f>+EGSnrc!L5/Mean!L5</f>
        <v>0.35425467812409472</v>
      </c>
      <c r="M5" s="12" t="s">
        <v>34</v>
      </c>
      <c r="Q5" s="12"/>
      <c r="R5" s="13"/>
      <c r="S5" s="12"/>
      <c r="T5" s="13"/>
      <c r="U5" s="12"/>
      <c r="W5" s="12"/>
      <c r="X5" s="13"/>
      <c r="Y5" s="12"/>
      <c r="Z5" s="13"/>
      <c r="AA5" s="12"/>
    </row>
    <row r="6" spans="1:27" s="10" customFormat="1" x14ac:dyDescent="0.25">
      <c r="C6" s="12" t="s">
        <v>33</v>
      </c>
      <c r="D6" s="39">
        <f>+EGSnrc!D6/Mean!D6</f>
        <v>0.32386772968597549</v>
      </c>
      <c r="E6" s="12" t="s">
        <v>34</v>
      </c>
      <c r="F6" s="39">
        <f>+EGSnrc!F6/Mean!F6</f>
        <v>0.33919518448166242</v>
      </c>
      <c r="G6" s="12" t="s">
        <v>34</v>
      </c>
      <c r="I6" s="12" t="s">
        <v>33</v>
      </c>
      <c r="J6" s="39">
        <f>+EGSnrc!J6/Mean!J6</f>
        <v>0.35474399524651329</v>
      </c>
      <c r="K6" s="12" t="s">
        <v>34</v>
      </c>
      <c r="L6" s="39">
        <f>+EGSnrc!L6/Mean!L6</f>
        <v>0.34335254647148128</v>
      </c>
      <c r="M6" s="12" t="s">
        <v>34</v>
      </c>
      <c r="Q6" s="12"/>
      <c r="R6" s="13"/>
      <c r="S6" s="12"/>
      <c r="T6" s="13"/>
      <c r="U6" s="12"/>
      <c r="W6" s="12"/>
      <c r="X6" s="13"/>
      <c r="Y6" s="12"/>
      <c r="Z6" s="13"/>
      <c r="AA6" s="12"/>
    </row>
    <row r="7" spans="1:27" s="10" customFormat="1" x14ac:dyDescent="0.25">
      <c r="C7" s="12"/>
      <c r="D7" s="13"/>
      <c r="F7" s="13"/>
      <c r="I7" s="12"/>
      <c r="J7" s="13"/>
      <c r="L7" s="13"/>
      <c r="Q7" s="12"/>
      <c r="W7" s="12"/>
    </row>
    <row r="8" spans="1:27" s="10" customFormat="1" x14ac:dyDescent="0.25">
      <c r="C8" s="12"/>
      <c r="D8" s="11" t="s">
        <v>3</v>
      </c>
      <c r="E8" s="11"/>
      <c r="F8" s="11" t="s">
        <v>4</v>
      </c>
      <c r="I8" s="12"/>
      <c r="J8" s="11" t="s">
        <v>3</v>
      </c>
      <c r="K8" s="11"/>
      <c r="L8" s="11" t="s">
        <v>4</v>
      </c>
      <c r="Q8" s="12" t="s">
        <v>11</v>
      </c>
      <c r="W8" s="12" t="s">
        <v>11</v>
      </c>
    </row>
    <row r="9" spans="1:27" s="10" customFormat="1" x14ac:dyDescent="0.25">
      <c r="C9" s="12"/>
      <c r="D9" s="11" t="s">
        <v>5</v>
      </c>
      <c r="E9" s="11"/>
      <c r="F9" s="11" t="s">
        <v>5</v>
      </c>
      <c r="I9" s="12"/>
      <c r="J9" s="11" t="s">
        <v>5</v>
      </c>
      <c r="K9" s="11"/>
      <c r="L9" s="11" t="s">
        <v>5</v>
      </c>
      <c r="Q9" s="12"/>
      <c r="R9" s="11" t="s">
        <v>3</v>
      </c>
      <c r="S9" s="11"/>
      <c r="T9" s="11" t="s">
        <v>4</v>
      </c>
      <c r="W9" s="12"/>
      <c r="X9" s="11" t="s">
        <v>3</v>
      </c>
      <c r="Y9" s="11"/>
      <c r="Z9" s="11" t="s">
        <v>4</v>
      </c>
    </row>
    <row r="10" spans="1:27" s="10" customFormat="1" ht="15" customHeight="1" x14ac:dyDescent="0.25">
      <c r="C10" s="12"/>
      <c r="D10" s="11" t="s">
        <v>6</v>
      </c>
      <c r="E10" s="11"/>
      <c r="F10" s="11" t="s">
        <v>6</v>
      </c>
      <c r="G10" s="11"/>
      <c r="I10" s="12"/>
      <c r="J10" s="11" t="s">
        <v>6</v>
      </c>
      <c r="K10" s="11"/>
      <c r="L10" s="11" t="s">
        <v>6</v>
      </c>
      <c r="M10" s="11"/>
      <c r="Q10" s="12"/>
      <c r="R10" s="11" t="s">
        <v>12</v>
      </c>
      <c r="S10" s="11"/>
      <c r="T10" s="11" t="s">
        <v>12</v>
      </c>
      <c r="W10" s="12"/>
      <c r="X10" s="11" t="s">
        <v>12</v>
      </c>
      <c r="Y10" s="11"/>
      <c r="Z10" s="11" t="s">
        <v>12</v>
      </c>
    </row>
    <row r="11" spans="1:27" s="10" customFormat="1" x14ac:dyDescent="0.25">
      <c r="C11" s="12" t="s">
        <v>8</v>
      </c>
      <c r="D11" s="39">
        <f>+EGSnrc!D11/Mean!D11</f>
        <v>0.99998794141941549</v>
      </c>
      <c r="E11" s="41"/>
      <c r="F11" s="39">
        <f>+EGSnrc!F11/Mean!F11</f>
        <v>0.99955235467109416</v>
      </c>
      <c r="G11" s="15"/>
      <c r="I11" s="12" t="s">
        <v>8</v>
      </c>
      <c r="J11" s="39">
        <f>+EGSnrc!J11/Mean!J11</f>
        <v>1.001902585508804</v>
      </c>
      <c r="K11" s="41"/>
      <c r="L11" s="39">
        <f>+EGSnrc!L11/Mean!L11</f>
        <v>1.0014188410776725</v>
      </c>
      <c r="M11" s="15"/>
      <c r="Q11" s="11" t="s">
        <v>13</v>
      </c>
      <c r="R11" s="11" t="s">
        <v>6</v>
      </c>
      <c r="S11" s="11"/>
      <c r="T11" s="11" t="s">
        <v>6</v>
      </c>
      <c r="U11" s="11"/>
      <c r="W11" s="11" t="s">
        <v>13</v>
      </c>
      <c r="X11" s="11" t="s">
        <v>6</v>
      </c>
      <c r="Y11" s="11"/>
      <c r="Z11" s="11" t="s">
        <v>6</v>
      </c>
      <c r="AA11" s="11"/>
    </row>
    <row r="12" spans="1:27" s="10" customFormat="1" x14ac:dyDescent="0.25">
      <c r="C12" s="12"/>
      <c r="I12" s="12"/>
      <c r="Q12" s="11">
        <v>5</v>
      </c>
      <c r="R12" s="39">
        <f>+EGSnrc!R12/Mean!R12</f>
        <v>0.99040097000030081</v>
      </c>
      <c r="S12" s="15"/>
      <c r="T12" s="39">
        <f>+EGSnrc!T12/Mean!T12</f>
        <v>0.99002452239348515</v>
      </c>
      <c r="U12" s="15"/>
      <c r="W12" s="11">
        <v>5</v>
      </c>
      <c r="X12" s="39">
        <f>+EGSnrc!X12/Mean!X12</f>
        <v>1.0010650234753944</v>
      </c>
      <c r="Y12" s="41"/>
      <c r="Z12" s="39">
        <f>+EGSnrc!Z12/Mean!Z12</f>
        <v>1.0011759918367011</v>
      </c>
      <c r="AA12" s="15"/>
    </row>
    <row r="13" spans="1:27" s="10" customFormat="1" x14ac:dyDescent="0.25">
      <c r="C13" s="12"/>
      <c r="D13" s="11" t="s">
        <v>3</v>
      </c>
      <c r="F13" s="11" t="s">
        <v>4</v>
      </c>
      <c r="I13" s="12"/>
      <c r="J13" s="11" t="s">
        <v>3</v>
      </c>
      <c r="L13" s="11" t="s">
        <v>4</v>
      </c>
      <c r="Q13" s="12"/>
      <c r="W13" s="12"/>
    </row>
    <row r="14" spans="1:27" s="10" customFormat="1" x14ac:dyDescent="0.25">
      <c r="C14" s="12"/>
      <c r="D14" s="11" t="s">
        <v>9</v>
      </c>
      <c r="F14" s="11" t="s">
        <v>9</v>
      </c>
      <c r="I14" s="12"/>
      <c r="J14" s="11" t="s">
        <v>9</v>
      </c>
      <c r="L14" s="11" t="s">
        <v>9</v>
      </c>
      <c r="Q14" s="12"/>
      <c r="R14" s="11" t="s">
        <v>3</v>
      </c>
      <c r="T14" s="11" t="s">
        <v>4</v>
      </c>
      <c r="W14" s="12"/>
      <c r="X14" s="11" t="s">
        <v>3</v>
      </c>
      <c r="Z14" s="11" t="s">
        <v>4</v>
      </c>
    </row>
    <row r="15" spans="1:27" s="10" customFormat="1" x14ac:dyDescent="0.25">
      <c r="C15" s="11" t="s">
        <v>10</v>
      </c>
      <c r="D15" s="11" t="s">
        <v>6</v>
      </c>
      <c r="E15" s="11"/>
      <c r="F15" s="11" t="s">
        <v>6</v>
      </c>
      <c r="G15" s="11"/>
      <c r="I15" s="11" t="s">
        <v>10</v>
      </c>
      <c r="J15" s="11" t="s">
        <v>6</v>
      </c>
      <c r="K15" s="11"/>
      <c r="L15" s="11" t="s">
        <v>6</v>
      </c>
      <c r="M15" s="11"/>
      <c r="Q15" s="12"/>
      <c r="R15" s="11" t="s">
        <v>14</v>
      </c>
      <c r="T15" s="11" t="s">
        <v>14</v>
      </c>
      <c r="W15" s="12"/>
      <c r="X15" s="11" t="s">
        <v>14</v>
      </c>
      <c r="Z15" s="11" t="s">
        <v>14</v>
      </c>
    </row>
    <row r="16" spans="1:27" s="10" customFormat="1" x14ac:dyDescent="0.25">
      <c r="C16" s="11">
        <v>1</v>
      </c>
      <c r="D16" s="39">
        <f>+EGSnrc!D16/Mean!D16</f>
        <v>0.99894462363140646</v>
      </c>
      <c r="E16" s="41"/>
      <c r="F16" s="39">
        <f>+EGSnrc!F16/Mean!F16</f>
        <v>0.99828303721265976</v>
      </c>
      <c r="G16" s="15"/>
      <c r="I16" s="11">
        <v>1</v>
      </c>
      <c r="J16" s="39">
        <f>+EGSnrc!J16/Mean!J16</f>
        <v>1.0022755058314763</v>
      </c>
      <c r="K16" s="41"/>
      <c r="L16" s="39">
        <f>+EGSnrc!L16/Mean!L16</f>
        <v>1.0026706885520771</v>
      </c>
      <c r="M16" s="15"/>
      <c r="Q16" s="11" t="s">
        <v>13</v>
      </c>
      <c r="R16" s="11" t="s">
        <v>6</v>
      </c>
      <c r="S16" s="11"/>
      <c r="T16" s="11" t="s">
        <v>6</v>
      </c>
      <c r="U16" s="11"/>
      <c r="W16" s="11" t="s">
        <v>13</v>
      </c>
      <c r="X16" s="11" t="s">
        <v>6</v>
      </c>
      <c r="Y16" s="11"/>
      <c r="Z16" s="11" t="s">
        <v>6</v>
      </c>
      <c r="AA16" s="11"/>
    </row>
    <row r="17" spans="3:27" s="10" customFormat="1" x14ac:dyDescent="0.25">
      <c r="C17" s="11">
        <v>2</v>
      </c>
      <c r="D17" s="39">
        <f>+EGSnrc!D17/Mean!D17</f>
        <v>0.99925570577813227</v>
      </c>
      <c r="E17" s="41"/>
      <c r="F17" s="39">
        <f>+EGSnrc!F17/Mean!F17</f>
        <v>0.99908648669187916</v>
      </c>
      <c r="G17" s="15"/>
      <c r="I17" s="11">
        <v>2</v>
      </c>
      <c r="J17" s="39">
        <f>+EGSnrc!J17/Mean!J17</f>
        <v>1.0030739605725241</v>
      </c>
      <c r="K17" s="41"/>
      <c r="L17" s="39">
        <f>+EGSnrc!L17/Mean!L17</f>
        <v>1.0023521982561059</v>
      </c>
      <c r="M17" s="15"/>
      <c r="Q17" s="11">
        <v>1</v>
      </c>
      <c r="R17" s="39">
        <f>+EGSnrc!R17/Mean!R17</f>
        <v>0.99858308399882201</v>
      </c>
      <c r="S17" s="41"/>
      <c r="T17" s="39">
        <f>+EGSnrc!T17/Mean!T17</f>
        <v>0.99833341300384659</v>
      </c>
      <c r="U17" s="15"/>
      <c r="W17" s="11">
        <v>1</v>
      </c>
      <c r="X17" s="39">
        <f>+EGSnrc!X17/Mean!X17</f>
        <v>1.0071443738595105</v>
      </c>
      <c r="Y17" s="41"/>
      <c r="Z17" s="39">
        <f>+EGSnrc!Z17/Mean!Z17</f>
        <v>1.0078025767794327</v>
      </c>
      <c r="AA17" s="15"/>
    </row>
    <row r="18" spans="3:27" s="10" customFormat="1" x14ac:dyDescent="0.25">
      <c r="C18" s="11">
        <v>3</v>
      </c>
      <c r="D18" s="39">
        <f>+EGSnrc!D18/Mean!D18</f>
        <v>1.0011901661395186</v>
      </c>
      <c r="E18" s="41"/>
      <c r="F18" s="39">
        <f>+EGSnrc!F18/Mean!F18</f>
        <v>1.0007882221669278</v>
      </c>
      <c r="G18" s="15"/>
      <c r="I18" s="11">
        <v>3</v>
      </c>
      <c r="J18" s="39">
        <f>+EGSnrc!J18/Mean!J18</f>
        <v>1.0065922814997872</v>
      </c>
      <c r="K18" s="41"/>
      <c r="L18" s="39">
        <f>+EGSnrc!L18/Mean!L18</f>
        <v>1.0056118187139742</v>
      </c>
      <c r="M18" s="15"/>
      <c r="Q18" s="11">
        <v>2</v>
      </c>
      <c r="R18" s="39">
        <f>+EGSnrc!R18/Mean!R18</f>
        <v>0.99862009068193414</v>
      </c>
      <c r="S18" s="41"/>
      <c r="T18" s="39">
        <f>+EGSnrc!T18/Mean!T18</f>
        <v>0.99807144225781796</v>
      </c>
      <c r="U18" s="15"/>
      <c r="W18" s="11">
        <v>2</v>
      </c>
      <c r="X18" s="39">
        <f>+EGSnrc!X18/Mean!X18</f>
        <v>1.0075021185951332</v>
      </c>
      <c r="Y18" s="41"/>
      <c r="Z18" s="39">
        <f>+EGSnrc!Z18/Mean!Z18</f>
        <v>1.0072393698606186</v>
      </c>
      <c r="AA18" s="15"/>
    </row>
    <row r="19" spans="3:27" s="10" customFormat="1" x14ac:dyDescent="0.25">
      <c r="C19" s="11">
        <v>4</v>
      </c>
      <c r="D19" s="39">
        <f>+EGSnrc!D19/Mean!D19</f>
        <v>0.99884127266418266</v>
      </c>
      <c r="E19" s="41"/>
      <c r="F19" s="39">
        <f>+EGSnrc!F19/Mean!F19</f>
        <v>0.99798390900914835</v>
      </c>
      <c r="G19" s="15"/>
      <c r="I19" s="11">
        <v>4</v>
      </c>
      <c r="J19" s="39">
        <f>+EGSnrc!J19/Mean!J19</f>
        <v>1.0028088645843289</v>
      </c>
      <c r="K19" s="41"/>
      <c r="L19" s="39">
        <f>+EGSnrc!L19/Mean!L19</f>
        <v>1.0023982480143636</v>
      </c>
      <c r="M19" s="15"/>
      <c r="Q19" s="11">
        <v>3</v>
      </c>
      <c r="R19" s="39">
        <f>+EGSnrc!R19/Mean!R19</f>
        <v>0.99733341919540697</v>
      </c>
      <c r="S19" s="41"/>
      <c r="T19" s="39">
        <f>+EGSnrc!T19/Mean!T19</f>
        <v>0.9968298836057562</v>
      </c>
      <c r="U19" s="15"/>
      <c r="W19" s="11">
        <v>3</v>
      </c>
      <c r="X19" s="39">
        <f>+EGSnrc!X19/Mean!X19</f>
        <v>1.0056207795955376</v>
      </c>
      <c r="Y19" s="41"/>
      <c r="Z19" s="39">
        <f>+EGSnrc!Z19/Mean!Z19</f>
        <v>1.0051483366486127</v>
      </c>
      <c r="AA19" s="15"/>
    </row>
    <row r="20" spans="3:27" s="10" customFormat="1" x14ac:dyDescent="0.25">
      <c r="C20" s="11">
        <v>5</v>
      </c>
      <c r="D20" s="39">
        <f>+EGSnrc!D20/Mean!D20</f>
        <v>0.99903833026490296</v>
      </c>
      <c r="E20" s="41"/>
      <c r="F20" s="39">
        <f>+EGSnrc!F20/Mean!F20</f>
        <v>0.99733519809800952</v>
      </c>
      <c r="G20" s="15"/>
      <c r="I20" s="11">
        <v>5</v>
      </c>
      <c r="J20" s="39">
        <f>+EGSnrc!J20/Mean!J20</f>
        <v>1.0023184923686319</v>
      </c>
      <c r="K20" s="41"/>
      <c r="L20" s="39">
        <f>+EGSnrc!L20/Mean!L20</f>
        <v>1.0014968230822767</v>
      </c>
      <c r="M20" s="15"/>
      <c r="Q20" s="11">
        <v>4</v>
      </c>
      <c r="R20" s="39">
        <f>+EGSnrc!R20/Mean!R20</f>
        <v>0.9963389975305178</v>
      </c>
      <c r="S20" s="41"/>
      <c r="T20" s="39">
        <f>+EGSnrc!T20/Mean!T20</f>
        <v>0.99582879526450085</v>
      </c>
      <c r="U20" s="15"/>
      <c r="W20" s="11">
        <v>4</v>
      </c>
      <c r="X20" s="39">
        <f>+EGSnrc!X20/Mean!X20</f>
        <v>1.0053410437571044</v>
      </c>
      <c r="Y20" s="41"/>
      <c r="Z20" s="39">
        <f>+EGSnrc!Z20/Mean!Z20</f>
        <v>1.0051597762539726</v>
      </c>
      <c r="AA20" s="15"/>
    </row>
    <row r="21" spans="3:27" s="10" customFormat="1" x14ac:dyDescent="0.25">
      <c r="C21" s="11">
        <v>6</v>
      </c>
      <c r="D21" s="39">
        <f>+EGSnrc!D21/Mean!D21</f>
        <v>0.9966676567325119</v>
      </c>
      <c r="E21" s="41"/>
      <c r="F21" s="39">
        <f>+EGSnrc!F21/Mean!F21</f>
        <v>0.99699175547263164</v>
      </c>
      <c r="G21" s="15"/>
      <c r="I21" s="11">
        <v>6</v>
      </c>
      <c r="J21" s="39">
        <f>+EGSnrc!J21/Mean!J21</f>
        <v>0.99741246752379642</v>
      </c>
      <c r="K21" s="41"/>
      <c r="L21" s="39">
        <f>+EGSnrc!L21/Mean!L21</f>
        <v>0.9977199802869271</v>
      </c>
      <c r="M21" s="15"/>
      <c r="Q21" s="11">
        <v>5</v>
      </c>
      <c r="R21" s="39">
        <f>+EGSnrc!R21/Mean!R21</f>
        <v>0.99247489700832325</v>
      </c>
      <c r="S21" s="41"/>
      <c r="T21" s="39">
        <f>+EGSnrc!T21/Mean!T21</f>
        <v>0.99267951589415593</v>
      </c>
      <c r="U21" s="15"/>
      <c r="W21" s="11">
        <v>5</v>
      </c>
      <c r="X21" s="39">
        <f>+EGSnrc!X21/Mean!X21</f>
        <v>1.0013379263523623</v>
      </c>
      <c r="Y21" s="41"/>
      <c r="Z21" s="39">
        <f>+EGSnrc!Z21/Mean!Z21</f>
        <v>1.0013162551956281</v>
      </c>
      <c r="AA21" s="15"/>
    </row>
    <row r="22" spans="3:27" s="10" customFormat="1" x14ac:dyDescent="0.25">
      <c r="C22" s="11">
        <v>7</v>
      </c>
      <c r="D22" s="39">
        <f>+EGSnrc!D22/Mean!D22</f>
        <v>1.0048533607502861</v>
      </c>
      <c r="E22" s="41"/>
      <c r="F22" s="39">
        <f>+EGSnrc!F22/Mean!F22</f>
        <v>1.0040808041224303</v>
      </c>
      <c r="G22" s="15"/>
      <c r="I22" s="11">
        <v>7</v>
      </c>
      <c r="J22" s="39">
        <f>+EGSnrc!J22/Mean!J22</f>
        <v>1.0095022401575484</v>
      </c>
      <c r="K22" s="41"/>
      <c r="L22" s="39">
        <f>+EGSnrc!L22/Mean!L22</f>
        <v>1.0091568795493466</v>
      </c>
      <c r="M22" s="15"/>
      <c r="Q22" s="11">
        <v>6</v>
      </c>
      <c r="R22" s="39">
        <f>+EGSnrc!R22/Mean!R22</f>
        <v>0.99653489334930689</v>
      </c>
      <c r="S22" s="41"/>
      <c r="T22" s="39">
        <f>+EGSnrc!T22/Mean!T22</f>
        <v>0.99629812204755219</v>
      </c>
      <c r="U22" s="15"/>
      <c r="W22" s="11">
        <v>6</v>
      </c>
      <c r="X22" s="39">
        <f>+EGSnrc!X22/Mean!X22</f>
        <v>1.0060503158052263</v>
      </c>
      <c r="Y22" s="41"/>
      <c r="Z22" s="39">
        <f>+EGSnrc!Z22/Mean!Z22</f>
        <v>1.006288250655021</v>
      </c>
      <c r="AA22" s="15"/>
    </row>
    <row r="23" spans="3:27" s="10" customFormat="1" x14ac:dyDescent="0.25">
      <c r="C23" s="11">
        <v>8</v>
      </c>
      <c r="D23" s="39">
        <f>+EGSnrc!D23/Mean!D23</f>
        <v>0.99982938952921663</v>
      </c>
      <c r="E23" s="41"/>
      <c r="F23" s="39">
        <f>+EGSnrc!F23/Mean!F23</f>
        <v>0.99934915713975436</v>
      </c>
      <c r="G23" s="15"/>
      <c r="I23" s="11">
        <v>8</v>
      </c>
      <c r="J23" s="39">
        <f>+EGSnrc!J23/Mean!J23</f>
        <v>1.0052229901028129</v>
      </c>
      <c r="K23" s="41"/>
      <c r="L23" s="39">
        <f>+EGSnrc!L23/Mean!L23</f>
        <v>1.0046634098831897</v>
      </c>
      <c r="M23" s="15"/>
      <c r="Q23" s="11">
        <v>7</v>
      </c>
      <c r="R23" s="39">
        <f>+EGSnrc!R23/Mean!R23</f>
        <v>0.99879334733609393</v>
      </c>
      <c r="S23" s="41"/>
      <c r="T23" s="39">
        <f>+EGSnrc!T23/Mean!T23</f>
        <v>0.99849459594387246</v>
      </c>
      <c r="U23" s="15"/>
      <c r="W23" s="11">
        <v>7</v>
      </c>
      <c r="X23" s="39">
        <f>+EGSnrc!X23/Mean!X23</f>
        <v>1.0078832110719234</v>
      </c>
      <c r="Y23" s="41"/>
      <c r="Z23" s="39">
        <f>+EGSnrc!Z23/Mean!Z23</f>
        <v>1.0071868460213043</v>
      </c>
      <c r="AA23" s="15"/>
    </row>
    <row r="24" spans="3:27" s="10" customFormat="1" x14ac:dyDescent="0.25">
      <c r="C24" s="11">
        <v>9</v>
      </c>
      <c r="D24" s="39">
        <f>+EGSnrc!D24/Mean!D24</f>
        <v>0.99320418059070681</v>
      </c>
      <c r="E24" s="41"/>
      <c r="F24" s="39">
        <f>+EGSnrc!F24/Mean!F24</f>
        <v>0.99244625616871129</v>
      </c>
      <c r="G24" s="15"/>
      <c r="I24" s="11">
        <v>9</v>
      </c>
      <c r="J24" s="39">
        <f>+EGSnrc!J24/Mean!J24</f>
        <v>0.99615643461148129</v>
      </c>
      <c r="K24" s="41"/>
      <c r="L24" s="39">
        <f>+EGSnrc!L24/Mean!L24</f>
        <v>0.99677588686493757</v>
      </c>
      <c r="M24" s="15"/>
      <c r="Q24" s="11"/>
      <c r="W24" s="11"/>
    </row>
    <row r="25" spans="3:27" s="10" customFormat="1" x14ac:dyDescent="0.25">
      <c r="C25" s="12"/>
      <c r="I25" s="12"/>
      <c r="Q25" s="12"/>
      <c r="R25" s="11" t="s">
        <v>3</v>
      </c>
      <c r="T25" s="11" t="s">
        <v>4</v>
      </c>
      <c r="W25" s="12"/>
      <c r="X25" s="11" t="s">
        <v>3</v>
      </c>
      <c r="Z25" s="11" t="s">
        <v>4</v>
      </c>
    </row>
    <row r="26" spans="3:27" s="10" customFormat="1" x14ac:dyDescent="0.25">
      <c r="C26" s="12" t="s">
        <v>11</v>
      </c>
      <c r="I26" s="12" t="s">
        <v>11</v>
      </c>
      <c r="Q26" s="12"/>
      <c r="R26" s="11" t="s">
        <v>15</v>
      </c>
      <c r="T26" s="11" t="s">
        <v>15</v>
      </c>
      <c r="W26" s="12"/>
      <c r="X26" s="11" t="s">
        <v>15</v>
      </c>
      <c r="Z26" s="11" t="s">
        <v>15</v>
      </c>
    </row>
    <row r="27" spans="3:27" s="10" customFormat="1" x14ac:dyDescent="0.25">
      <c r="C27" s="12"/>
      <c r="D27" s="11" t="s">
        <v>3</v>
      </c>
      <c r="F27" s="11" t="s">
        <v>4</v>
      </c>
      <c r="I27" s="12"/>
      <c r="J27" s="11" t="s">
        <v>3</v>
      </c>
      <c r="L27" s="11" t="s">
        <v>4</v>
      </c>
      <c r="Q27" s="11" t="s">
        <v>13</v>
      </c>
      <c r="R27" s="11" t="s">
        <v>6</v>
      </c>
      <c r="S27" s="11"/>
      <c r="T27" s="11" t="s">
        <v>6</v>
      </c>
      <c r="U27" s="11"/>
      <c r="W27" s="11" t="s">
        <v>13</v>
      </c>
      <c r="X27" s="11" t="s">
        <v>6</v>
      </c>
      <c r="Y27" s="11"/>
      <c r="Z27" s="11" t="s">
        <v>6</v>
      </c>
      <c r="AA27" s="11"/>
    </row>
    <row r="28" spans="3:27" s="10" customFormat="1" x14ac:dyDescent="0.25">
      <c r="C28" s="12"/>
      <c r="D28" s="11" t="s">
        <v>12</v>
      </c>
      <c r="F28" s="11" t="s">
        <v>12</v>
      </c>
      <c r="I28" s="12"/>
      <c r="J28" s="11" t="s">
        <v>12</v>
      </c>
      <c r="L28" s="11" t="s">
        <v>12</v>
      </c>
      <c r="Q28" s="11">
        <v>1</v>
      </c>
      <c r="R28" s="39">
        <f>+EGSnrc!R28/Mean!R28</f>
        <v>1.0002065131585522</v>
      </c>
      <c r="S28" s="41"/>
      <c r="T28" s="39">
        <f>+EGSnrc!T28/Mean!T28</f>
        <v>1.0000844780134401</v>
      </c>
      <c r="U28" s="15"/>
      <c r="W28" s="11">
        <v>1</v>
      </c>
      <c r="X28" s="39">
        <f>+EGSnrc!X28/Mean!X28</f>
        <v>1.0068317514660514</v>
      </c>
      <c r="Y28" s="41"/>
      <c r="Z28" s="39">
        <f>+EGSnrc!Z28/Mean!Z28</f>
        <v>1.0077039837478907</v>
      </c>
      <c r="AA28" s="15"/>
    </row>
    <row r="29" spans="3:27" s="10" customFormat="1" x14ac:dyDescent="0.25">
      <c r="C29" s="11" t="s">
        <v>13</v>
      </c>
      <c r="D29" s="11" t="s">
        <v>6</v>
      </c>
      <c r="E29" s="11"/>
      <c r="F29" s="11" t="s">
        <v>6</v>
      </c>
      <c r="G29" s="11"/>
      <c r="I29" s="11" t="s">
        <v>13</v>
      </c>
      <c r="J29" s="11" t="s">
        <v>6</v>
      </c>
      <c r="K29" s="11"/>
      <c r="L29" s="11" t="s">
        <v>6</v>
      </c>
      <c r="M29" s="11"/>
      <c r="Q29" s="11">
        <v>2</v>
      </c>
      <c r="R29" s="39">
        <f>+EGSnrc!R29/Mean!R29</f>
        <v>0.99929714554220483</v>
      </c>
      <c r="S29" s="41"/>
      <c r="T29" s="39">
        <f>+EGSnrc!T29/Mean!T29</f>
        <v>0.9969270349460444</v>
      </c>
      <c r="U29" s="15"/>
      <c r="W29" s="11">
        <v>2</v>
      </c>
      <c r="X29" s="39">
        <f>+EGSnrc!X29/Mean!X29</f>
        <v>1.0076899235875709</v>
      </c>
      <c r="Y29" s="41"/>
      <c r="Z29" s="39">
        <f>+EGSnrc!Z29/Mean!Z29</f>
        <v>1.0066244275351954</v>
      </c>
      <c r="AA29" s="15"/>
    </row>
    <row r="30" spans="3:27" s="10" customFormat="1" x14ac:dyDescent="0.25">
      <c r="C30" s="11">
        <v>1</v>
      </c>
      <c r="D30" s="39">
        <f>+EGSnrc!D30/Mean!D30</f>
        <v>0.99057443272483525</v>
      </c>
      <c r="E30" s="41"/>
      <c r="F30" s="39">
        <f>+EGSnrc!F30/Mean!F30</f>
        <v>0.99902841617704718</v>
      </c>
      <c r="G30" s="15"/>
      <c r="I30" s="11">
        <v>1</v>
      </c>
      <c r="J30" s="39">
        <f>+EGSnrc!J30/Mean!J30</f>
        <v>1.0015236359661528</v>
      </c>
      <c r="K30" s="41"/>
      <c r="L30" s="39">
        <f>+EGSnrc!L30/Mean!L30</f>
        <v>1.0027562993455192</v>
      </c>
      <c r="M30" s="15"/>
      <c r="Q30" s="11">
        <v>3</v>
      </c>
      <c r="R30" s="39">
        <f>+EGSnrc!R30/Mean!R30</f>
        <v>0.99617399081132507</v>
      </c>
      <c r="S30" s="41"/>
      <c r="T30" s="39">
        <f>+EGSnrc!T30/Mean!T30</f>
        <v>0.99642048490147483</v>
      </c>
      <c r="U30" s="15"/>
      <c r="W30" s="11">
        <v>3</v>
      </c>
      <c r="X30" s="39">
        <f>+EGSnrc!X30/Mean!X30</f>
        <v>1.0062276197332192</v>
      </c>
      <c r="Y30" s="41"/>
      <c r="Z30" s="39">
        <f>+EGSnrc!Z30/Mean!Z30</f>
        <v>1.006393844072297</v>
      </c>
      <c r="AA30" s="15"/>
    </row>
    <row r="31" spans="3:27" s="10" customFormat="1" x14ac:dyDescent="0.25">
      <c r="C31" s="11">
        <v>2</v>
      </c>
      <c r="D31" s="39">
        <f>+EGSnrc!D31/Mean!D31</f>
        <v>0.99207307381321774</v>
      </c>
      <c r="E31" s="41"/>
      <c r="F31" s="39">
        <f>+EGSnrc!F31/Mean!F31</f>
        <v>0.99850660220745047</v>
      </c>
      <c r="G31" s="15"/>
      <c r="I31" s="11">
        <v>2</v>
      </c>
      <c r="J31" s="39">
        <f>+EGSnrc!J31/Mean!J31</f>
        <v>1.0026061165989562</v>
      </c>
      <c r="K31" s="41"/>
      <c r="L31" s="39">
        <f>+EGSnrc!L31/Mean!L31</f>
        <v>1.003346916647438</v>
      </c>
      <c r="M31" s="15"/>
      <c r="Q31" s="11">
        <v>4</v>
      </c>
      <c r="R31" s="39">
        <f>+EGSnrc!R31/Mean!R31</f>
        <v>0.99589138441227087</v>
      </c>
      <c r="S31" s="41"/>
      <c r="T31" s="39">
        <f>+EGSnrc!T31/Mean!T31</f>
        <v>0.99445787744846725</v>
      </c>
      <c r="U31" s="15"/>
      <c r="W31" s="11">
        <v>4</v>
      </c>
      <c r="X31" s="39">
        <f>+EGSnrc!X31/Mean!X31</f>
        <v>1.0052963583844967</v>
      </c>
      <c r="Y31" s="41"/>
      <c r="Z31" s="39">
        <f>+EGSnrc!Z31/Mean!Z31</f>
        <v>1.0045745226337335</v>
      </c>
      <c r="AA31" s="15"/>
    </row>
    <row r="32" spans="3:27" s="10" customFormat="1" x14ac:dyDescent="0.25">
      <c r="C32" s="11">
        <v>3</v>
      </c>
      <c r="D32" s="39">
        <f>+EGSnrc!D32/Mean!D32</f>
        <v>0.99369474899841403</v>
      </c>
      <c r="E32" s="41"/>
      <c r="F32" s="39">
        <f>+EGSnrc!F32/Mean!F32</f>
        <v>0.98875845234452353</v>
      </c>
      <c r="G32" s="15"/>
      <c r="I32" s="11">
        <v>3</v>
      </c>
      <c r="J32" s="39">
        <f>+EGSnrc!J32/Mean!J32</f>
        <v>1.0016106470999937</v>
      </c>
      <c r="K32" s="41"/>
      <c r="L32" s="39">
        <f>+EGSnrc!L32/Mean!L32</f>
        <v>1.000892091758427</v>
      </c>
      <c r="M32" s="15"/>
      <c r="Q32" s="11">
        <v>5</v>
      </c>
      <c r="R32" s="39">
        <f>+EGSnrc!R32/Mean!R32</f>
        <v>0.98622619527226385</v>
      </c>
      <c r="S32" s="41"/>
      <c r="T32" s="39">
        <f>+EGSnrc!T32/Mean!T32</f>
        <v>0.98663451042620831</v>
      </c>
      <c r="U32" s="15"/>
      <c r="W32" s="11">
        <v>5</v>
      </c>
      <c r="X32" s="39">
        <f>+EGSnrc!X32/Mean!X32</f>
        <v>0.99910423104647716</v>
      </c>
      <c r="Y32" s="41"/>
      <c r="Z32" s="39">
        <f>+EGSnrc!Z32/Mean!Z32</f>
        <v>0.99863578347272408</v>
      </c>
      <c r="AA32" s="15"/>
    </row>
    <row r="33" spans="3:27" s="10" customFormat="1" x14ac:dyDescent="0.25">
      <c r="C33" s="11">
        <v>4</v>
      </c>
      <c r="D33" s="39">
        <f>+EGSnrc!D33/Mean!D33</f>
        <v>0.99060262432172452</v>
      </c>
      <c r="E33" s="41"/>
      <c r="F33" s="39">
        <f>+EGSnrc!F33/Mean!F33</f>
        <v>0.9886744658572415</v>
      </c>
      <c r="G33" s="15"/>
      <c r="I33" s="11">
        <v>4</v>
      </c>
      <c r="J33" s="39">
        <f>+EGSnrc!J33/Mean!J33</f>
        <v>0.99918737422555559</v>
      </c>
      <c r="K33" s="41"/>
      <c r="L33" s="39">
        <f>+EGSnrc!L33/Mean!L33</f>
        <v>0.99760442114750603</v>
      </c>
      <c r="M33" s="15"/>
      <c r="Q33" s="11">
        <v>6</v>
      </c>
      <c r="R33" s="39">
        <f>+EGSnrc!R33/Mean!R33</f>
        <v>0.99777426338745123</v>
      </c>
      <c r="S33" s="41"/>
      <c r="T33" s="39">
        <f>+EGSnrc!T33/Mean!T33</f>
        <v>0.99563215444228625</v>
      </c>
      <c r="U33" s="15"/>
      <c r="W33" s="11">
        <v>6</v>
      </c>
      <c r="X33" s="39">
        <f>+EGSnrc!X33/Mean!X33</f>
        <v>1.0072354833615622</v>
      </c>
      <c r="Y33" s="41"/>
      <c r="Z33" s="39">
        <f>+EGSnrc!Z33/Mean!Z33</f>
        <v>1.0072240814737023</v>
      </c>
      <c r="AA33" s="15"/>
    </row>
    <row r="34" spans="3:27" s="10" customFormat="1" x14ac:dyDescent="0.25">
      <c r="C34" s="11">
        <v>5</v>
      </c>
      <c r="D34" s="39">
        <f>+EGSnrc!D34/Mean!D34</f>
        <v>0.98917445786335911</v>
      </c>
      <c r="E34" s="41"/>
      <c r="F34" s="39">
        <f>+EGSnrc!F34/Mean!F34</f>
        <v>0.99002851536053416</v>
      </c>
      <c r="G34" s="15"/>
      <c r="I34" s="11">
        <v>5</v>
      </c>
      <c r="J34" s="39">
        <f>+EGSnrc!J34/Mean!J34</f>
        <v>1.0007321244790468</v>
      </c>
      <c r="K34" s="41"/>
      <c r="L34" s="39">
        <f>+EGSnrc!L34/Mean!L34</f>
        <v>1.0007502821693859</v>
      </c>
      <c r="M34" s="15"/>
      <c r="Q34" s="11">
        <v>7</v>
      </c>
      <c r="R34" s="39">
        <f>+EGSnrc!R34/Mean!R34</f>
        <v>1.0003255163677638</v>
      </c>
      <c r="S34" s="41"/>
      <c r="T34" s="39">
        <f>+EGSnrc!T34/Mean!T34</f>
        <v>0.999150603550649</v>
      </c>
      <c r="U34" s="15"/>
      <c r="W34" s="11">
        <v>7</v>
      </c>
      <c r="X34" s="39">
        <f>+EGSnrc!X34/Mean!X34</f>
        <v>1.0063644978192585</v>
      </c>
      <c r="Y34" s="41"/>
      <c r="Z34" s="39">
        <f>+EGSnrc!Z34/Mean!Z34</f>
        <v>1.0069771428300023</v>
      </c>
      <c r="AA34" s="15"/>
    </row>
    <row r="35" spans="3:27" s="10" customFormat="1" x14ac:dyDescent="0.25">
      <c r="C35" s="11">
        <v>6</v>
      </c>
      <c r="D35" s="39">
        <f>+EGSnrc!D35/Mean!D35</f>
        <v>0.99422201113092834</v>
      </c>
      <c r="E35" s="41"/>
      <c r="F35" s="39">
        <f>+EGSnrc!F35/Mean!F35</f>
        <v>0.99040009424103082</v>
      </c>
      <c r="G35" s="15"/>
      <c r="I35" s="11">
        <v>6</v>
      </c>
      <c r="J35" s="39">
        <f>+EGSnrc!J35/Mean!J35</f>
        <v>1.0033450288442607</v>
      </c>
      <c r="K35" s="41"/>
      <c r="L35" s="39">
        <f>+EGSnrc!L35/Mean!L35</f>
        <v>1.0014496897444531</v>
      </c>
      <c r="M35" s="15"/>
      <c r="Q35" s="12"/>
      <c r="W35" s="12"/>
    </row>
    <row r="36" spans="3:27" s="10" customFormat="1" x14ac:dyDescent="0.25">
      <c r="C36" s="11">
        <v>7</v>
      </c>
      <c r="D36" s="39">
        <f>+EGSnrc!D36/Mean!D36</f>
        <v>0.99268731809714605</v>
      </c>
      <c r="E36" s="41"/>
      <c r="F36" s="39">
        <f>+EGSnrc!F36/Mean!F36</f>
        <v>0.98716768080143891</v>
      </c>
      <c r="G36" s="15"/>
      <c r="I36" s="11">
        <v>7</v>
      </c>
      <c r="J36" s="39">
        <f>+EGSnrc!J36/Mean!J36</f>
        <v>1.0002684553972163</v>
      </c>
      <c r="K36" s="41"/>
      <c r="L36" s="39">
        <f>+EGSnrc!L36/Mean!L36</f>
        <v>0.99865945878893791</v>
      </c>
      <c r="M36" s="15"/>
      <c r="Q36" s="12"/>
      <c r="R36" s="11" t="s">
        <v>3</v>
      </c>
      <c r="T36" s="11" t="s">
        <v>4</v>
      </c>
      <c r="W36" s="12"/>
      <c r="X36" s="11" t="s">
        <v>3</v>
      </c>
      <c r="Z36" s="11" t="s">
        <v>4</v>
      </c>
    </row>
    <row r="37" spans="3:27" s="10" customFormat="1" x14ac:dyDescent="0.25">
      <c r="C37" s="12"/>
      <c r="I37" s="12"/>
      <c r="Q37" s="12"/>
      <c r="R37" s="11" t="s">
        <v>16</v>
      </c>
      <c r="T37" s="11" t="s">
        <v>16</v>
      </c>
      <c r="W37" s="12"/>
      <c r="X37" s="11" t="s">
        <v>16</v>
      </c>
      <c r="Z37" s="11" t="s">
        <v>16</v>
      </c>
    </row>
    <row r="38" spans="3:27" s="10" customFormat="1" x14ac:dyDescent="0.25">
      <c r="C38" s="12"/>
      <c r="D38" s="11" t="s">
        <v>3</v>
      </c>
      <c r="F38" s="11" t="s">
        <v>4</v>
      </c>
      <c r="I38" s="12"/>
      <c r="J38" s="11" t="s">
        <v>3</v>
      </c>
      <c r="L38" s="11" t="s">
        <v>4</v>
      </c>
      <c r="Q38" s="11" t="s">
        <v>13</v>
      </c>
      <c r="R38" s="11" t="s">
        <v>6</v>
      </c>
      <c r="S38" s="11"/>
      <c r="T38" s="11" t="s">
        <v>6</v>
      </c>
      <c r="U38" s="11"/>
      <c r="W38" s="11" t="s">
        <v>13</v>
      </c>
      <c r="X38" s="11" t="s">
        <v>6</v>
      </c>
      <c r="Y38" s="11"/>
      <c r="Z38" s="11" t="s">
        <v>6</v>
      </c>
      <c r="AA38" s="11"/>
    </row>
    <row r="39" spans="3:27" s="10" customFormat="1" x14ac:dyDescent="0.25">
      <c r="C39" s="12"/>
      <c r="D39" s="11" t="s">
        <v>14</v>
      </c>
      <c r="F39" s="11" t="s">
        <v>14</v>
      </c>
      <c r="I39" s="12"/>
      <c r="J39" s="11" t="s">
        <v>14</v>
      </c>
      <c r="L39" s="11" t="s">
        <v>14</v>
      </c>
      <c r="Q39" s="11">
        <v>1</v>
      </c>
      <c r="R39" s="39">
        <f>+EGSnrc!R39/Mean!R39</f>
        <v>0.99283182308506113</v>
      </c>
      <c r="S39" s="41"/>
      <c r="T39" s="39">
        <f>+EGSnrc!T39/Mean!T39</f>
        <v>0.99419206507368474</v>
      </c>
      <c r="U39" s="15"/>
      <c r="W39" s="11">
        <v>1</v>
      </c>
      <c r="X39" s="39">
        <f>+EGSnrc!X39/Mean!X39</f>
        <v>1.0003211288756653</v>
      </c>
      <c r="Y39" s="41"/>
      <c r="Z39" s="39">
        <f>+EGSnrc!Z39/Mean!Z39</f>
        <v>1.0039117977850933</v>
      </c>
      <c r="AA39" s="15"/>
    </row>
    <row r="40" spans="3:27" s="10" customFormat="1" x14ac:dyDescent="0.25">
      <c r="C40" s="11" t="s">
        <v>13</v>
      </c>
      <c r="D40" s="11" t="s">
        <v>6</v>
      </c>
      <c r="E40" s="11"/>
      <c r="F40" s="11" t="s">
        <v>6</v>
      </c>
      <c r="G40" s="11"/>
      <c r="I40" s="11" t="s">
        <v>13</v>
      </c>
      <c r="J40" s="11" t="s">
        <v>6</v>
      </c>
      <c r="K40" s="11"/>
      <c r="L40" s="11" t="s">
        <v>6</v>
      </c>
      <c r="M40" s="11"/>
      <c r="Q40" s="11">
        <v>2</v>
      </c>
      <c r="R40" s="39">
        <f>+EGSnrc!R40/Mean!R40</f>
        <v>0.99430482370889661</v>
      </c>
      <c r="S40" s="41"/>
      <c r="T40" s="39">
        <f>+EGSnrc!T40/Mean!T40</f>
        <v>0.9945056847979894</v>
      </c>
      <c r="U40" s="15"/>
      <c r="W40" s="11">
        <v>2</v>
      </c>
      <c r="X40" s="39">
        <f>+EGSnrc!X40/Mean!X40</f>
        <v>1.0012713016670611</v>
      </c>
      <c r="Y40" s="41"/>
      <c r="Z40" s="39">
        <f>+EGSnrc!Z40/Mean!Z40</f>
        <v>1.0014345656129056</v>
      </c>
      <c r="AA40" s="15"/>
    </row>
    <row r="41" spans="3:27" s="10" customFormat="1" x14ac:dyDescent="0.25">
      <c r="C41" s="11">
        <v>1</v>
      </c>
      <c r="D41" s="39">
        <f>+EGSnrc!D41/Mean!D41</f>
        <v>0.99869729623317027</v>
      </c>
      <c r="E41" s="41"/>
      <c r="F41" s="39">
        <f>+EGSnrc!F41/Mean!F41</f>
        <v>1.0015650292534219</v>
      </c>
      <c r="G41" s="15"/>
      <c r="I41" s="11">
        <v>1</v>
      </c>
      <c r="J41" s="39">
        <f>+EGSnrc!J41/Mean!J41</f>
        <v>1.0079620408808654</v>
      </c>
      <c r="K41" s="41"/>
      <c r="L41" s="39">
        <f>+EGSnrc!L41/Mean!L41</f>
        <v>1.0064498955865722</v>
      </c>
      <c r="M41" s="15"/>
      <c r="Q41" s="11">
        <v>3</v>
      </c>
      <c r="R41" s="39">
        <f>+EGSnrc!R41/Mean!R41</f>
        <v>0.99443929227545047</v>
      </c>
      <c r="S41" s="41"/>
      <c r="T41" s="39">
        <f>+EGSnrc!T41/Mean!T41</f>
        <v>0.9940208030153469</v>
      </c>
      <c r="U41" s="15"/>
      <c r="W41" s="11">
        <v>3</v>
      </c>
      <c r="X41" s="39">
        <f>+EGSnrc!X41/Mean!X41</f>
        <v>0.99923825918058762</v>
      </c>
      <c r="Y41" s="41"/>
      <c r="Z41" s="39">
        <f>+EGSnrc!Z41/Mean!Z41</f>
        <v>0.99914683158401385</v>
      </c>
      <c r="AA41" s="15"/>
    </row>
    <row r="42" spans="3:27" s="10" customFormat="1" x14ac:dyDescent="0.25">
      <c r="C42" s="11">
        <v>2</v>
      </c>
      <c r="D42" s="39">
        <f>+EGSnrc!D42/Mean!D42</f>
        <v>0.99869716311900836</v>
      </c>
      <c r="E42" s="41"/>
      <c r="F42" s="39">
        <f>+EGSnrc!F42/Mean!F42</f>
        <v>1.0009363368217619</v>
      </c>
      <c r="G42" s="15"/>
      <c r="I42" s="11">
        <v>2</v>
      </c>
      <c r="J42" s="39">
        <f>+EGSnrc!J42/Mean!J42</f>
        <v>1.0060162362438803</v>
      </c>
      <c r="K42" s="41"/>
      <c r="L42" s="39">
        <f>+EGSnrc!L42/Mean!L42</f>
        <v>1.0074759134805684</v>
      </c>
      <c r="M42" s="15"/>
      <c r="Q42" s="11">
        <v>4</v>
      </c>
      <c r="R42" s="39">
        <f>+EGSnrc!R42/Mean!R42</f>
        <v>0.9947353450287848</v>
      </c>
      <c r="S42" s="41"/>
      <c r="T42" s="39">
        <f>+EGSnrc!T42/Mean!T42</f>
        <v>0.99275795686204316</v>
      </c>
      <c r="U42" s="15"/>
      <c r="W42" s="11">
        <v>4</v>
      </c>
      <c r="X42" s="39">
        <f>+EGSnrc!X42/Mean!X42</f>
        <v>0.99819611129795427</v>
      </c>
      <c r="Y42" s="41"/>
      <c r="Z42" s="39">
        <f>+EGSnrc!Z42/Mean!Z42</f>
        <v>0.99877978146587176</v>
      </c>
      <c r="AA42" s="15"/>
    </row>
    <row r="43" spans="3:27" s="10" customFormat="1" x14ac:dyDescent="0.25">
      <c r="C43" s="11">
        <v>3</v>
      </c>
      <c r="D43" s="39">
        <f>+EGSnrc!D43/Mean!D43</f>
        <v>0.99868667206705963</v>
      </c>
      <c r="E43" s="41"/>
      <c r="F43" s="39">
        <f>+EGSnrc!F43/Mean!F43</f>
        <v>1.0009243069874996</v>
      </c>
      <c r="G43" s="15"/>
      <c r="I43" s="11">
        <v>3</v>
      </c>
      <c r="J43" s="39">
        <f>+EGSnrc!J43/Mean!J43</f>
        <v>1.0072101671313209</v>
      </c>
      <c r="K43" s="41"/>
      <c r="L43" s="39">
        <f>+EGSnrc!L43/Mean!L43</f>
        <v>1.0072445258124543</v>
      </c>
      <c r="M43" s="15"/>
      <c r="Q43" s="11">
        <v>5</v>
      </c>
      <c r="R43" s="39">
        <f>+EGSnrc!R43/Mean!R43</f>
        <v>0.99250373339182274</v>
      </c>
      <c r="S43" s="41"/>
      <c r="T43" s="39">
        <f>+EGSnrc!T43/Mean!T43</f>
        <v>0.99297701939169369</v>
      </c>
      <c r="U43" s="15"/>
      <c r="W43" s="11">
        <v>5</v>
      </c>
      <c r="X43" s="39">
        <f>+EGSnrc!X43/Mean!X43</f>
        <v>0.99845716400548323</v>
      </c>
      <c r="Y43" s="41"/>
      <c r="Z43" s="39">
        <f>+EGSnrc!Z43/Mean!Z43</f>
        <v>0.99858602829632215</v>
      </c>
      <c r="AA43" s="15"/>
    </row>
    <row r="44" spans="3:27" s="10" customFormat="1" x14ac:dyDescent="0.25">
      <c r="C44" s="11">
        <v>4</v>
      </c>
      <c r="D44" s="39">
        <f>+EGSnrc!D44/Mean!D44</f>
        <v>0.99909036856675759</v>
      </c>
      <c r="E44" s="41"/>
      <c r="F44" s="39">
        <f>+EGSnrc!F44/Mean!F44</f>
        <v>0.99971091977945137</v>
      </c>
      <c r="G44" s="15"/>
      <c r="I44" s="11">
        <v>4</v>
      </c>
      <c r="J44" s="39">
        <f>+EGSnrc!J44/Mean!J44</f>
        <v>1.0072442566534392</v>
      </c>
      <c r="K44" s="41"/>
      <c r="L44" s="39">
        <f>+EGSnrc!L44/Mean!L44</f>
        <v>1.0064795702206002</v>
      </c>
      <c r="M44" s="15"/>
      <c r="Q44" s="11">
        <v>6</v>
      </c>
      <c r="R44" s="39">
        <f>+EGSnrc!R44/Mean!R44</f>
        <v>0.9925150261980884</v>
      </c>
      <c r="S44" s="41"/>
      <c r="T44" s="39">
        <f>+EGSnrc!T44/Mean!T44</f>
        <v>0.99287433738436193</v>
      </c>
      <c r="U44" s="15"/>
      <c r="W44" s="11">
        <v>6</v>
      </c>
      <c r="X44" s="39">
        <f>+EGSnrc!X44/Mean!X44</f>
        <v>0.99904695976329327</v>
      </c>
      <c r="Y44" s="41"/>
      <c r="Z44" s="39">
        <f>+EGSnrc!Z44/Mean!Z44</f>
        <v>0.99925319722798223</v>
      </c>
      <c r="AA44" s="15"/>
    </row>
    <row r="45" spans="3:27" s="10" customFormat="1" x14ac:dyDescent="0.25">
      <c r="C45" s="11">
        <v>5</v>
      </c>
      <c r="D45" s="39">
        <f>+EGSnrc!D45/Mean!D45</f>
        <v>0.99866072317160437</v>
      </c>
      <c r="E45" s="41"/>
      <c r="F45" s="39">
        <f>+EGSnrc!F45/Mean!F45</f>
        <v>0.9988096281333898</v>
      </c>
      <c r="G45" s="15"/>
      <c r="I45" s="11">
        <v>5</v>
      </c>
      <c r="J45" s="39">
        <f>+EGSnrc!J45/Mean!J45</f>
        <v>1.0066474198832793</v>
      </c>
      <c r="K45" s="41"/>
      <c r="L45" s="39">
        <f>+EGSnrc!L45/Mean!L45</f>
        <v>1.007995911034834</v>
      </c>
      <c r="M45" s="15"/>
      <c r="Q45" s="11">
        <v>7</v>
      </c>
      <c r="R45" s="39">
        <f>+EGSnrc!R45/Mean!R45</f>
        <v>0.99314838437188813</v>
      </c>
      <c r="S45" s="41"/>
      <c r="T45" s="39">
        <f>+EGSnrc!T45/Mean!T45</f>
        <v>0.99520544255381371</v>
      </c>
      <c r="U45" s="15"/>
      <c r="W45" s="11">
        <v>7</v>
      </c>
      <c r="X45" s="39">
        <f>+EGSnrc!X45/Mean!X45</f>
        <v>0.99662386116002499</v>
      </c>
      <c r="Y45" s="41"/>
      <c r="Z45" s="39">
        <f>+EGSnrc!Z45/Mean!Z45</f>
        <v>0.99635124425621358</v>
      </c>
      <c r="AA45" s="15"/>
    </row>
    <row r="46" spans="3:27" s="10" customFormat="1" x14ac:dyDescent="0.25">
      <c r="C46" s="11">
        <v>6</v>
      </c>
      <c r="D46" s="39">
        <f>+EGSnrc!D46/Mean!D46</f>
        <v>0.99775068897770935</v>
      </c>
      <c r="E46" s="41"/>
      <c r="F46" s="39">
        <f>+EGSnrc!F46/Mean!F46</f>
        <v>0.99665677862096946</v>
      </c>
      <c r="G46" s="15"/>
      <c r="I46" s="11">
        <v>6</v>
      </c>
      <c r="J46" s="39">
        <f>+EGSnrc!J46/Mean!J46</f>
        <v>1.0059855613840407</v>
      </c>
      <c r="K46" s="41"/>
      <c r="L46" s="39">
        <f>+EGSnrc!L46/Mean!L46</f>
        <v>1.0062279637078166</v>
      </c>
      <c r="M46" s="15"/>
      <c r="Q46" s="12"/>
      <c r="W46" s="12"/>
    </row>
    <row r="47" spans="3:27" s="10" customFormat="1" x14ac:dyDescent="0.25">
      <c r="C47" s="11">
        <v>7</v>
      </c>
      <c r="D47" s="39">
        <f>+EGSnrc!D47/Mean!D47</f>
        <v>0.99870791378961299</v>
      </c>
      <c r="E47" s="41"/>
      <c r="F47" s="39">
        <f>+EGSnrc!F47/Mean!F47</f>
        <v>1.0028012177721304</v>
      </c>
      <c r="G47" s="15"/>
      <c r="I47" s="11">
        <v>7</v>
      </c>
      <c r="J47" s="39">
        <f>+EGSnrc!J47/Mean!J47</f>
        <v>1.0065620874698711</v>
      </c>
      <c r="K47" s="41"/>
      <c r="L47" s="39">
        <f>+EGSnrc!L47/Mean!L47</f>
        <v>1.0119705993456811</v>
      </c>
      <c r="M47" s="15"/>
      <c r="Q47" s="12"/>
      <c r="R47" s="11" t="s">
        <v>3</v>
      </c>
      <c r="T47" s="11" t="s">
        <v>4</v>
      </c>
      <c r="W47" s="12"/>
      <c r="X47" s="11" t="s">
        <v>3</v>
      </c>
      <c r="Z47" s="11" t="s">
        <v>4</v>
      </c>
    </row>
    <row r="48" spans="3:27" s="10" customFormat="1" x14ac:dyDescent="0.25">
      <c r="C48" s="11"/>
      <c r="I48" s="11"/>
      <c r="Q48" s="12"/>
      <c r="R48" s="11" t="s">
        <v>17</v>
      </c>
      <c r="T48" s="11" t="s">
        <v>17</v>
      </c>
      <c r="W48" s="12"/>
      <c r="X48" s="11" t="s">
        <v>17</v>
      </c>
      <c r="Z48" s="11" t="s">
        <v>17</v>
      </c>
    </row>
    <row r="49" spans="3:27" s="10" customFormat="1" x14ac:dyDescent="0.25">
      <c r="C49" s="12"/>
      <c r="D49" s="11" t="s">
        <v>3</v>
      </c>
      <c r="F49" s="11" t="s">
        <v>4</v>
      </c>
      <c r="I49" s="12"/>
      <c r="J49" s="11" t="s">
        <v>3</v>
      </c>
      <c r="L49" s="11" t="s">
        <v>4</v>
      </c>
      <c r="Q49" s="11" t="s">
        <v>13</v>
      </c>
      <c r="R49" s="11" t="s">
        <v>6</v>
      </c>
      <c r="S49" s="11"/>
      <c r="T49" s="11" t="s">
        <v>6</v>
      </c>
      <c r="U49" s="11"/>
      <c r="W49" s="11" t="s">
        <v>13</v>
      </c>
      <c r="X49" s="11" t="s">
        <v>6</v>
      </c>
      <c r="Y49" s="11"/>
      <c r="Z49" s="11" t="s">
        <v>6</v>
      </c>
      <c r="AA49" s="11"/>
    </row>
    <row r="50" spans="3:27" s="10" customFormat="1" x14ac:dyDescent="0.25">
      <c r="C50" s="12"/>
      <c r="D50" s="11" t="s">
        <v>15</v>
      </c>
      <c r="F50" s="11" t="s">
        <v>15</v>
      </c>
      <c r="I50" s="12"/>
      <c r="J50" s="11" t="s">
        <v>15</v>
      </c>
      <c r="L50" s="11" t="s">
        <v>15</v>
      </c>
      <c r="Q50" s="11">
        <v>1</v>
      </c>
      <c r="R50" s="39">
        <f>+EGSnrc!R50/Mean!R50</f>
        <v>0.99583314631369968</v>
      </c>
      <c r="S50" s="41"/>
      <c r="T50" s="39">
        <f>+EGSnrc!T50/Mean!T50</f>
        <v>0.99588939688013223</v>
      </c>
      <c r="U50" s="15"/>
      <c r="W50" s="11">
        <v>1</v>
      </c>
      <c r="X50" s="39">
        <f>+EGSnrc!X50/Mean!X50</f>
        <v>0.9970882566644873</v>
      </c>
      <c r="Y50" s="41"/>
      <c r="Z50" s="39">
        <f>+EGSnrc!Z50/Mean!Z50</f>
        <v>0.99840819435658845</v>
      </c>
      <c r="AA50" s="15"/>
    </row>
    <row r="51" spans="3:27" s="10" customFormat="1" x14ac:dyDescent="0.25">
      <c r="C51" s="11" t="s">
        <v>13</v>
      </c>
      <c r="D51" s="11" t="s">
        <v>6</v>
      </c>
      <c r="E51" s="11"/>
      <c r="F51" s="11" t="s">
        <v>6</v>
      </c>
      <c r="G51" s="11"/>
      <c r="I51" s="11" t="s">
        <v>13</v>
      </c>
      <c r="J51" s="11" t="s">
        <v>6</v>
      </c>
      <c r="K51" s="11"/>
      <c r="L51" s="11" t="s">
        <v>6</v>
      </c>
      <c r="M51" s="11"/>
      <c r="Q51" s="11">
        <v>2</v>
      </c>
      <c r="R51" s="39">
        <f>+EGSnrc!R51/Mean!R51</f>
        <v>0.99603949607666498</v>
      </c>
      <c r="S51" s="41"/>
      <c r="T51" s="39">
        <f>+EGSnrc!T51/Mean!T51</f>
        <v>0.99631173157516062</v>
      </c>
      <c r="U51" s="15"/>
      <c r="W51" s="11">
        <v>2</v>
      </c>
      <c r="X51" s="39">
        <f>+EGSnrc!X51/Mean!X51</f>
        <v>0.99901955488021443</v>
      </c>
      <c r="Y51" s="41"/>
      <c r="Z51" s="39">
        <f>+EGSnrc!Z51/Mean!Z51</f>
        <v>0.99943298773255596</v>
      </c>
      <c r="AA51" s="15"/>
    </row>
    <row r="52" spans="3:27" s="10" customFormat="1" x14ac:dyDescent="0.25">
      <c r="C52" s="11">
        <v>1</v>
      </c>
      <c r="D52" s="39">
        <f>+EGSnrc!D52/Mean!D52</f>
        <v>0.99533740664732573</v>
      </c>
      <c r="E52" s="41"/>
      <c r="F52" s="39">
        <f>+EGSnrc!F52/Mean!F52</f>
        <v>1.0052926473725312</v>
      </c>
      <c r="G52" s="15"/>
      <c r="I52" s="11">
        <v>1</v>
      </c>
      <c r="J52" s="39">
        <f>+EGSnrc!J52/Mean!J52</f>
        <v>1.0065033071551104</v>
      </c>
      <c r="K52" s="41"/>
      <c r="L52" s="39">
        <f>+EGSnrc!L52/Mean!L52</f>
        <v>1.0099793999102786</v>
      </c>
      <c r="M52" s="15"/>
      <c r="Q52" s="11">
        <v>3</v>
      </c>
      <c r="R52" s="39">
        <f>+EGSnrc!R52/Mean!R52</f>
        <v>0.99623696791736738</v>
      </c>
      <c r="S52" s="41"/>
      <c r="T52" s="39">
        <f>+EGSnrc!T52/Mean!T52</f>
        <v>0.99575140857716515</v>
      </c>
      <c r="U52" s="15"/>
      <c r="W52" s="11">
        <v>3</v>
      </c>
      <c r="X52" s="39">
        <f>+EGSnrc!X52/Mean!X52</f>
        <v>0.9992778050838812</v>
      </c>
      <c r="Y52" s="41"/>
      <c r="Z52" s="39">
        <f>+EGSnrc!Z52/Mean!Z52</f>
        <v>0.99892292832125873</v>
      </c>
      <c r="AA52" s="15"/>
    </row>
    <row r="53" spans="3:27" s="10" customFormat="1" x14ac:dyDescent="0.25">
      <c r="C53" s="11">
        <v>2</v>
      </c>
      <c r="D53" s="39">
        <f>+EGSnrc!D53/Mean!D53</f>
        <v>0.99742334213615025</v>
      </c>
      <c r="E53" s="41"/>
      <c r="F53" s="39">
        <f>+EGSnrc!F53/Mean!F53</f>
        <v>1.00471517439472</v>
      </c>
      <c r="G53" s="15"/>
      <c r="I53" s="11">
        <v>2</v>
      </c>
      <c r="J53" s="39">
        <f>+EGSnrc!J53/Mean!J53</f>
        <v>1.0055808526372914</v>
      </c>
      <c r="K53" s="41"/>
      <c r="L53" s="39">
        <f>+EGSnrc!L53/Mean!L53</f>
        <v>1.0103300989247057</v>
      </c>
      <c r="M53" s="15"/>
      <c r="Q53" s="11">
        <v>4</v>
      </c>
      <c r="R53" s="39">
        <f>+EGSnrc!R53/Mean!R53</f>
        <v>0.99579012620175766</v>
      </c>
      <c r="S53" s="41"/>
      <c r="T53" s="39">
        <f>+EGSnrc!T53/Mean!T53</f>
        <v>0.9958999345304631</v>
      </c>
      <c r="U53" s="15"/>
      <c r="W53" s="11">
        <v>4</v>
      </c>
      <c r="X53" s="39">
        <f>+EGSnrc!X53/Mean!X53</f>
        <v>0.99946570432302573</v>
      </c>
      <c r="Y53" s="41"/>
      <c r="Z53" s="39">
        <f>+EGSnrc!Z53/Mean!Z53</f>
        <v>0.99950679961233768</v>
      </c>
      <c r="AA53" s="15"/>
    </row>
    <row r="54" spans="3:27" s="10" customFormat="1" x14ac:dyDescent="0.25">
      <c r="C54" s="11">
        <v>3</v>
      </c>
      <c r="D54" s="39">
        <f>+EGSnrc!D54/Mean!D54</f>
        <v>0.99743821795968846</v>
      </c>
      <c r="E54" s="41"/>
      <c r="F54" s="39">
        <f>+EGSnrc!F54/Mean!F54</f>
        <v>1.0025586817153098</v>
      </c>
      <c r="G54" s="15"/>
      <c r="I54" s="11">
        <v>3</v>
      </c>
      <c r="J54" s="39">
        <f>+EGSnrc!J54/Mean!J54</f>
        <v>1.0059732614196266</v>
      </c>
      <c r="K54" s="41"/>
      <c r="L54" s="39">
        <f>+EGSnrc!L54/Mean!L54</f>
        <v>1.0096443616776409</v>
      </c>
      <c r="M54" s="15"/>
      <c r="Q54" s="11">
        <v>5</v>
      </c>
      <c r="R54" s="39">
        <f>+EGSnrc!R54/Mean!R54</f>
        <v>0.99553569088318805</v>
      </c>
      <c r="S54" s="41"/>
      <c r="T54" s="39">
        <f>+EGSnrc!T54/Mean!T54</f>
        <v>0.99487323640603142</v>
      </c>
      <c r="U54" s="15"/>
      <c r="W54" s="11">
        <v>5</v>
      </c>
      <c r="X54" s="39">
        <f>+EGSnrc!X54/Mean!X54</f>
        <v>0.9989175987087856</v>
      </c>
      <c r="Y54" s="41"/>
      <c r="Z54" s="39">
        <f>+EGSnrc!Z54/Mean!Z54</f>
        <v>0.9989200815249194</v>
      </c>
      <c r="AA54" s="15"/>
    </row>
    <row r="55" spans="3:27" s="10" customFormat="1" x14ac:dyDescent="0.25">
      <c r="C55" s="11">
        <v>4</v>
      </c>
      <c r="D55" s="39">
        <f>+EGSnrc!D55/Mean!D55</f>
        <v>0.99851816855422038</v>
      </c>
      <c r="E55" s="41"/>
      <c r="F55" s="39">
        <f>+EGSnrc!F55/Mean!F55</f>
        <v>1.0026680804108332</v>
      </c>
      <c r="G55" s="15"/>
      <c r="I55" s="11">
        <v>4</v>
      </c>
      <c r="J55" s="39">
        <f>+EGSnrc!J55/Mean!J55</f>
        <v>1.0057250095798929</v>
      </c>
      <c r="K55" s="41"/>
      <c r="L55" s="39">
        <f>+EGSnrc!L55/Mean!L55</f>
        <v>1.0083546784303392</v>
      </c>
      <c r="M55" s="15"/>
      <c r="Q55" s="11">
        <v>6</v>
      </c>
      <c r="R55" s="39">
        <f>+EGSnrc!R55/Mean!R55</f>
        <v>0.99601599792456685</v>
      </c>
      <c r="S55" s="41"/>
      <c r="T55" s="39">
        <f>+EGSnrc!T55/Mean!T55</f>
        <v>0.9952945458326834</v>
      </c>
      <c r="U55" s="15"/>
      <c r="W55" s="11">
        <v>6</v>
      </c>
      <c r="X55" s="39">
        <f>+EGSnrc!X55/Mean!X55</f>
        <v>0.99932703786027988</v>
      </c>
      <c r="Y55" s="41"/>
      <c r="Z55" s="39">
        <f>+EGSnrc!Z55/Mean!Z55</f>
        <v>0.99825911188248739</v>
      </c>
      <c r="AA55" s="15"/>
    </row>
    <row r="56" spans="3:27" s="10" customFormat="1" x14ac:dyDescent="0.25">
      <c r="C56" s="11">
        <v>5</v>
      </c>
      <c r="D56" s="39">
        <f>+EGSnrc!D56/Mean!D56</f>
        <v>0.99940040305036837</v>
      </c>
      <c r="E56" s="41"/>
      <c r="F56" s="39">
        <f>+EGSnrc!F56/Mean!F56</f>
        <v>1.0017487357985695</v>
      </c>
      <c r="G56" s="15"/>
      <c r="I56" s="11">
        <v>5</v>
      </c>
      <c r="J56" s="39">
        <f>+EGSnrc!J56/Mean!J56</f>
        <v>1.0054565705294871</v>
      </c>
      <c r="K56" s="41"/>
      <c r="L56" s="39">
        <f>+EGSnrc!L56/Mean!L56</f>
        <v>1.0102708362991344</v>
      </c>
      <c r="M56" s="15"/>
      <c r="Q56" s="11">
        <v>7</v>
      </c>
      <c r="R56" s="39">
        <f>+EGSnrc!R56/Mean!R56</f>
        <v>0.99557622898742515</v>
      </c>
      <c r="S56" s="41"/>
      <c r="T56" s="39">
        <f>+EGSnrc!T56/Mean!T56</f>
        <v>0.99513543247077307</v>
      </c>
      <c r="U56" s="15"/>
      <c r="W56" s="11">
        <v>7</v>
      </c>
      <c r="X56" s="39">
        <f>+EGSnrc!X56/Mean!X56</f>
        <v>0.99765296070667353</v>
      </c>
      <c r="Y56" s="41"/>
      <c r="Z56" s="39">
        <f>+EGSnrc!Z56/Mean!Z56</f>
        <v>0.99715831535442734</v>
      </c>
      <c r="AA56" s="15"/>
    </row>
    <row r="57" spans="3:27" s="10" customFormat="1" x14ac:dyDescent="0.25">
      <c r="C57" s="11">
        <v>6</v>
      </c>
      <c r="D57" s="39">
        <f>+EGSnrc!D57/Mean!D57</f>
        <v>0.99956178381730765</v>
      </c>
      <c r="E57" s="41"/>
      <c r="F57" s="39">
        <f>+EGSnrc!F57/Mean!F57</f>
        <v>0.9997256013902861</v>
      </c>
      <c r="G57" s="15"/>
      <c r="I57" s="11">
        <v>6</v>
      </c>
      <c r="J57" s="39">
        <f>+EGSnrc!J57/Mean!J57</f>
        <v>1.0065889349591035</v>
      </c>
      <c r="K57" s="41"/>
      <c r="L57" s="39">
        <f>+EGSnrc!L57/Mean!L57</f>
        <v>1.0076559719421407</v>
      </c>
      <c r="M57" s="15"/>
      <c r="Q57" s="12"/>
      <c r="W57" s="12"/>
    </row>
    <row r="58" spans="3:27" s="10" customFormat="1" x14ac:dyDescent="0.25">
      <c r="C58" s="11">
        <v>7</v>
      </c>
      <c r="D58" s="39">
        <f>+EGSnrc!D58/Mean!D58</f>
        <v>0.99925848270219131</v>
      </c>
      <c r="E58" s="41"/>
      <c r="F58" s="39">
        <f>+EGSnrc!F58/Mean!F58</f>
        <v>1.0099934817417919</v>
      </c>
      <c r="G58" s="15"/>
      <c r="I58" s="11">
        <v>7</v>
      </c>
      <c r="J58" s="39">
        <f>+EGSnrc!J58/Mean!J58</f>
        <v>1.0048830576671244</v>
      </c>
      <c r="K58" s="41"/>
      <c r="L58" s="39">
        <f>+EGSnrc!L58/Mean!L58</f>
        <v>1.009478808329167</v>
      </c>
      <c r="M58" s="15"/>
      <c r="Q58" s="12"/>
      <c r="W58" s="12"/>
    </row>
    <row r="59" spans="3:27" s="10" customFormat="1" x14ac:dyDescent="0.25">
      <c r="C59" s="12"/>
      <c r="I59" s="12"/>
      <c r="Q59" s="12"/>
      <c r="W59" s="12"/>
    </row>
    <row r="60" spans="3:27" s="10" customFormat="1" x14ac:dyDescent="0.25">
      <c r="C60" s="12"/>
      <c r="D60" s="11" t="s">
        <v>3</v>
      </c>
      <c r="F60" s="11" t="s">
        <v>4</v>
      </c>
      <c r="I60" s="12"/>
      <c r="J60" s="11" t="s">
        <v>3</v>
      </c>
      <c r="L60" s="11" t="s">
        <v>4</v>
      </c>
      <c r="Q60" s="12"/>
      <c r="W60" s="12"/>
    </row>
    <row r="61" spans="3:27" s="10" customFormat="1" x14ac:dyDescent="0.25">
      <c r="C61" s="12"/>
      <c r="D61" s="11" t="s">
        <v>16</v>
      </c>
      <c r="F61" s="11" t="s">
        <v>16</v>
      </c>
      <c r="I61" s="12"/>
      <c r="J61" s="11" t="s">
        <v>16</v>
      </c>
      <c r="L61" s="11" t="s">
        <v>16</v>
      </c>
      <c r="Q61" s="12"/>
      <c r="W61" s="12"/>
    </row>
    <row r="62" spans="3:27" s="10" customFormat="1" x14ac:dyDescent="0.25">
      <c r="C62" s="11" t="s">
        <v>13</v>
      </c>
      <c r="D62" s="11" t="s">
        <v>6</v>
      </c>
      <c r="E62" s="11"/>
      <c r="F62" s="11" t="s">
        <v>6</v>
      </c>
      <c r="G62" s="11"/>
      <c r="I62" s="11" t="s">
        <v>13</v>
      </c>
      <c r="J62" s="11" t="s">
        <v>6</v>
      </c>
      <c r="K62" s="11"/>
      <c r="L62" s="11" t="s">
        <v>6</v>
      </c>
      <c r="M62" s="11"/>
      <c r="Q62" s="12"/>
      <c r="W62" s="12"/>
    </row>
    <row r="63" spans="3:27" s="10" customFormat="1" x14ac:dyDescent="0.25">
      <c r="C63" s="11">
        <v>1</v>
      </c>
      <c r="D63" s="39">
        <f>+EGSnrc!D63/Mean!D63</f>
        <v>0.99726229619923412</v>
      </c>
      <c r="E63" s="41"/>
      <c r="F63" s="39">
        <f>+EGSnrc!F63/Mean!F63</f>
        <v>0.99564459238835634</v>
      </c>
      <c r="G63" s="15"/>
      <c r="I63" s="11">
        <v>1</v>
      </c>
      <c r="J63" s="39">
        <f>+EGSnrc!J63/Mean!J63</f>
        <v>0.99681374803620704</v>
      </c>
      <c r="K63" s="41"/>
      <c r="L63" s="39">
        <f>+EGSnrc!L63/Mean!L63</f>
        <v>0.99673774329085563</v>
      </c>
      <c r="M63" s="15"/>
      <c r="Q63" s="12"/>
      <c r="W63" s="12"/>
    </row>
    <row r="64" spans="3:27" s="10" customFormat="1" x14ac:dyDescent="0.25">
      <c r="C64" s="11">
        <v>2</v>
      </c>
      <c r="D64" s="39">
        <f>+EGSnrc!D64/Mean!D64</f>
        <v>0.99465243580221252</v>
      </c>
      <c r="E64" s="41"/>
      <c r="F64" s="39">
        <f>+EGSnrc!F64/Mean!F64</f>
        <v>0.99688953979362871</v>
      </c>
      <c r="G64" s="15"/>
      <c r="I64" s="11">
        <v>2</v>
      </c>
      <c r="J64" s="39">
        <f>+EGSnrc!J64/Mean!J64</f>
        <v>0.99848189593626191</v>
      </c>
      <c r="K64" s="41"/>
      <c r="L64" s="39">
        <f>+EGSnrc!L64/Mean!L64</f>
        <v>0.99930789383176311</v>
      </c>
      <c r="M64" s="15"/>
      <c r="Q64" s="12"/>
      <c r="W64" s="12"/>
    </row>
    <row r="65" spans="3:23" s="10" customFormat="1" x14ac:dyDescent="0.25">
      <c r="C65" s="11">
        <v>3</v>
      </c>
      <c r="D65" s="39">
        <f>+EGSnrc!D65/Mean!D65</f>
        <v>0.99248782100343391</v>
      </c>
      <c r="E65" s="41"/>
      <c r="F65" s="39">
        <f>+EGSnrc!F65/Mean!F65</f>
        <v>0.99466594281341258</v>
      </c>
      <c r="G65" s="15"/>
      <c r="I65" s="11">
        <v>3</v>
      </c>
      <c r="J65" s="39">
        <f>+EGSnrc!J65/Mean!J65</f>
        <v>0.99985841051253455</v>
      </c>
      <c r="K65" s="41"/>
      <c r="L65" s="39">
        <f>+EGSnrc!L65/Mean!L65</f>
        <v>0.99841198497299766</v>
      </c>
      <c r="M65" s="15"/>
      <c r="Q65" s="12"/>
      <c r="W65" s="12"/>
    </row>
    <row r="66" spans="3:23" s="10" customFormat="1" x14ac:dyDescent="0.25">
      <c r="C66" s="11">
        <v>4</v>
      </c>
      <c r="D66" s="39">
        <f>+EGSnrc!D66/Mean!D66</f>
        <v>0.99257496140418167</v>
      </c>
      <c r="E66" s="41"/>
      <c r="F66" s="39">
        <f>+EGSnrc!F66/Mean!F66</f>
        <v>0.99379733278935145</v>
      </c>
      <c r="G66" s="15"/>
      <c r="I66" s="11">
        <v>4</v>
      </c>
      <c r="J66" s="39">
        <f>+EGSnrc!J66/Mean!J66</f>
        <v>0.99631957282935724</v>
      </c>
      <c r="K66" s="41"/>
      <c r="L66" s="39">
        <f>+EGSnrc!L66/Mean!L66</f>
        <v>0.99832158442430352</v>
      </c>
      <c r="M66" s="15"/>
      <c r="Q66" s="12"/>
      <c r="W66" s="12"/>
    </row>
    <row r="67" spans="3:23" s="10" customFormat="1" x14ac:dyDescent="0.25">
      <c r="C67" s="11">
        <v>5</v>
      </c>
      <c r="D67" s="39">
        <f>+EGSnrc!D67/Mean!D67</f>
        <v>0.9947647293422045</v>
      </c>
      <c r="E67" s="41"/>
      <c r="F67" s="39">
        <f>+EGSnrc!F67/Mean!F67</f>
        <v>0.99606604596109649</v>
      </c>
      <c r="G67" s="15"/>
      <c r="I67" s="11">
        <v>5</v>
      </c>
      <c r="J67" s="39">
        <f>+EGSnrc!J67/Mean!J67</f>
        <v>1.0022048633688987</v>
      </c>
      <c r="K67" s="41"/>
      <c r="L67" s="39">
        <f>+EGSnrc!L67/Mean!L67</f>
        <v>0.99756849418748594</v>
      </c>
      <c r="M67" s="15"/>
      <c r="Q67" s="12"/>
      <c r="W67" s="12"/>
    </row>
    <row r="68" spans="3:23" s="10" customFormat="1" x14ac:dyDescent="0.25">
      <c r="C68" s="11">
        <v>6</v>
      </c>
      <c r="D68" s="39">
        <f>+EGSnrc!D68/Mean!D68</f>
        <v>0.99269114088328025</v>
      </c>
      <c r="E68" s="41"/>
      <c r="F68" s="39">
        <f>+EGSnrc!F68/Mean!F68</f>
        <v>0.99206355703939719</v>
      </c>
      <c r="G68" s="15"/>
      <c r="I68" s="11">
        <v>6</v>
      </c>
      <c r="J68" s="39">
        <f>+EGSnrc!J68/Mean!J68</f>
        <v>1.0000457699277612</v>
      </c>
      <c r="K68" s="41"/>
      <c r="L68" s="39">
        <f>+EGSnrc!L68/Mean!L68</f>
        <v>0.99739050548731456</v>
      </c>
      <c r="M68" s="15"/>
      <c r="Q68" s="12"/>
      <c r="W68" s="12"/>
    </row>
    <row r="69" spans="3:23" s="10" customFormat="1" x14ac:dyDescent="0.25">
      <c r="C69" s="11">
        <v>7</v>
      </c>
      <c r="D69" s="39">
        <f>+EGSnrc!D69/Mean!D69</f>
        <v>0.99465585965577641</v>
      </c>
      <c r="E69" s="41"/>
      <c r="F69" s="39">
        <f>+EGSnrc!F69/Mean!F69</f>
        <v>0.9933026760121656</v>
      </c>
      <c r="G69" s="15"/>
      <c r="I69" s="11">
        <v>7</v>
      </c>
      <c r="J69" s="39">
        <f>+EGSnrc!J69/Mean!J69</f>
        <v>0.99985092047516366</v>
      </c>
      <c r="K69" s="41"/>
      <c r="L69" s="39">
        <f>+EGSnrc!L69/Mean!L69</f>
        <v>1.0007842338442736</v>
      </c>
      <c r="M69" s="15"/>
      <c r="Q69" s="12"/>
      <c r="W69" s="12"/>
    </row>
    <row r="70" spans="3:23" s="10" customFormat="1" x14ac:dyDescent="0.25">
      <c r="C70" s="12"/>
      <c r="I70" s="12"/>
      <c r="Q70" s="12"/>
      <c r="W70" s="12"/>
    </row>
    <row r="71" spans="3:23" s="10" customFormat="1" x14ac:dyDescent="0.25">
      <c r="C71" s="12"/>
      <c r="D71" s="11" t="s">
        <v>3</v>
      </c>
      <c r="F71" s="11" t="s">
        <v>4</v>
      </c>
      <c r="I71" s="12"/>
      <c r="J71" s="11" t="s">
        <v>3</v>
      </c>
      <c r="L71" s="11" t="s">
        <v>4</v>
      </c>
      <c r="Q71" s="12"/>
      <c r="W71" s="12"/>
    </row>
    <row r="72" spans="3:23" s="10" customFormat="1" x14ac:dyDescent="0.25">
      <c r="C72" s="12"/>
      <c r="D72" s="11" t="s">
        <v>17</v>
      </c>
      <c r="F72" s="11" t="s">
        <v>17</v>
      </c>
      <c r="I72" s="12"/>
      <c r="J72" s="11" t="s">
        <v>17</v>
      </c>
      <c r="L72" s="11" t="s">
        <v>17</v>
      </c>
      <c r="Q72" s="12"/>
      <c r="W72" s="12"/>
    </row>
    <row r="73" spans="3:23" s="10" customFormat="1" x14ac:dyDescent="0.25">
      <c r="C73" s="11" t="s">
        <v>13</v>
      </c>
      <c r="D73" s="11" t="s">
        <v>6</v>
      </c>
      <c r="E73" s="11"/>
      <c r="F73" s="11" t="s">
        <v>6</v>
      </c>
      <c r="G73" s="11"/>
      <c r="I73" s="11" t="s">
        <v>13</v>
      </c>
      <c r="J73" s="11" t="s">
        <v>6</v>
      </c>
      <c r="K73" s="11"/>
      <c r="L73" s="11" t="s">
        <v>6</v>
      </c>
      <c r="M73" s="11"/>
      <c r="Q73" s="12"/>
      <c r="W73" s="12"/>
    </row>
    <row r="74" spans="3:23" s="10" customFormat="1" x14ac:dyDescent="0.25">
      <c r="C74" s="11">
        <v>1</v>
      </c>
      <c r="D74" s="39">
        <f>+EGSnrc!D74/Mean!D74</f>
        <v>1.001136505110265</v>
      </c>
      <c r="E74" s="41"/>
      <c r="F74" s="39">
        <f>+EGSnrc!F74/Mean!F74</f>
        <v>1.0025243123979795</v>
      </c>
      <c r="G74" s="15"/>
      <c r="I74" s="11">
        <v>1</v>
      </c>
      <c r="J74" s="39">
        <f>+EGSnrc!J74/Mean!J74</f>
        <v>1.002943089354813</v>
      </c>
      <c r="K74" s="41"/>
      <c r="L74" s="39">
        <f>+EGSnrc!L74/Mean!L74</f>
        <v>1.0043143988615695</v>
      </c>
      <c r="M74" s="15"/>
      <c r="Q74" s="12"/>
      <c r="W74" s="12"/>
    </row>
    <row r="75" spans="3:23" s="10" customFormat="1" x14ac:dyDescent="0.25">
      <c r="C75" s="11">
        <v>2</v>
      </c>
      <c r="D75" s="39">
        <f>+EGSnrc!D75/Mean!D75</f>
        <v>0.99862201067610123</v>
      </c>
      <c r="E75" s="41"/>
      <c r="F75" s="39">
        <f>+EGSnrc!F75/Mean!F75</f>
        <v>0.99906879333888032</v>
      </c>
      <c r="G75" s="15"/>
      <c r="I75" s="11">
        <v>2</v>
      </c>
      <c r="J75" s="39">
        <f>+EGSnrc!J75/Mean!J75</f>
        <v>0.99917217075376097</v>
      </c>
      <c r="K75" s="41"/>
      <c r="L75" s="39">
        <f>+EGSnrc!L75/Mean!L75</f>
        <v>1.0024030459994977</v>
      </c>
      <c r="M75" s="15"/>
      <c r="Q75" s="12"/>
      <c r="W75" s="12"/>
    </row>
    <row r="76" spans="3:23" s="10" customFormat="1" x14ac:dyDescent="0.25">
      <c r="C76" s="11">
        <v>3</v>
      </c>
      <c r="D76" s="39">
        <f>+EGSnrc!D76/Mean!D76</f>
        <v>0.99611739030499624</v>
      </c>
      <c r="E76" s="41"/>
      <c r="F76" s="39">
        <f>+EGSnrc!F76/Mean!F76</f>
        <v>0.99783508945633204</v>
      </c>
      <c r="G76" s="15"/>
      <c r="I76" s="11">
        <v>3</v>
      </c>
      <c r="J76" s="39">
        <f>+EGSnrc!J76/Mean!J76</f>
        <v>0.99837067456495798</v>
      </c>
      <c r="K76" s="41"/>
      <c r="L76" s="39">
        <f>+EGSnrc!L76/Mean!L76</f>
        <v>0.99818346792157076</v>
      </c>
      <c r="M76" s="15"/>
      <c r="Q76" s="12"/>
      <c r="W76" s="12"/>
    </row>
    <row r="77" spans="3:23" s="10" customFormat="1" x14ac:dyDescent="0.25">
      <c r="C77" s="11">
        <v>4</v>
      </c>
      <c r="D77" s="39">
        <f>+EGSnrc!D77/Mean!D77</f>
        <v>0.996342918405838</v>
      </c>
      <c r="E77" s="41"/>
      <c r="F77" s="39">
        <f>+EGSnrc!F77/Mean!F77</f>
        <v>0.99782691949330993</v>
      </c>
      <c r="G77" s="15"/>
      <c r="I77" s="11">
        <v>4</v>
      </c>
      <c r="J77" s="39">
        <f>+EGSnrc!J77/Mean!J77</f>
        <v>0.99853163217741869</v>
      </c>
      <c r="K77" s="41"/>
      <c r="L77" s="39">
        <f>+EGSnrc!L77/Mean!L77</f>
        <v>0.9977465064431944</v>
      </c>
      <c r="M77" s="15"/>
      <c r="Q77" s="12"/>
      <c r="W77" s="12"/>
    </row>
    <row r="78" spans="3:23" s="10" customFormat="1" x14ac:dyDescent="0.25">
      <c r="C78" s="11">
        <v>5</v>
      </c>
      <c r="D78" s="39">
        <f>+EGSnrc!D78/Mean!D78</f>
        <v>0.99579842182358025</v>
      </c>
      <c r="E78" s="41"/>
      <c r="F78" s="39">
        <f>+EGSnrc!F78/Mean!F78</f>
        <v>0.99554933072782181</v>
      </c>
      <c r="G78" s="15"/>
      <c r="I78" s="11">
        <v>5</v>
      </c>
      <c r="J78" s="39">
        <f>+EGSnrc!J78/Mean!J78</f>
        <v>0.99673172827771184</v>
      </c>
      <c r="K78" s="41"/>
      <c r="L78" s="39">
        <f>+EGSnrc!L78/Mean!L78</f>
        <v>0.99723890154854389</v>
      </c>
      <c r="M78" s="15"/>
      <c r="Q78" s="12"/>
      <c r="W78" s="12"/>
    </row>
    <row r="79" spans="3:23" s="10" customFormat="1" x14ac:dyDescent="0.25">
      <c r="C79" s="11">
        <v>6</v>
      </c>
      <c r="D79" s="39">
        <f>+EGSnrc!D79/Mean!D79</f>
        <v>0.99636085886104497</v>
      </c>
      <c r="E79" s="41"/>
      <c r="F79" s="39">
        <f>+EGSnrc!F79/Mean!F79</f>
        <v>0.99500463940934214</v>
      </c>
      <c r="G79" s="15"/>
      <c r="I79" s="11">
        <v>6</v>
      </c>
      <c r="J79" s="39">
        <f>+EGSnrc!J79/Mean!J79</f>
        <v>0.99804773380010992</v>
      </c>
      <c r="K79" s="41"/>
      <c r="L79" s="39">
        <f>+EGSnrc!L79/Mean!L79</f>
        <v>0.99674239786800944</v>
      </c>
      <c r="M79" s="15"/>
      <c r="Q79" s="12"/>
      <c r="W79" s="12"/>
    </row>
    <row r="80" spans="3:23" s="10" customFormat="1" x14ac:dyDescent="0.25">
      <c r="C80" s="11">
        <v>7</v>
      </c>
      <c r="D80" s="39">
        <f>+EGSnrc!D80/Mean!D80</f>
        <v>1.0013931413251116</v>
      </c>
      <c r="E80" s="41"/>
      <c r="F80" s="39">
        <f>+EGSnrc!F80/Mean!F80</f>
        <v>1.0037765453342913</v>
      </c>
      <c r="G80" s="15"/>
      <c r="I80" s="11">
        <v>7</v>
      </c>
      <c r="J80" s="39">
        <f>+EGSnrc!J80/Mean!J80</f>
        <v>1.0042519424285121</v>
      </c>
      <c r="K80" s="41"/>
      <c r="L80" s="39">
        <f>+EGSnrc!L80/Mean!L80</f>
        <v>1.0033342222613637</v>
      </c>
      <c r="M80" s="15"/>
      <c r="Q80" s="12"/>
      <c r="W80" s="12"/>
    </row>
    <row r="81" spans="3:23" s="10" customFormat="1" x14ac:dyDescent="0.25">
      <c r="C81" s="12"/>
      <c r="I81" s="12"/>
      <c r="Q81" s="12"/>
      <c r="W81" s="12"/>
    </row>
    <row r="82" spans="3:23" s="10" customFormat="1" x14ac:dyDescent="0.25">
      <c r="C82" s="12"/>
      <c r="I82" s="12"/>
      <c r="Q82" s="12"/>
      <c r="W82" s="12"/>
    </row>
    <row r="83" spans="3:23" s="10" customFormat="1" x14ac:dyDescent="0.25">
      <c r="C83" s="12"/>
      <c r="I83" s="12"/>
      <c r="Q83" s="12"/>
      <c r="W83" s="12"/>
    </row>
    <row r="84" spans="3:23" s="10" customFormat="1" x14ac:dyDescent="0.25">
      <c r="C84" s="12"/>
      <c r="I84" s="12"/>
      <c r="Q84" s="12"/>
      <c r="W84" s="12"/>
    </row>
    <row r="85" spans="3:23" s="10" customFormat="1" x14ac:dyDescent="0.25">
      <c r="C85" s="12"/>
      <c r="I85" s="12"/>
      <c r="Q85" s="12"/>
      <c r="W85" s="12"/>
    </row>
    <row r="86" spans="3:23" s="10" customFormat="1" x14ac:dyDescent="0.25">
      <c r="C86" s="12"/>
      <c r="I86" s="12"/>
      <c r="Q86" s="12"/>
      <c r="W86" s="12"/>
    </row>
    <row r="87" spans="3:23" s="10" customFormat="1" x14ac:dyDescent="0.25">
      <c r="C87" s="12"/>
      <c r="I87" s="12"/>
      <c r="Q87" s="12"/>
      <c r="W87" s="12"/>
    </row>
    <row r="88" spans="3:23" s="10" customFormat="1" x14ac:dyDescent="0.25">
      <c r="C88" s="12"/>
      <c r="I88" s="12"/>
      <c r="Q88" s="12"/>
      <c r="W88" s="12"/>
    </row>
    <row r="89" spans="3:23" s="10" customFormat="1" x14ac:dyDescent="0.25">
      <c r="C89" s="12"/>
      <c r="I89" s="12"/>
      <c r="Q89" s="12"/>
      <c r="W89" s="12"/>
    </row>
    <row r="90" spans="3:23" s="10" customFormat="1" x14ac:dyDescent="0.25">
      <c r="C90" s="12"/>
      <c r="I90" s="12"/>
      <c r="Q90" s="12"/>
      <c r="W90" s="12"/>
    </row>
    <row r="91" spans="3:23" s="10" customFormat="1" x14ac:dyDescent="0.25">
      <c r="C91" s="12"/>
      <c r="I91" s="12"/>
      <c r="Q91" s="12"/>
      <c r="W91" s="12"/>
    </row>
    <row r="92" spans="3:23" s="10" customFormat="1" x14ac:dyDescent="0.25">
      <c r="C92" s="12"/>
      <c r="I92" s="12"/>
      <c r="Q92" s="12"/>
      <c r="W92" s="12"/>
    </row>
    <row r="93" spans="3:23" s="10" customFormat="1" x14ac:dyDescent="0.25">
      <c r="C93" s="12"/>
      <c r="I93" s="12"/>
      <c r="Q93" s="12"/>
      <c r="W93" s="12"/>
    </row>
    <row r="94" spans="3:23" s="10" customFormat="1" x14ac:dyDescent="0.25">
      <c r="C94" s="12"/>
      <c r="I94" s="12"/>
      <c r="Q94" s="12"/>
      <c r="W94" s="12"/>
    </row>
    <row r="95" spans="3:23" s="10" customFormat="1" x14ac:dyDescent="0.25">
      <c r="C95" s="12"/>
      <c r="I95" s="12"/>
      <c r="Q95" s="12"/>
      <c r="W95" s="12"/>
    </row>
  </sheetData>
  <mergeCells count="4">
    <mergeCell ref="C1:G1"/>
    <mergeCell ref="I1:M1"/>
    <mergeCell ref="Q1:U1"/>
    <mergeCell ref="W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</vt:lpstr>
      <vt:lpstr>Mean</vt:lpstr>
      <vt:lpstr>Range</vt:lpstr>
      <vt:lpstr>Mean Range</vt:lpstr>
      <vt:lpstr>EGSnrc</vt:lpstr>
      <vt:lpstr>Geant4</vt:lpstr>
      <vt:lpstr>MCNP</vt:lpstr>
      <vt:lpstr>Penelope</vt:lpstr>
      <vt:lpstr>EGSnrc_over_Mean</vt:lpstr>
      <vt:lpstr>Geant4_over_Mean</vt:lpstr>
      <vt:lpstr>MCNP_over_Mean</vt:lpstr>
      <vt:lpstr>Penelope_over_Mean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Sechopoulos</dc:creator>
  <cp:lastModifiedBy>Ioannis Sechopoulos</cp:lastModifiedBy>
  <dcterms:created xsi:type="dcterms:W3CDTF">2012-07-02T20:54:13Z</dcterms:created>
  <dcterms:modified xsi:type="dcterms:W3CDTF">2013-12-08T20:07:26Z</dcterms:modified>
</cp:coreProperties>
</file>