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135" windowWidth="24240" windowHeight="11505" tabRatio="689"/>
  </bookViews>
  <sheets>
    <sheet name="Graphs" sheetId="15" r:id="rId1"/>
    <sheet name="Mean" sheetId="10" r:id="rId2"/>
    <sheet name="Range" sheetId="9" r:id="rId3"/>
    <sheet name="Mean Range" sheetId="16" r:id="rId4"/>
    <sheet name="EGSnrc" sheetId="2" r:id="rId5"/>
    <sheet name="Geant4" sheetId="1" r:id="rId6"/>
    <sheet name="MCNP" sheetId="5" r:id="rId7"/>
    <sheet name="Penelope" sheetId="8" r:id="rId8"/>
    <sheet name="EGSnrc_over_Mean" sheetId="11" r:id="rId9"/>
    <sheet name="Geant4_over_Mean" sheetId="12" r:id="rId10"/>
    <sheet name="MCNP_over_Mean" sheetId="13" r:id="rId11"/>
    <sheet name="Penelope_over_Mean" sheetId="14" r:id="rId12"/>
  </sheets>
  <calcPr calcId="145621"/>
</workbook>
</file>

<file path=xl/calcChain.xml><?xml version="1.0" encoding="utf-8"?>
<calcChain xmlns="http://schemas.openxmlformats.org/spreadsheetml/2006/main">
  <c r="D3" i="16" l="1"/>
  <c r="D16" i="16"/>
  <c r="D11" i="16" l="1"/>
  <c r="D84" i="16"/>
  <c r="D83" i="16"/>
  <c r="D82" i="16"/>
  <c r="D81" i="16"/>
  <c r="D80" i="16"/>
  <c r="D79" i="16"/>
  <c r="D78" i="16"/>
  <c r="D73" i="16"/>
  <c r="D72" i="16"/>
  <c r="D71" i="16"/>
  <c r="D70" i="16"/>
  <c r="D69" i="16"/>
  <c r="D68" i="16"/>
  <c r="D67" i="16"/>
  <c r="D62" i="16"/>
  <c r="D61" i="16"/>
  <c r="D60" i="16"/>
  <c r="D59" i="16"/>
  <c r="D58" i="16"/>
  <c r="D57" i="16"/>
  <c r="D56" i="16"/>
  <c r="D51" i="16"/>
  <c r="D50" i="16"/>
  <c r="D49" i="16"/>
  <c r="D48" i="16"/>
  <c r="D47" i="16"/>
  <c r="D46" i="16"/>
  <c r="D45" i="16"/>
  <c r="D40" i="16"/>
  <c r="D39" i="16"/>
  <c r="D38" i="16"/>
  <c r="D37" i="16"/>
  <c r="D36" i="16"/>
  <c r="D35" i="16"/>
  <c r="D34" i="16"/>
  <c r="D28" i="16"/>
  <c r="D27" i="16"/>
  <c r="D26" i="16"/>
  <c r="D25" i="16"/>
  <c r="D24" i="16"/>
  <c r="D23" i="16"/>
  <c r="D22" i="16"/>
  <c r="D17" i="16"/>
  <c r="R4" i="9"/>
  <c r="T4" i="9"/>
  <c r="X4" i="9"/>
  <c r="Z4" i="9"/>
  <c r="L6" i="9"/>
  <c r="L5" i="9"/>
  <c r="J6" i="9"/>
  <c r="J5" i="9"/>
  <c r="F6" i="9"/>
  <c r="F5" i="9"/>
  <c r="D5" i="9"/>
  <c r="D6" i="9"/>
  <c r="L4" i="9"/>
  <c r="J4" i="9"/>
  <c r="F4" i="9"/>
  <c r="D4" i="9"/>
  <c r="D6" i="13"/>
  <c r="D5" i="13"/>
  <c r="D6" i="12"/>
  <c r="D5" i="12"/>
  <c r="Z4" i="10"/>
  <c r="Z4" i="11" s="1"/>
  <c r="X4" i="10"/>
  <c r="X4" i="11" s="1"/>
  <c r="T4" i="10"/>
  <c r="T4" i="11" s="1"/>
  <c r="R4" i="10"/>
  <c r="R4" i="11" s="1"/>
  <c r="L6" i="10"/>
  <c r="L6" i="12" s="1"/>
  <c r="L5" i="10"/>
  <c r="L5" i="12" s="1"/>
  <c r="L4" i="10"/>
  <c r="L4" i="12" s="1"/>
  <c r="J6" i="10"/>
  <c r="J6" i="14" s="1"/>
  <c r="J5" i="10"/>
  <c r="J5" i="11" s="1"/>
  <c r="J4" i="10"/>
  <c r="J4" i="12" s="1"/>
  <c r="F6" i="10"/>
  <c r="F6" i="12" s="1"/>
  <c r="F5" i="10"/>
  <c r="F5" i="14" s="1"/>
  <c r="F4" i="10"/>
  <c r="F4" i="14" s="1"/>
  <c r="D6" i="10"/>
  <c r="D6" i="11" s="1"/>
  <c r="D5" i="10"/>
  <c r="D5" i="14" s="1"/>
  <c r="D4" i="10"/>
  <c r="D4" i="12" s="1"/>
  <c r="X4" i="13" l="1"/>
  <c r="X4" i="12"/>
  <c r="D6" i="14"/>
  <c r="D6" i="16" s="1"/>
  <c r="D4" i="13"/>
  <c r="D4" i="11"/>
  <c r="D5" i="11"/>
  <c r="D5" i="16" s="1"/>
  <c r="D4" i="14"/>
  <c r="Z4" i="12"/>
  <c r="Z4" i="16" s="1"/>
  <c r="Z4" i="13"/>
  <c r="X4" i="14"/>
  <c r="X4" i="16" s="1"/>
  <c r="Z4" i="14"/>
  <c r="T4" i="14"/>
  <c r="R4" i="13"/>
  <c r="T4" i="12"/>
  <c r="T4" i="13"/>
  <c r="R4" i="12"/>
  <c r="R4" i="14"/>
  <c r="J6" i="11"/>
  <c r="L4" i="14"/>
  <c r="L5" i="11"/>
  <c r="L6" i="14"/>
  <c r="L6" i="11"/>
  <c r="J5" i="12"/>
  <c r="J4" i="13"/>
  <c r="L5" i="13"/>
  <c r="L6" i="13"/>
  <c r="J6" i="12"/>
  <c r="J5" i="13"/>
  <c r="L4" i="13"/>
  <c r="L4" i="11"/>
  <c r="L5" i="14"/>
  <c r="J6" i="13"/>
  <c r="J4" i="14"/>
  <c r="J4" i="11"/>
  <c r="J5" i="14"/>
  <c r="F5" i="12"/>
  <c r="F4" i="12"/>
  <c r="F4" i="11"/>
  <c r="F4" i="13"/>
  <c r="F5" i="11"/>
  <c r="F5" i="13"/>
  <c r="F6" i="11"/>
  <c r="F6" i="13"/>
  <c r="F6" i="14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G35" i="15"/>
  <c r="H35" i="15"/>
  <c r="I35" i="15"/>
  <c r="J35" i="15"/>
  <c r="G36" i="15"/>
  <c r="H36" i="15"/>
  <c r="I36" i="15"/>
  <c r="J36" i="15"/>
  <c r="G37" i="15"/>
  <c r="H37" i="15"/>
  <c r="I37" i="15"/>
  <c r="J37" i="15"/>
  <c r="G38" i="15"/>
  <c r="H38" i="15"/>
  <c r="I38" i="15"/>
  <c r="J38" i="15"/>
  <c r="G39" i="15"/>
  <c r="H39" i="15"/>
  <c r="I39" i="15"/>
  <c r="J39" i="15"/>
  <c r="G40" i="15"/>
  <c r="H40" i="15"/>
  <c r="I40" i="15"/>
  <c r="J40" i="15"/>
  <c r="G41" i="15"/>
  <c r="H41" i="15"/>
  <c r="I41" i="15"/>
  <c r="J41" i="15"/>
  <c r="J31" i="15"/>
  <c r="I31" i="15"/>
  <c r="H31" i="15"/>
  <c r="G31" i="15"/>
  <c r="J30" i="15"/>
  <c r="I30" i="15"/>
  <c r="H30" i="15"/>
  <c r="G30" i="15"/>
  <c r="J29" i="15"/>
  <c r="I29" i="15"/>
  <c r="H29" i="15"/>
  <c r="G29" i="15"/>
  <c r="J28" i="15"/>
  <c r="I28" i="15"/>
  <c r="H28" i="15"/>
  <c r="G28" i="15"/>
  <c r="J27" i="15"/>
  <c r="I27" i="15"/>
  <c r="H27" i="15"/>
  <c r="G27" i="15"/>
  <c r="J26" i="15"/>
  <c r="I26" i="15"/>
  <c r="H26" i="15"/>
  <c r="G26" i="15"/>
  <c r="J25" i="15"/>
  <c r="I25" i="15"/>
  <c r="H25" i="15"/>
  <c r="G25" i="15"/>
  <c r="G19" i="15"/>
  <c r="H19" i="15"/>
  <c r="I19" i="15"/>
  <c r="J19" i="15"/>
  <c r="G13" i="15"/>
  <c r="H13" i="15"/>
  <c r="I13" i="15"/>
  <c r="J13" i="15"/>
  <c r="G14" i="15"/>
  <c r="H14" i="15"/>
  <c r="I14" i="15"/>
  <c r="J14" i="15"/>
  <c r="G15" i="15"/>
  <c r="H15" i="15"/>
  <c r="I15" i="15"/>
  <c r="J15" i="15"/>
  <c r="G16" i="15"/>
  <c r="H16" i="15"/>
  <c r="I16" i="15"/>
  <c r="J16" i="15"/>
  <c r="G17" i="15"/>
  <c r="H17" i="15"/>
  <c r="I17" i="15"/>
  <c r="J17" i="15"/>
  <c r="G18" i="15"/>
  <c r="H18" i="15"/>
  <c r="I18" i="15"/>
  <c r="J18" i="15"/>
  <c r="J127" i="15"/>
  <c r="I127" i="15"/>
  <c r="H127" i="15"/>
  <c r="G127" i="15"/>
  <c r="J126" i="15"/>
  <c r="I126" i="15"/>
  <c r="H126" i="15"/>
  <c r="G126" i="15"/>
  <c r="J125" i="15"/>
  <c r="I125" i="15"/>
  <c r="H125" i="15"/>
  <c r="G125" i="15"/>
  <c r="J124" i="15"/>
  <c r="I124" i="15"/>
  <c r="H124" i="15"/>
  <c r="G124" i="15"/>
  <c r="J123" i="15"/>
  <c r="I123" i="15"/>
  <c r="H123" i="15"/>
  <c r="G123" i="15"/>
  <c r="J122" i="15"/>
  <c r="I122" i="15"/>
  <c r="H122" i="15"/>
  <c r="G122" i="15"/>
  <c r="J121" i="15"/>
  <c r="I121" i="15"/>
  <c r="H121" i="15"/>
  <c r="G121" i="15"/>
  <c r="J116" i="15"/>
  <c r="I116" i="15"/>
  <c r="H116" i="15"/>
  <c r="G116" i="15"/>
  <c r="J115" i="15"/>
  <c r="I115" i="15"/>
  <c r="H115" i="15"/>
  <c r="G115" i="15"/>
  <c r="J114" i="15"/>
  <c r="I114" i="15"/>
  <c r="H114" i="15"/>
  <c r="G114" i="15"/>
  <c r="J113" i="15"/>
  <c r="I113" i="15"/>
  <c r="H113" i="15"/>
  <c r="G113" i="15"/>
  <c r="J112" i="15"/>
  <c r="I112" i="15"/>
  <c r="H112" i="15"/>
  <c r="G112" i="15"/>
  <c r="J111" i="15"/>
  <c r="I111" i="15"/>
  <c r="H111" i="15"/>
  <c r="G111" i="15"/>
  <c r="J110" i="15"/>
  <c r="I110" i="15"/>
  <c r="H110" i="15"/>
  <c r="G110" i="15"/>
  <c r="J105" i="15"/>
  <c r="I105" i="15"/>
  <c r="H105" i="15"/>
  <c r="G105" i="15"/>
  <c r="J104" i="15"/>
  <c r="I104" i="15"/>
  <c r="H104" i="15"/>
  <c r="G104" i="15"/>
  <c r="J103" i="15"/>
  <c r="I103" i="15"/>
  <c r="H103" i="15"/>
  <c r="G103" i="15"/>
  <c r="J102" i="15"/>
  <c r="I102" i="15"/>
  <c r="H102" i="15"/>
  <c r="G102" i="15"/>
  <c r="J101" i="15"/>
  <c r="I101" i="15"/>
  <c r="H101" i="15"/>
  <c r="G101" i="15"/>
  <c r="J100" i="15"/>
  <c r="I100" i="15"/>
  <c r="H100" i="15"/>
  <c r="G100" i="15"/>
  <c r="J99" i="15"/>
  <c r="I99" i="15"/>
  <c r="H99" i="15"/>
  <c r="G99" i="15"/>
  <c r="J94" i="15"/>
  <c r="I94" i="15"/>
  <c r="H94" i="15"/>
  <c r="G94" i="15"/>
  <c r="J93" i="15"/>
  <c r="I93" i="15"/>
  <c r="H93" i="15"/>
  <c r="G93" i="15"/>
  <c r="J92" i="15"/>
  <c r="I92" i="15"/>
  <c r="H92" i="15"/>
  <c r="G92" i="15"/>
  <c r="J91" i="15"/>
  <c r="I91" i="15"/>
  <c r="H91" i="15"/>
  <c r="G91" i="15"/>
  <c r="J90" i="15"/>
  <c r="I90" i="15"/>
  <c r="H90" i="15"/>
  <c r="G90" i="15"/>
  <c r="J89" i="15"/>
  <c r="I89" i="15"/>
  <c r="H89" i="15"/>
  <c r="G89" i="15"/>
  <c r="J88" i="15"/>
  <c r="I88" i="15"/>
  <c r="H88" i="15"/>
  <c r="G88" i="15"/>
  <c r="J84" i="15"/>
  <c r="I84" i="15"/>
  <c r="H84" i="15"/>
  <c r="G84" i="15"/>
  <c r="J83" i="15"/>
  <c r="I83" i="15"/>
  <c r="H83" i="15"/>
  <c r="G83" i="15"/>
  <c r="J82" i="15"/>
  <c r="I82" i="15"/>
  <c r="H82" i="15"/>
  <c r="G82" i="15"/>
  <c r="J81" i="15"/>
  <c r="I81" i="15"/>
  <c r="H81" i="15"/>
  <c r="G81" i="15"/>
  <c r="J32" i="15"/>
  <c r="I32" i="15"/>
  <c r="H32" i="15"/>
  <c r="G32" i="15"/>
  <c r="J9" i="15"/>
  <c r="I9" i="15"/>
  <c r="H9" i="15"/>
  <c r="G9" i="15"/>
  <c r="J8" i="15"/>
  <c r="I8" i="15"/>
  <c r="H8" i="15"/>
  <c r="G8" i="15"/>
  <c r="J7" i="15"/>
  <c r="I7" i="15"/>
  <c r="H7" i="15"/>
  <c r="G7" i="15"/>
  <c r="J6" i="15"/>
  <c r="I6" i="15"/>
  <c r="H6" i="15"/>
  <c r="G6" i="15"/>
  <c r="D4" i="16" l="1"/>
  <c r="T4" i="16"/>
  <c r="R4" i="16"/>
  <c r="L6" i="16"/>
  <c r="L5" i="16"/>
  <c r="L4" i="16"/>
  <c r="J5" i="16"/>
  <c r="J4" i="16"/>
  <c r="J6" i="16"/>
  <c r="F5" i="16"/>
  <c r="F6" i="16"/>
  <c r="F4" i="16"/>
  <c r="L11" i="9"/>
  <c r="J11" i="9"/>
  <c r="F11" i="9"/>
  <c r="D11" i="9"/>
  <c r="B31" i="15"/>
  <c r="B30" i="15"/>
  <c r="B29" i="15"/>
  <c r="B28" i="15"/>
  <c r="B27" i="15"/>
  <c r="B26" i="15"/>
  <c r="E84" i="15" l="1"/>
  <c r="D84" i="15"/>
  <c r="C84" i="15"/>
  <c r="B84" i="15"/>
  <c r="E83" i="15"/>
  <c r="D83" i="15"/>
  <c r="C83" i="15"/>
  <c r="B83" i="15"/>
  <c r="B25" i="15"/>
  <c r="E9" i="15"/>
  <c r="D9" i="15"/>
  <c r="C9" i="15"/>
  <c r="B9" i="15"/>
  <c r="E8" i="15"/>
  <c r="D8" i="15"/>
  <c r="C8" i="15"/>
  <c r="B8" i="15"/>
  <c r="E74" i="15" l="1"/>
  <c r="D74" i="15"/>
  <c r="C74" i="15"/>
  <c r="B74" i="15"/>
  <c r="E73" i="15"/>
  <c r="D73" i="15"/>
  <c r="C73" i="15"/>
  <c r="B73" i="15"/>
  <c r="E72" i="15"/>
  <c r="D72" i="15"/>
  <c r="C72" i="15"/>
  <c r="B72" i="15"/>
  <c r="E71" i="15"/>
  <c r="D71" i="15"/>
  <c r="C71" i="15"/>
  <c r="B71" i="15"/>
  <c r="E70" i="15"/>
  <c r="D70" i="15"/>
  <c r="C70" i="15"/>
  <c r="B70" i="15"/>
  <c r="E69" i="15"/>
  <c r="D69" i="15"/>
  <c r="C69" i="15"/>
  <c r="B69" i="15"/>
  <c r="E68" i="15"/>
  <c r="D68" i="15"/>
  <c r="C68" i="15"/>
  <c r="B68" i="15"/>
  <c r="E63" i="15"/>
  <c r="D63" i="15"/>
  <c r="C63" i="15"/>
  <c r="B63" i="15"/>
  <c r="E62" i="15"/>
  <c r="D62" i="15"/>
  <c r="C62" i="15"/>
  <c r="B62" i="15"/>
  <c r="E61" i="15"/>
  <c r="D61" i="15"/>
  <c r="C61" i="15"/>
  <c r="B61" i="15"/>
  <c r="E60" i="15"/>
  <c r="D60" i="15"/>
  <c r="C60" i="15"/>
  <c r="B60" i="15"/>
  <c r="E59" i="15"/>
  <c r="D59" i="15"/>
  <c r="C59" i="15"/>
  <c r="B59" i="15"/>
  <c r="E58" i="15"/>
  <c r="D58" i="15"/>
  <c r="C58" i="15"/>
  <c r="B58" i="15"/>
  <c r="E57" i="15"/>
  <c r="D57" i="15"/>
  <c r="C57" i="15"/>
  <c r="B57" i="15"/>
  <c r="E52" i="15"/>
  <c r="D52" i="15"/>
  <c r="C52" i="15"/>
  <c r="B52" i="15"/>
  <c r="E51" i="15"/>
  <c r="D51" i="15"/>
  <c r="C51" i="15"/>
  <c r="B51" i="15"/>
  <c r="E50" i="15"/>
  <c r="D50" i="15"/>
  <c r="C50" i="15"/>
  <c r="B50" i="15"/>
  <c r="E49" i="15"/>
  <c r="D49" i="15"/>
  <c r="C49" i="15"/>
  <c r="B49" i="15"/>
  <c r="E48" i="15"/>
  <c r="D48" i="15"/>
  <c r="C48" i="15"/>
  <c r="B48" i="15"/>
  <c r="E47" i="15"/>
  <c r="D47" i="15"/>
  <c r="C47" i="15"/>
  <c r="B47" i="15"/>
  <c r="E46" i="15"/>
  <c r="D46" i="15"/>
  <c r="C46" i="15"/>
  <c r="B46" i="15"/>
  <c r="B36" i="15"/>
  <c r="C36" i="15"/>
  <c r="D36" i="15"/>
  <c r="E36" i="15"/>
  <c r="B37" i="15"/>
  <c r="C37" i="15"/>
  <c r="D37" i="15"/>
  <c r="E37" i="15"/>
  <c r="B38" i="15"/>
  <c r="C38" i="15"/>
  <c r="D38" i="15"/>
  <c r="E38" i="15"/>
  <c r="B39" i="15"/>
  <c r="C39" i="15"/>
  <c r="D39" i="15"/>
  <c r="E39" i="15"/>
  <c r="B40" i="15"/>
  <c r="C40" i="15"/>
  <c r="D40" i="15"/>
  <c r="E40" i="15"/>
  <c r="B41" i="15"/>
  <c r="C41" i="15"/>
  <c r="D41" i="15"/>
  <c r="E41" i="15"/>
  <c r="E35" i="15"/>
  <c r="D35" i="15"/>
  <c r="C35" i="15"/>
  <c r="B35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26" i="15"/>
  <c r="D26" i="15"/>
  <c r="C26" i="15"/>
  <c r="E25" i="15"/>
  <c r="D25" i="15"/>
  <c r="C25" i="15"/>
  <c r="B14" i="15"/>
  <c r="C14" i="15"/>
  <c r="D14" i="15"/>
  <c r="E14" i="15"/>
  <c r="B15" i="15"/>
  <c r="C15" i="15"/>
  <c r="D15" i="15"/>
  <c r="E15" i="15"/>
  <c r="B16" i="15"/>
  <c r="C16" i="15"/>
  <c r="D16" i="15"/>
  <c r="E16" i="15"/>
  <c r="B17" i="15"/>
  <c r="C17" i="15"/>
  <c r="D17" i="15"/>
  <c r="E17" i="15"/>
  <c r="B18" i="15"/>
  <c r="C18" i="15"/>
  <c r="D18" i="15"/>
  <c r="E18" i="15"/>
  <c r="B19" i="15"/>
  <c r="C19" i="15"/>
  <c r="D19" i="15"/>
  <c r="E19" i="15"/>
  <c r="E13" i="15"/>
  <c r="D13" i="15"/>
  <c r="C13" i="15"/>
  <c r="B13" i="15"/>
  <c r="E127" i="15"/>
  <c r="D127" i="15"/>
  <c r="C127" i="15"/>
  <c r="B127" i="15"/>
  <c r="E126" i="15"/>
  <c r="D126" i="15"/>
  <c r="C126" i="15"/>
  <c r="B126" i="15"/>
  <c r="E125" i="15"/>
  <c r="D125" i="15"/>
  <c r="C125" i="15"/>
  <c r="B125" i="15"/>
  <c r="E124" i="15"/>
  <c r="D124" i="15"/>
  <c r="C124" i="15"/>
  <c r="B124" i="15"/>
  <c r="E123" i="15"/>
  <c r="D123" i="15"/>
  <c r="C123" i="15"/>
  <c r="B123" i="15"/>
  <c r="E122" i="15"/>
  <c r="D122" i="15"/>
  <c r="C122" i="15"/>
  <c r="B122" i="15"/>
  <c r="E121" i="15"/>
  <c r="D121" i="15"/>
  <c r="C121" i="15"/>
  <c r="B121" i="15"/>
  <c r="E116" i="15"/>
  <c r="D116" i="15"/>
  <c r="C116" i="15"/>
  <c r="B116" i="15"/>
  <c r="E115" i="15"/>
  <c r="D115" i="15"/>
  <c r="C115" i="15"/>
  <c r="B115" i="15"/>
  <c r="E114" i="15"/>
  <c r="D114" i="15"/>
  <c r="C114" i="15"/>
  <c r="B114" i="15"/>
  <c r="E113" i="15"/>
  <c r="D113" i="15"/>
  <c r="C113" i="15"/>
  <c r="B113" i="15"/>
  <c r="E112" i="15"/>
  <c r="D112" i="15"/>
  <c r="C112" i="15"/>
  <c r="B112" i="15"/>
  <c r="E111" i="15"/>
  <c r="D111" i="15"/>
  <c r="C111" i="15"/>
  <c r="B111" i="15"/>
  <c r="E110" i="15"/>
  <c r="D110" i="15"/>
  <c r="C110" i="15"/>
  <c r="B110" i="15"/>
  <c r="E105" i="15"/>
  <c r="D105" i="15"/>
  <c r="C105" i="15"/>
  <c r="B105" i="15"/>
  <c r="E104" i="15"/>
  <c r="D104" i="15"/>
  <c r="C104" i="15"/>
  <c r="B104" i="15"/>
  <c r="E103" i="15"/>
  <c r="D103" i="15"/>
  <c r="C103" i="15"/>
  <c r="B103" i="15"/>
  <c r="E102" i="15"/>
  <c r="D102" i="15"/>
  <c r="C102" i="15"/>
  <c r="B102" i="15"/>
  <c r="E101" i="15"/>
  <c r="D101" i="15"/>
  <c r="C101" i="15"/>
  <c r="B101" i="15"/>
  <c r="E100" i="15"/>
  <c r="D100" i="15"/>
  <c r="C100" i="15"/>
  <c r="B100" i="15"/>
  <c r="E99" i="15"/>
  <c r="D99" i="15"/>
  <c r="C99" i="15"/>
  <c r="B99" i="15"/>
  <c r="E94" i="15"/>
  <c r="D94" i="15"/>
  <c r="C94" i="15"/>
  <c r="B94" i="15"/>
  <c r="E93" i="15"/>
  <c r="D93" i="15"/>
  <c r="C93" i="15"/>
  <c r="B93" i="15"/>
  <c r="E92" i="15"/>
  <c r="D92" i="15"/>
  <c r="C92" i="15"/>
  <c r="B92" i="15"/>
  <c r="E91" i="15"/>
  <c r="D91" i="15"/>
  <c r="C91" i="15"/>
  <c r="B91" i="15"/>
  <c r="E90" i="15"/>
  <c r="D90" i="15"/>
  <c r="C90" i="15"/>
  <c r="B90" i="15"/>
  <c r="E89" i="15"/>
  <c r="D89" i="15"/>
  <c r="C89" i="15"/>
  <c r="B89" i="15"/>
  <c r="E88" i="15"/>
  <c r="D88" i="15"/>
  <c r="C88" i="15"/>
  <c r="B88" i="15"/>
  <c r="E82" i="15"/>
  <c r="D82" i="15"/>
  <c r="C82" i="15"/>
  <c r="B82" i="15"/>
  <c r="E81" i="15"/>
  <c r="D81" i="15"/>
  <c r="C81" i="15"/>
  <c r="B81" i="15"/>
  <c r="E7" i="15"/>
  <c r="D7" i="15"/>
  <c r="C7" i="15"/>
  <c r="B7" i="15"/>
  <c r="E6" i="15"/>
  <c r="D6" i="15"/>
  <c r="C6" i="15"/>
  <c r="B6" i="15"/>
  <c r="Z56" i="10"/>
  <c r="Z56" i="14" s="1"/>
  <c r="X56" i="10"/>
  <c r="Z55" i="10"/>
  <c r="X55" i="10"/>
  <c r="X55" i="14" s="1"/>
  <c r="Z54" i="10"/>
  <c r="X54" i="10"/>
  <c r="X54" i="14" s="1"/>
  <c r="Z53" i="10"/>
  <c r="X53" i="10"/>
  <c r="X53" i="14" s="1"/>
  <c r="Z52" i="10"/>
  <c r="X52" i="10"/>
  <c r="X52" i="14" s="1"/>
  <c r="Z51" i="10"/>
  <c r="X51" i="10"/>
  <c r="X51" i="14" s="1"/>
  <c r="Z50" i="10"/>
  <c r="X50" i="10"/>
  <c r="X50" i="14" s="1"/>
  <c r="Z45" i="10"/>
  <c r="X45" i="10"/>
  <c r="X45" i="14" s="1"/>
  <c r="Z44" i="10"/>
  <c r="X44" i="10"/>
  <c r="X44" i="14" s="1"/>
  <c r="Z43" i="10"/>
  <c r="X43" i="10"/>
  <c r="X43" i="14" s="1"/>
  <c r="Z42" i="10"/>
  <c r="X42" i="10"/>
  <c r="X42" i="14" s="1"/>
  <c r="Z41" i="10"/>
  <c r="X41" i="10"/>
  <c r="X41" i="14" s="1"/>
  <c r="Z40" i="10"/>
  <c r="X40" i="10"/>
  <c r="X40" i="14" s="1"/>
  <c r="Z39" i="10"/>
  <c r="X39" i="10"/>
  <c r="X39" i="14" s="1"/>
  <c r="Z34" i="10"/>
  <c r="X34" i="10"/>
  <c r="X34" i="14" s="1"/>
  <c r="Z33" i="10"/>
  <c r="X33" i="10"/>
  <c r="X33" i="14" s="1"/>
  <c r="Z32" i="10"/>
  <c r="X32" i="10"/>
  <c r="X32" i="14" s="1"/>
  <c r="Z31" i="10"/>
  <c r="X31" i="10"/>
  <c r="X31" i="14" s="1"/>
  <c r="Z30" i="10"/>
  <c r="X30" i="10"/>
  <c r="X30" i="14" s="1"/>
  <c r="Z29" i="10"/>
  <c r="Z29" i="11" s="1"/>
  <c r="X29" i="10"/>
  <c r="X29" i="14" s="1"/>
  <c r="Z28" i="10"/>
  <c r="X28" i="10"/>
  <c r="X28" i="14" s="1"/>
  <c r="Z23" i="10"/>
  <c r="Z23" i="13" s="1"/>
  <c r="X23" i="10"/>
  <c r="X23" i="14" s="1"/>
  <c r="Z22" i="10"/>
  <c r="Z22" i="13" s="1"/>
  <c r="X22" i="10"/>
  <c r="X22" i="14" s="1"/>
  <c r="Z21" i="10"/>
  <c r="Z21" i="13" s="1"/>
  <c r="X21" i="10"/>
  <c r="X21" i="14" s="1"/>
  <c r="Z20" i="10"/>
  <c r="Z20" i="13" s="1"/>
  <c r="X20" i="10"/>
  <c r="X20" i="14" s="1"/>
  <c r="Z19" i="10"/>
  <c r="Z19" i="13" s="1"/>
  <c r="X19" i="10"/>
  <c r="X19" i="14" s="1"/>
  <c r="Z18" i="10"/>
  <c r="Z18" i="13" s="1"/>
  <c r="X18" i="10"/>
  <c r="X18" i="14" s="1"/>
  <c r="Z17" i="10"/>
  <c r="Z17" i="13" s="1"/>
  <c r="X17" i="10"/>
  <c r="X17" i="14" s="1"/>
  <c r="Z12" i="10"/>
  <c r="Z12" i="14" s="1"/>
  <c r="X12" i="10"/>
  <c r="X12" i="13" s="1"/>
  <c r="T56" i="10"/>
  <c r="T56" i="14" s="1"/>
  <c r="T55" i="10"/>
  <c r="T54" i="10"/>
  <c r="T53" i="10"/>
  <c r="T52" i="10"/>
  <c r="T51" i="10"/>
  <c r="T50" i="10"/>
  <c r="R56" i="10"/>
  <c r="R55" i="10"/>
  <c r="R55" i="14" s="1"/>
  <c r="R54" i="10"/>
  <c r="R54" i="14" s="1"/>
  <c r="R53" i="10"/>
  <c r="R53" i="14" s="1"/>
  <c r="R52" i="10"/>
  <c r="R52" i="14" s="1"/>
  <c r="R51" i="10"/>
  <c r="R51" i="14" s="1"/>
  <c r="R50" i="10"/>
  <c r="R50" i="14" s="1"/>
  <c r="T45" i="10"/>
  <c r="T44" i="10"/>
  <c r="T44" i="12" s="1"/>
  <c r="T43" i="10"/>
  <c r="T42" i="10"/>
  <c r="T42" i="12" s="1"/>
  <c r="T41" i="10"/>
  <c r="T40" i="10"/>
  <c r="T40" i="12" s="1"/>
  <c r="T39" i="10"/>
  <c r="R45" i="10"/>
  <c r="R45" i="14" s="1"/>
  <c r="R44" i="10"/>
  <c r="R43" i="10"/>
  <c r="R43" i="14" s="1"/>
  <c r="R42" i="10"/>
  <c r="R41" i="10"/>
  <c r="R41" i="14" s="1"/>
  <c r="R40" i="10"/>
  <c r="R39" i="10"/>
  <c r="R39" i="14" s="1"/>
  <c r="R34" i="10"/>
  <c r="R33" i="10"/>
  <c r="R33" i="14" s="1"/>
  <c r="R32" i="10"/>
  <c r="R31" i="10"/>
  <c r="R31" i="14" s="1"/>
  <c r="R30" i="10"/>
  <c r="R29" i="10"/>
  <c r="R29" i="14" s="1"/>
  <c r="R28" i="10"/>
  <c r="T34" i="10"/>
  <c r="T34" i="12" s="1"/>
  <c r="T33" i="10"/>
  <c r="T32" i="10"/>
  <c r="T32" i="12" s="1"/>
  <c r="T31" i="10"/>
  <c r="T30" i="10"/>
  <c r="T30" i="12" s="1"/>
  <c r="T29" i="10"/>
  <c r="T28" i="10"/>
  <c r="T28" i="12" s="1"/>
  <c r="T23" i="10"/>
  <c r="T23" i="13" s="1"/>
  <c r="T22" i="10"/>
  <c r="T22" i="13" s="1"/>
  <c r="T21" i="10"/>
  <c r="T21" i="13" s="1"/>
  <c r="T20" i="10"/>
  <c r="T20" i="13" s="1"/>
  <c r="T19" i="10"/>
  <c r="T19" i="13" s="1"/>
  <c r="T18" i="10"/>
  <c r="T18" i="13" s="1"/>
  <c r="T17" i="10"/>
  <c r="T17" i="13" s="1"/>
  <c r="R23" i="10"/>
  <c r="R23" i="14" s="1"/>
  <c r="R22" i="10"/>
  <c r="R22" i="14" s="1"/>
  <c r="R21" i="10"/>
  <c r="R21" i="14" s="1"/>
  <c r="R20" i="10"/>
  <c r="R20" i="14" s="1"/>
  <c r="R19" i="10"/>
  <c r="R19" i="14" s="1"/>
  <c r="R18" i="10"/>
  <c r="R18" i="14" s="1"/>
  <c r="R17" i="10"/>
  <c r="R17" i="14" s="1"/>
  <c r="T12" i="10"/>
  <c r="T12" i="14" s="1"/>
  <c r="R12" i="10"/>
  <c r="R12" i="13" s="1"/>
  <c r="Z3" i="10"/>
  <c r="Z3" i="14" s="1"/>
  <c r="X3" i="10"/>
  <c r="X3" i="13" s="1"/>
  <c r="T3" i="10"/>
  <c r="T3" i="14" s="1"/>
  <c r="R3" i="10"/>
  <c r="R3" i="13" s="1"/>
  <c r="L84" i="10"/>
  <c r="L84" i="14" s="1"/>
  <c r="J84" i="10"/>
  <c r="L83" i="10"/>
  <c r="L83" i="14" s="1"/>
  <c r="J83" i="10"/>
  <c r="L82" i="10"/>
  <c r="L82" i="14" s="1"/>
  <c r="J82" i="10"/>
  <c r="L81" i="10"/>
  <c r="L81" i="14" s="1"/>
  <c r="J81" i="10"/>
  <c r="L80" i="10"/>
  <c r="L80" i="14" s="1"/>
  <c r="J80" i="10"/>
  <c r="L79" i="10"/>
  <c r="L79" i="14" s="1"/>
  <c r="J79" i="10"/>
  <c r="L78" i="10"/>
  <c r="L78" i="14" s="1"/>
  <c r="J78" i="10"/>
  <c r="L73" i="10"/>
  <c r="J73" i="10"/>
  <c r="J73" i="14" s="1"/>
  <c r="L72" i="10"/>
  <c r="J72" i="10"/>
  <c r="J72" i="14" s="1"/>
  <c r="L71" i="10"/>
  <c r="J71" i="10"/>
  <c r="J71" i="14" s="1"/>
  <c r="L70" i="10"/>
  <c r="J70" i="10"/>
  <c r="J70" i="14" s="1"/>
  <c r="L69" i="10"/>
  <c r="J69" i="10"/>
  <c r="J69" i="14" s="1"/>
  <c r="L68" i="10"/>
  <c r="J68" i="10"/>
  <c r="J68" i="14" s="1"/>
  <c r="L67" i="10"/>
  <c r="J67" i="10"/>
  <c r="J67" i="14" s="1"/>
  <c r="L62" i="10"/>
  <c r="L62" i="14" s="1"/>
  <c r="J62" i="10"/>
  <c r="L61" i="10"/>
  <c r="L61" i="14" s="1"/>
  <c r="J61" i="10"/>
  <c r="L60" i="10"/>
  <c r="L60" i="14" s="1"/>
  <c r="J60" i="10"/>
  <c r="L59" i="10"/>
  <c r="L59" i="14" s="1"/>
  <c r="J59" i="10"/>
  <c r="L58" i="10"/>
  <c r="L58" i="14" s="1"/>
  <c r="J58" i="10"/>
  <c r="L57" i="10"/>
  <c r="L57" i="14" s="1"/>
  <c r="J57" i="10"/>
  <c r="L56" i="10"/>
  <c r="L56" i="14" s="1"/>
  <c r="J56" i="10"/>
  <c r="L51" i="10"/>
  <c r="L51" i="14" s="1"/>
  <c r="J51" i="10"/>
  <c r="J51" i="11" s="1"/>
  <c r="L50" i="10"/>
  <c r="L50" i="14" s="1"/>
  <c r="J50" i="10"/>
  <c r="L49" i="10"/>
  <c r="L49" i="14" s="1"/>
  <c r="J49" i="10"/>
  <c r="J49" i="11" s="1"/>
  <c r="L48" i="10"/>
  <c r="L48" i="14" s="1"/>
  <c r="J48" i="10"/>
  <c r="L47" i="10"/>
  <c r="L47" i="14" s="1"/>
  <c r="J47" i="10"/>
  <c r="J47" i="11" s="1"/>
  <c r="L46" i="10"/>
  <c r="L46" i="14" s="1"/>
  <c r="J46" i="10"/>
  <c r="J46" i="12" s="1"/>
  <c r="L45" i="10"/>
  <c r="L45" i="14" s="1"/>
  <c r="J45" i="10"/>
  <c r="J45" i="11" s="1"/>
  <c r="L40" i="10"/>
  <c r="L40" i="14" s="1"/>
  <c r="J40" i="10"/>
  <c r="J40" i="14" s="1"/>
  <c r="L39" i="10"/>
  <c r="L39" i="14" s="1"/>
  <c r="J39" i="10"/>
  <c r="J39" i="14" s="1"/>
  <c r="L38" i="10"/>
  <c r="L38" i="14" s="1"/>
  <c r="J38" i="10"/>
  <c r="J38" i="14" s="1"/>
  <c r="L37" i="10"/>
  <c r="L37" i="14" s="1"/>
  <c r="J37" i="10"/>
  <c r="J37" i="14" s="1"/>
  <c r="L36" i="10"/>
  <c r="L36" i="14" s="1"/>
  <c r="J36" i="10"/>
  <c r="J36" i="14" s="1"/>
  <c r="L35" i="10"/>
  <c r="L35" i="14" s="1"/>
  <c r="J35" i="10"/>
  <c r="J35" i="14" s="1"/>
  <c r="L34" i="10"/>
  <c r="L34" i="14" s="1"/>
  <c r="J34" i="10"/>
  <c r="J34" i="14" s="1"/>
  <c r="L28" i="10"/>
  <c r="L28" i="13" s="1"/>
  <c r="J28" i="10"/>
  <c r="J28" i="14" s="1"/>
  <c r="L27" i="10"/>
  <c r="L27" i="14" s="1"/>
  <c r="J27" i="10"/>
  <c r="J27" i="14" s="1"/>
  <c r="L26" i="10"/>
  <c r="L26" i="13" s="1"/>
  <c r="J26" i="10"/>
  <c r="J26" i="14" s="1"/>
  <c r="L25" i="10"/>
  <c r="L25" i="12" s="1"/>
  <c r="J25" i="10"/>
  <c r="J25" i="11" s="1"/>
  <c r="L24" i="10"/>
  <c r="L24" i="13" s="1"/>
  <c r="J24" i="10"/>
  <c r="J24" i="14" s="1"/>
  <c r="L23" i="10"/>
  <c r="L23" i="14" s="1"/>
  <c r="J23" i="10"/>
  <c r="J23" i="14" s="1"/>
  <c r="L22" i="10"/>
  <c r="L22" i="14" s="1"/>
  <c r="J22" i="10"/>
  <c r="J22" i="13" s="1"/>
  <c r="L17" i="10"/>
  <c r="L17" i="14" s="1"/>
  <c r="J17" i="10"/>
  <c r="L16" i="10"/>
  <c r="L16" i="14" s="1"/>
  <c r="J16" i="10"/>
  <c r="J16" i="11" s="1"/>
  <c r="L11" i="10"/>
  <c r="L11" i="11" s="1"/>
  <c r="J11" i="10"/>
  <c r="J11" i="13" s="1"/>
  <c r="L3" i="10"/>
  <c r="L3" i="13" s="1"/>
  <c r="J3" i="10"/>
  <c r="J3" i="11" s="1"/>
  <c r="F16" i="10"/>
  <c r="D16" i="10"/>
  <c r="D16" i="12" s="1"/>
  <c r="F28" i="10"/>
  <c r="F28" i="13" s="1"/>
  <c r="F27" i="10"/>
  <c r="F27" i="12" s="1"/>
  <c r="F26" i="10"/>
  <c r="F26" i="13" s="1"/>
  <c r="F25" i="10"/>
  <c r="F25" i="12" s="1"/>
  <c r="F24" i="10"/>
  <c r="F24" i="11" s="1"/>
  <c r="F23" i="10"/>
  <c r="F23" i="13" s="1"/>
  <c r="F22" i="10"/>
  <c r="F22" i="14" s="1"/>
  <c r="F40" i="10"/>
  <c r="F40" i="14" s="1"/>
  <c r="F39" i="10"/>
  <c r="F39" i="11" s="1"/>
  <c r="F38" i="10"/>
  <c r="F38" i="14" s="1"/>
  <c r="F37" i="10"/>
  <c r="F37" i="11" s="1"/>
  <c r="F36" i="10"/>
  <c r="F36" i="14" s="1"/>
  <c r="F35" i="10"/>
  <c r="F35" i="11" s="1"/>
  <c r="F34" i="10"/>
  <c r="F34" i="14" s="1"/>
  <c r="F51" i="10"/>
  <c r="F51" i="14" s="1"/>
  <c r="F50" i="10"/>
  <c r="F49" i="10"/>
  <c r="F49" i="14" s="1"/>
  <c r="F48" i="10"/>
  <c r="F48" i="11" s="1"/>
  <c r="F47" i="10"/>
  <c r="F47" i="14" s="1"/>
  <c r="F46" i="10"/>
  <c r="F45" i="10"/>
  <c r="F45" i="14" s="1"/>
  <c r="F62" i="10"/>
  <c r="F61" i="10"/>
  <c r="F61" i="14" s="1"/>
  <c r="F60" i="10"/>
  <c r="F59" i="10"/>
  <c r="F59" i="14" s="1"/>
  <c r="F58" i="10"/>
  <c r="F57" i="10"/>
  <c r="F57" i="14" s="1"/>
  <c r="F56" i="10"/>
  <c r="F73" i="10"/>
  <c r="F72" i="10"/>
  <c r="F71" i="10"/>
  <c r="F70" i="10"/>
  <c r="F69" i="10"/>
  <c r="F68" i="10"/>
  <c r="F67" i="10"/>
  <c r="F84" i="10"/>
  <c r="F84" i="14" s="1"/>
  <c r="F83" i="10"/>
  <c r="F83" i="14" s="1"/>
  <c r="F82" i="10"/>
  <c r="F82" i="14" s="1"/>
  <c r="F81" i="10"/>
  <c r="F81" i="14" s="1"/>
  <c r="F80" i="10"/>
  <c r="F80" i="14" s="1"/>
  <c r="F79" i="10"/>
  <c r="F79" i="14" s="1"/>
  <c r="F78" i="10"/>
  <c r="F78" i="14" s="1"/>
  <c r="D84" i="10"/>
  <c r="D83" i="10"/>
  <c r="D82" i="10"/>
  <c r="D81" i="10"/>
  <c r="D80" i="10"/>
  <c r="D79" i="10"/>
  <c r="D78" i="10"/>
  <c r="D73" i="10"/>
  <c r="D73" i="14" s="1"/>
  <c r="D72" i="10"/>
  <c r="D72" i="14" s="1"/>
  <c r="D71" i="10"/>
  <c r="D71" i="14" s="1"/>
  <c r="D70" i="10"/>
  <c r="D70" i="14" s="1"/>
  <c r="D69" i="10"/>
  <c r="D69" i="14" s="1"/>
  <c r="D68" i="10"/>
  <c r="D68" i="14" s="1"/>
  <c r="D67" i="10"/>
  <c r="D67" i="14" s="1"/>
  <c r="D62" i="10"/>
  <c r="D61" i="10"/>
  <c r="D60" i="10"/>
  <c r="D59" i="10"/>
  <c r="D58" i="10"/>
  <c r="D57" i="10"/>
  <c r="D56" i="10"/>
  <c r="D51" i="10"/>
  <c r="D51" i="11" s="1"/>
  <c r="D50" i="10"/>
  <c r="D50" i="11" s="1"/>
  <c r="D49" i="10"/>
  <c r="D48" i="10"/>
  <c r="D48" i="11" s="1"/>
  <c r="D47" i="10"/>
  <c r="D47" i="11" s="1"/>
  <c r="D46" i="10"/>
  <c r="D46" i="11" s="1"/>
  <c r="D45" i="10"/>
  <c r="D40" i="10"/>
  <c r="D40" i="14" s="1"/>
  <c r="D39" i="10"/>
  <c r="D39" i="14" s="1"/>
  <c r="D38" i="10"/>
  <c r="D38" i="14" s="1"/>
  <c r="D37" i="10"/>
  <c r="D37" i="14" s="1"/>
  <c r="D36" i="10"/>
  <c r="D36" i="14" s="1"/>
  <c r="D35" i="10"/>
  <c r="D35" i="14" s="1"/>
  <c r="D34" i="10"/>
  <c r="D34" i="14" s="1"/>
  <c r="D28" i="10"/>
  <c r="D28" i="12" s="1"/>
  <c r="D27" i="10"/>
  <c r="D27" i="14" s="1"/>
  <c r="D26" i="10"/>
  <c r="D26" i="12" s="1"/>
  <c r="D25" i="10"/>
  <c r="D25" i="14" s="1"/>
  <c r="D24" i="10"/>
  <c r="D24" i="11" s="1"/>
  <c r="D23" i="10"/>
  <c r="D23" i="14" s="1"/>
  <c r="D22" i="10"/>
  <c r="D22" i="12" s="1"/>
  <c r="F17" i="10"/>
  <c r="F17" i="12" s="1"/>
  <c r="D17" i="10"/>
  <c r="D17" i="12" s="1"/>
  <c r="F11" i="10"/>
  <c r="F11" i="12" s="1"/>
  <c r="D11" i="10"/>
  <c r="D11" i="12" s="1"/>
  <c r="F3" i="10"/>
  <c r="F3" i="12" s="1"/>
  <c r="D3" i="10"/>
  <c r="D3" i="11" s="1"/>
  <c r="Z56" i="9"/>
  <c r="X56" i="9"/>
  <c r="Z55" i="9"/>
  <c r="X55" i="9"/>
  <c r="Z54" i="9"/>
  <c r="X54" i="9"/>
  <c r="Z53" i="9"/>
  <c r="X53" i="9"/>
  <c r="Z52" i="9"/>
  <c r="X52" i="9"/>
  <c r="Z51" i="9"/>
  <c r="X51" i="9"/>
  <c r="Z50" i="9"/>
  <c r="X50" i="9"/>
  <c r="Z45" i="9"/>
  <c r="X45" i="9"/>
  <c r="Z44" i="9"/>
  <c r="X44" i="9"/>
  <c r="Z43" i="9"/>
  <c r="X43" i="9"/>
  <c r="Z42" i="9"/>
  <c r="X42" i="9"/>
  <c r="Z41" i="9"/>
  <c r="X41" i="9"/>
  <c r="Z40" i="9"/>
  <c r="X40" i="9"/>
  <c r="Z39" i="9"/>
  <c r="X39" i="9"/>
  <c r="Z34" i="9"/>
  <c r="X34" i="9"/>
  <c r="Z33" i="9"/>
  <c r="X33" i="9"/>
  <c r="Z32" i="9"/>
  <c r="X32" i="9"/>
  <c r="Z31" i="9"/>
  <c r="X31" i="9"/>
  <c r="Z30" i="9"/>
  <c r="X30" i="9"/>
  <c r="Z29" i="9"/>
  <c r="X29" i="9"/>
  <c r="Z28" i="9"/>
  <c r="X28" i="9"/>
  <c r="Z23" i="9"/>
  <c r="X23" i="9"/>
  <c r="Z22" i="9"/>
  <c r="X22" i="9"/>
  <c r="Z21" i="9"/>
  <c r="X21" i="9"/>
  <c r="Z20" i="9"/>
  <c r="X20" i="9"/>
  <c r="Z19" i="9"/>
  <c r="X19" i="9"/>
  <c r="Z18" i="9"/>
  <c r="X18" i="9"/>
  <c r="Z17" i="9"/>
  <c r="X17" i="9"/>
  <c r="Z12" i="9"/>
  <c r="X12" i="9"/>
  <c r="T12" i="9"/>
  <c r="T23" i="9"/>
  <c r="T22" i="9"/>
  <c r="T21" i="9"/>
  <c r="T20" i="9"/>
  <c r="T19" i="9"/>
  <c r="T18" i="9"/>
  <c r="T17" i="9"/>
  <c r="T34" i="9"/>
  <c r="T33" i="9"/>
  <c r="T32" i="9"/>
  <c r="T31" i="9"/>
  <c r="T30" i="9"/>
  <c r="T29" i="9"/>
  <c r="T28" i="9"/>
  <c r="T45" i="9"/>
  <c r="T44" i="9"/>
  <c r="T43" i="9"/>
  <c r="T42" i="9"/>
  <c r="T41" i="9"/>
  <c r="T40" i="9"/>
  <c r="T39" i="9"/>
  <c r="T56" i="9"/>
  <c r="T55" i="9"/>
  <c r="T54" i="9"/>
  <c r="T53" i="9"/>
  <c r="T52" i="9"/>
  <c r="T51" i="9"/>
  <c r="T50" i="9"/>
  <c r="R56" i="9"/>
  <c r="R55" i="9"/>
  <c r="R54" i="9"/>
  <c r="R53" i="9"/>
  <c r="R52" i="9"/>
  <c r="R51" i="9"/>
  <c r="R50" i="9"/>
  <c r="R45" i="9"/>
  <c r="R44" i="9"/>
  <c r="R43" i="9"/>
  <c r="R42" i="9"/>
  <c r="R41" i="9"/>
  <c r="R40" i="9"/>
  <c r="R39" i="9"/>
  <c r="R34" i="9"/>
  <c r="R33" i="9"/>
  <c r="R32" i="9"/>
  <c r="R31" i="9"/>
  <c r="R30" i="9"/>
  <c r="R29" i="9"/>
  <c r="R28" i="9"/>
  <c r="R23" i="9"/>
  <c r="R22" i="9"/>
  <c r="R21" i="9"/>
  <c r="R20" i="9"/>
  <c r="R19" i="9"/>
  <c r="R18" i="9"/>
  <c r="R17" i="9"/>
  <c r="R12" i="9"/>
  <c r="L28" i="9"/>
  <c r="L27" i="9"/>
  <c r="L26" i="9"/>
  <c r="L25" i="9"/>
  <c r="L24" i="9"/>
  <c r="L23" i="9"/>
  <c r="L22" i="9"/>
  <c r="J28" i="9"/>
  <c r="J27" i="9"/>
  <c r="J26" i="9"/>
  <c r="J25" i="9"/>
  <c r="J24" i="9"/>
  <c r="J23" i="9"/>
  <c r="J22" i="9"/>
  <c r="F28" i="9"/>
  <c r="F27" i="9"/>
  <c r="F26" i="9"/>
  <c r="F25" i="9"/>
  <c r="F24" i="9"/>
  <c r="F23" i="9"/>
  <c r="F22" i="9"/>
  <c r="L17" i="9"/>
  <c r="J17" i="9"/>
  <c r="F17" i="9"/>
  <c r="L84" i="9"/>
  <c r="J84" i="9"/>
  <c r="L83" i="9"/>
  <c r="J83" i="9"/>
  <c r="L82" i="9"/>
  <c r="J82" i="9"/>
  <c r="L81" i="9"/>
  <c r="J81" i="9"/>
  <c r="L80" i="9"/>
  <c r="J80" i="9"/>
  <c r="L79" i="9"/>
  <c r="J79" i="9"/>
  <c r="L78" i="9"/>
  <c r="J78" i="9"/>
  <c r="L73" i="9"/>
  <c r="J73" i="9"/>
  <c r="L72" i="9"/>
  <c r="J72" i="9"/>
  <c r="L71" i="9"/>
  <c r="J71" i="9"/>
  <c r="L70" i="9"/>
  <c r="J70" i="9"/>
  <c r="L69" i="9"/>
  <c r="J69" i="9"/>
  <c r="L68" i="9"/>
  <c r="J68" i="9"/>
  <c r="L67" i="9"/>
  <c r="J67" i="9"/>
  <c r="L62" i="9"/>
  <c r="J62" i="9"/>
  <c r="L61" i="9"/>
  <c r="J61" i="9"/>
  <c r="L60" i="9"/>
  <c r="J60" i="9"/>
  <c r="L59" i="9"/>
  <c r="J59" i="9"/>
  <c r="L58" i="9"/>
  <c r="J58" i="9"/>
  <c r="L57" i="9"/>
  <c r="J57" i="9"/>
  <c r="L56" i="9"/>
  <c r="J56" i="9"/>
  <c r="L51" i="9"/>
  <c r="J51" i="9"/>
  <c r="L50" i="9"/>
  <c r="J50" i="9"/>
  <c r="L49" i="9"/>
  <c r="J49" i="9"/>
  <c r="L48" i="9"/>
  <c r="J48" i="9"/>
  <c r="L47" i="9"/>
  <c r="J47" i="9"/>
  <c r="L46" i="9"/>
  <c r="J46" i="9"/>
  <c r="L45" i="9"/>
  <c r="J45" i="9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F84" i="9"/>
  <c r="F83" i="9"/>
  <c r="F82" i="9"/>
  <c r="F81" i="9"/>
  <c r="F80" i="9"/>
  <c r="F79" i="9"/>
  <c r="F78" i="9"/>
  <c r="F73" i="9"/>
  <c r="F72" i="9"/>
  <c r="F71" i="9"/>
  <c r="F70" i="9"/>
  <c r="F69" i="9"/>
  <c r="F68" i="9"/>
  <c r="F67" i="9"/>
  <c r="F62" i="9"/>
  <c r="F61" i="9"/>
  <c r="F60" i="9"/>
  <c r="F59" i="9"/>
  <c r="F58" i="9"/>
  <c r="F57" i="9"/>
  <c r="F56" i="9"/>
  <c r="F51" i="9"/>
  <c r="F50" i="9"/>
  <c r="F49" i="9"/>
  <c r="F48" i="9"/>
  <c r="F47" i="9"/>
  <c r="F46" i="9"/>
  <c r="F45" i="9"/>
  <c r="F40" i="9"/>
  <c r="F39" i="9"/>
  <c r="F38" i="9"/>
  <c r="F37" i="9"/>
  <c r="F36" i="9"/>
  <c r="F35" i="9"/>
  <c r="F34" i="9"/>
  <c r="D84" i="9"/>
  <c r="D83" i="9"/>
  <c r="D82" i="9"/>
  <c r="D81" i="9"/>
  <c r="D80" i="9"/>
  <c r="D79" i="9"/>
  <c r="D78" i="9"/>
  <c r="D73" i="9"/>
  <c r="D72" i="9"/>
  <c r="D71" i="9"/>
  <c r="D70" i="9"/>
  <c r="D69" i="9"/>
  <c r="D68" i="9"/>
  <c r="D67" i="9"/>
  <c r="D62" i="9"/>
  <c r="D61" i="9"/>
  <c r="D60" i="9"/>
  <c r="D59" i="9"/>
  <c r="D58" i="9"/>
  <c r="D57" i="9"/>
  <c r="D56" i="9"/>
  <c r="D51" i="9"/>
  <c r="D50" i="9"/>
  <c r="D49" i="9"/>
  <c r="D48" i="9"/>
  <c r="D47" i="9"/>
  <c r="D46" i="9"/>
  <c r="D45" i="9"/>
  <c r="D40" i="9"/>
  <c r="D39" i="9"/>
  <c r="D38" i="9"/>
  <c r="D37" i="9"/>
  <c r="D36" i="9"/>
  <c r="D35" i="9"/>
  <c r="D34" i="9"/>
  <c r="D28" i="9"/>
  <c r="D27" i="9"/>
  <c r="D26" i="9"/>
  <c r="D25" i="9"/>
  <c r="D24" i="9"/>
  <c r="D23" i="9"/>
  <c r="D22" i="9"/>
  <c r="D17" i="9"/>
  <c r="L16" i="9"/>
  <c r="J16" i="9"/>
  <c r="F16" i="9"/>
  <c r="D16" i="9"/>
  <c r="Z3" i="9"/>
  <c r="X3" i="9"/>
  <c r="T3" i="9"/>
  <c r="R3" i="9"/>
  <c r="L3" i="9"/>
  <c r="J3" i="9"/>
  <c r="F3" i="9"/>
  <c r="D3" i="9"/>
  <c r="X22" i="12" l="1"/>
  <c r="T40" i="11"/>
  <c r="X42" i="12"/>
  <c r="X18" i="13"/>
  <c r="X17" i="13"/>
  <c r="Z12" i="13"/>
  <c r="X21" i="11"/>
  <c r="X22" i="11"/>
  <c r="X22" i="16" s="1"/>
  <c r="T34" i="14"/>
  <c r="X18" i="12"/>
  <c r="X23" i="11"/>
  <c r="T28" i="11"/>
  <c r="R23" i="12"/>
  <c r="X23" i="12"/>
  <c r="T42" i="11"/>
  <c r="X31" i="12"/>
  <c r="X41" i="12"/>
  <c r="X23" i="13"/>
  <c r="T32" i="11"/>
  <c r="R33" i="12"/>
  <c r="X21" i="13"/>
  <c r="T34" i="11"/>
  <c r="R17" i="12"/>
  <c r="X34" i="12"/>
  <c r="X22" i="13"/>
  <c r="T40" i="14"/>
  <c r="T30" i="14"/>
  <c r="T32" i="14"/>
  <c r="R39" i="11"/>
  <c r="X17" i="12"/>
  <c r="R41" i="12"/>
  <c r="R23" i="13"/>
  <c r="T44" i="11"/>
  <c r="R33" i="11"/>
  <c r="R45" i="11"/>
  <c r="X20" i="11"/>
  <c r="Z12" i="12"/>
  <c r="X21" i="12"/>
  <c r="R31" i="12"/>
  <c r="X40" i="12"/>
  <c r="T12" i="13"/>
  <c r="R21" i="13"/>
  <c r="T28" i="14"/>
  <c r="T30" i="11"/>
  <c r="T30" i="16" s="1"/>
  <c r="X32" i="12"/>
  <c r="R17" i="13"/>
  <c r="X28" i="12"/>
  <c r="R43" i="12"/>
  <c r="T12" i="11"/>
  <c r="X17" i="11"/>
  <c r="D3" i="12"/>
  <c r="X19" i="12"/>
  <c r="R29" i="12"/>
  <c r="X43" i="12"/>
  <c r="R19" i="13"/>
  <c r="T18" i="14"/>
  <c r="T42" i="14"/>
  <c r="L3" i="11"/>
  <c r="Z12" i="11"/>
  <c r="R19" i="12"/>
  <c r="X33" i="12"/>
  <c r="D3" i="14"/>
  <c r="R29" i="11"/>
  <c r="R41" i="11"/>
  <c r="X18" i="11"/>
  <c r="J3" i="12"/>
  <c r="X20" i="12"/>
  <c r="X29" i="12"/>
  <c r="R39" i="12"/>
  <c r="X44" i="12"/>
  <c r="X19" i="13"/>
  <c r="T20" i="14"/>
  <c r="T44" i="14"/>
  <c r="R31" i="11"/>
  <c r="R43" i="11"/>
  <c r="X19" i="11"/>
  <c r="T12" i="12"/>
  <c r="R21" i="12"/>
  <c r="X30" i="12"/>
  <c r="X39" i="12"/>
  <c r="D3" i="13"/>
  <c r="X20" i="13"/>
  <c r="T22" i="14"/>
  <c r="L3" i="12"/>
  <c r="L3" i="14"/>
  <c r="J3" i="13"/>
  <c r="J3" i="14"/>
  <c r="F3" i="11"/>
  <c r="F3" i="13"/>
  <c r="F3" i="14"/>
  <c r="J11" i="14"/>
  <c r="J26" i="11"/>
  <c r="J17" i="14"/>
  <c r="L28" i="11"/>
  <c r="L22" i="12"/>
  <c r="J82" i="12"/>
  <c r="J84" i="11"/>
  <c r="J84" i="12"/>
  <c r="J23" i="12"/>
  <c r="L24" i="11"/>
  <c r="L16" i="11"/>
  <c r="L28" i="14"/>
  <c r="J78" i="14"/>
  <c r="J17" i="11"/>
  <c r="L25" i="14"/>
  <c r="J26" i="13"/>
  <c r="L25" i="11"/>
  <c r="J83" i="11"/>
  <c r="L17" i="12"/>
  <c r="J26" i="12"/>
  <c r="J80" i="12"/>
  <c r="J25" i="13"/>
  <c r="J25" i="14"/>
  <c r="L22" i="13"/>
  <c r="L17" i="11"/>
  <c r="L59" i="11"/>
  <c r="J68" i="12"/>
  <c r="J79" i="14"/>
  <c r="J22" i="11"/>
  <c r="L62" i="11"/>
  <c r="J70" i="12"/>
  <c r="J23" i="13"/>
  <c r="J22" i="14"/>
  <c r="J80" i="14"/>
  <c r="J80" i="11"/>
  <c r="J25" i="12"/>
  <c r="J71" i="12"/>
  <c r="J84" i="14"/>
  <c r="L25" i="13"/>
  <c r="J83" i="12"/>
  <c r="J82" i="11"/>
  <c r="J72" i="12"/>
  <c r="L24" i="14"/>
  <c r="L11" i="12"/>
  <c r="L22" i="11"/>
  <c r="L26" i="11"/>
  <c r="J78" i="11"/>
  <c r="L16" i="12"/>
  <c r="J27" i="12"/>
  <c r="J78" i="12"/>
  <c r="J27" i="13"/>
  <c r="J16" i="14"/>
  <c r="L26" i="14"/>
  <c r="J82" i="14"/>
  <c r="L11" i="13"/>
  <c r="L60" i="11"/>
  <c r="L61" i="11"/>
  <c r="J16" i="12"/>
  <c r="L23" i="12"/>
  <c r="L26" i="12"/>
  <c r="J45" i="12"/>
  <c r="J73" i="12"/>
  <c r="L23" i="13"/>
  <c r="L11" i="14"/>
  <c r="J81" i="14"/>
  <c r="J11" i="11"/>
  <c r="J23" i="11"/>
  <c r="J27" i="11"/>
  <c r="L56" i="11"/>
  <c r="J79" i="11"/>
  <c r="J17" i="12"/>
  <c r="L27" i="12"/>
  <c r="J67" i="12"/>
  <c r="J79" i="12"/>
  <c r="L27" i="13"/>
  <c r="J83" i="14"/>
  <c r="L23" i="11"/>
  <c r="L27" i="11"/>
  <c r="L57" i="11"/>
  <c r="J24" i="12"/>
  <c r="J28" i="12"/>
  <c r="J24" i="13"/>
  <c r="J28" i="13"/>
  <c r="J24" i="11"/>
  <c r="J28" i="11"/>
  <c r="L58" i="11"/>
  <c r="J81" i="11"/>
  <c r="J11" i="12"/>
  <c r="J22" i="12"/>
  <c r="L24" i="12"/>
  <c r="L28" i="12"/>
  <c r="J69" i="12"/>
  <c r="J81" i="12"/>
  <c r="F28" i="12"/>
  <c r="F26" i="11"/>
  <c r="D50" i="13"/>
  <c r="F27" i="11"/>
  <c r="F78" i="11"/>
  <c r="F28" i="11"/>
  <c r="F70" i="11"/>
  <c r="D26" i="13"/>
  <c r="F28" i="14"/>
  <c r="D81" i="12"/>
  <c r="D26" i="11"/>
  <c r="D26" i="14"/>
  <c r="F80" i="11"/>
  <c r="D11" i="13"/>
  <c r="D22" i="14"/>
  <c r="D81" i="14"/>
  <c r="D46" i="12"/>
  <c r="D25" i="11"/>
  <c r="D24" i="12"/>
  <c r="F25" i="13"/>
  <c r="D11" i="14"/>
  <c r="D71" i="11"/>
  <c r="D62" i="12"/>
  <c r="D73" i="12"/>
  <c r="D22" i="13"/>
  <c r="D24" i="13"/>
  <c r="F26" i="14"/>
  <c r="D60" i="14"/>
  <c r="D11" i="11"/>
  <c r="D73" i="11"/>
  <c r="F26" i="12"/>
  <c r="D67" i="12"/>
  <c r="F27" i="13"/>
  <c r="D62" i="14"/>
  <c r="D23" i="12"/>
  <c r="D48" i="12"/>
  <c r="D58" i="14"/>
  <c r="D16" i="11"/>
  <c r="F68" i="11"/>
  <c r="D24" i="14"/>
  <c r="D56" i="14"/>
  <c r="D27" i="11"/>
  <c r="F82" i="11"/>
  <c r="D28" i="11"/>
  <c r="D83" i="12"/>
  <c r="F11" i="13"/>
  <c r="D28" i="13"/>
  <c r="D17" i="14"/>
  <c r="F24" i="14"/>
  <c r="D83" i="14"/>
  <c r="F11" i="11"/>
  <c r="F25" i="11"/>
  <c r="D69" i="11"/>
  <c r="D83" i="11"/>
  <c r="F16" i="12"/>
  <c r="F22" i="12"/>
  <c r="D60" i="12"/>
  <c r="D71" i="12"/>
  <c r="D25" i="13"/>
  <c r="D27" i="13"/>
  <c r="D48" i="13"/>
  <c r="D16" i="14"/>
  <c r="F23" i="14"/>
  <c r="F25" i="14"/>
  <c r="F27" i="14"/>
  <c r="D50" i="14"/>
  <c r="F17" i="11"/>
  <c r="F22" i="11"/>
  <c r="F72" i="11"/>
  <c r="F23" i="12"/>
  <c r="D50" i="12"/>
  <c r="D69" i="12"/>
  <c r="F24" i="13"/>
  <c r="F11" i="14"/>
  <c r="F17" i="14"/>
  <c r="F22" i="13"/>
  <c r="D17" i="11"/>
  <c r="D28" i="14"/>
  <c r="F16" i="11"/>
  <c r="F84" i="11"/>
  <c r="D22" i="11"/>
  <c r="F23" i="11"/>
  <c r="D79" i="11"/>
  <c r="D25" i="12"/>
  <c r="D27" i="12"/>
  <c r="D56" i="12"/>
  <c r="D79" i="12"/>
  <c r="D23" i="13"/>
  <c r="D46" i="14"/>
  <c r="D79" i="14"/>
  <c r="F16" i="14"/>
  <c r="F24" i="12"/>
  <c r="D23" i="11"/>
  <c r="D67" i="11"/>
  <c r="D81" i="11"/>
  <c r="D58" i="12"/>
  <c r="D46" i="13"/>
  <c r="D48" i="14"/>
  <c r="R50" i="11"/>
  <c r="R52" i="11"/>
  <c r="R54" i="11"/>
  <c r="R56" i="11"/>
  <c r="T51" i="11"/>
  <c r="T53" i="11"/>
  <c r="T55" i="11"/>
  <c r="Z50" i="11"/>
  <c r="Z51" i="11"/>
  <c r="Z52" i="11"/>
  <c r="Z53" i="11"/>
  <c r="Z54" i="11"/>
  <c r="Z54" i="16" s="1"/>
  <c r="Z55" i="11"/>
  <c r="Z55" i="16" s="1"/>
  <c r="Z56" i="11"/>
  <c r="R50" i="12"/>
  <c r="X50" i="12"/>
  <c r="R51" i="12"/>
  <c r="X51" i="12"/>
  <c r="R52" i="12"/>
  <c r="X52" i="12"/>
  <c r="R53" i="12"/>
  <c r="X53" i="12"/>
  <c r="R54" i="12"/>
  <c r="X54" i="12"/>
  <c r="R55" i="12"/>
  <c r="X55" i="12"/>
  <c r="T56" i="12"/>
  <c r="Z56" i="12"/>
  <c r="T50" i="14"/>
  <c r="Z50" i="14"/>
  <c r="T51" i="14"/>
  <c r="Z51" i="14"/>
  <c r="T52" i="14"/>
  <c r="Z52" i="14"/>
  <c r="T53" i="14"/>
  <c r="Z53" i="14"/>
  <c r="T54" i="14"/>
  <c r="Z54" i="14"/>
  <c r="T55" i="14"/>
  <c r="Z55" i="14"/>
  <c r="R56" i="14"/>
  <c r="X56" i="14"/>
  <c r="R51" i="11"/>
  <c r="R51" i="16" s="1"/>
  <c r="R53" i="11"/>
  <c r="R55" i="11"/>
  <c r="R55" i="16" s="1"/>
  <c r="T50" i="11"/>
  <c r="T52" i="11"/>
  <c r="T54" i="11"/>
  <c r="T56" i="11"/>
  <c r="X50" i="11"/>
  <c r="X50" i="16" s="1"/>
  <c r="X51" i="11"/>
  <c r="X51" i="16" s="1"/>
  <c r="X52" i="11"/>
  <c r="X52" i="16" s="1"/>
  <c r="X53" i="11"/>
  <c r="X53" i="16" s="1"/>
  <c r="X54" i="11"/>
  <c r="X54" i="16" s="1"/>
  <c r="X55" i="11"/>
  <c r="X55" i="16" s="1"/>
  <c r="X56" i="11"/>
  <c r="T50" i="12"/>
  <c r="Z50" i="12"/>
  <c r="T51" i="12"/>
  <c r="Z51" i="12"/>
  <c r="T52" i="12"/>
  <c r="Z52" i="12"/>
  <c r="T53" i="12"/>
  <c r="Z53" i="12"/>
  <c r="T54" i="12"/>
  <c r="Z54" i="12"/>
  <c r="T55" i="12"/>
  <c r="Z55" i="12"/>
  <c r="R56" i="12"/>
  <c r="X56" i="12"/>
  <c r="R40" i="14"/>
  <c r="R40" i="11"/>
  <c r="R40" i="12"/>
  <c r="R42" i="14"/>
  <c r="R42" i="11"/>
  <c r="R42" i="12"/>
  <c r="R44" i="14"/>
  <c r="R44" i="11"/>
  <c r="R44" i="12"/>
  <c r="T39" i="12"/>
  <c r="T39" i="11"/>
  <c r="T39" i="14"/>
  <c r="T41" i="12"/>
  <c r="T41" i="11"/>
  <c r="T41" i="14"/>
  <c r="T43" i="12"/>
  <c r="T43" i="11"/>
  <c r="T43" i="14"/>
  <c r="T45" i="11"/>
  <c r="T45" i="14"/>
  <c r="T45" i="12"/>
  <c r="Z39" i="12"/>
  <c r="Z39" i="14"/>
  <c r="Z40" i="12"/>
  <c r="Z40" i="14"/>
  <c r="Z41" i="12"/>
  <c r="Z41" i="14"/>
  <c r="Z42" i="12"/>
  <c r="Z42" i="14"/>
  <c r="Z43" i="12"/>
  <c r="Z43" i="14"/>
  <c r="Z44" i="12"/>
  <c r="Z44" i="14"/>
  <c r="Z44" i="11"/>
  <c r="Z45" i="14"/>
  <c r="Z45" i="12"/>
  <c r="Z45" i="11"/>
  <c r="Z45" i="16" s="1"/>
  <c r="Z39" i="11"/>
  <c r="Z41" i="11"/>
  <c r="Z41" i="16" s="1"/>
  <c r="Z43" i="11"/>
  <c r="Z40" i="11"/>
  <c r="Z40" i="16" s="1"/>
  <c r="Z42" i="11"/>
  <c r="X39" i="11"/>
  <c r="X40" i="11"/>
  <c r="X41" i="11"/>
  <c r="X41" i="16" s="1"/>
  <c r="X42" i="11"/>
  <c r="X42" i="16" s="1"/>
  <c r="X43" i="11"/>
  <c r="X43" i="16" s="1"/>
  <c r="X44" i="11"/>
  <c r="X45" i="11"/>
  <c r="X45" i="16" s="1"/>
  <c r="R45" i="12"/>
  <c r="X45" i="12"/>
  <c r="T29" i="12"/>
  <c r="T29" i="11"/>
  <c r="T29" i="14"/>
  <c r="T31" i="12"/>
  <c r="T31" i="11"/>
  <c r="T31" i="14"/>
  <c r="T33" i="12"/>
  <c r="T33" i="11"/>
  <c r="T33" i="14"/>
  <c r="R28" i="14"/>
  <c r="R28" i="11"/>
  <c r="R28" i="12"/>
  <c r="R30" i="14"/>
  <c r="R30" i="11"/>
  <c r="R30" i="12"/>
  <c r="R32" i="14"/>
  <c r="R32" i="11"/>
  <c r="R32" i="12"/>
  <c r="R34" i="14"/>
  <c r="R34" i="11"/>
  <c r="R34" i="12"/>
  <c r="Z28" i="12"/>
  <c r="Z28" i="14"/>
  <c r="Z29" i="12"/>
  <c r="Z29" i="14"/>
  <c r="Z30" i="12"/>
  <c r="Z30" i="14"/>
  <c r="Z30" i="11"/>
  <c r="Z30" i="16" s="1"/>
  <c r="Z31" i="12"/>
  <c r="Z31" i="14"/>
  <c r="Z31" i="11"/>
  <c r="Z32" i="12"/>
  <c r="Z32" i="14"/>
  <c r="Z32" i="11"/>
  <c r="Z32" i="16" s="1"/>
  <c r="Z33" i="12"/>
  <c r="Z33" i="14"/>
  <c r="Z33" i="11"/>
  <c r="Z34" i="12"/>
  <c r="Z34" i="14"/>
  <c r="Z34" i="11"/>
  <c r="Z28" i="11"/>
  <c r="X28" i="11"/>
  <c r="X29" i="11"/>
  <c r="X29" i="16" s="1"/>
  <c r="X30" i="11"/>
  <c r="X31" i="11"/>
  <c r="X32" i="11"/>
  <c r="X33" i="11"/>
  <c r="X34" i="11"/>
  <c r="R18" i="11"/>
  <c r="R20" i="11"/>
  <c r="R22" i="11"/>
  <c r="T17" i="11"/>
  <c r="T19" i="11"/>
  <c r="T21" i="11"/>
  <c r="T23" i="11"/>
  <c r="R18" i="12"/>
  <c r="R20" i="12"/>
  <c r="R22" i="12"/>
  <c r="R18" i="13"/>
  <c r="R20" i="13"/>
  <c r="R22" i="13"/>
  <c r="T17" i="14"/>
  <c r="Z17" i="14"/>
  <c r="Z18" i="14"/>
  <c r="T19" i="14"/>
  <c r="Z19" i="14"/>
  <c r="Z20" i="14"/>
  <c r="T21" i="14"/>
  <c r="Z21" i="14"/>
  <c r="Z22" i="14"/>
  <c r="T23" i="14"/>
  <c r="Z23" i="14"/>
  <c r="R17" i="11"/>
  <c r="R19" i="11"/>
  <c r="R21" i="11"/>
  <c r="R23" i="11"/>
  <c r="T18" i="11"/>
  <c r="T20" i="11"/>
  <c r="T20" i="16" s="1"/>
  <c r="T22" i="11"/>
  <c r="Z17" i="11"/>
  <c r="Z18" i="11"/>
  <c r="Z19" i="11"/>
  <c r="Z20" i="11"/>
  <c r="Z21" i="11"/>
  <c r="Z22" i="11"/>
  <c r="Z23" i="11"/>
  <c r="T17" i="12"/>
  <c r="Z17" i="12"/>
  <c r="T18" i="12"/>
  <c r="Z18" i="12"/>
  <c r="T19" i="12"/>
  <c r="Z19" i="12"/>
  <c r="T20" i="12"/>
  <c r="Z20" i="12"/>
  <c r="T21" i="12"/>
  <c r="Z21" i="12"/>
  <c r="T22" i="12"/>
  <c r="Z22" i="12"/>
  <c r="T23" i="12"/>
  <c r="Z23" i="12"/>
  <c r="R12" i="14"/>
  <c r="X12" i="14"/>
  <c r="R12" i="11"/>
  <c r="X12" i="11"/>
  <c r="R12" i="12"/>
  <c r="X12" i="12"/>
  <c r="Z3" i="11"/>
  <c r="Z3" i="12"/>
  <c r="Z3" i="13"/>
  <c r="X3" i="14"/>
  <c r="X3" i="11"/>
  <c r="X3" i="12"/>
  <c r="T3" i="12"/>
  <c r="T3" i="13"/>
  <c r="R3" i="14"/>
  <c r="R3" i="11"/>
  <c r="T3" i="11"/>
  <c r="R3" i="12"/>
  <c r="D78" i="12"/>
  <c r="D80" i="12"/>
  <c r="D82" i="12"/>
  <c r="D84" i="12"/>
  <c r="D78" i="14"/>
  <c r="D80" i="14"/>
  <c r="D82" i="14"/>
  <c r="D84" i="14"/>
  <c r="D78" i="11"/>
  <c r="D80" i="11"/>
  <c r="D82" i="11"/>
  <c r="D84" i="11"/>
  <c r="F79" i="11"/>
  <c r="F81" i="11"/>
  <c r="F83" i="11"/>
  <c r="L78" i="11"/>
  <c r="L79" i="11"/>
  <c r="L80" i="11"/>
  <c r="L81" i="11"/>
  <c r="L82" i="11"/>
  <c r="L83" i="11"/>
  <c r="L84" i="11"/>
  <c r="F78" i="12"/>
  <c r="L78" i="12"/>
  <c r="F79" i="12"/>
  <c r="L79" i="12"/>
  <c r="F80" i="12"/>
  <c r="L80" i="12"/>
  <c r="F81" i="12"/>
  <c r="L81" i="12"/>
  <c r="F82" i="12"/>
  <c r="L82" i="12"/>
  <c r="F83" i="12"/>
  <c r="L83" i="12"/>
  <c r="F84" i="12"/>
  <c r="L84" i="12"/>
  <c r="L67" i="11"/>
  <c r="L68" i="11"/>
  <c r="L69" i="11"/>
  <c r="L70" i="11"/>
  <c r="L71" i="11"/>
  <c r="L72" i="11"/>
  <c r="L73" i="11"/>
  <c r="D68" i="12"/>
  <c r="D70" i="12"/>
  <c r="D72" i="12"/>
  <c r="D68" i="11"/>
  <c r="D70" i="11"/>
  <c r="D72" i="11"/>
  <c r="F67" i="11"/>
  <c r="F69" i="11"/>
  <c r="F71" i="11"/>
  <c r="F73" i="11"/>
  <c r="J67" i="11"/>
  <c r="J68" i="11"/>
  <c r="J69" i="11"/>
  <c r="J70" i="11"/>
  <c r="J70" i="16" s="1"/>
  <c r="J71" i="11"/>
  <c r="J72" i="11"/>
  <c r="J73" i="11"/>
  <c r="F67" i="12"/>
  <c r="L67" i="12"/>
  <c r="F68" i="12"/>
  <c r="L68" i="12"/>
  <c r="F69" i="12"/>
  <c r="L69" i="12"/>
  <c r="F70" i="12"/>
  <c r="L70" i="12"/>
  <c r="F71" i="12"/>
  <c r="L71" i="12"/>
  <c r="F72" i="12"/>
  <c r="L72" i="12"/>
  <c r="F73" i="12"/>
  <c r="L73" i="12"/>
  <c r="F67" i="14"/>
  <c r="L67" i="14"/>
  <c r="F68" i="14"/>
  <c r="L68" i="14"/>
  <c r="F69" i="14"/>
  <c r="L69" i="14"/>
  <c r="F70" i="14"/>
  <c r="L70" i="14"/>
  <c r="F71" i="14"/>
  <c r="L71" i="14"/>
  <c r="F72" i="14"/>
  <c r="L72" i="14"/>
  <c r="F73" i="14"/>
  <c r="L73" i="14"/>
  <c r="D57" i="14"/>
  <c r="D57" i="12"/>
  <c r="D59" i="14"/>
  <c r="D59" i="12"/>
  <c r="D61" i="14"/>
  <c r="D61" i="12"/>
  <c r="D61" i="11"/>
  <c r="F56" i="14"/>
  <c r="F56" i="12"/>
  <c r="F56" i="11"/>
  <c r="F58" i="14"/>
  <c r="F58" i="12"/>
  <c r="F58" i="11"/>
  <c r="F60" i="14"/>
  <c r="F60" i="12"/>
  <c r="F60" i="11"/>
  <c r="F62" i="14"/>
  <c r="F62" i="12"/>
  <c r="F62" i="11"/>
  <c r="J56" i="11"/>
  <c r="J56" i="14"/>
  <c r="J56" i="12"/>
  <c r="J57" i="11"/>
  <c r="J57" i="14"/>
  <c r="J57" i="12"/>
  <c r="J58" i="11"/>
  <c r="J58" i="14"/>
  <c r="J58" i="12"/>
  <c r="J59" i="11"/>
  <c r="J59" i="14"/>
  <c r="J59" i="12"/>
  <c r="J60" i="11"/>
  <c r="J60" i="14"/>
  <c r="J60" i="12"/>
  <c r="J61" i="11"/>
  <c r="J61" i="14"/>
  <c r="J61" i="12"/>
  <c r="J62" i="11"/>
  <c r="J62" i="14"/>
  <c r="J62" i="12"/>
  <c r="D59" i="11"/>
  <c r="D57" i="11"/>
  <c r="D56" i="11"/>
  <c r="D58" i="11"/>
  <c r="D60" i="11"/>
  <c r="D62" i="11"/>
  <c r="F57" i="11"/>
  <c r="F59" i="11"/>
  <c r="F61" i="11"/>
  <c r="L56" i="12"/>
  <c r="F57" i="12"/>
  <c r="L57" i="12"/>
  <c r="L58" i="12"/>
  <c r="F59" i="12"/>
  <c r="L59" i="12"/>
  <c r="L60" i="12"/>
  <c r="F61" i="12"/>
  <c r="L61" i="12"/>
  <c r="L62" i="12"/>
  <c r="D45" i="14"/>
  <c r="D45" i="13"/>
  <c r="D47" i="14"/>
  <c r="D47" i="13"/>
  <c r="D49" i="14"/>
  <c r="D49" i="13"/>
  <c r="D49" i="12"/>
  <c r="D51" i="14"/>
  <c r="D51" i="13"/>
  <c r="D51" i="12"/>
  <c r="F46" i="14"/>
  <c r="F46" i="13"/>
  <c r="F46" i="12"/>
  <c r="F48" i="14"/>
  <c r="F48" i="13"/>
  <c r="F48" i="12"/>
  <c r="F50" i="14"/>
  <c r="F50" i="13"/>
  <c r="F50" i="12"/>
  <c r="J45" i="14"/>
  <c r="J45" i="13"/>
  <c r="J46" i="14"/>
  <c r="J46" i="13"/>
  <c r="J47" i="14"/>
  <c r="J47" i="13"/>
  <c r="J47" i="12"/>
  <c r="J48" i="14"/>
  <c r="J48" i="13"/>
  <c r="J48" i="12"/>
  <c r="J49" i="14"/>
  <c r="J49" i="13"/>
  <c r="J49" i="12"/>
  <c r="J50" i="14"/>
  <c r="J50" i="13"/>
  <c r="J50" i="12"/>
  <c r="J51" i="14"/>
  <c r="J51" i="13"/>
  <c r="J51" i="12"/>
  <c r="D45" i="11"/>
  <c r="D49" i="11"/>
  <c r="F46" i="11"/>
  <c r="F50" i="11"/>
  <c r="J46" i="11"/>
  <c r="J48" i="11"/>
  <c r="J50" i="11"/>
  <c r="D45" i="12"/>
  <c r="D47" i="12"/>
  <c r="F45" i="11"/>
  <c r="F47" i="11"/>
  <c r="F49" i="11"/>
  <c r="F51" i="11"/>
  <c r="L45" i="11"/>
  <c r="L46" i="11"/>
  <c r="L47" i="11"/>
  <c r="L48" i="11"/>
  <c r="L49" i="11"/>
  <c r="L50" i="11"/>
  <c r="L51" i="11"/>
  <c r="F45" i="12"/>
  <c r="L45" i="12"/>
  <c r="L46" i="12"/>
  <c r="F47" i="12"/>
  <c r="L47" i="12"/>
  <c r="L48" i="12"/>
  <c r="F49" i="12"/>
  <c r="L49" i="12"/>
  <c r="L50" i="12"/>
  <c r="F51" i="12"/>
  <c r="L51" i="12"/>
  <c r="F45" i="13"/>
  <c r="L45" i="13"/>
  <c r="L46" i="13"/>
  <c r="F47" i="13"/>
  <c r="L47" i="13"/>
  <c r="L48" i="13"/>
  <c r="F49" i="13"/>
  <c r="L49" i="13"/>
  <c r="L50" i="13"/>
  <c r="F51" i="13"/>
  <c r="L51" i="13"/>
  <c r="D35" i="11"/>
  <c r="D37" i="11"/>
  <c r="D39" i="11"/>
  <c r="F34" i="11"/>
  <c r="F36" i="11"/>
  <c r="F38" i="11"/>
  <c r="F40" i="11"/>
  <c r="L34" i="11"/>
  <c r="L35" i="11"/>
  <c r="L36" i="11"/>
  <c r="L37" i="11"/>
  <c r="L38" i="11"/>
  <c r="L39" i="11"/>
  <c r="L40" i="11"/>
  <c r="F34" i="12"/>
  <c r="L34" i="12"/>
  <c r="F35" i="12"/>
  <c r="L35" i="12"/>
  <c r="F36" i="12"/>
  <c r="L36" i="12"/>
  <c r="F37" i="12"/>
  <c r="L37" i="12"/>
  <c r="F38" i="12"/>
  <c r="L38" i="12"/>
  <c r="F39" i="12"/>
  <c r="L39" i="12"/>
  <c r="F40" i="12"/>
  <c r="L40" i="12"/>
  <c r="F34" i="13"/>
  <c r="L34" i="13"/>
  <c r="F35" i="13"/>
  <c r="L35" i="13"/>
  <c r="F36" i="13"/>
  <c r="L36" i="13"/>
  <c r="F37" i="13"/>
  <c r="L37" i="13"/>
  <c r="F38" i="13"/>
  <c r="L38" i="13"/>
  <c r="F39" i="13"/>
  <c r="L39" i="13"/>
  <c r="F40" i="13"/>
  <c r="L40" i="13"/>
  <c r="F35" i="14"/>
  <c r="F37" i="14"/>
  <c r="F39" i="14"/>
  <c r="D34" i="11"/>
  <c r="D36" i="11"/>
  <c r="D38" i="11"/>
  <c r="D40" i="11"/>
  <c r="J34" i="11"/>
  <c r="J35" i="11"/>
  <c r="J36" i="11"/>
  <c r="J37" i="11"/>
  <c r="J38" i="11"/>
  <c r="J39" i="11"/>
  <c r="J40" i="11"/>
  <c r="D34" i="12"/>
  <c r="J34" i="12"/>
  <c r="D35" i="12"/>
  <c r="J35" i="12"/>
  <c r="D36" i="12"/>
  <c r="J36" i="12"/>
  <c r="D37" i="12"/>
  <c r="J37" i="12"/>
  <c r="D38" i="12"/>
  <c r="J38" i="12"/>
  <c r="D39" i="12"/>
  <c r="J39" i="12"/>
  <c r="D40" i="12"/>
  <c r="J40" i="12"/>
  <c r="D34" i="13"/>
  <c r="J34" i="13"/>
  <c r="D35" i="13"/>
  <c r="J35" i="13"/>
  <c r="D36" i="13"/>
  <c r="J36" i="13"/>
  <c r="D37" i="13"/>
  <c r="J37" i="13"/>
  <c r="D38" i="13"/>
  <c r="J38" i="13"/>
  <c r="D39" i="13"/>
  <c r="J39" i="13"/>
  <c r="D40" i="13"/>
  <c r="J40" i="13"/>
  <c r="Z23" i="16" l="1"/>
  <c r="X31" i="16"/>
  <c r="Z33" i="16"/>
  <c r="X21" i="16"/>
  <c r="Z3" i="16"/>
  <c r="Z28" i="16"/>
  <c r="X12" i="16"/>
  <c r="X34" i="16"/>
  <c r="Z29" i="16"/>
  <c r="X3" i="16"/>
  <c r="X18" i="16"/>
  <c r="T28" i="16"/>
  <c r="T21" i="16"/>
  <c r="T3" i="16"/>
  <c r="T19" i="16"/>
  <c r="T50" i="16"/>
  <c r="R29" i="16"/>
  <c r="T29" i="16"/>
  <c r="R3" i="16"/>
  <c r="T51" i="16"/>
  <c r="T33" i="16"/>
  <c r="T56" i="16"/>
  <c r="R31" i="16"/>
  <c r="R33" i="16"/>
  <c r="T53" i="16"/>
  <c r="R40" i="16"/>
  <c r="L83" i="16"/>
  <c r="L16" i="16"/>
  <c r="J23" i="16"/>
  <c r="J46" i="16"/>
  <c r="L11" i="16"/>
  <c r="J47" i="16"/>
  <c r="J67" i="16"/>
  <c r="L84" i="16"/>
  <c r="J24" i="16"/>
  <c r="J27" i="16"/>
  <c r="J16" i="16"/>
  <c r="J25" i="16"/>
  <c r="L22" i="16"/>
  <c r="L28" i="16"/>
  <c r="L70" i="16"/>
  <c r="L38" i="16"/>
  <c r="J68" i="16"/>
  <c r="J28" i="16"/>
  <c r="L23" i="16"/>
  <c r="L56" i="16"/>
  <c r="J22" i="16"/>
  <c r="J3" i="16"/>
  <c r="J49" i="16"/>
  <c r="J45" i="16"/>
  <c r="J34" i="16"/>
  <c r="J11" i="16"/>
  <c r="J51" i="16"/>
  <c r="J37" i="16"/>
  <c r="L39" i="16"/>
  <c r="J50" i="16"/>
  <c r="J60" i="16"/>
  <c r="J69" i="16"/>
  <c r="L78" i="16"/>
  <c r="L58" i="16"/>
  <c r="L27" i="16"/>
  <c r="J79" i="16"/>
  <c r="L26" i="16"/>
  <c r="L62" i="16"/>
  <c r="J17" i="16"/>
  <c r="J36" i="16"/>
  <c r="L45" i="16"/>
  <c r="J57" i="16"/>
  <c r="L37" i="16"/>
  <c r="J62" i="16"/>
  <c r="L36" i="16"/>
  <c r="L51" i="16"/>
  <c r="J59" i="16"/>
  <c r="J83" i="16"/>
  <c r="J26" i="16"/>
  <c r="J40" i="16"/>
  <c r="L34" i="16"/>
  <c r="L49" i="16"/>
  <c r="J61" i="16"/>
  <c r="J72" i="16"/>
  <c r="L73" i="16"/>
  <c r="L81" i="16"/>
  <c r="L61" i="16"/>
  <c r="J82" i="16"/>
  <c r="L17" i="16"/>
  <c r="L25" i="16"/>
  <c r="L46" i="16"/>
  <c r="J35" i="16"/>
  <c r="J80" i="16"/>
  <c r="L35" i="16"/>
  <c r="J56" i="16"/>
  <c r="L82" i="16"/>
  <c r="L59" i="16"/>
  <c r="L24" i="16"/>
  <c r="J39" i="16"/>
  <c r="L48" i="16"/>
  <c r="J58" i="16"/>
  <c r="J71" i="16"/>
  <c r="L72" i="16"/>
  <c r="L80" i="16"/>
  <c r="L60" i="16"/>
  <c r="L3" i="16"/>
  <c r="J48" i="16"/>
  <c r="L69" i="16"/>
  <c r="L68" i="16"/>
  <c r="L67" i="16"/>
  <c r="L50" i="16"/>
  <c r="J73" i="16"/>
  <c r="J38" i="16"/>
  <c r="L40" i="16"/>
  <c r="L47" i="16"/>
  <c r="L71" i="16"/>
  <c r="L79" i="16"/>
  <c r="J81" i="16"/>
  <c r="L57" i="16"/>
  <c r="J78" i="16"/>
  <c r="J84" i="16"/>
  <c r="F48" i="16"/>
  <c r="F62" i="16"/>
  <c r="F37" i="16"/>
  <c r="F36" i="16"/>
  <c r="F59" i="16"/>
  <c r="F60" i="16"/>
  <c r="F39" i="16"/>
  <c r="F35" i="16"/>
  <c r="F50" i="16"/>
  <c r="F69" i="16"/>
  <c r="F24" i="16"/>
  <c r="F22" i="16"/>
  <c r="F25" i="16"/>
  <c r="F27" i="16"/>
  <c r="F49" i="16"/>
  <c r="F40" i="16"/>
  <c r="F56" i="16"/>
  <c r="F17" i="16"/>
  <c r="F11" i="16"/>
  <c r="F82" i="16"/>
  <c r="F45" i="16"/>
  <c r="F61" i="16"/>
  <c r="F23" i="16"/>
  <c r="F34" i="16"/>
  <c r="F57" i="16"/>
  <c r="F83" i="16"/>
  <c r="F84" i="16"/>
  <c r="F3" i="16"/>
  <c r="F51" i="16"/>
  <c r="F81" i="16"/>
  <c r="F16" i="16"/>
  <c r="F68" i="16"/>
  <c r="F70" i="16"/>
  <c r="F67" i="16"/>
  <c r="F58" i="16"/>
  <c r="F73" i="16"/>
  <c r="F79" i="16"/>
  <c r="F28" i="16"/>
  <c r="F38" i="16"/>
  <c r="F26" i="16"/>
  <c r="F47" i="16"/>
  <c r="F46" i="16"/>
  <c r="F71" i="16"/>
  <c r="F72" i="16"/>
  <c r="F80" i="16"/>
  <c r="F78" i="16"/>
  <c r="Z56" i="16"/>
  <c r="Z52" i="16"/>
  <c r="Z51" i="16"/>
  <c r="Z53" i="16"/>
  <c r="X56" i="16"/>
  <c r="Z50" i="16"/>
  <c r="X44" i="16"/>
  <c r="Z43" i="16"/>
  <c r="Z39" i="16"/>
  <c r="X40" i="16"/>
  <c r="X39" i="16"/>
  <c r="Z42" i="16"/>
  <c r="Z44" i="16"/>
  <c r="Z34" i="16"/>
  <c r="X28" i="16"/>
  <c r="X33" i="16"/>
  <c r="Z31" i="16"/>
  <c r="X30" i="16"/>
  <c r="X32" i="16"/>
  <c r="Z20" i="16"/>
  <c r="Z19" i="16"/>
  <c r="X19" i="16"/>
  <c r="X20" i="16"/>
  <c r="Z18" i="16"/>
  <c r="X23" i="16"/>
  <c r="Z21" i="16"/>
  <c r="Z17" i="16"/>
  <c r="X17" i="16"/>
  <c r="Z22" i="16"/>
  <c r="Z12" i="16"/>
  <c r="T54" i="16"/>
  <c r="T52" i="16"/>
  <c r="T55" i="16"/>
  <c r="R53" i="16"/>
  <c r="R54" i="16"/>
  <c r="R56" i="16"/>
  <c r="R52" i="16"/>
  <c r="R50" i="16"/>
  <c r="T44" i="16"/>
  <c r="R41" i="16"/>
  <c r="T43" i="16"/>
  <c r="T41" i="16"/>
  <c r="R39" i="16"/>
  <c r="R42" i="16"/>
  <c r="R44" i="16"/>
  <c r="R43" i="16"/>
  <c r="R45" i="16"/>
  <c r="T42" i="16"/>
  <c r="T45" i="16"/>
  <c r="T39" i="16"/>
  <c r="T40" i="16"/>
  <c r="T31" i="16"/>
  <c r="R34" i="16"/>
  <c r="T34" i="16"/>
  <c r="R30" i="16"/>
  <c r="R28" i="16"/>
  <c r="R32" i="16"/>
  <c r="T32" i="16"/>
  <c r="T22" i="16"/>
  <c r="T23" i="16"/>
  <c r="T18" i="16"/>
  <c r="T17" i="16"/>
  <c r="R21" i="16"/>
  <c r="R22" i="16"/>
  <c r="R23" i="16"/>
  <c r="R19" i="16"/>
  <c r="R20" i="16"/>
  <c r="R17" i="16"/>
  <c r="R18" i="16"/>
  <c r="R12" i="16"/>
  <c r="T12" i="16"/>
</calcChain>
</file>

<file path=xl/sharedStrings.xml><?xml version="1.0" encoding="utf-8"?>
<sst xmlns="http://schemas.openxmlformats.org/spreadsheetml/2006/main" count="3074" uniqueCount="41">
  <si>
    <t>16.8 keV</t>
  </si>
  <si>
    <t>Mo/Mo 30 kVp</t>
  </si>
  <si>
    <t>Time per x-ray:</t>
  </si>
  <si>
    <t>Mammography (0 deg)</t>
  </si>
  <si>
    <t>Tomo (15 deg)</t>
  </si>
  <si>
    <t>Energy Dep. In Breast</t>
  </si>
  <si>
    <t>Uncertainty</t>
  </si>
  <si>
    <t>[eV per photon]</t>
  </si>
  <si>
    <t>[%]</t>
  </si>
  <si>
    <t>Whole Breast</t>
  </si>
  <si>
    <t>Glandular Dose</t>
  </si>
  <si>
    <t>[mGy per photon]</t>
  </si>
  <si>
    <t>mGy per mGy air kerma</t>
  </si>
  <si>
    <t>Energy Dep. In VOI</t>
  </si>
  <si>
    <t>Breast VOI</t>
  </si>
  <si>
    <t>Energy in Detector</t>
  </si>
  <si>
    <t>Primary Energy</t>
  </si>
  <si>
    <t>Detector ROI</t>
  </si>
  <si>
    <t>Scatter Energy</t>
  </si>
  <si>
    <t>Single Compton Energy</t>
  </si>
  <si>
    <t>Single Rayleigh Energy</t>
  </si>
  <si>
    <t>Multiple Scatter Energy</t>
  </si>
  <si>
    <t>Pencil Beam</t>
  </si>
  <si>
    <t>Full Field</t>
  </si>
  <si>
    <t>EGSnrc</t>
  </si>
  <si>
    <t>Geant4</t>
  </si>
  <si>
    <t>MCNP</t>
  </si>
  <si>
    <t>Penelope</t>
  </si>
  <si>
    <t>0 deg</t>
  </si>
  <si>
    <t>15 deg</t>
  </si>
  <si>
    <t>Primary</t>
  </si>
  <si>
    <t>Scatter</t>
  </si>
  <si>
    <t>Breast Energy Dep.</t>
  </si>
  <si>
    <t>Standard Deviation for Error Bars</t>
  </si>
  <si>
    <t>Time to 1% in purple uncertainty</t>
  </si>
  <si>
    <t>Time to 1% in green uncertainty</t>
  </si>
  <si>
    <t>Time to 1% in red uncertainty</t>
  </si>
  <si>
    <t>sec*CPU core</t>
  </si>
  <si>
    <t>Results Case 3: Mammography and Breast Tomosynthesis</t>
  </si>
  <si>
    <t>Uncertainty for Primary + Scatter Combined [%]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</si>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</sst>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66" formatCode="0.000%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19"/>
      <name val="Calibri"/>
      <family val="2"/>
      <charset val="1"/>
    </font>
    <font>
      <sz val="11"/>
      <color indexed="17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6" fillId="4" borderId="0" applyNumberFormat="0" applyBorder="0" applyAlignment="0" applyProtection="0"/>
    <xf numFmtId="9" fontId="7" fillId="0" borderId="0" applyFont="0" applyFill="0" applyBorder="0" applyAlignment="0" applyProtection="0"/>
    <xf numFmtId="0" fontId="12" fillId="5" borderId="0"/>
    <xf numFmtId="0" fontId="13" fillId="6" borderId="0" applyNumberFormat="0" applyBorder="0" applyAlignment="0" applyProtection="0"/>
    <xf numFmtId="0" fontId="7" fillId="0" borderId="0"/>
  </cellStyleXfs>
  <cellXfs count="32">
    <xf numFmtId="0" fontId="0" fillId="0" borderId="0" xfId="0"/>
    <xf numFmtId="0" fontId="3" fillId="0" borderId="0" xfId="0" applyFont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11" fontId="9" fillId="0" borderId="0" xfId="0" applyNumberFormat="1" applyFont="1" applyFill="1"/>
    <xf numFmtId="164" fontId="9" fillId="0" borderId="0" xfId="0" applyNumberFormat="1" applyFont="1" applyFill="1"/>
    <xf numFmtId="0" fontId="10" fillId="0" borderId="0" xfId="0" applyFont="1" applyFill="1" applyAlignment="1">
      <alignment horizontal="center"/>
    </xf>
    <xf numFmtId="0" fontId="9" fillId="0" borderId="0" xfId="2" applyFont="1" applyFill="1"/>
    <xf numFmtId="165" fontId="9" fillId="0" borderId="0" xfId="2" applyNumberFormat="1" applyFont="1" applyFill="1"/>
    <xf numFmtId="0" fontId="8" fillId="0" borderId="0" xfId="0" applyFont="1" applyFill="1" applyAlignment="1">
      <alignment horizontal="center"/>
    </xf>
    <xf numFmtId="10" fontId="11" fillId="0" borderId="0" xfId="5" applyNumberFormat="1" applyFont="1" applyFill="1"/>
    <xf numFmtId="11" fontId="9" fillId="0" borderId="0" xfId="2" applyNumberFormat="1" applyFont="1" applyFill="1"/>
    <xf numFmtId="0" fontId="10" fillId="0" borderId="0" xfId="0" applyFont="1" applyFill="1" applyAlignment="1">
      <alignment horizontal="right"/>
    </xf>
    <xf numFmtId="11" fontId="8" fillId="0" borderId="0" xfId="0" applyNumberFormat="1" applyFont="1" applyFill="1"/>
    <xf numFmtId="0" fontId="9" fillId="0" borderId="0" xfId="0" applyFont="1" applyFill="1" applyAlignment="1">
      <alignment horizontal="right"/>
    </xf>
    <xf numFmtId="10" fontId="9" fillId="0" borderId="0" xfId="2" applyNumberFormat="1" applyFont="1" applyFill="1"/>
    <xf numFmtId="166" fontId="9" fillId="0" borderId="0" xfId="0" applyNumberFormat="1" applyFont="1" applyFill="1"/>
    <xf numFmtId="0" fontId="9" fillId="0" borderId="0" xfId="2" applyFont="1" applyFill="1" applyAlignment="1">
      <alignment horizontal="right"/>
    </xf>
    <xf numFmtId="2" fontId="9" fillId="0" borderId="0" xfId="2" applyNumberFormat="1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9" fillId="0" borderId="0" xfId="1" applyNumberFormat="1" applyFont="1" applyFill="1" applyAlignment="1">
      <alignment horizontal="center"/>
    </xf>
    <xf numFmtId="2" fontId="9" fillId="0" borderId="0" xfId="0" applyNumberFormat="1" applyFont="1" applyFill="1"/>
    <xf numFmtId="1" fontId="9" fillId="0" borderId="0" xfId="0" applyNumberFormat="1" applyFont="1" applyFill="1"/>
    <xf numFmtId="165" fontId="9" fillId="7" borderId="0" xfId="2" applyNumberFormat="1" applyFont="1" applyFill="1"/>
    <xf numFmtId="10" fontId="9" fillId="8" borderId="0" xfId="2" applyNumberFormat="1" applyFont="1" applyFill="1"/>
    <xf numFmtId="10" fontId="9" fillId="9" borderId="0" xfId="2" applyNumberFormat="1" applyFont="1" applyFill="1"/>
    <xf numFmtId="10" fontId="11" fillId="7" borderId="0" xfId="5" applyNumberFormat="1" applyFont="1" applyFill="1"/>
    <xf numFmtId="0" fontId="10" fillId="0" borderId="0" xfId="8" applyFont="1" applyFill="1"/>
    <xf numFmtId="0" fontId="5" fillId="2" borderId="0" xfId="1" applyFont="1" applyAlignment="1">
      <alignment horizontal="center"/>
    </xf>
    <xf numFmtId="0" fontId="8" fillId="0" borderId="0" xfId="0" applyFont="1" applyFill="1" applyAlignment="1">
      <alignment horizontal="center" wrapText="1"/>
    </xf>
  </cellXfs>
  <cellStyles count="9">
    <cellStyle name="Excel Built-in Neutral" xfId="6"/>
    <cellStyle name="Good" xfId="1" builtinId="26"/>
    <cellStyle name="Good 2" xfId="7"/>
    <cellStyle name="Neutral" xfId="2" builtinId="28"/>
    <cellStyle name="Neutral 2" xfId="4"/>
    <cellStyle name="Normal" xfId="0" builtinId="0"/>
    <cellStyle name="Normal 2" xfId="3"/>
    <cellStyle name="Normal 3" xfId="8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Total Breast Energy Deposited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19115924726739"/>
          <c:y val="0.11125778525396837"/>
          <c:w val="0.67765305392242359"/>
          <c:h val="0.69465666478542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Graphs!$G$6:$G$9</c:f>
                <c:numCache>
                  <c:formatCode>General</c:formatCode>
                  <c:ptCount val="4"/>
                  <c:pt idx="0">
                    <c:v>9.3970000000000012E-2</c:v>
                  </c:pt>
                  <c:pt idx="1">
                    <c:v>9.1460000000000014E-2</c:v>
                  </c:pt>
                  <c:pt idx="2">
                    <c:v>8.5900000000000004E-2</c:v>
                  </c:pt>
                  <c:pt idx="3">
                    <c:v>8.3694000000000005E-2</c:v>
                  </c:pt>
                </c:numCache>
              </c:numRef>
            </c:plus>
            <c:minus>
              <c:numRef>
                <c:f>Graphs!$G$6:$G$9</c:f>
                <c:numCache>
                  <c:formatCode>General</c:formatCode>
                  <c:ptCount val="4"/>
                  <c:pt idx="0">
                    <c:v>9.3970000000000012E-2</c:v>
                  </c:pt>
                  <c:pt idx="1">
                    <c:v>9.1460000000000014E-2</c:v>
                  </c:pt>
                  <c:pt idx="2">
                    <c:v>8.5900000000000004E-2</c:v>
                  </c:pt>
                  <c:pt idx="3">
                    <c:v>8.3694000000000005E-2</c:v>
                  </c:pt>
                </c:numCache>
              </c:numRef>
            </c:minus>
          </c:errBars>
          <c:cat>
            <c:strRef>
              <c:f>Graphs!$A$6:$A$9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Graphs!$B$6:$B$9</c:f>
              <c:numCache>
                <c:formatCode>0.000</c:formatCode>
                <c:ptCount val="4"/>
                <c:pt idx="0">
                  <c:v>4698.5</c:v>
                </c:pt>
                <c:pt idx="1">
                  <c:v>4573</c:v>
                </c:pt>
                <c:pt idx="2">
                  <c:v>4295</c:v>
                </c:pt>
                <c:pt idx="3">
                  <c:v>4184.7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Graphs!$H$6:$H$9</c:f>
                <c:numCache>
                  <c:formatCode>General</c:formatCode>
                  <c:ptCount val="4"/>
                  <c:pt idx="0">
                    <c:v>7.5209499999999999E-2</c:v>
                  </c:pt>
                  <c:pt idx="1">
                    <c:v>7.4648900000000004E-2</c:v>
                  </c:pt>
                  <c:pt idx="2">
                    <c:v>7.4766799999999994E-2</c:v>
                  </c:pt>
                  <c:pt idx="3">
                    <c:v>7.4253299999999994E-2</c:v>
                  </c:pt>
                </c:numCache>
              </c:numRef>
            </c:plus>
            <c:minus>
              <c:numRef>
                <c:f>Graphs!$H$6:$H$9</c:f>
                <c:numCache>
                  <c:formatCode>General</c:formatCode>
                  <c:ptCount val="4"/>
                  <c:pt idx="0">
                    <c:v>7.5209499999999999E-2</c:v>
                  </c:pt>
                  <c:pt idx="1">
                    <c:v>7.4648900000000004E-2</c:v>
                  </c:pt>
                  <c:pt idx="2">
                    <c:v>7.4766799999999994E-2</c:v>
                  </c:pt>
                  <c:pt idx="3">
                    <c:v>7.4253299999999994E-2</c:v>
                  </c:pt>
                </c:numCache>
              </c:numRef>
            </c:minus>
          </c:errBars>
          <c:cat>
            <c:strRef>
              <c:f>Graphs!$A$6:$A$9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Graphs!$C$6:$C$9</c:f>
              <c:numCache>
                <c:formatCode>0.000</c:formatCode>
                <c:ptCount val="4"/>
                <c:pt idx="0">
                  <c:v>4700.46</c:v>
                </c:pt>
                <c:pt idx="1">
                  <c:v>4588.2299999999996</c:v>
                </c:pt>
                <c:pt idx="2">
                  <c:v>4296.79</c:v>
                </c:pt>
                <c:pt idx="3">
                  <c:v>4198.18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Graphs!$I$6:$I$9</c:f>
                <c:numCache>
                  <c:formatCode>General</c:formatCode>
                  <c:ptCount val="4"/>
                  <c:pt idx="0">
                    <c:v>0.46993400000000002</c:v>
                  </c:pt>
                  <c:pt idx="1">
                    <c:v>1.3753499999999999</c:v>
                  </c:pt>
                  <c:pt idx="2">
                    <c:v>0.42945900000000004</c:v>
                  </c:pt>
                  <c:pt idx="3">
                    <c:v>0.41959300000000005</c:v>
                  </c:pt>
                </c:numCache>
              </c:numRef>
            </c:plus>
            <c:minus>
              <c:numRef>
                <c:f>Graphs!$I$6:$I$9</c:f>
                <c:numCache>
                  <c:formatCode>General</c:formatCode>
                  <c:ptCount val="4"/>
                  <c:pt idx="0">
                    <c:v>0.46993400000000002</c:v>
                  </c:pt>
                  <c:pt idx="1">
                    <c:v>1.3753499999999999</c:v>
                  </c:pt>
                  <c:pt idx="2">
                    <c:v>0.42945900000000004</c:v>
                  </c:pt>
                  <c:pt idx="3">
                    <c:v>0.41959300000000005</c:v>
                  </c:pt>
                </c:numCache>
              </c:numRef>
            </c:minus>
          </c:errBars>
          <c:cat>
            <c:strRef>
              <c:f>Graphs!$A$6:$A$9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Graphs!$D$6:$D$9</c:f>
              <c:numCache>
                <c:formatCode>0.000</c:formatCode>
                <c:ptCount val="4"/>
                <c:pt idx="0">
                  <c:v>4699.34</c:v>
                </c:pt>
                <c:pt idx="1">
                  <c:v>4584.5</c:v>
                </c:pt>
                <c:pt idx="2">
                  <c:v>4294.59</c:v>
                </c:pt>
                <c:pt idx="3">
                  <c:v>4195.93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Graphs!$J$6:$J$9</c:f>
                <c:numCache>
                  <c:formatCode>General</c:formatCode>
                  <c:ptCount val="4"/>
                  <c:pt idx="0">
                    <c:v>0.23924252999999998</c:v>
                  </c:pt>
                  <c:pt idx="1">
                    <c:v>0.23282723999999999</c:v>
                  </c:pt>
                  <c:pt idx="2">
                    <c:v>0.21865485000000001</c:v>
                  </c:pt>
                  <c:pt idx="3">
                    <c:v>0.21300252000000003</c:v>
                  </c:pt>
                </c:numCache>
              </c:numRef>
            </c:plus>
            <c:minus>
              <c:numRef>
                <c:f>Graphs!$J$6:$J$9</c:f>
                <c:numCache>
                  <c:formatCode>General</c:formatCode>
                  <c:ptCount val="4"/>
                  <c:pt idx="0">
                    <c:v>0.23924252999999998</c:v>
                  </c:pt>
                  <c:pt idx="1">
                    <c:v>0.23282723999999999</c:v>
                  </c:pt>
                  <c:pt idx="2">
                    <c:v>0.21865485000000001</c:v>
                  </c:pt>
                  <c:pt idx="3">
                    <c:v>0.21300252000000003</c:v>
                  </c:pt>
                </c:numCache>
              </c:numRef>
            </c:minus>
          </c:errBars>
          <c:cat>
            <c:strRef>
              <c:f>Graphs!$A$6:$A$9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Graphs!$E$6:$E$9</c:f>
              <c:numCache>
                <c:formatCode>0.000</c:formatCode>
                <c:ptCount val="4"/>
                <c:pt idx="0">
                  <c:v>4691.03</c:v>
                </c:pt>
                <c:pt idx="1">
                  <c:v>4565.24</c:v>
                </c:pt>
                <c:pt idx="2">
                  <c:v>4287.3500000000004</c:v>
                </c:pt>
                <c:pt idx="3">
                  <c:v>4176.5200000000004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4221440"/>
        <c:axId val="45465984"/>
      </c:barChart>
      <c:catAx>
        <c:axId val="342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Projection Angle</a:t>
                </a:r>
              </a:p>
            </c:rich>
          </c:tx>
          <c:layout>
            <c:manualLayout>
              <c:xMode val="edge"/>
              <c:yMode val="edge"/>
              <c:x val="0.37555698149736183"/>
              <c:y val="0.9213575914840918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465984"/>
        <c:crosses val="autoZero"/>
        <c:auto val="1"/>
        <c:lblAlgn val="ctr"/>
        <c:lblOffset val="100"/>
        <c:noMultiLvlLbl val="0"/>
      </c:catAx>
      <c:valAx>
        <c:axId val="45465984"/>
        <c:scaling>
          <c:orientation val="minMax"/>
          <c:min val="41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</a:t>
                </a:r>
                <a:r>
                  <a:rPr lang="en-US" sz="1400" baseline="0"/>
                  <a:t> Deposited p.i.p. (eV per photon)</a:t>
                </a:r>
                <a:endParaRPr lang="en-US" sz="1400" baseline="-2500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221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Rayleigh Energy - 16.8 keV</a:t>
            </a:r>
          </a:p>
          <a:p>
            <a:pPr>
              <a:defRPr/>
            </a:pPr>
            <a:r>
              <a:rPr lang="en-US"/>
              <a:t>Pencil Beam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Graphs!$G$110:$G$116</c:f>
                <c:numCache>
                  <c:formatCode>General</c:formatCode>
                  <c:ptCount val="7"/>
                  <c:pt idx="0">
                    <c:v>1.109942E-4</c:v>
                  </c:pt>
                  <c:pt idx="1">
                    <c:v>4.4480000000000008E-4</c:v>
                  </c:pt>
                  <c:pt idx="2">
                    <c:v>2.4708E-4</c:v>
                  </c:pt>
                  <c:pt idx="3">
                    <c:v>9.5534999999999988E-4</c:v>
                  </c:pt>
                  <c:pt idx="4">
                    <c:v>1.7986999999999999E-3</c:v>
                  </c:pt>
                  <c:pt idx="5">
                    <c:v>4.4448000000000003E-4</c:v>
                  </c:pt>
                  <c:pt idx="6">
                    <c:v>1.107396E-4</c:v>
                  </c:pt>
                </c:numCache>
              </c:numRef>
            </c:plus>
            <c:minus>
              <c:numRef>
                <c:f>Graphs!$G$110:$G$116</c:f>
                <c:numCache>
                  <c:formatCode>General</c:formatCode>
                  <c:ptCount val="7"/>
                  <c:pt idx="0">
                    <c:v>1.109942E-4</c:v>
                  </c:pt>
                  <c:pt idx="1">
                    <c:v>4.4480000000000008E-4</c:v>
                  </c:pt>
                  <c:pt idx="2">
                    <c:v>2.4708E-4</c:v>
                  </c:pt>
                  <c:pt idx="3">
                    <c:v>9.5534999999999988E-4</c:v>
                  </c:pt>
                  <c:pt idx="4">
                    <c:v>1.7986999999999999E-3</c:v>
                  </c:pt>
                  <c:pt idx="5">
                    <c:v>4.4448000000000003E-4</c:v>
                  </c:pt>
                  <c:pt idx="6">
                    <c:v>1.107396E-4</c:v>
                  </c:pt>
                </c:numCache>
              </c:numRef>
            </c:minus>
          </c:errBars>
          <c:cat>
            <c:numRef>
              <c:f>Graphs!$A$110:$A$116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Graphs!$B$110:$B$116</c:f>
              <c:numCache>
                <c:formatCode>0.000</c:formatCode>
                <c:ptCount val="7"/>
                <c:pt idx="0">
                  <c:v>5.8417999999999998E-2</c:v>
                </c:pt>
                <c:pt idx="1">
                  <c:v>1.1120000000000001</c:v>
                </c:pt>
                <c:pt idx="2">
                  <c:v>0.30885000000000001</c:v>
                </c:pt>
                <c:pt idx="3">
                  <c:v>3.1844999999999999</c:v>
                </c:pt>
                <c:pt idx="4">
                  <c:v>17.986999999999998</c:v>
                </c:pt>
                <c:pt idx="5">
                  <c:v>1.1112</c:v>
                </c:pt>
                <c:pt idx="6">
                  <c:v>5.8284000000000002E-2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Graphs!$H$110:$H$116</c:f>
                <c:numCache>
                  <c:formatCode>General</c:formatCode>
                  <c:ptCount val="7"/>
                  <c:pt idx="0">
                    <c:v>3.1595899999999999E-4</c:v>
                  </c:pt>
                  <c:pt idx="1">
                    <c:v>1.3823900000000001E-3</c:v>
                  </c:pt>
                  <c:pt idx="2">
                    <c:v>7.2881900000000002E-4</c:v>
                  </c:pt>
                  <c:pt idx="3">
                    <c:v>2.3402100000000001E-3</c:v>
                  </c:pt>
                  <c:pt idx="4">
                    <c:v>5.5615999999999999E-3</c:v>
                  </c:pt>
                  <c:pt idx="5">
                    <c:v>1.38058E-3</c:v>
                  </c:pt>
                  <c:pt idx="6">
                    <c:v>3.1663200000000001E-4</c:v>
                  </c:pt>
                </c:numCache>
              </c:numRef>
            </c:plus>
            <c:minus>
              <c:numRef>
                <c:f>Graphs!$H$110:$H$116</c:f>
                <c:numCache>
                  <c:formatCode>General</c:formatCode>
                  <c:ptCount val="7"/>
                  <c:pt idx="0">
                    <c:v>3.1595899999999999E-4</c:v>
                  </c:pt>
                  <c:pt idx="1">
                    <c:v>1.3823900000000001E-3</c:v>
                  </c:pt>
                  <c:pt idx="2">
                    <c:v>7.2881900000000002E-4</c:v>
                  </c:pt>
                  <c:pt idx="3">
                    <c:v>2.3402100000000001E-3</c:v>
                  </c:pt>
                  <c:pt idx="4">
                    <c:v>5.5615999999999999E-3</c:v>
                  </c:pt>
                  <c:pt idx="5">
                    <c:v>1.38058E-3</c:v>
                  </c:pt>
                  <c:pt idx="6">
                    <c:v>3.1663200000000001E-4</c:v>
                  </c:pt>
                </c:numCache>
              </c:numRef>
            </c:minus>
          </c:errBars>
          <c:cat>
            <c:numRef>
              <c:f>Graphs!$A$110:$A$116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Graphs!$C$110:$C$116</c:f>
              <c:numCache>
                <c:formatCode>0.000</c:formatCode>
                <c:ptCount val="7"/>
                <c:pt idx="0">
                  <c:v>5.94248E-2</c:v>
                </c:pt>
                <c:pt idx="1">
                  <c:v>1.13761</c:v>
                </c:pt>
                <c:pt idx="2">
                  <c:v>0.31619599999999998</c:v>
                </c:pt>
                <c:pt idx="3">
                  <c:v>3.2606199999999999</c:v>
                </c:pt>
                <c:pt idx="4">
                  <c:v>18.432300000000001</c:v>
                </c:pt>
                <c:pt idx="5">
                  <c:v>1.13463</c:v>
                </c:pt>
                <c:pt idx="6">
                  <c:v>5.96789E-2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Graphs!$I$110:$I$116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Graphs!$I$110:$I$116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Graphs!$A$110:$A$116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Graphs!$D$110:$D$116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Graphs!$J$110:$J$116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Graphs!$J$110:$J$116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Graphs!$A$110:$A$116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Graphs!$E$110:$E$116</c:f>
              <c:numCache>
                <c:formatCode>0.000</c:formatCode>
                <c:ptCount val="7"/>
                <c:pt idx="0">
                  <c:v>6.0199999999999997E-2</c:v>
                </c:pt>
                <c:pt idx="1">
                  <c:v>1.1105</c:v>
                </c:pt>
                <c:pt idx="2">
                  <c:v>0.30880000000000002</c:v>
                </c:pt>
                <c:pt idx="3">
                  <c:v>3.206</c:v>
                </c:pt>
                <c:pt idx="4">
                  <c:v>18.099799999999998</c:v>
                </c:pt>
                <c:pt idx="5">
                  <c:v>1.1167</c:v>
                </c:pt>
                <c:pt idx="6">
                  <c:v>5.8200000000000002E-2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1150848"/>
        <c:axId val="31152768"/>
      </c:barChart>
      <c:catAx>
        <c:axId val="311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152768"/>
        <c:crosses val="autoZero"/>
        <c:auto val="1"/>
        <c:lblAlgn val="ctr"/>
        <c:lblOffset val="100"/>
        <c:noMultiLvlLbl val="0"/>
      </c:catAx>
      <c:valAx>
        <c:axId val="31152768"/>
        <c:scaling>
          <c:orientation val="minMax"/>
          <c:max val="4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Single Rayleigh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1508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Scatter Energy - 16.8 keV</a:t>
            </a:r>
          </a:p>
          <a:p>
            <a:pPr>
              <a:defRPr/>
            </a:pPr>
            <a:r>
              <a:rPr lang="en-US"/>
              <a:t>Pencil Beam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Graphs!$G$121:$G$127</c:f>
                <c:numCache>
                  <c:formatCode>General</c:formatCode>
                  <c:ptCount val="7"/>
                  <c:pt idx="0">
                    <c:v>1.9235999999999998E-4</c:v>
                  </c:pt>
                  <c:pt idx="1">
                    <c:v>4.6947999999999998E-4</c:v>
                  </c:pt>
                  <c:pt idx="2">
                    <c:v>3.3817799999999996E-4</c:v>
                  </c:pt>
                  <c:pt idx="3">
                    <c:v>6.2258999999999991E-4</c:v>
                  </c:pt>
                  <c:pt idx="4">
                    <c:v>7.5157999999999996E-4</c:v>
                  </c:pt>
                  <c:pt idx="5">
                    <c:v>4.6959999999999998E-4</c:v>
                  </c:pt>
                  <c:pt idx="6">
                    <c:v>1.9226399999999999E-4</c:v>
                  </c:pt>
                </c:numCache>
              </c:numRef>
            </c:plus>
            <c:minus>
              <c:numRef>
                <c:f>Graphs!$G$121:$G$127</c:f>
                <c:numCache>
                  <c:formatCode>General</c:formatCode>
                  <c:ptCount val="7"/>
                  <c:pt idx="0">
                    <c:v>1.9235999999999998E-4</c:v>
                  </c:pt>
                  <c:pt idx="1">
                    <c:v>4.6947999999999998E-4</c:v>
                  </c:pt>
                  <c:pt idx="2">
                    <c:v>3.3817799999999996E-4</c:v>
                  </c:pt>
                  <c:pt idx="3">
                    <c:v>6.2258999999999991E-4</c:v>
                  </c:pt>
                  <c:pt idx="4">
                    <c:v>7.5157999999999996E-4</c:v>
                  </c:pt>
                  <c:pt idx="5">
                    <c:v>4.6959999999999998E-4</c:v>
                  </c:pt>
                  <c:pt idx="6">
                    <c:v>1.9226399999999999E-4</c:v>
                  </c:pt>
                </c:numCache>
              </c:numRef>
            </c:minus>
          </c:errBars>
          <c:cat>
            <c:numRef>
              <c:f>Graphs!$A$121:$A$127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Graphs!$B$121:$B$127</c:f>
              <c:numCache>
                <c:formatCode>0.000</c:formatCode>
                <c:ptCount val="7"/>
                <c:pt idx="0">
                  <c:v>0.1603</c:v>
                </c:pt>
                <c:pt idx="1">
                  <c:v>1.1737</c:v>
                </c:pt>
                <c:pt idx="2">
                  <c:v>0.56362999999999996</c:v>
                </c:pt>
                <c:pt idx="3">
                  <c:v>2.0752999999999999</c:v>
                </c:pt>
                <c:pt idx="4">
                  <c:v>3.7578999999999998</c:v>
                </c:pt>
                <c:pt idx="5">
                  <c:v>1.1739999999999999</c:v>
                </c:pt>
                <c:pt idx="6">
                  <c:v>0.16022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Graphs!$H$121:$H$127</c:f>
                <c:numCache>
                  <c:formatCode>General</c:formatCode>
                  <c:ptCount val="7"/>
                  <c:pt idx="0">
                    <c:v>5.0843100000000005E-4</c:v>
                  </c:pt>
                  <c:pt idx="1">
                    <c:v>1.3961100000000001E-3</c:v>
                  </c:pt>
                  <c:pt idx="2">
                    <c:v>9.63696E-4</c:v>
                  </c:pt>
                  <c:pt idx="3">
                    <c:v>1.8593500000000001E-3</c:v>
                  </c:pt>
                  <c:pt idx="4">
                    <c:v>2.5136400000000001E-3</c:v>
                  </c:pt>
                  <c:pt idx="5">
                    <c:v>1.39697E-3</c:v>
                  </c:pt>
                  <c:pt idx="6">
                    <c:v>5.0962000000000002E-4</c:v>
                  </c:pt>
                </c:numCache>
              </c:numRef>
            </c:plus>
            <c:minus>
              <c:numRef>
                <c:f>Graphs!$H$121:$H$127</c:f>
                <c:numCache>
                  <c:formatCode>General</c:formatCode>
                  <c:ptCount val="7"/>
                  <c:pt idx="0">
                    <c:v>5.0843100000000005E-4</c:v>
                  </c:pt>
                  <c:pt idx="1">
                    <c:v>1.3961100000000001E-3</c:v>
                  </c:pt>
                  <c:pt idx="2">
                    <c:v>9.63696E-4</c:v>
                  </c:pt>
                  <c:pt idx="3">
                    <c:v>1.8593500000000001E-3</c:v>
                  </c:pt>
                  <c:pt idx="4">
                    <c:v>2.5136400000000001E-3</c:v>
                  </c:pt>
                  <c:pt idx="5">
                    <c:v>1.39697E-3</c:v>
                  </c:pt>
                  <c:pt idx="6">
                    <c:v>5.0962000000000002E-4</c:v>
                  </c:pt>
                </c:numCache>
              </c:numRef>
            </c:minus>
          </c:errBars>
          <c:cat>
            <c:numRef>
              <c:f>Graphs!$A$121:$A$127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Graphs!$C$121:$C$127</c:f>
              <c:numCache>
                <c:formatCode>0.000</c:formatCode>
                <c:ptCount val="7"/>
                <c:pt idx="0">
                  <c:v>0.15747700000000001</c:v>
                </c:pt>
                <c:pt idx="1">
                  <c:v>1.1836800000000001</c:v>
                </c:pt>
                <c:pt idx="2">
                  <c:v>0.56508999999999998</c:v>
                </c:pt>
                <c:pt idx="3">
                  <c:v>2.0969600000000002</c:v>
                </c:pt>
                <c:pt idx="4">
                  <c:v>3.8248500000000001</c:v>
                </c:pt>
                <c:pt idx="5">
                  <c:v>1.18516</c:v>
                </c:pt>
                <c:pt idx="6">
                  <c:v>0.158217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Graphs!$I$121:$I$127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Graphs!$I$121:$I$127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Graphs!$A$121:$A$127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Graphs!$D$121:$D$127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Graphs!$J$121:$J$127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Graphs!$J$121:$J$127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Graphs!$A$121:$A$127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Graphs!$E$121:$E$127</c:f>
              <c:numCache>
                <c:formatCode>0.000</c:formatCode>
                <c:ptCount val="7"/>
                <c:pt idx="0">
                  <c:v>0.16850000000000001</c:v>
                </c:pt>
                <c:pt idx="1">
                  <c:v>1.2286999999999999</c:v>
                </c:pt>
                <c:pt idx="2">
                  <c:v>0.57399999999999995</c:v>
                </c:pt>
                <c:pt idx="3">
                  <c:v>2.1720000000000002</c:v>
                </c:pt>
                <c:pt idx="4">
                  <c:v>3.9538000000000002</c:v>
                </c:pt>
                <c:pt idx="5">
                  <c:v>1.2286999999999999</c:v>
                </c:pt>
                <c:pt idx="6">
                  <c:v>0.16350000000000001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1165056"/>
        <c:axId val="31179520"/>
      </c:barChart>
      <c:catAx>
        <c:axId val="311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179520"/>
        <c:crosses val="autoZero"/>
        <c:auto val="1"/>
        <c:lblAlgn val="ctr"/>
        <c:lblOffset val="100"/>
        <c:noMultiLvlLbl val="0"/>
      </c:catAx>
      <c:valAx>
        <c:axId val="311795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Multiple Scatter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1650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Primary Energy</a:t>
            </a:r>
          </a:p>
          <a:p>
            <a:pPr>
              <a:defRPr/>
            </a:pPr>
            <a:r>
              <a:rPr lang="en-US"/>
              <a:t>Pencil Beam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19661491264828"/>
          <c:y val="0.1693178875174666"/>
          <c:w val="0.66064759825704267"/>
          <c:h val="0.6307905522955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Graphs!$G$81:$G$84</c:f>
                <c:numCache>
                  <c:formatCode>General</c:formatCode>
                  <c:ptCount val="4"/>
                  <c:pt idx="0">
                    <c:v>5.1872000000000003E-3</c:v>
                  </c:pt>
                  <c:pt idx="1">
                    <c:v>5.4799999999999996E-3</c:v>
                  </c:pt>
                  <c:pt idx="2">
                    <c:v>8.3808000000000007E-3</c:v>
                  </c:pt>
                  <c:pt idx="3">
                    <c:v>9.9608000000000006E-3</c:v>
                  </c:pt>
                </c:numCache>
              </c:numRef>
            </c:plus>
            <c:minus>
              <c:numRef>
                <c:f>Graphs!$G$81:$G$84</c:f>
                <c:numCache>
                  <c:formatCode>General</c:formatCode>
                  <c:ptCount val="4"/>
                  <c:pt idx="0">
                    <c:v>5.1872000000000003E-3</c:v>
                  </c:pt>
                  <c:pt idx="1">
                    <c:v>5.4799999999999996E-3</c:v>
                  </c:pt>
                  <c:pt idx="2">
                    <c:v>8.3808000000000007E-3</c:v>
                  </c:pt>
                  <c:pt idx="3">
                    <c:v>9.9608000000000006E-3</c:v>
                  </c:pt>
                </c:numCache>
              </c:numRef>
            </c:minus>
          </c:errBars>
          <c:cat>
            <c:strRef>
              <c:f>Graphs!$A$81:$A$84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Graphs!$B$81:$B$84</c:f>
              <c:numCache>
                <c:formatCode>0.000</c:formatCode>
                <c:ptCount val="4"/>
                <c:pt idx="0">
                  <c:v>129.68</c:v>
                </c:pt>
                <c:pt idx="1">
                  <c:v>109.6</c:v>
                </c:pt>
                <c:pt idx="2">
                  <c:v>279.36</c:v>
                </c:pt>
                <c:pt idx="3">
                  <c:v>249.02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Graphs!$H$81:$H$84</c:f>
                <c:numCache>
                  <c:formatCode>General</c:formatCode>
                  <c:ptCount val="4"/>
                  <c:pt idx="0">
                    <c:v>1.4791199999999999E-2</c:v>
                  </c:pt>
                  <c:pt idx="1">
                    <c:v>1.36071E-2</c:v>
                  </c:pt>
                  <c:pt idx="2">
                    <c:v>2.43489E-2</c:v>
                  </c:pt>
                  <c:pt idx="3">
                    <c:v>2.3092000000000001E-2</c:v>
                  </c:pt>
                </c:numCache>
              </c:numRef>
            </c:plus>
            <c:minus>
              <c:numRef>
                <c:f>Graphs!$H$81:$H$84</c:f>
                <c:numCache>
                  <c:formatCode>General</c:formatCode>
                  <c:ptCount val="4"/>
                  <c:pt idx="0">
                    <c:v>1.4791199999999999E-2</c:v>
                  </c:pt>
                  <c:pt idx="1">
                    <c:v>1.36071E-2</c:v>
                  </c:pt>
                  <c:pt idx="2">
                    <c:v>2.43489E-2</c:v>
                  </c:pt>
                  <c:pt idx="3">
                    <c:v>2.3092000000000001E-2</c:v>
                  </c:pt>
                </c:numCache>
              </c:numRef>
            </c:minus>
          </c:errBars>
          <c:cat>
            <c:strRef>
              <c:f>Graphs!$A$81:$A$84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Graphs!$C$81:$C$84</c:f>
              <c:numCache>
                <c:formatCode>0.000</c:formatCode>
                <c:ptCount val="4"/>
                <c:pt idx="0">
                  <c:v>131.251</c:v>
                </c:pt>
                <c:pt idx="1">
                  <c:v>110.943</c:v>
                </c:pt>
                <c:pt idx="2">
                  <c:v>282.83100000000002</c:v>
                </c:pt>
                <c:pt idx="3">
                  <c:v>252.191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Graphs!$I$81:$I$84</c:f>
                <c:numCache>
                  <c:formatCode>General</c:formatCode>
                  <c:ptCount val="4"/>
                  <c:pt idx="0">
                    <c:v>6.5898499999999999E-2</c:v>
                  </c:pt>
                  <c:pt idx="1">
                    <c:v>4.4562000000000004E-2</c:v>
                  </c:pt>
                  <c:pt idx="2">
                    <c:v>8.5022099999999989E-2</c:v>
                  </c:pt>
                  <c:pt idx="3">
                    <c:v>7.5820799999999994E-2</c:v>
                  </c:pt>
                </c:numCache>
              </c:numRef>
            </c:plus>
            <c:minus>
              <c:numRef>
                <c:f>Graphs!$I$81:$I$84</c:f>
                <c:numCache>
                  <c:formatCode>General</c:formatCode>
                  <c:ptCount val="4"/>
                  <c:pt idx="0">
                    <c:v>6.5898499999999999E-2</c:v>
                  </c:pt>
                  <c:pt idx="1">
                    <c:v>4.4562000000000004E-2</c:v>
                  </c:pt>
                  <c:pt idx="2">
                    <c:v>8.5022099999999989E-2</c:v>
                  </c:pt>
                  <c:pt idx="3">
                    <c:v>7.5820799999999994E-2</c:v>
                  </c:pt>
                </c:numCache>
              </c:numRef>
            </c:minus>
          </c:errBars>
          <c:cat>
            <c:strRef>
              <c:f>Graphs!$A$81:$A$84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Graphs!$D$81:$D$84</c:f>
              <c:numCache>
                <c:formatCode>0.000</c:formatCode>
                <c:ptCount val="4"/>
                <c:pt idx="0">
                  <c:v>131.797</c:v>
                </c:pt>
                <c:pt idx="1">
                  <c:v>111.405</c:v>
                </c:pt>
                <c:pt idx="2">
                  <c:v>283.40699999999998</c:v>
                </c:pt>
                <c:pt idx="3">
                  <c:v>252.73599999999999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Graphs!$J$81:$J$84</c:f>
                <c:numCache>
                  <c:formatCode>General</c:formatCode>
                  <c:ptCount val="4"/>
                  <c:pt idx="0">
                    <c:v>0.15657360000000001</c:v>
                  </c:pt>
                  <c:pt idx="1">
                    <c:v>0.14337543999999999</c:v>
                  </c:pt>
                  <c:pt idx="2">
                    <c:v>0.27989839999999999</c:v>
                  </c:pt>
                  <c:pt idx="3">
                    <c:v>0.24949760000000001</c:v>
                  </c:pt>
                </c:numCache>
              </c:numRef>
            </c:plus>
            <c:minus>
              <c:numRef>
                <c:f>Graphs!$J$81:$J$84</c:f>
                <c:numCache>
                  <c:formatCode>General</c:formatCode>
                  <c:ptCount val="4"/>
                  <c:pt idx="0">
                    <c:v>0.15657360000000001</c:v>
                  </c:pt>
                  <c:pt idx="1">
                    <c:v>0.14337543999999999</c:v>
                  </c:pt>
                  <c:pt idx="2">
                    <c:v>0.27989839999999999</c:v>
                  </c:pt>
                  <c:pt idx="3">
                    <c:v>0.24949760000000001</c:v>
                  </c:pt>
                </c:numCache>
              </c:numRef>
            </c:minus>
          </c:errBars>
          <c:cat>
            <c:strRef>
              <c:f>Graphs!$A$81:$A$84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Graphs!$E$81:$E$84</c:f>
              <c:numCache>
                <c:formatCode>0.000</c:formatCode>
                <c:ptCount val="4"/>
                <c:pt idx="0">
                  <c:v>130.47800000000001</c:v>
                </c:pt>
                <c:pt idx="1">
                  <c:v>110.28879999999999</c:v>
                </c:pt>
                <c:pt idx="2">
                  <c:v>279.89839999999998</c:v>
                </c:pt>
                <c:pt idx="3">
                  <c:v>249.49760000000001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1208576"/>
        <c:axId val="31210496"/>
      </c:barChart>
      <c:catAx>
        <c:axId val="312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>
            <c:manualLayout>
              <c:xMode val="edge"/>
              <c:yMode val="edge"/>
              <c:x val="0.40682305823464759"/>
              <c:y val="0.918454586370916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210496"/>
        <c:crosses val="autoZero"/>
        <c:auto val="1"/>
        <c:lblAlgn val="ctr"/>
        <c:lblOffset val="100"/>
        <c:noMultiLvlLbl val="0"/>
      </c:catAx>
      <c:valAx>
        <c:axId val="312104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Primary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2085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Primary Energy - 16.8 keV</a:t>
            </a:r>
          </a:p>
          <a:p>
            <a:pPr>
              <a:defRPr/>
            </a:pPr>
            <a:r>
              <a:rPr lang="en-US"/>
              <a:t>Full Field Beam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Graphs!$G$35:$G$41</c:f>
                <c:numCache>
                  <c:formatCode>General</c:formatCode>
                  <c:ptCount val="7"/>
                  <c:pt idx="0">
                    <c:v>6.0650999999999999E-4</c:v>
                  </c:pt>
                  <c:pt idx="1">
                    <c:v>2.9230500000000003E-4</c:v>
                  </c:pt>
                  <c:pt idx="2">
                    <c:v>3.5260800000000008E-4</c:v>
                  </c:pt>
                  <c:pt idx="3">
                    <c:v>2.9752000000000001E-4</c:v>
                  </c:pt>
                  <c:pt idx="4">
                    <c:v>3.3022500000000002E-4</c:v>
                  </c:pt>
                  <c:pt idx="5">
                    <c:v>3.4508100000000001E-4</c:v>
                  </c:pt>
                  <c:pt idx="6">
                    <c:v>2.9230500000000003E-4</c:v>
                  </c:pt>
                </c:numCache>
              </c:numRef>
            </c:plus>
            <c:minus>
              <c:numRef>
                <c:f>Graphs!$G$35:$G$41</c:f>
                <c:numCache>
                  <c:formatCode>General</c:formatCode>
                  <c:ptCount val="7"/>
                  <c:pt idx="0">
                    <c:v>6.0650999999999999E-4</c:v>
                  </c:pt>
                  <c:pt idx="1">
                    <c:v>2.9230500000000003E-4</c:v>
                  </c:pt>
                  <c:pt idx="2">
                    <c:v>3.5260800000000008E-4</c:v>
                  </c:pt>
                  <c:pt idx="3">
                    <c:v>2.9752000000000001E-4</c:v>
                  </c:pt>
                  <c:pt idx="4">
                    <c:v>3.3022500000000002E-4</c:v>
                  </c:pt>
                  <c:pt idx="5">
                    <c:v>3.4508100000000001E-4</c:v>
                  </c:pt>
                  <c:pt idx="6">
                    <c:v>2.9230500000000003E-4</c:v>
                  </c:pt>
                </c:numCache>
              </c:numRef>
            </c:minus>
          </c:errBars>
          <c:cat>
            <c:numRef>
              <c:f>Graphs!$A$25:$A$31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Graphs!$B$25:$B$31</c:f>
              <c:numCache>
                <c:formatCode>0.000</c:formatCode>
                <c:ptCount val="7"/>
                <c:pt idx="0">
                  <c:v>110.3</c:v>
                </c:pt>
                <c:pt idx="1">
                  <c:v>1.474</c:v>
                </c:pt>
                <c:pt idx="2">
                  <c:v>1.4429000000000001</c:v>
                </c:pt>
                <c:pt idx="3">
                  <c:v>1.5232000000000001</c:v>
                </c:pt>
                <c:pt idx="4">
                  <c:v>1.5111000000000001</c:v>
                </c:pt>
                <c:pt idx="5">
                  <c:v>1.4588000000000001</c:v>
                </c:pt>
                <c:pt idx="6">
                  <c:v>1.4753000000000001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Graphs!$H$35:$H$41</c:f>
                <c:numCache>
                  <c:formatCode>General</c:formatCode>
                  <c:ptCount val="7"/>
                  <c:pt idx="0">
                    <c:v>2.3614600000000001E-3</c:v>
                  </c:pt>
                  <c:pt idx="1">
                    <c:v>1.0977700000000001E-3</c:v>
                  </c:pt>
                  <c:pt idx="2">
                    <c:v>1.33277E-3</c:v>
                  </c:pt>
                  <c:pt idx="3">
                    <c:v>1.0977000000000001E-3</c:v>
                  </c:pt>
                  <c:pt idx="4">
                    <c:v>1.2392900000000001E-3</c:v>
                  </c:pt>
                  <c:pt idx="5">
                    <c:v>1.3002700000000001E-3</c:v>
                  </c:pt>
                  <c:pt idx="6">
                    <c:v>1.09746E-3</c:v>
                  </c:pt>
                </c:numCache>
              </c:numRef>
            </c:plus>
            <c:minus>
              <c:numRef>
                <c:f>Graphs!$H$35:$H$41</c:f>
                <c:numCache>
                  <c:formatCode>General</c:formatCode>
                  <c:ptCount val="7"/>
                  <c:pt idx="0">
                    <c:v>2.3614600000000001E-3</c:v>
                  </c:pt>
                  <c:pt idx="1">
                    <c:v>1.0977700000000001E-3</c:v>
                  </c:pt>
                  <c:pt idx="2">
                    <c:v>1.33277E-3</c:v>
                  </c:pt>
                  <c:pt idx="3">
                    <c:v>1.0977000000000001E-3</c:v>
                  </c:pt>
                  <c:pt idx="4">
                    <c:v>1.2392900000000001E-3</c:v>
                  </c:pt>
                  <c:pt idx="5">
                    <c:v>1.3002700000000001E-3</c:v>
                  </c:pt>
                  <c:pt idx="6">
                    <c:v>1.09746E-3</c:v>
                  </c:pt>
                </c:numCache>
              </c:numRef>
            </c:minus>
          </c:errBars>
          <c:cat>
            <c:numRef>
              <c:f>Graphs!$A$25:$A$31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Graphs!$C$25:$C$31</c:f>
              <c:numCache>
                <c:formatCode>0.000</c:formatCode>
                <c:ptCount val="7"/>
                <c:pt idx="0">
                  <c:v>110.342</c:v>
                </c:pt>
                <c:pt idx="1">
                  <c:v>1.48932</c:v>
                </c:pt>
                <c:pt idx="2">
                  <c:v>1.46109</c:v>
                </c:pt>
                <c:pt idx="3">
                  <c:v>1.53966</c:v>
                </c:pt>
                <c:pt idx="4">
                  <c:v>1.52837</c:v>
                </c:pt>
                <c:pt idx="5">
                  <c:v>1.47624</c:v>
                </c:pt>
                <c:pt idx="6">
                  <c:v>1.49133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Graphs!$I$35:$I$41</c:f>
                <c:numCache>
                  <c:formatCode>General</c:formatCode>
                  <c:ptCount val="7"/>
                  <c:pt idx="0">
                    <c:v>9.455795999999999E-3</c:v>
                  </c:pt>
                  <c:pt idx="1">
                    <c:v>4.4358341999999997E-3</c:v>
                  </c:pt>
                  <c:pt idx="2">
                    <c:v>5.3573759999999996E-3</c:v>
                  </c:pt>
                  <c:pt idx="3">
                    <c:v>4.4166477999999995E-3</c:v>
                  </c:pt>
                  <c:pt idx="4">
                    <c:v>5.0018175999999998E-3</c:v>
                  </c:pt>
                  <c:pt idx="5">
                    <c:v>5.2277119999999998E-3</c:v>
                  </c:pt>
                  <c:pt idx="6">
                    <c:v>4.4103374000000004E-3</c:v>
                  </c:pt>
                </c:numCache>
              </c:numRef>
            </c:plus>
            <c:minus>
              <c:numRef>
                <c:f>Graphs!$I$35:$I$41</c:f>
                <c:numCache>
                  <c:formatCode>General</c:formatCode>
                  <c:ptCount val="7"/>
                  <c:pt idx="0">
                    <c:v>9.455795999999999E-3</c:v>
                  </c:pt>
                  <c:pt idx="1">
                    <c:v>4.4358341999999997E-3</c:v>
                  </c:pt>
                  <c:pt idx="2">
                    <c:v>5.3573759999999996E-3</c:v>
                  </c:pt>
                  <c:pt idx="3">
                    <c:v>4.4166477999999995E-3</c:v>
                  </c:pt>
                  <c:pt idx="4">
                    <c:v>5.0018175999999998E-3</c:v>
                  </c:pt>
                  <c:pt idx="5">
                    <c:v>5.2277119999999998E-3</c:v>
                  </c:pt>
                  <c:pt idx="6">
                    <c:v>4.4103374000000004E-3</c:v>
                  </c:pt>
                </c:numCache>
              </c:numRef>
            </c:minus>
          </c:errBars>
          <c:cat>
            <c:numRef>
              <c:f>Graphs!$A$25:$A$31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Graphs!$D$25:$D$31</c:f>
              <c:numCache>
                <c:formatCode>0.000</c:formatCode>
                <c:ptCount val="7"/>
                <c:pt idx="0">
                  <c:v>110.34099999999999</c:v>
                </c:pt>
                <c:pt idx="1">
                  <c:v>1.4955400000000001</c:v>
                </c:pt>
                <c:pt idx="2">
                  <c:v>1.4690799999999999</c:v>
                </c:pt>
                <c:pt idx="3">
                  <c:v>1.53962</c:v>
                </c:pt>
                <c:pt idx="4">
                  <c:v>1.54447</c:v>
                </c:pt>
                <c:pt idx="5">
                  <c:v>1.4869300000000001</c:v>
                </c:pt>
                <c:pt idx="6">
                  <c:v>1.49908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Graphs!$J$35:$J$41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Graphs!$J$35:$J$41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Graphs!$A$25:$A$31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Graphs!$E$25:$E$31</c:f>
              <c:numCache>
                <c:formatCode>0.000</c:formatCode>
                <c:ptCount val="7"/>
                <c:pt idx="0">
                  <c:v>110.16</c:v>
                </c:pt>
                <c:pt idx="1">
                  <c:v>1.4796</c:v>
                </c:pt>
                <c:pt idx="2">
                  <c:v>1.4549000000000001</c:v>
                </c:pt>
                <c:pt idx="3">
                  <c:v>1.5330999999999999</c:v>
                </c:pt>
                <c:pt idx="4">
                  <c:v>1.524</c:v>
                </c:pt>
                <c:pt idx="5">
                  <c:v>1.4670000000000001</c:v>
                </c:pt>
                <c:pt idx="6">
                  <c:v>1.486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7732480"/>
        <c:axId val="58811904"/>
      </c:barChart>
      <c:catAx>
        <c:axId val="577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811904"/>
        <c:crosses val="autoZero"/>
        <c:auto val="1"/>
        <c:lblAlgn val="ctr"/>
        <c:lblOffset val="100"/>
        <c:noMultiLvlLbl val="0"/>
      </c:catAx>
      <c:valAx>
        <c:axId val="58811904"/>
        <c:scaling>
          <c:orientation val="minMax"/>
          <c:max val="1.6"/>
          <c:min val="1.4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Primary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32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Breast VOI Energy Deposited - 16.8 keV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Graphs!$G$13:$G$19</c:f>
                <c:numCache>
                  <c:formatCode>General</c:formatCode>
                  <c:ptCount val="7"/>
                  <c:pt idx="0">
                    <c:v>5.47910904219E-3</c:v>
                  </c:pt>
                  <c:pt idx="1">
                    <c:v>5.560644031579999E-3</c:v>
                  </c:pt>
                  <c:pt idx="2">
                    <c:v>5.5491651561499992E-3</c:v>
                  </c:pt>
                  <c:pt idx="3">
                    <c:v>5.4285620755200005E-3</c:v>
                  </c:pt>
                  <c:pt idx="4">
                    <c:v>5.4788272597500005E-3</c:v>
                  </c:pt>
                  <c:pt idx="5">
                    <c:v>3.0789194831150001E-3</c:v>
                  </c:pt>
                  <c:pt idx="6">
                    <c:v>9.8052195860399999E-3</c:v>
                  </c:pt>
                </c:numCache>
              </c:numRef>
            </c:plus>
            <c:minus>
              <c:numRef>
                <c:f>Graphs!$G$13:$G$19</c:f>
                <c:numCache>
                  <c:formatCode>General</c:formatCode>
                  <c:ptCount val="7"/>
                  <c:pt idx="0">
                    <c:v>5.47910904219E-3</c:v>
                  </c:pt>
                  <c:pt idx="1">
                    <c:v>5.560644031579999E-3</c:v>
                  </c:pt>
                  <c:pt idx="2">
                    <c:v>5.5491651561499992E-3</c:v>
                  </c:pt>
                  <c:pt idx="3">
                    <c:v>5.4285620755200005E-3</c:v>
                  </c:pt>
                  <c:pt idx="4">
                    <c:v>5.4788272597500005E-3</c:v>
                  </c:pt>
                  <c:pt idx="5">
                    <c:v>3.0789194831150001E-3</c:v>
                  </c:pt>
                  <c:pt idx="6">
                    <c:v>9.8052195860399999E-3</c:v>
                  </c:pt>
                </c:numCache>
              </c:numRef>
            </c:minus>
          </c:errBars>
          <c:cat>
            <c:numRef>
              <c:f>Graphs!$A$13:$A$19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Graphs!$B$13:$B$19</c:f>
              <c:numCache>
                <c:formatCode>0.000</c:formatCode>
                <c:ptCount val="7"/>
                <c:pt idx="0">
                  <c:v>17.72813</c:v>
                </c:pt>
                <c:pt idx="1">
                  <c:v>17.931429999999999</c:v>
                </c:pt>
                <c:pt idx="2">
                  <c:v>18.010629999999999</c:v>
                </c:pt>
                <c:pt idx="3">
                  <c:v>17.492080000000001</c:v>
                </c:pt>
                <c:pt idx="4">
                  <c:v>17.72653</c:v>
                </c:pt>
                <c:pt idx="5">
                  <c:v>5.5427590000000002</c:v>
                </c:pt>
                <c:pt idx="6">
                  <c:v>56.299419999999998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Graphs!$H$13:$H$19</c:f>
                <c:numCache>
                  <c:formatCode>General</c:formatCode>
                  <c:ptCount val="7"/>
                  <c:pt idx="0">
                    <c:v>5.4302100000000004E-3</c:v>
                  </c:pt>
                  <c:pt idx="1">
                    <c:v>5.4634499999999999E-3</c:v>
                  </c:pt>
                  <c:pt idx="2">
                    <c:v>5.4778800000000001E-3</c:v>
                  </c:pt>
                  <c:pt idx="3">
                    <c:v>5.3954199999999997E-3</c:v>
                  </c:pt>
                  <c:pt idx="4">
                    <c:v>5.4309500000000004E-3</c:v>
                  </c:pt>
                  <c:pt idx="5">
                    <c:v>3.0418300000000001E-3</c:v>
                  </c:pt>
                  <c:pt idx="6">
                    <c:v>9.6576200000000004E-3</c:v>
                  </c:pt>
                </c:numCache>
              </c:numRef>
            </c:plus>
            <c:minus>
              <c:numRef>
                <c:f>Graphs!$H$13:$H$19</c:f>
                <c:numCache>
                  <c:formatCode>General</c:formatCode>
                  <c:ptCount val="7"/>
                  <c:pt idx="0">
                    <c:v>5.4302100000000004E-3</c:v>
                  </c:pt>
                  <c:pt idx="1">
                    <c:v>5.4634499999999999E-3</c:v>
                  </c:pt>
                  <c:pt idx="2">
                    <c:v>5.4778800000000001E-3</c:v>
                  </c:pt>
                  <c:pt idx="3">
                    <c:v>5.3954199999999997E-3</c:v>
                  </c:pt>
                  <c:pt idx="4">
                    <c:v>5.4309500000000004E-3</c:v>
                  </c:pt>
                  <c:pt idx="5">
                    <c:v>3.0418300000000001E-3</c:v>
                  </c:pt>
                  <c:pt idx="6">
                    <c:v>9.6576200000000004E-3</c:v>
                  </c:pt>
                </c:numCache>
              </c:numRef>
            </c:minus>
          </c:errBars>
          <c:cat>
            <c:numRef>
              <c:f>Graphs!$A$13:$A$19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Graphs!$C$13:$C$19</c:f>
              <c:numCache>
                <c:formatCode>0.000</c:formatCode>
                <c:ptCount val="7"/>
                <c:pt idx="0">
                  <c:v>17.782399999999999</c:v>
                </c:pt>
                <c:pt idx="1">
                  <c:v>17.993200000000002</c:v>
                </c:pt>
                <c:pt idx="2">
                  <c:v>18.073599999999999</c:v>
                </c:pt>
                <c:pt idx="3">
                  <c:v>17.55</c:v>
                </c:pt>
                <c:pt idx="4">
                  <c:v>17.786799999999999</c:v>
                </c:pt>
                <c:pt idx="5">
                  <c:v>5.5732400000000002</c:v>
                </c:pt>
                <c:pt idx="6">
                  <c:v>56.293199999999999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Graphs!$I$13:$I$19</c:f>
                <c:numCache>
                  <c:formatCode>General</c:formatCode>
                  <c:ptCount val="7"/>
                  <c:pt idx="0">
                    <c:v>2.135244E-2</c:v>
                  </c:pt>
                  <c:pt idx="1">
                    <c:v>2.1633719999999995E-2</c:v>
                  </c:pt>
                  <c:pt idx="2">
                    <c:v>2.1689279999999998E-2</c:v>
                  </c:pt>
                  <c:pt idx="3">
                    <c:v>2.1041399999999998E-2</c:v>
                  </c:pt>
                  <c:pt idx="4">
                    <c:v>2.1361079999999998E-2</c:v>
                  </c:pt>
                  <c:pt idx="5">
                    <c:v>1.1732930999999999E-2</c:v>
                  </c:pt>
                  <c:pt idx="6">
                    <c:v>3.9369750000000002E-2</c:v>
                  </c:pt>
                </c:numCache>
              </c:numRef>
            </c:plus>
            <c:minus>
              <c:numRef>
                <c:f>Graphs!$I$13:$I$19</c:f>
                <c:numCache>
                  <c:formatCode>General</c:formatCode>
                  <c:ptCount val="7"/>
                  <c:pt idx="0">
                    <c:v>2.135244E-2</c:v>
                  </c:pt>
                  <c:pt idx="1">
                    <c:v>2.1633719999999995E-2</c:v>
                  </c:pt>
                  <c:pt idx="2">
                    <c:v>2.1689279999999998E-2</c:v>
                  </c:pt>
                  <c:pt idx="3">
                    <c:v>2.1041399999999998E-2</c:v>
                  </c:pt>
                  <c:pt idx="4">
                    <c:v>2.1361079999999998E-2</c:v>
                  </c:pt>
                  <c:pt idx="5">
                    <c:v>1.1732930999999999E-2</c:v>
                  </c:pt>
                  <c:pt idx="6">
                    <c:v>3.9369750000000002E-2</c:v>
                  </c:pt>
                </c:numCache>
              </c:numRef>
            </c:minus>
          </c:errBars>
          <c:cat>
            <c:numRef>
              <c:f>Graphs!$A$13:$A$19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Graphs!$D$13:$D$19</c:f>
              <c:numCache>
                <c:formatCode>0.000</c:formatCode>
                <c:ptCount val="7"/>
                <c:pt idx="0">
                  <c:v>17.793700000000001</c:v>
                </c:pt>
                <c:pt idx="1">
                  <c:v>18.028099999999998</c:v>
                </c:pt>
                <c:pt idx="2">
                  <c:v>18.074400000000001</c:v>
                </c:pt>
                <c:pt idx="3">
                  <c:v>17.534500000000001</c:v>
                </c:pt>
                <c:pt idx="4">
                  <c:v>17.800899999999999</c:v>
                </c:pt>
                <c:pt idx="5">
                  <c:v>5.58711</c:v>
                </c:pt>
                <c:pt idx="6">
                  <c:v>56.2425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Graphs!$J$13:$J$19</c:f>
                <c:numCache>
                  <c:formatCode>General</c:formatCode>
                  <c:ptCount val="7"/>
                  <c:pt idx="0">
                    <c:v>1.6763520000000001E-2</c:v>
                  </c:pt>
                  <c:pt idx="1">
                    <c:v>1.8511987000000001E-2</c:v>
                  </c:pt>
                  <c:pt idx="2">
                    <c:v>1.7475524999999999E-2</c:v>
                  </c:pt>
                  <c:pt idx="3">
                    <c:v>1.6966057000000003E-2</c:v>
                  </c:pt>
                  <c:pt idx="4">
                    <c:v>1.9886831999999997E-2</c:v>
                  </c:pt>
                  <c:pt idx="5">
                    <c:v>9.3347640000000006E-3</c:v>
                  </c:pt>
                  <c:pt idx="6">
                    <c:v>3.0377545000000002E-2</c:v>
                  </c:pt>
                </c:numCache>
              </c:numRef>
            </c:plus>
            <c:minus>
              <c:numRef>
                <c:f>Graphs!$J$13:$J$19</c:f>
                <c:numCache>
                  <c:formatCode>General</c:formatCode>
                  <c:ptCount val="7"/>
                  <c:pt idx="0">
                    <c:v>1.6763520000000001E-2</c:v>
                  </c:pt>
                  <c:pt idx="1">
                    <c:v>1.8511987000000001E-2</c:v>
                  </c:pt>
                  <c:pt idx="2">
                    <c:v>1.7475524999999999E-2</c:v>
                  </c:pt>
                  <c:pt idx="3">
                    <c:v>1.6966057000000003E-2</c:v>
                  </c:pt>
                  <c:pt idx="4">
                    <c:v>1.9886831999999997E-2</c:v>
                  </c:pt>
                  <c:pt idx="5">
                    <c:v>9.3347640000000006E-3</c:v>
                  </c:pt>
                  <c:pt idx="6">
                    <c:v>3.0377545000000002E-2</c:v>
                  </c:pt>
                </c:numCache>
              </c:numRef>
            </c:minus>
          </c:errBars>
          <c:cat>
            <c:numRef>
              <c:f>Graphs!$A$13:$A$19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Graphs!$E$13:$E$19</c:f>
              <c:numCache>
                <c:formatCode>0.000</c:formatCode>
                <c:ptCount val="7"/>
                <c:pt idx="0">
                  <c:v>17.462</c:v>
                </c:pt>
                <c:pt idx="1">
                  <c:v>18.328700000000001</c:v>
                </c:pt>
                <c:pt idx="2">
                  <c:v>17.302499999999998</c:v>
                </c:pt>
                <c:pt idx="3">
                  <c:v>16.471900000000002</c:v>
                </c:pt>
                <c:pt idx="4">
                  <c:v>17.7561</c:v>
                </c:pt>
                <c:pt idx="5">
                  <c:v>4.9653</c:v>
                </c:pt>
                <c:pt idx="6">
                  <c:v>55.231900000000003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4800512"/>
        <c:axId val="103113856"/>
      </c:barChart>
      <c:catAx>
        <c:axId val="948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Breast VOI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3113856"/>
        <c:crosses val="autoZero"/>
        <c:auto val="1"/>
        <c:lblAlgn val="ctr"/>
        <c:lblOffset val="100"/>
        <c:noMultiLvlLbl val="0"/>
      </c:catAx>
      <c:valAx>
        <c:axId val="103113856"/>
        <c:scaling>
          <c:orientation val="minMax"/>
          <c:max val="2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Deposited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/>
                  <a:t> (eV per photon)</a:t>
                </a:r>
                <a:endParaRPr lang="en-US" sz="1400" baseline="-2500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8005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Scatter Energy - 16.8 keV</a:t>
            </a:r>
          </a:p>
          <a:p>
            <a:pPr>
              <a:defRPr/>
            </a:pPr>
            <a:r>
              <a:rPr lang="en-US"/>
              <a:t>Full Field Beam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Graphs!$G$46:$G$52</c:f>
                <c:numCache>
                  <c:formatCode>General</c:formatCode>
                  <c:ptCount val="7"/>
                  <c:pt idx="0">
                    <c:v>3.2235400000000006E-4</c:v>
                  </c:pt>
                  <c:pt idx="1">
                    <c:v>1.5330000000000001E-4</c:v>
                  </c:pt>
                  <c:pt idx="2">
                    <c:v>2.0636E-4</c:v>
                  </c:pt>
                  <c:pt idx="3">
                    <c:v>1.48283E-4</c:v>
                  </c:pt>
                  <c:pt idx="4">
                    <c:v>1.6979600000000003E-4</c:v>
                  </c:pt>
                  <c:pt idx="5">
                    <c:v>1.92222E-4</c:v>
                  </c:pt>
                  <c:pt idx="6">
                    <c:v>1.53225E-4</c:v>
                  </c:pt>
                </c:numCache>
              </c:numRef>
            </c:plus>
            <c:minus>
              <c:numRef>
                <c:f>Graphs!$G$46:$G$52</c:f>
                <c:numCache>
                  <c:formatCode>General</c:formatCode>
                  <c:ptCount val="7"/>
                  <c:pt idx="0">
                    <c:v>3.2235400000000006E-4</c:v>
                  </c:pt>
                  <c:pt idx="1">
                    <c:v>1.5330000000000001E-4</c:v>
                  </c:pt>
                  <c:pt idx="2">
                    <c:v>2.0636E-4</c:v>
                  </c:pt>
                  <c:pt idx="3">
                    <c:v>1.48283E-4</c:v>
                  </c:pt>
                  <c:pt idx="4">
                    <c:v>1.6979600000000003E-4</c:v>
                  </c:pt>
                  <c:pt idx="5">
                    <c:v>1.92222E-4</c:v>
                  </c:pt>
                  <c:pt idx="6">
                    <c:v>1.53225E-4</c:v>
                  </c:pt>
                </c:numCache>
              </c:numRef>
            </c:minus>
          </c:errBars>
          <c:cat>
            <c:numRef>
              <c:f>Graphs!$A$35:$A$41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Graphs!$B$35:$B$41</c:f>
              <c:numCache>
                <c:formatCode>0.000</c:formatCode>
                <c:ptCount val="7"/>
                <c:pt idx="0">
                  <c:v>3.3694999999999999</c:v>
                </c:pt>
                <c:pt idx="1">
                  <c:v>0.74950000000000006</c:v>
                </c:pt>
                <c:pt idx="2">
                  <c:v>1.1019000000000001</c:v>
                </c:pt>
                <c:pt idx="3">
                  <c:v>0.74380000000000002</c:v>
                </c:pt>
                <c:pt idx="4">
                  <c:v>0.94350000000000001</c:v>
                </c:pt>
                <c:pt idx="5">
                  <c:v>1.0457000000000001</c:v>
                </c:pt>
                <c:pt idx="6">
                  <c:v>0.74950000000000006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Graphs!$H$46:$H$52</c:f>
                <c:numCache>
                  <c:formatCode>General</c:formatCode>
                  <c:ptCount val="7"/>
                  <c:pt idx="0">
                    <c:v>1.22186E-3</c:v>
                  </c:pt>
                  <c:pt idx="1">
                    <c:v>5.52628E-4</c:v>
                  </c:pt>
                  <c:pt idx="2">
                    <c:v>7.55253E-4</c:v>
                  </c:pt>
                  <c:pt idx="3">
                    <c:v>5.3040900000000002E-4</c:v>
                  </c:pt>
                  <c:pt idx="4">
                    <c:v>6.1524300000000002E-4</c:v>
                  </c:pt>
                  <c:pt idx="5">
                    <c:v>7.00042E-4</c:v>
                  </c:pt>
                  <c:pt idx="6">
                    <c:v>5.5218499999999996E-4</c:v>
                  </c:pt>
                </c:numCache>
              </c:numRef>
            </c:plus>
            <c:minus>
              <c:numRef>
                <c:f>Graphs!$H$46:$H$52</c:f>
                <c:numCache>
                  <c:formatCode>General</c:formatCode>
                  <c:ptCount val="7"/>
                  <c:pt idx="0">
                    <c:v>1.22186E-3</c:v>
                  </c:pt>
                  <c:pt idx="1">
                    <c:v>5.52628E-4</c:v>
                  </c:pt>
                  <c:pt idx="2">
                    <c:v>7.55253E-4</c:v>
                  </c:pt>
                  <c:pt idx="3">
                    <c:v>5.3040900000000002E-4</c:v>
                  </c:pt>
                  <c:pt idx="4">
                    <c:v>6.1524300000000002E-4</c:v>
                  </c:pt>
                  <c:pt idx="5">
                    <c:v>7.00042E-4</c:v>
                  </c:pt>
                  <c:pt idx="6">
                    <c:v>5.5218499999999996E-4</c:v>
                  </c:pt>
                </c:numCache>
              </c:numRef>
            </c:minus>
          </c:errBars>
          <c:cat>
            <c:numRef>
              <c:f>Graphs!$A$35:$A$41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Graphs!$C$35:$C$41</c:f>
              <c:numCache>
                <c:formatCode>0.000</c:formatCode>
                <c:ptCount val="7"/>
                <c:pt idx="0">
                  <c:v>3.3387600000000002</c:v>
                </c:pt>
                <c:pt idx="1">
                  <c:v>0.72380199999999995</c:v>
                </c:pt>
                <c:pt idx="2">
                  <c:v>1.06925</c:v>
                </c:pt>
                <c:pt idx="3">
                  <c:v>0.72314900000000004</c:v>
                </c:pt>
                <c:pt idx="4">
                  <c:v>0.92225100000000004</c:v>
                </c:pt>
                <c:pt idx="5">
                  <c:v>1.01709</c:v>
                </c:pt>
                <c:pt idx="6">
                  <c:v>0.72336900000000004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Graphs!$I$46:$I$52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Graphs!$I$46:$I$52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Graphs!$A$35:$A$41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Graphs!$D$35:$D$41</c:f>
              <c:numCache>
                <c:formatCode>0.000</c:formatCode>
                <c:ptCount val="7"/>
                <c:pt idx="0">
                  <c:v>3.3770699999999998</c:v>
                </c:pt>
                <c:pt idx="1">
                  <c:v>0.76479900000000001</c:v>
                </c:pt>
                <c:pt idx="2">
                  <c:v>1.11612</c:v>
                </c:pt>
                <c:pt idx="3">
                  <c:v>0.76149100000000003</c:v>
                </c:pt>
                <c:pt idx="4">
                  <c:v>0.96188799999999997</c:v>
                </c:pt>
                <c:pt idx="5">
                  <c:v>1.0668800000000001</c:v>
                </c:pt>
                <c:pt idx="6">
                  <c:v>0.76040300000000005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Graphs!$J$46:$J$52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Graphs!$J$46:$J$52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Graphs!$A$35:$A$41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Graphs!$E$35:$E$41</c:f>
              <c:numCache>
                <c:formatCode>0.000</c:formatCode>
                <c:ptCount val="7"/>
                <c:pt idx="0">
                  <c:v>3.3740000000000001</c:v>
                </c:pt>
                <c:pt idx="1">
                  <c:v>0.73350000000000004</c:v>
                </c:pt>
                <c:pt idx="2">
                  <c:v>1.0932999999999999</c:v>
                </c:pt>
                <c:pt idx="3">
                  <c:v>0.72919999999999996</c:v>
                </c:pt>
                <c:pt idx="4">
                  <c:v>0.94910000000000005</c:v>
                </c:pt>
                <c:pt idx="5">
                  <c:v>1.0336000000000001</c:v>
                </c:pt>
                <c:pt idx="6">
                  <c:v>0.74850000000000005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3519744"/>
        <c:axId val="103521664"/>
      </c:barChart>
      <c:catAx>
        <c:axId val="1035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3521664"/>
        <c:crosses val="autoZero"/>
        <c:auto val="1"/>
        <c:lblAlgn val="ctr"/>
        <c:lblOffset val="100"/>
        <c:noMultiLvlLbl val="0"/>
      </c:catAx>
      <c:valAx>
        <c:axId val="103521664"/>
        <c:scaling>
          <c:orientation val="minMax"/>
          <c:max val="1.2"/>
          <c:min val="0.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="1" i="0" baseline="0">
                    <a:effectLst/>
                  </a:rPr>
                  <a:t>Scatter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="1" i="0" baseline="0">
                    <a:effectLst/>
                  </a:rPr>
                  <a:t> (eV per photon)</a:t>
                </a:r>
                <a:endParaRPr lang="en-US" sz="1400" baseline="0">
                  <a:effectLst/>
                </a:endParaRP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3519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Compton Energy - 16.8 keV</a:t>
            </a:r>
          </a:p>
          <a:p>
            <a:pPr>
              <a:defRPr/>
            </a:pPr>
            <a:r>
              <a:rPr lang="en-US"/>
              <a:t>Full Field Beam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Graphs!$G$46:$G$52</c:f>
                <c:numCache>
                  <c:formatCode>General</c:formatCode>
                  <c:ptCount val="7"/>
                  <c:pt idx="0">
                    <c:v>3.2235400000000006E-4</c:v>
                  </c:pt>
                  <c:pt idx="1">
                    <c:v>1.5330000000000001E-4</c:v>
                  </c:pt>
                  <c:pt idx="2">
                    <c:v>2.0636E-4</c:v>
                  </c:pt>
                  <c:pt idx="3">
                    <c:v>1.48283E-4</c:v>
                  </c:pt>
                  <c:pt idx="4">
                    <c:v>1.6979600000000003E-4</c:v>
                  </c:pt>
                  <c:pt idx="5">
                    <c:v>1.92222E-4</c:v>
                  </c:pt>
                  <c:pt idx="6">
                    <c:v>1.53225E-4</c:v>
                  </c:pt>
                </c:numCache>
              </c:numRef>
            </c:plus>
            <c:minus>
              <c:numRef>
                <c:f>Graphs!$G$46:$G$52</c:f>
                <c:numCache>
                  <c:formatCode>General</c:formatCode>
                  <c:ptCount val="7"/>
                  <c:pt idx="0">
                    <c:v>3.2235400000000006E-4</c:v>
                  </c:pt>
                  <c:pt idx="1">
                    <c:v>1.5330000000000001E-4</c:v>
                  </c:pt>
                  <c:pt idx="2">
                    <c:v>2.0636E-4</c:v>
                  </c:pt>
                  <c:pt idx="3">
                    <c:v>1.48283E-4</c:v>
                  </c:pt>
                  <c:pt idx="4">
                    <c:v>1.6979600000000003E-4</c:v>
                  </c:pt>
                  <c:pt idx="5">
                    <c:v>1.92222E-4</c:v>
                  </c:pt>
                  <c:pt idx="6">
                    <c:v>1.53225E-4</c:v>
                  </c:pt>
                </c:numCache>
              </c:numRef>
            </c:minus>
          </c:errBars>
          <c:cat>
            <c:numRef>
              <c:f>Graphs!$A$46:$A$52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Graphs!$B$46:$B$52</c:f>
              <c:numCache>
                <c:formatCode>0.000</c:formatCode>
                <c:ptCount val="7"/>
                <c:pt idx="0">
                  <c:v>0.94810000000000005</c:v>
                </c:pt>
                <c:pt idx="1">
                  <c:v>0.2044</c:v>
                </c:pt>
                <c:pt idx="2">
                  <c:v>0.37519999999999998</c:v>
                </c:pt>
                <c:pt idx="3">
                  <c:v>0.18770000000000001</c:v>
                </c:pt>
                <c:pt idx="4">
                  <c:v>0.24970000000000001</c:v>
                </c:pt>
                <c:pt idx="5">
                  <c:v>0.32579999999999998</c:v>
                </c:pt>
                <c:pt idx="6">
                  <c:v>0.20430000000000001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Graphs!$H$46:$H$52</c:f>
                <c:numCache>
                  <c:formatCode>General</c:formatCode>
                  <c:ptCount val="7"/>
                  <c:pt idx="0">
                    <c:v>1.22186E-3</c:v>
                  </c:pt>
                  <c:pt idx="1">
                    <c:v>5.52628E-4</c:v>
                  </c:pt>
                  <c:pt idx="2">
                    <c:v>7.55253E-4</c:v>
                  </c:pt>
                  <c:pt idx="3">
                    <c:v>5.3040900000000002E-4</c:v>
                  </c:pt>
                  <c:pt idx="4">
                    <c:v>6.1524300000000002E-4</c:v>
                  </c:pt>
                  <c:pt idx="5">
                    <c:v>7.00042E-4</c:v>
                  </c:pt>
                  <c:pt idx="6">
                    <c:v>5.5218499999999996E-4</c:v>
                  </c:pt>
                </c:numCache>
              </c:numRef>
            </c:plus>
            <c:minus>
              <c:numRef>
                <c:f>Graphs!$H$46:$H$52</c:f>
                <c:numCache>
                  <c:formatCode>General</c:formatCode>
                  <c:ptCount val="7"/>
                  <c:pt idx="0">
                    <c:v>1.22186E-3</c:v>
                  </c:pt>
                  <c:pt idx="1">
                    <c:v>5.52628E-4</c:v>
                  </c:pt>
                  <c:pt idx="2">
                    <c:v>7.55253E-4</c:v>
                  </c:pt>
                  <c:pt idx="3">
                    <c:v>5.3040900000000002E-4</c:v>
                  </c:pt>
                  <c:pt idx="4">
                    <c:v>6.1524300000000002E-4</c:v>
                  </c:pt>
                  <c:pt idx="5">
                    <c:v>7.00042E-4</c:v>
                  </c:pt>
                  <c:pt idx="6">
                    <c:v>5.5218499999999996E-4</c:v>
                  </c:pt>
                </c:numCache>
              </c:numRef>
            </c:minus>
          </c:errBars>
          <c:cat>
            <c:numRef>
              <c:f>Graphs!$A$46:$A$52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Graphs!$C$46:$C$52</c:f>
              <c:numCache>
                <c:formatCode>0.000</c:formatCode>
                <c:ptCount val="7"/>
                <c:pt idx="0">
                  <c:v>0.89798599999999995</c:v>
                </c:pt>
                <c:pt idx="1">
                  <c:v>0.18451699999999999</c:v>
                </c:pt>
                <c:pt idx="2">
                  <c:v>0.34581800000000001</c:v>
                </c:pt>
                <c:pt idx="3">
                  <c:v>0.16957800000000001</c:v>
                </c:pt>
                <c:pt idx="4">
                  <c:v>0.228274</c:v>
                </c:pt>
                <c:pt idx="5">
                  <c:v>0.29675600000000002</c:v>
                </c:pt>
                <c:pt idx="6">
                  <c:v>0.184226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Graphs!$I$46:$I$52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Graphs!$I$46:$I$52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Graphs!$A$46:$A$52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Graphs!$D$46:$D$52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Graphs!$J$46:$J$52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Graphs!$J$46:$J$52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Graphs!$A$46:$A$52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Graphs!$E$46:$E$52</c:f>
              <c:numCache>
                <c:formatCode>0.000</c:formatCode>
                <c:ptCount val="7"/>
                <c:pt idx="0">
                  <c:v>0.98019999999999996</c:v>
                </c:pt>
                <c:pt idx="1">
                  <c:v>0.19650000000000001</c:v>
                </c:pt>
                <c:pt idx="2">
                  <c:v>0.3634</c:v>
                </c:pt>
                <c:pt idx="3">
                  <c:v>0.18099999999999999</c:v>
                </c:pt>
                <c:pt idx="4">
                  <c:v>0.2475</c:v>
                </c:pt>
                <c:pt idx="5">
                  <c:v>0.31259999999999999</c:v>
                </c:pt>
                <c:pt idx="6">
                  <c:v>0.2034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9980288"/>
        <c:axId val="121459840"/>
      </c:barChart>
      <c:catAx>
        <c:axId val="1099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459840"/>
        <c:crosses val="autoZero"/>
        <c:auto val="1"/>
        <c:lblAlgn val="ctr"/>
        <c:lblOffset val="100"/>
        <c:noMultiLvlLbl val="0"/>
      </c:catAx>
      <c:valAx>
        <c:axId val="1214598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Single Compton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9802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Rayleigh Energy - 16.8 keV</a:t>
            </a:r>
          </a:p>
          <a:p>
            <a:pPr>
              <a:defRPr/>
            </a:pPr>
            <a:r>
              <a:rPr lang="en-US"/>
              <a:t>Full Field Beam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Graphs!$G$57:$G$63</c:f>
                <c:numCache>
                  <c:formatCode>General</c:formatCode>
                  <c:ptCount val="7"/>
                  <c:pt idx="0">
                    <c:v>5.0275700000000005E-4</c:v>
                  </c:pt>
                  <c:pt idx="1">
                    <c:v>2.0358E-4</c:v>
                  </c:pt>
                  <c:pt idx="2">
                    <c:v>2.3044999999999999E-4</c:v>
                  </c:pt>
                  <c:pt idx="3">
                    <c:v>2.06596E-4</c:v>
                  </c:pt>
                  <c:pt idx="4">
                    <c:v>2.2547199999999997E-4</c:v>
                  </c:pt>
                  <c:pt idx="5">
                    <c:v>2.2853100000000002E-4</c:v>
                  </c:pt>
                  <c:pt idx="6">
                    <c:v>2.0381199999999999E-4</c:v>
                  </c:pt>
                </c:numCache>
              </c:numRef>
            </c:plus>
            <c:minus>
              <c:numRef>
                <c:f>Graphs!$G$57:$G$63</c:f>
                <c:numCache>
                  <c:formatCode>General</c:formatCode>
                  <c:ptCount val="7"/>
                  <c:pt idx="0">
                    <c:v>5.0275700000000005E-4</c:v>
                  </c:pt>
                  <c:pt idx="1">
                    <c:v>2.0358E-4</c:v>
                  </c:pt>
                  <c:pt idx="2">
                    <c:v>2.3044999999999999E-4</c:v>
                  </c:pt>
                  <c:pt idx="3">
                    <c:v>2.06596E-4</c:v>
                  </c:pt>
                  <c:pt idx="4">
                    <c:v>2.2547199999999997E-4</c:v>
                  </c:pt>
                  <c:pt idx="5">
                    <c:v>2.2853100000000002E-4</c:v>
                  </c:pt>
                  <c:pt idx="6">
                    <c:v>2.0381199999999999E-4</c:v>
                  </c:pt>
                </c:numCache>
              </c:numRef>
            </c:minus>
          </c:errBars>
          <c:cat>
            <c:numRef>
              <c:f>Graphs!$A$57:$A$63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Graphs!$B$57:$B$63</c:f>
              <c:numCache>
                <c:formatCode>0.000</c:formatCode>
                <c:ptCount val="7"/>
                <c:pt idx="0">
                  <c:v>2.1859000000000002</c:v>
                </c:pt>
                <c:pt idx="1">
                  <c:v>0.35099999999999998</c:v>
                </c:pt>
                <c:pt idx="2">
                  <c:v>0.46089999999999998</c:v>
                </c:pt>
                <c:pt idx="3">
                  <c:v>0.35620000000000002</c:v>
                </c:pt>
                <c:pt idx="4">
                  <c:v>0.43359999999999999</c:v>
                </c:pt>
                <c:pt idx="5">
                  <c:v>0.4481</c:v>
                </c:pt>
                <c:pt idx="6">
                  <c:v>0.35139999999999999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Graphs!$H$57:$H$63</c:f>
                <c:numCache>
                  <c:formatCode>General</c:formatCode>
                  <c:ptCount val="7"/>
                  <c:pt idx="0">
                    <c:v>1.92684E-3</c:v>
                  </c:pt>
                  <c:pt idx="1">
                    <c:v>7.7208699999999997E-4</c:v>
                  </c:pt>
                  <c:pt idx="2">
                    <c:v>8.8460700000000004E-4</c:v>
                  </c:pt>
                  <c:pt idx="3">
                    <c:v>7.80166E-4</c:v>
                  </c:pt>
                  <c:pt idx="4">
                    <c:v>8.5966500000000002E-4</c:v>
                  </c:pt>
                  <c:pt idx="5">
                    <c:v>8.7233099999999995E-4</c:v>
                  </c:pt>
                  <c:pt idx="6">
                    <c:v>7.7241699999999996E-4</c:v>
                  </c:pt>
                </c:numCache>
              </c:numRef>
            </c:plus>
            <c:minus>
              <c:numRef>
                <c:f>Graphs!$H$57:$H$63</c:f>
                <c:numCache>
                  <c:formatCode>General</c:formatCode>
                  <c:ptCount val="7"/>
                  <c:pt idx="0">
                    <c:v>1.92684E-3</c:v>
                  </c:pt>
                  <c:pt idx="1">
                    <c:v>7.7208699999999997E-4</c:v>
                  </c:pt>
                  <c:pt idx="2">
                    <c:v>8.8460700000000004E-4</c:v>
                  </c:pt>
                  <c:pt idx="3">
                    <c:v>7.80166E-4</c:v>
                  </c:pt>
                  <c:pt idx="4">
                    <c:v>8.5966500000000002E-4</c:v>
                  </c:pt>
                  <c:pt idx="5">
                    <c:v>8.7233099999999995E-4</c:v>
                  </c:pt>
                  <c:pt idx="6">
                    <c:v>7.7241699999999996E-4</c:v>
                  </c:pt>
                </c:numCache>
              </c:numRef>
            </c:minus>
          </c:errBars>
          <c:cat>
            <c:numRef>
              <c:f>Graphs!$A$57:$A$63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Graphs!$C$57:$C$63</c:f>
              <c:numCache>
                <c:formatCode>0.000</c:formatCode>
                <c:ptCount val="7"/>
                <c:pt idx="0">
                  <c:v>2.2103199999999998</c:v>
                </c:pt>
                <c:pt idx="1">
                  <c:v>0.35484599999999999</c:v>
                </c:pt>
                <c:pt idx="2">
                  <c:v>0.46582299999999999</c:v>
                </c:pt>
                <c:pt idx="3">
                  <c:v>0.36231799999999997</c:v>
                </c:pt>
                <c:pt idx="4">
                  <c:v>0.43992199999999998</c:v>
                </c:pt>
                <c:pt idx="5">
                  <c:v>0.45297999999999999</c:v>
                </c:pt>
                <c:pt idx="6">
                  <c:v>0.35515400000000003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Graphs!$I$57:$I$63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Graphs!$I$57:$I$63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Graphs!$A$57:$A$63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Graphs!$D$57:$D$63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Graphs!$J$57:$J$63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Graphs!$J$57:$J$63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Graphs!$A$57:$A$63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Graphs!$E$57:$E$63</c:f>
              <c:numCache>
                <c:formatCode>0.000</c:formatCode>
                <c:ptCount val="7"/>
                <c:pt idx="0">
                  <c:v>2.1724000000000001</c:v>
                </c:pt>
                <c:pt idx="1">
                  <c:v>0.35120000000000001</c:v>
                </c:pt>
                <c:pt idx="2">
                  <c:v>0.45960000000000001</c:v>
                </c:pt>
                <c:pt idx="3">
                  <c:v>0.34810000000000002</c:v>
                </c:pt>
                <c:pt idx="4">
                  <c:v>0.4365</c:v>
                </c:pt>
                <c:pt idx="5">
                  <c:v>0.44390000000000002</c:v>
                </c:pt>
                <c:pt idx="6">
                  <c:v>0.35370000000000001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3058816"/>
        <c:axId val="123595008"/>
      </c:barChart>
      <c:catAx>
        <c:axId val="12305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3595008"/>
        <c:crosses val="autoZero"/>
        <c:auto val="1"/>
        <c:lblAlgn val="ctr"/>
        <c:lblOffset val="100"/>
        <c:noMultiLvlLbl val="0"/>
      </c:catAx>
      <c:valAx>
        <c:axId val="1235950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Single Rayleigh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3058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Scatter Energy - 16.8 keV</a:t>
            </a:r>
          </a:p>
          <a:p>
            <a:pPr>
              <a:defRPr/>
            </a:pPr>
            <a:r>
              <a:rPr lang="en-US"/>
              <a:t>Full Field Beam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Graphs!$G$68:$G$74</c:f>
                <c:numCache>
                  <c:formatCode>General</c:formatCode>
                  <c:ptCount val="7"/>
                  <c:pt idx="0">
                    <c:v>1.6221899999999999E-4</c:v>
                  </c:pt>
                  <c:pt idx="1">
                    <c:v>1.4945699999999998E-4</c:v>
                  </c:pt>
                  <c:pt idx="2">
                    <c:v>1.7270499999999999E-4</c:v>
                  </c:pt>
                  <c:pt idx="3">
                    <c:v>1.5392299999999998E-4</c:v>
                  </c:pt>
                  <c:pt idx="4">
                    <c:v>1.74267E-4</c:v>
                  </c:pt>
                  <c:pt idx="5">
                    <c:v>1.7660499999999998E-4</c:v>
                  </c:pt>
                  <c:pt idx="6">
                    <c:v>1.4930299999999999E-4</c:v>
                  </c:pt>
                </c:numCache>
              </c:numRef>
            </c:plus>
            <c:minus>
              <c:numRef>
                <c:f>Graphs!$G$68:$G$74</c:f>
                <c:numCache>
                  <c:formatCode>General</c:formatCode>
                  <c:ptCount val="7"/>
                  <c:pt idx="0">
                    <c:v>1.6221899999999999E-4</c:v>
                  </c:pt>
                  <c:pt idx="1">
                    <c:v>1.4945699999999998E-4</c:v>
                  </c:pt>
                  <c:pt idx="2">
                    <c:v>1.7270499999999999E-4</c:v>
                  </c:pt>
                  <c:pt idx="3">
                    <c:v>1.5392299999999998E-4</c:v>
                  </c:pt>
                  <c:pt idx="4">
                    <c:v>1.74267E-4</c:v>
                  </c:pt>
                  <c:pt idx="5">
                    <c:v>1.7660499999999998E-4</c:v>
                  </c:pt>
                  <c:pt idx="6">
                    <c:v>1.4930299999999999E-4</c:v>
                  </c:pt>
                </c:numCache>
              </c:numRef>
            </c:minus>
          </c:errBars>
          <c:cat>
            <c:numRef>
              <c:f>Graphs!$A$68:$A$74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Graphs!$B$68:$B$74</c:f>
              <c:numCache>
                <c:formatCode>0.000</c:formatCode>
                <c:ptCount val="7"/>
                <c:pt idx="0">
                  <c:v>0.2351</c:v>
                </c:pt>
                <c:pt idx="1">
                  <c:v>0.19409999999999999</c:v>
                </c:pt>
                <c:pt idx="2">
                  <c:v>0.26569999999999999</c:v>
                </c:pt>
                <c:pt idx="3">
                  <c:v>0.19989999999999999</c:v>
                </c:pt>
                <c:pt idx="4">
                  <c:v>0.2601</c:v>
                </c:pt>
                <c:pt idx="5">
                  <c:v>0.2717</c:v>
                </c:pt>
                <c:pt idx="6">
                  <c:v>0.19389999999999999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Graphs!$H$68:$H$74</c:f>
                <c:numCache>
                  <c:formatCode>General</c:formatCode>
                  <c:ptCount val="7"/>
                  <c:pt idx="0">
                    <c:v>6.0940500000000004E-4</c:v>
                  </c:pt>
                  <c:pt idx="1">
                    <c:v>5.5102199999999997E-4</c:v>
                  </c:pt>
                  <c:pt idx="2">
                    <c:v>6.5070099999999995E-4</c:v>
                  </c:pt>
                  <c:pt idx="3">
                    <c:v>5.6124199999999999E-4</c:v>
                  </c:pt>
                  <c:pt idx="4">
                    <c:v>6.4678900000000004E-4</c:v>
                  </c:pt>
                  <c:pt idx="5">
                    <c:v>6.6313199999999998E-4</c:v>
                  </c:pt>
                  <c:pt idx="6">
                    <c:v>5.5038600000000004E-4</c:v>
                  </c:pt>
                </c:numCache>
              </c:numRef>
            </c:plus>
            <c:minus>
              <c:numRef>
                <c:f>Graphs!$H$68:$H$74</c:f>
                <c:numCache>
                  <c:formatCode>General</c:formatCode>
                  <c:ptCount val="7"/>
                  <c:pt idx="0">
                    <c:v>6.0940500000000004E-4</c:v>
                  </c:pt>
                  <c:pt idx="1">
                    <c:v>5.5102199999999997E-4</c:v>
                  </c:pt>
                  <c:pt idx="2">
                    <c:v>6.5070099999999995E-4</c:v>
                  </c:pt>
                  <c:pt idx="3">
                    <c:v>5.6124199999999999E-4</c:v>
                  </c:pt>
                  <c:pt idx="4">
                    <c:v>6.4678900000000004E-4</c:v>
                  </c:pt>
                  <c:pt idx="5">
                    <c:v>6.6313199999999998E-4</c:v>
                  </c:pt>
                  <c:pt idx="6">
                    <c:v>5.5038600000000004E-4</c:v>
                  </c:pt>
                </c:numCache>
              </c:numRef>
            </c:minus>
          </c:errBars>
          <c:cat>
            <c:numRef>
              <c:f>Graphs!$A$68:$A$74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Graphs!$C$68:$C$74</c:f>
              <c:numCache>
                <c:formatCode>0.000</c:formatCode>
                <c:ptCount val="7"/>
                <c:pt idx="0">
                  <c:v>0.230457</c:v>
                </c:pt>
                <c:pt idx="1">
                  <c:v>0.18443899999999999</c:v>
                </c:pt>
                <c:pt idx="2">
                  <c:v>0.257608</c:v>
                </c:pt>
                <c:pt idx="3">
                  <c:v>0.19125400000000001</c:v>
                </c:pt>
                <c:pt idx="4">
                  <c:v>0.254054</c:v>
                </c:pt>
                <c:pt idx="5">
                  <c:v>0.26735100000000001</c:v>
                </c:pt>
                <c:pt idx="6">
                  <c:v>0.18398900000000001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Graphs!$I$68:$I$74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Graphs!$I$68:$I$74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Graphs!$A$68:$A$74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Graphs!$D$68:$D$74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Graphs!$J$68:$J$74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Graphs!$J$68:$J$74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Graphs!$A$68:$A$74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Graphs!$E$68:$E$74</c:f>
              <c:numCache>
                <c:formatCode>0.000</c:formatCode>
                <c:ptCount val="7"/>
                <c:pt idx="0">
                  <c:v>0.22140000000000001</c:v>
                </c:pt>
                <c:pt idx="1">
                  <c:v>0.18579999999999999</c:v>
                </c:pt>
                <c:pt idx="2">
                  <c:v>0.27029999999999998</c:v>
                </c:pt>
                <c:pt idx="3">
                  <c:v>0.2001</c:v>
                </c:pt>
                <c:pt idx="4">
                  <c:v>0.2651</c:v>
                </c:pt>
                <c:pt idx="5">
                  <c:v>0.27710000000000001</c:v>
                </c:pt>
                <c:pt idx="6">
                  <c:v>0.19139999999999999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0823936"/>
        <c:axId val="30825856"/>
      </c:barChart>
      <c:catAx>
        <c:axId val="3082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25856"/>
        <c:crosses val="autoZero"/>
        <c:auto val="1"/>
        <c:lblAlgn val="ctr"/>
        <c:lblOffset val="100"/>
        <c:noMultiLvlLbl val="0"/>
      </c:catAx>
      <c:valAx>
        <c:axId val="30825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Multiple Scatter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23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Scatter Energy - 16.8 keV</a:t>
            </a:r>
          </a:p>
          <a:p>
            <a:pPr>
              <a:defRPr/>
            </a:pPr>
            <a:r>
              <a:rPr lang="en-US"/>
              <a:t>Pencil Beam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Graphs!$G$88:$G$94</c:f>
                <c:numCache>
                  <c:formatCode>General</c:formatCode>
                  <c:ptCount val="7"/>
                  <c:pt idx="0">
                    <c:v>2.6080800000000001E-4</c:v>
                  </c:pt>
                  <c:pt idx="1">
                    <c:v>9.9566999999999993E-4</c:v>
                  </c:pt>
                  <c:pt idx="2">
                    <c:v>5.2747999999999998E-4</c:v>
                  </c:pt>
                  <c:pt idx="3">
                    <c:v>1.4408400000000001E-3</c:v>
                  </c:pt>
                  <c:pt idx="4">
                    <c:v>2.4448E-3</c:v>
                  </c:pt>
                  <c:pt idx="5">
                    <c:v>9.9522E-4</c:v>
                  </c:pt>
                  <c:pt idx="6">
                    <c:v>2.6073600000000002E-4</c:v>
                  </c:pt>
                </c:numCache>
              </c:numRef>
            </c:plus>
            <c:minus>
              <c:numRef>
                <c:f>Graphs!$G$88:$G$94</c:f>
                <c:numCache>
                  <c:formatCode>General</c:formatCode>
                  <c:ptCount val="7"/>
                  <c:pt idx="0">
                    <c:v>2.6080800000000001E-4</c:v>
                  </c:pt>
                  <c:pt idx="1">
                    <c:v>9.9566999999999993E-4</c:v>
                  </c:pt>
                  <c:pt idx="2">
                    <c:v>5.2747999999999998E-4</c:v>
                  </c:pt>
                  <c:pt idx="3">
                    <c:v>1.4408400000000001E-3</c:v>
                  </c:pt>
                  <c:pt idx="4">
                    <c:v>2.4448E-3</c:v>
                  </c:pt>
                  <c:pt idx="5">
                    <c:v>9.9522E-4</c:v>
                  </c:pt>
                  <c:pt idx="6">
                    <c:v>2.6073600000000002E-4</c:v>
                  </c:pt>
                </c:numCache>
              </c:numRef>
            </c:minus>
          </c:errBars>
          <c:cat>
            <c:numRef>
              <c:f>Graphs!$A$88:$A$94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Graphs!$B$88:$B$94</c:f>
              <c:numCache>
                <c:formatCode>0.000</c:formatCode>
                <c:ptCount val="7"/>
                <c:pt idx="0">
                  <c:v>0.32601000000000002</c:v>
                </c:pt>
                <c:pt idx="1">
                  <c:v>3.3189000000000002</c:v>
                </c:pt>
                <c:pt idx="2">
                  <c:v>1.3187</c:v>
                </c:pt>
                <c:pt idx="3">
                  <c:v>7.2042000000000002</c:v>
                </c:pt>
                <c:pt idx="4">
                  <c:v>24.448</c:v>
                </c:pt>
                <c:pt idx="5">
                  <c:v>3.3174000000000001</c:v>
                </c:pt>
                <c:pt idx="6">
                  <c:v>0.32591999999999999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Graphs!$H$88:$H$94</c:f>
                <c:numCache>
                  <c:formatCode>General</c:formatCode>
                  <c:ptCount val="7"/>
                  <c:pt idx="0">
                    <c:v>7.3021499999999999E-4</c:v>
                  </c:pt>
                  <c:pt idx="1">
                    <c:v>2.3624200000000001E-3</c:v>
                  </c:pt>
                  <c:pt idx="2">
                    <c:v>1.4831299999999998E-3</c:v>
                  </c:pt>
                  <c:pt idx="3">
                    <c:v>3.4853499999999999E-3</c:v>
                  </c:pt>
                  <c:pt idx="4">
                    <c:v>6.4481399999999998E-3</c:v>
                  </c:pt>
                  <c:pt idx="5">
                    <c:v>2.36097E-3</c:v>
                  </c:pt>
                  <c:pt idx="6">
                    <c:v>7.315720000000001E-4</c:v>
                  </c:pt>
                </c:numCache>
              </c:numRef>
            </c:plus>
            <c:minus>
              <c:numRef>
                <c:f>Graphs!$H$88:$H$94</c:f>
                <c:numCache>
                  <c:formatCode>General</c:formatCode>
                  <c:ptCount val="7"/>
                  <c:pt idx="0">
                    <c:v>7.3021499999999999E-4</c:v>
                  </c:pt>
                  <c:pt idx="1">
                    <c:v>2.3624200000000001E-3</c:v>
                  </c:pt>
                  <c:pt idx="2">
                    <c:v>1.4831299999999998E-3</c:v>
                  </c:pt>
                  <c:pt idx="3">
                    <c:v>3.4853499999999999E-3</c:v>
                  </c:pt>
                  <c:pt idx="4">
                    <c:v>6.4481399999999998E-3</c:v>
                  </c:pt>
                  <c:pt idx="5">
                    <c:v>2.36097E-3</c:v>
                  </c:pt>
                  <c:pt idx="6">
                    <c:v>7.315720000000001E-4</c:v>
                  </c:pt>
                </c:numCache>
              </c:numRef>
            </c:minus>
          </c:errBars>
          <c:cat>
            <c:numRef>
              <c:f>Graphs!$A$88:$A$94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Graphs!$C$88:$C$94</c:f>
              <c:numCache>
                <c:formatCode>0.000</c:formatCode>
                <c:ptCount val="7"/>
                <c:pt idx="0">
                  <c:v>0.322772</c:v>
                </c:pt>
                <c:pt idx="1">
                  <c:v>3.3569800000000001</c:v>
                </c:pt>
                <c:pt idx="2">
                  <c:v>1.32772</c:v>
                </c:pt>
                <c:pt idx="3">
                  <c:v>7.2891700000000004</c:v>
                </c:pt>
                <c:pt idx="4">
                  <c:v>24.8596</c:v>
                </c:pt>
                <c:pt idx="5">
                  <c:v>3.3529</c:v>
                </c:pt>
                <c:pt idx="6">
                  <c:v>0.32398500000000002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Graphs!$I$88:$I$94</c:f>
                <c:numCache>
                  <c:formatCode>General</c:formatCode>
                  <c:ptCount val="7"/>
                  <c:pt idx="0">
                    <c:v>3.3191829000000003E-3</c:v>
                  </c:pt>
                  <c:pt idx="1">
                    <c:v>1.0618181999999999E-2</c:v>
                  </c:pt>
                  <c:pt idx="2">
                    <c:v>6.6852999999999999E-3</c:v>
                  </c:pt>
                  <c:pt idx="3">
                    <c:v>1.5465974999999998E-2</c:v>
                  </c:pt>
                  <c:pt idx="4">
                    <c:v>2.9740079999999999E-2</c:v>
                  </c:pt>
                  <c:pt idx="5">
                    <c:v>1.0553732999999999E-2</c:v>
                  </c:pt>
                  <c:pt idx="6">
                    <c:v>3.3151932000000002E-3</c:v>
                  </c:pt>
                </c:numCache>
              </c:numRef>
            </c:plus>
            <c:minus>
              <c:numRef>
                <c:f>Graphs!$I$88:$I$94</c:f>
                <c:numCache>
                  <c:formatCode>General</c:formatCode>
                  <c:ptCount val="7"/>
                  <c:pt idx="0">
                    <c:v>3.3191829000000003E-3</c:v>
                  </c:pt>
                  <c:pt idx="1">
                    <c:v>1.0618181999999999E-2</c:v>
                  </c:pt>
                  <c:pt idx="2">
                    <c:v>6.6852999999999999E-3</c:v>
                  </c:pt>
                  <c:pt idx="3">
                    <c:v>1.5465974999999998E-2</c:v>
                  </c:pt>
                  <c:pt idx="4">
                    <c:v>2.9740079999999999E-2</c:v>
                  </c:pt>
                  <c:pt idx="5">
                    <c:v>1.0553732999999999E-2</c:v>
                  </c:pt>
                  <c:pt idx="6">
                    <c:v>3.3151932000000002E-3</c:v>
                  </c:pt>
                </c:numCache>
              </c:numRef>
            </c:minus>
          </c:errBars>
          <c:cat>
            <c:numRef>
              <c:f>Graphs!$A$88:$A$94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Graphs!$D$88:$D$94</c:f>
              <c:numCache>
                <c:formatCode>0.000</c:formatCode>
                <c:ptCount val="7"/>
                <c:pt idx="0">
                  <c:v>0.33527099999999999</c:v>
                </c:pt>
                <c:pt idx="1">
                  <c:v>3.4252199999999999</c:v>
                </c:pt>
                <c:pt idx="2">
                  <c:v>1.3370599999999999</c:v>
                </c:pt>
                <c:pt idx="3">
                  <c:v>7.3647499999999999</c:v>
                </c:pt>
                <c:pt idx="4">
                  <c:v>24.7834</c:v>
                </c:pt>
                <c:pt idx="5">
                  <c:v>3.4044300000000001</c:v>
                </c:pt>
                <c:pt idx="6">
                  <c:v>0.334868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Graphs!$J$88:$J$94</c:f>
                <c:numCache>
                  <c:formatCode>General</c:formatCode>
                  <c:ptCount val="7"/>
                  <c:pt idx="0">
                    <c:v>9.5850000000000015E-3</c:v>
                  </c:pt>
                  <c:pt idx="1">
                    <c:v>3.0300050000000002E-2</c:v>
                  </c:pt>
                  <c:pt idx="2">
                    <c:v>1.9184879999999998E-2</c:v>
                  </c:pt>
                  <c:pt idx="3">
                    <c:v>4.46562E-2</c:v>
                  </c:pt>
                  <c:pt idx="4">
                    <c:v>0</c:v>
                  </c:pt>
                  <c:pt idx="5">
                    <c:v>3.012592E-2</c:v>
                  </c:pt>
                  <c:pt idx="6">
                    <c:v>9.5768099999999998E-3</c:v>
                  </c:pt>
                </c:numCache>
              </c:numRef>
            </c:plus>
            <c:minus>
              <c:numRef>
                <c:f>Graphs!$J$88:$J$94</c:f>
                <c:numCache>
                  <c:formatCode>General</c:formatCode>
                  <c:ptCount val="7"/>
                  <c:pt idx="0">
                    <c:v>9.5850000000000015E-3</c:v>
                  </c:pt>
                  <c:pt idx="1">
                    <c:v>3.0300050000000002E-2</c:v>
                  </c:pt>
                  <c:pt idx="2">
                    <c:v>1.9184879999999998E-2</c:v>
                  </c:pt>
                  <c:pt idx="3">
                    <c:v>4.46562E-2</c:v>
                  </c:pt>
                  <c:pt idx="4">
                    <c:v>0</c:v>
                  </c:pt>
                  <c:pt idx="5">
                    <c:v>3.012592E-2</c:v>
                  </c:pt>
                  <c:pt idx="6">
                    <c:v>9.5768099999999998E-3</c:v>
                  </c:pt>
                </c:numCache>
              </c:numRef>
            </c:minus>
          </c:errBars>
          <c:cat>
            <c:numRef>
              <c:f>Graphs!$A$88:$A$94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Graphs!$E$88:$E$94</c:f>
              <c:numCache>
                <c:formatCode>0.000</c:formatCode>
                <c:ptCount val="7"/>
                <c:pt idx="0">
                  <c:v>0.33750000000000002</c:v>
                </c:pt>
                <c:pt idx="1">
                  <c:v>3.4045000000000001</c:v>
                </c:pt>
                <c:pt idx="2">
                  <c:v>1.3415999999999999</c:v>
                </c:pt>
                <c:pt idx="3">
                  <c:v>7.4427000000000003</c:v>
                </c:pt>
                <c:pt idx="4">
                  <c:v>25.331600000000002</c:v>
                </c:pt>
                <c:pt idx="5">
                  <c:v>3.4234</c:v>
                </c:pt>
                <c:pt idx="6">
                  <c:v>0.3291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0855168"/>
        <c:axId val="30857088"/>
      </c:barChart>
      <c:catAx>
        <c:axId val="308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57088"/>
        <c:crosses val="autoZero"/>
        <c:auto val="1"/>
        <c:lblAlgn val="ctr"/>
        <c:lblOffset val="100"/>
        <c:noMultiLvlLbl val="0"/>
      </c:catAx>
      <c:valAx>
        <c:axId val="30857088"/>
        <c:scaling>
          <c:orientation val="minMax"/>
          <c:max val="1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="1" i="0" baseline="0">
                    <a:effectLst/>
                  </a:rPr>
                  <a:t>Scatter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="1" i="0" baseline="0">
                    <a:effectLst/>
                  </a:rPr>
                  <a:t> (eV per photon)</a:t>
                </a:r>
                <a:endParaRPr lang="en-US" sz="1400" baseline="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551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Compton Energy - 16.8 keV</a:t>
            </a:r>
          </a:p>
          <a:p>
            <a:pPr>
              <a:defRPr/>
            </a:pPr>
            <a:r>
              <a:rPr lang="en-US"/>
              <a:t>Pencil Beam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Graphs!$G$99:$G$105</c:f>
                <c:numCache>
                  <c:formatCode>General</c:formatCode>
                  <c:ptCount val="7"/>
                  <c:pt idx="0">
                    <c:v>1.50192E-4</c:v>
                  </c:pt>
                  <c:pt idx="1">
                    <c:v>5.1654999999999995E-4</c:v>
                  </c:pt>
                  <c:pt idx="2">
                    <c:v>3.1236799999999999E-4</c:v>
                  </c:pt>
                  <c:pt idx="3">
                    <c:v>5.8328999999999987E-4</c:v>
                  </c:pt>
                  <c:pt idx="4">
                    <c:v>8.1083999999999985E-4</c:v>
                  </c:pt>
                  <c:pt idx="5">
                    <c:v>5.1604999999999999E-4</c:v>
                  </c:pt>
                  <c:pt idx="6">
                    <c:v>1.50388E-4</c:v>
                  </c:pt>
                </c:numCache>
              </c:numRef>
            </c:plus>
            <c:minus>
              <c:numRef>
                <c:f>Graphs!$G$99:$G$105</c:f>
                <c:numCache>
                  <c:formatCode>General</c:formatCode>
                  <c:ptCount val="7"/>
                  <c:pt idx="0">
                    <c:v>1.50192E-4</c:v>
                  </c:pt>
                  <c:pt idx="1">
                    <c:v>5.1654999999999995E-4</c:v>
                  </c:pt>
                  <c:pt idx="2">
                    <c:v>3.1236799999999999E-4</c:v>
                  </c:pt>
                  <c:pt idx="3">
                    <c:v>5.8328999999999987E-4</c:v>
                  </c:pt>
                  <c:pt idx="4">
                    <c:v>8.1083999999999985E-4</c:v>
                  </c:pt>
                  <c:pt idx="5">
                    <c:v>5.1604999999999999E-4</c:v>
                  </c:pt>
                  <c:pt idx="6">
                    <c:v>1.50388E-4</c:v>
                  </c:pt>
                </c:numCache>
              </c:numRef>
            </c:minus>
          </c:errBars>
          <c:cat>
            <c:numRef>
              <c:f>Graphs!$A$99:$A$105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Graphs!$B$99:$B$105</c:f>
              <c:numCache>
                <c:formatCode>0.000</c:formatCode>
                <c:ptCount val="7"/>
                <c:pt idx="0">
                  <c:v>0.10728</c:v>
                </c:pt>
                <c:pt idx="1">
                  <c:v>1.0330999999999999</c:v>
                </c:pt>
                <c:pt idx="2">
                  <c:v>0.44624000000000003</c:v>
                </c:pt>
                <c:pt idx="3">
                  <c:v>1.9442999999999999</c:v>
                </c:pt>
                <c:pt idx="4">
                  <c:v>2.7027999999999999</c:v>
                </c:pt>
                <c:pt idx="5">
                  <c:v>1.0321</c:v>
                </c:pt>
                <c:pt idx="6">
                  <c:v>0.10742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Graphs!$H$99:$H$105</c:f>
                <c:numCache>
                  <c:formatCode>General</c:formatCode>
                  <c:ptCount val="7"/>
                  <c:pt idx="0">
                    <c:v>4.1819699999999998E-4</c:v>
                  </c:pt>
                  <c:pt idx="1">
                    <c:v>1.3121299999999999E-3</c:v>
                  </c:pt>
                  <c:pt idx="2">
                    <c:v>8.6018300000000004E-4</c:v>
                  </c:pt>
                  <c:pt idx="3">
                    <c:v>1.7936899999999999E-3</c:v>
                  </c:pt>
                  <c:pt idx="4">
                    <c:v>2.0867199999999998E-3</c:v>
                  </c:pt>
                  <c:pt idx="5">
                    <c:v>1.3105E-3</c:v>
                  </c:pt>
                  <c:pt idx="6">
                    <c:v>4.1861200000000001E-4</c:v>
                  </c:pt>
                </c:numCache>
              </c:numRef>
            </c:plus>
            <c:minus>
              <c:numRef>
                <c:f>Graphs!$H$99:$H$105</c:f>
                <c:numCache>
                  <c:formatCode>General</c:formatCode>
                  <c:ptCount val="7"/>
                  <c:pt idx="0">
                    <c:v>4.1819699999999998E-4</c:v>
                  </c:pt>
                  <c:pt idx="1">
                    <c:v>1.3121299999999999E-3</c:v>
                  </c:pt>
                  <c:pt idx="2">
                    <c:v>8.6018300000000004E-4</c:v>
                  </c:pt>
                  <c:pt idx="3">
                    <c:v>1.7936899999999999E-3</c:v>
                  </c:pt>
                  <c:pt idx="4">
                    <c:v>2.0867199999999998E-3</c:v>
                  </c:pt>
                  <c:pt idx="5">
                    <c:v>1.3105E-3</c:v>
                  </c:pt>
                  <c:pt idx="6">
                    <c:v>4.1861200000000001E-4</c:v>
                  </c:pt>
                </c:numCache>
              </c:numRef>
            </c:minus>
          </c:errBars>
          <c:cat>
            <c:numRef>
              <c:f>Graphs!$A$99:$A$105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Graphs!$C$99:$C$105</c:f>
              <c:numCache>
                <c:formatCode>0.000</c:formatCode>
                <c:ptCount val="7"/>
                <c:pt idx="0">
                  <c:v>0.10587000000000001</c:v>
                </c:pt>
                <c:pt idx="1">
                  <c:v>1.03569</c:v>
                </c:pt>
                <c:pt idx="2">
                  <c:v>0.44643100000000002</c:v>
                </c:pt>
                <c:pt idx="3">
                  <c:v>1.9315899999999999</c:v>
                </c:pt>
                <c:pt idx="4">
                  <c:v>2.6024500000000002</c:v>
                </c:pt>
                <c:pt idx="5">
                  <c:v>1.03311</c:v>
                </c:pt>
                <c:pt idx="6">
                  <c:v>0.106089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Graphs!$I$99:$I$105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Graphs!$I$99:$I$105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Graphs!$A$99:$A$105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Graphs!$D$99:$D$105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Graphs!$J$99:$J$105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Graphs!$J$99:$J$105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Graphs!$A$99:$A$105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Graphs!$E$99:$E$105</c:f>
              <c:numCache>
                <c:formatCode>0.000</c:formatCode>
                <c:ptCount val="7"/>
                <c:pt idx="0">
                  <c:v>0.10879999999999999</c:v>
                </c:pt>
                <c:pt idx="1">
                  <c:v>1.0652999999999999</c:v>
                </c:pt>
                <c:pt idx="2">
                  <c:v>0.45879999999999999</c:v>
                </c:pt>
                <c:pt idx="3">
                  <c:v>2.0647000000000002</c:v>
                </c:pt>
                <c:pt idx="4">
                  <c:v>3.278</c:v>
                </c:pt>
                <c:pt idx="5">
                  <c:v>1.0781000000000001</c:v>
                </c:pt>
                <c:pt idx="6">
                  <c:v>0.1074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0890240"/>
        <c:axId val="30904704"/>
      </c:barChart>
      <c:catAx>
        <c:axId val="3089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904704"/>
        <c:crosses val="autoZero"/>
        <c:auto val="1"/>
        <c:lblAlgn val="ctr"/>
        <c:lblOffset val="100"/>
        <c:noMultiLvlLbl val="0"/>
      </c:catAx>
      <c:valAx>
        <c:axId val="309047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Single Compton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90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5600</xdr:colOff>
      <xdr:row>1</xdr:row>
      <xdr:rowOff>6722</xdr:rowOff>
    </xdr:from>
    <xdr:to>
      <xdr:col>14</xdr:col>
      <xdr:colOff>605115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1075764</xdr:colOff>
      <xdr:row>25</xdr:row>
      <xdr:rowOff>11206</xdr:rowOff>
    </xdr:from>
    <xdr:to>
      <xdr:col>14</xdr:col>
      <xdr:colOff>599514</xdr:colOff>
      <xdr:row>48</xdr:row>
      <xdr:rowOff>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25</xdr:col>
      <xdr:colOff>465044</xdr:colOff>
      <xdr:row>23</xdr:row>
      <xdr:rowOff>183777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25</xdr:col>
      <xdr:colOff>465044</xdr:colOff>
      <xdr:row>47</xdr:row>
      <xdr:rowOff>183777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49</xdr:row>
      <xdr:rowOff>11205</xdr:rowOff>
    </xdr:from>
    <xdr:to>
      <xdr:col>14</xdr:col>
      <xdr:colOff>599515</xdr:colOff>
      <xdr:row>72</xdr:row>
      <xdr:rowOff>4482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11207</xdr:colOff>
      <xdr:row>49</xdr:row>
      <xdr:rowOff>11206</xdr:rowOff>
    </xdr:from>
    <xdr:to>
      <xdr:col>25</xdr:col>
      <xdr:colOff>476251</xdr:colOff>
      <xdr:row>72</xdr:row>
      <xdr:rowOff>4483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11205</xdr:colOff>
      <xdr:row>48</xdr:row>
      <xdr:rowOff>190499</xdr:rowOff>
    </xdr:from>
    <xdr:to>
      <xdr:col>36</xdr:col>
      <xdr:colOff>476249</xdr:colOff>
      <xdr:row>71</xdr:row>
      <xdr:rowOff>183776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77</xdr:row>
      <xdr:rowOff>0</xdr:rowOff>
    </xdr:from>
    <xdr:to>
      <xdr:col>25</xdr:col>
      <xdr:colOff>465044</xdr:colOff>
      <xdr:row>99</xdr:row>
      <xdr:rowOff>183777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101</xdr:row>
      <xdr:rowOff>11207</xdr:rowOff>
    </xdr:from>
    <xdr:to>
      <xdr:col>14</xdr:col>
      <xdr:colOff>599515</xdr:colOff>
      <xdr:row>124</xdr:row>
      <xdr:rowOff>4484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</xdr:colOff>
      <xdr:row>101</xdr:row>
      <xdr:rowOff>11207</xdr:rowOff>
    </xdr:from>
    <xdr:to>
      <xdr:col>25</xdr:col>
      <xdr:colOff>465045</xdr:colOff>
      <xdr:row>124</xdr:row>
      <xdr:rowOff>4484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605116</xdr:colOff>
      <xdr:row>101</xdr:row>
      <xdr:rowOff>0</xdr:rowOff>
    </xdr:from>
    <xdr:to>
      <xdr:col>36</xdr:col>
      <xdr:colOff>465043</xdr:colOff>
      <xdr:row>123</xdr:row>
      <xdr:rowOff>183777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1064559</xdr:colOff>
      <xdr:row>77</xdr:row>
      <xdr:rowOff>11206</xdr:rowOff>
    </xdr:from>
    <xdr:to>
      <xdr:col>14</xdr:col>
      <xdr:colOff>588309</xdr:colOff>
      <xdr:row>100</xdr:row>
      <xdr:rowOff>4483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0.18489</cdr:x>
      <cdr:y>0.87483</cdr:y>
    </cdr:from>
    <cdr:to>
      <cdr:x>0.4503</cdr:x>
      <cdr:y>0.93118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28" y="3827186"/>
          <a:ext cx="1568866" cy="246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16.8 keV</a:t>
          </a:r>
        </a:p>
      </cdr:txBody>
    </cdr:sp>
  </cdr:relSizeAnchor>
  <cdr:relSizeAnchor xmlns:cdr="http://schemas.openxmlformats.org/drawingml/2006/chartDrawing">
    <cdr:from>
      <cdr:x>0.53188</cdr:x>
      <cdr:y>0.87483</cdr:y>
    </cdr:from>
    <cdr:to>
      <cdr:x>0.79728</cdr:x>
      <cdr:y>0.93118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44022" y="3827186"/>
          <a:ext cx="1568807" cy="246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Mo/Mo 30 kVp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0.19248</cdr:x>
      <cdr:y>0.8569</cdr:y>
    </cdr:from>
    <cdr:to>
      <cdr:x>0.45788</cdr:x>
      <cdr:y>0.91325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7770" y="3748741"/>
          <a:ext cx="1568823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16.8 keV</a:t>
          </a:r>
        </a:p>
      </cdr:txBody>
    </cdr:sp>
  </cdr:relSizeAnchor>
  <cdr:relSizeAnchor xmlns:cdr="http://schemas.openxmlformats.org/drawingml/2006/chartDrawing">
    <cdr:from>
      <cdr:x>0.53946</cdr:x>
      <cdr:y>0.8569</cdr:y>
    </cdr:from>
    <cdr:to>
      <cdr:x>0.80487</cdr:x>
      <cdr:y>0.91325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88818" y="3748741"/>
          <a:ext cx="1568823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Mo/Mo 30 kVp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abSelected="1" zoomScale="85" zoomScaleNormal="85" workbookViewId="0"/>
  </sheetViews>
  <sheetFormatPr defaultRowHeight="15" x14ac:dyDescent="0.25"/>
  <cols>
    <col min="1" max="1" width="15.7109375" bestFit="1" customWidth="1"/>
    <col min="2" max="5" width="14.28515625" customWidth="1"/>
    <col min="6" max="6" width="16.140625" bestFit="1" customWidth="1"/>
    <col min="7" max="7" width="16.140625" customWidth="1"/>
  </cols>
  <sheetData>
    <row r="1" spans="1:10" x14ac:dyDescent="0.25">
      <c r="A1" s="1" t="s">
        <v>38</v>
      </c>
    </row>
    <row r="2" spans="1:10" x14ac:dyDescent="0.25">
      <c r="A2" s="1"/>
    </row>
    <row r="3" spans="1:10" x14ac:dyDescent="0.25">
      <c r="A3" s="1" t="s">
        <v>23</v>
      </c>
    </row>
    <row r="4" spans="1:10" x14ac:dyDescent="0.25">
      <c r="A4" s="1"/>
      <c r="G4" s="1" t="s">
        <v>33</v>
      </c>
    </row>
    <row r="5" spans="1:10" x14ac:dyDescent="0.25">
      <c r="A5" s="20" t="s">
        <v>32</v>
      </c>
      <c r="B5" s="21" t="s">
        <v>24</v>
      </c>
      <c r="C5" s="21" t="s">
        <v>25</v>
      </c>
      <c r="D5" s="21" t="s">
        <v>26</v>
      </c>
      <c r="E5" s="21" t="s">
        <v>27</v>
      </c>
      <c r="G5" s="21" t="s">
        <v>24</v>
      </c>
      <c r="H5" s="21" t="s">
        <v>25</v>
      </c>
      <c r="I5" s="21" t="s">
        <v>26</v>
      </c>
      <c r="J5" s="21" t="s">
        <v>27</v>
      </c>
    </row>
    <row r="6" spans="1:10" x14ac:dyDescent="0.25">
      <c r="A6" s="1" t="s">
        <v>28</v>
      </c>
      <c r="B6" s="22">
        <f>EGSnrc!D11</f>
        <v>4698.5</v>
      </c>
      <c r="C6" s="22">
        <f>Geant4!D11</f>
        <v>4700.46</v>
      </c>
      <c r="D6" s="22">
        <f>MCNP!D11</f>
        <v>4699.34</v>
      </c>
      <c r="E6" s="22">
        <f>Penelope!D11</f>
        <v>4691.03</v>
      </c>
      <c r="G6" s="3">
        <f>EGSnrc!$D$11*EGSnrc!$E$11</f>
        <v>9.3970000000000012E-2</v>
      </c>
      <c r="H6" s="3">
        <f>Geant4!$D$11*Geant4!$E$11</f>
        <v>7.5209499999999999E-2</v>
      </c>
      <c r="I6" s="3">
        <f>MCNP!$D$11*MCNP!$E$11</f>
        <v>0.46993400000000002</v>
      </c>
      <c r="J6" s="3">
        <f>Penelope!$D$11*Penelope!$E$11</f>
        <v>0.23924252999999998</v>
      </c>
    </row>
    <row r="7" spans="1:10" x14ac:dyDescent="0.25">
      <c r="A7" s="1" t="s">
        <v>29</v>
      </c>
      <c r="B7" s="22">
        <f>EGSnrc!F11</f>
        <v>4573</v>
      </c>
      <c r="C7" s="22">
        <f>Geant4!F11</f>
        <v>4588.2299999999996</v>
      </c>
      <c r="D7" s="22">
        <f>MCNP!F11</f>
        <v>4584.5</v>
      </c>
      <c r="E7" s="22">
        <f>Penelope!F11</f>
        <v>4565.24</v>
      </c>
      <c r="G7" s="3">
        <f>EGSnrc!$F$11*EGSnrc!$G$11</f>
        <v>9.1460000000000014E-2</v>
      </c>
      <c r="H7" s="3">
        <f>Geant4!$F$11*Geant4!$G$11</f>
        <v>7.4648900000000004E-2</v>
      </c>
      <c r="I7" s="3">
        <f>MCNP!$F$11*MCNP!$G$11</f>
        <v>1.3753499999999999</v>
      </c>
      <c r="J7" s="3">
        <f>Penelope!$F$11*Penelope!$G$11</f>
        <v>0.23282723999999999</v>
      </c>
    </row>
    <row r="8" spans="1:10" x14ac:dyDescent="0.25">
      <c r="A8" s="1" t="s">
        <v>28</v>
      </c>
      <c r="B8" s="22">
        <f>EGSnrc!J11</f>
        <v>4295</v>
      </c>
      <c r="C8" s="22">
        <f>Geant4!J11</f>
        <v>4296.79</v>
      </c>
      <c r="D8" s="22">
        <f>MCNP!J11</f>
        <v>4294.59</v>
      </c>
      <c r="E8" s="22">
        <f>Penelope!J11</f>
        <v>4287.3500000000004</v>
      </c>
      <c r="G8" s="3">
        <f>EGSnrc!$J$11*EGSnrc!$K$11</f>
        <v>8.5900000000000004E-2</v>
      </c>
      <c r="H8" s="3">
        <f>Geant4!$J$11*Geant4!$K$11</f>
        <v>7.4766799999999994E-2</v>
      </c>
      <c r="I8" s="3">
        <f>MCNP!$J$11*MCNP!$K$11</f>
        <v>0.42945900000000004</v>
      </c>
      <c r="J8" s="3">
        <f>Penelope!$J$11*Penelope!$K$11</f>
        <v>0.21865485000000001</v>
      </c>
    </row>
    <row r="9" spans="1:10" x14ac:dyDescent="0.25">
      <c r="A9" s="1" t="s">
        <v>29</v>
      </c>
      <c r="B9" s="22">
        <f>EGSnrc!L11</f>
        <v>4184.7</v>
      </c>
      <c r="C9" s="22">
        <f>Geant4!L11</f>
        <v>4198.18</v>
      </c>
      <c r="D9" s="22">
        <f>MCNP!L11</f>
        <v>4195.93</v>
      </c>
      <c r="E9" s="22">
        <f>Penelope!L11</f>
        <v>4176.5200000000004</v>
      </c>
      <c r="G9" s="3">
        <f>EGSnrc!$L$11*EGSnrc!$M$11</f>
        <v>8.3694000000000005E-2</v>
      </c>
      <c r="H9" s="3">
        <f>Geant4!$L$11*Geant4!$M$11</f>
        <v>7.4253299999999994E-2</v>
      </c>
      <c r="I9" s="3">
        <f>MCNP!$L$11*MCNP!$M$11</f>
        <v>0.41959300000000005</v>
      </c>
      <c r="J9" s="3">
        <f>Penelope!$L$11*Penelope!$M$11</f>
        <v>0.21300252000000003</v>
      </c>
    </row>
    <row r="10" spans="1:10" x14ac:dyDescent="0.25">
      <c r="A10" s="1"/>
      <c r="B10" s="3"/>
      <c r="C10" s="3"/>
      <c r="D10" s="3"/>
      <c r="E10" s="3"/>
    </row>
    <row r="11" spans="1:10" x14ac:dyDescent="0.25">
      <c r="A11" s="1" t="s">
        <v>28</v>
      </c>
      <c r="B11" s="3"/>
      <c r="C11" s="3"/>
      <c r="D11" s="3"/>
      <c r="E11" s="3"/>
    </row>
    <row r="12" spans="1:10" ht="15" customHeight="1" x14ac:dyDescent="0.25">
      <c r="A12" s="20" t="s">
        <v>14</v>
      </c>
      <c r="B12" s="10" t="s">
        <v>24</v>
      </c>
      <c r="C12" s="10" t="s">
        <v>25</v>
      </c>
      <c r="D12" s="10" t="s">
        <v>26</v>
      </c>
      <c r="E12" s="10" t="s">
        <v>27</v>
      </c>
      <c r="G12" s="21" t="s">
        <v>24</v>
      </c>
      <c r="H12" s="21" t="s">
        <v>25</v>
      </c>
      <c r="I12" s="21" t="s">
        <v>26</v>
      </c>
      <c r="J12" s="21" t="s">
        <v>27</v>
      </c>
    </row>
    <row r="13" spans="1:10" x14ac:dyDescent="0.25">
      <c r="A13" s="21">
        <v>1</v>
      </c>
      <c r="B13" s="22">
        <f>EGSnrc!D22</f>
        <v>17.72813</v>
      </c>
      <c r="C13" s="22">
        <f>Geant4!D22</f>
        <v>17.782399999999999</v>
      </c>
      <c r="D13" s="22">
        <f>MCNP!D22</f>
        <v>17.793700000000001</v>
      </c>
      <c r="E13" s="22">
        <f>Penelope!D22</f>
        <v>17.462</v>
      </c>
      <c r="G13" s="3">
        <f>EGSnrc!$D22*EGSnrc!$E22</f>
        <v>5.47910904219E-3</v>
      </c>
      <c r="H13" s="3">
        <f>Geant4!$D22*Geant4!$E22</f>
        <v>5.4302100000000004E-3</v>
      </c>
      <c r="I13" s="3">
        <f>MCNP!$D22*MCNP!$E22</f>
        <v>2.135244E-2</v>
      </c>
      <c r="J13" s="3">
        <f>Penelope!$D22*Penelope!$E22</f>
        <v>1.6763520000000001E-2</v>
      </c>
    </row>
    <row r="14" spans="1:10" x14ac:dyDescent="0.25">
      <c r="A14" s="21">
        <v>2</v>
      </c>
      <c r="B14" s="22">
        <f>EGSnrc!D23</f>
        <v>17.931429999999999</v>
      </c>
      <c r="C14" s="22">
        <f>Geant4!D23</f>
        <v>17.993200000000002</v>
      </c>
      <c r="D14" s="22">
        <f>MCNP!D23</f>
        <v>18.028099999999998</v>
      </c>
      <c r="E14" s="22">
        <f>Penelope!D23</f>
        <v>18.328700000000001</v>
      </c>
      <c r="G14" s="3">
        <f>EGSnrc!$D23*EGSnrc!$E23</f>
        <v>5.560644031579999E-3</v>
      </c>
      <c r="H14" s="3">
        <f>Geant4!$D23*Geant4!$E23</f>
        <v>5.4634499999999999E-3</v>
      </c>
      <c r="I14" s="3">
        <f>MCNP!$D23*MCNP!$E23</f>
        <v>2.1633719999999995E-2</v>
      </c>
      <c r="J14" s="3">
        <f>Penelope!$D23*Penelope!$E23</f>
        <v>1.8511987000000001E-2</v>
      </c>
    </row>
    <row r="15" spans="1:10" x14ac:dyDescent="0.25">
      <c r="A15" s="21">
        <v>3</v>
      </c>
      <c r="B15" s="22">
        <f>EGSnrc!D24</f>
        <v>18.010629999999999</v>
      </c>
      <c r="C15" s="22">
        <f>Geant4!D24</f>
        <v>18.073599999999999</v>
      </c>
      <c r="D15" s="22">
        <f>MCNP!D24</f>
        <v>18.074400000000001</v>
      </c>
      <c r="E15" s="22">
        <f>Penelope!D24</f>
        <v>17.302499999999998</v>
      </c>
      <c r="G15" s="3">
        <f>EGSnrc!$D24*EGSnrc!$E24</f>
        <v>5.5491651561499992E-3</v>
      </c>
      <c r="H15" s="3">
        <f>Geant4!$D24*Geant4!$E24</f>
        <v>5.4778800000000001E-3</v>
      </c>
      <c r="I15" s="3">
        <f>MCNP!$D24*MCNP!$E24</f>
        <v>2.1689279999999998E-2</v>
      </c>
      <c r="J15" s="3">
        <f>Penelope!$D24*Penelope!$E24</f>
        <v>1.7475524999999999E-2</v>
      </c>
    </row>
    <row r="16" spans="1:10" x14ac:dyDescent="0.25">
      <c r="A16" s="21">
        <v>4</v>
      </c>
      <c r="B16" s="22">
        <f>EGSnrc!D25</f>
        <v>17.492080000000001</v>
      </c>
      <c r="C16" s="22">
        <f>Geant4!D25</f>
        <v>17.55</v>
      </c>
      <c r="D16" s="22">
        <f>MCNP!D25</f>
        <v>17.534500000000001</v>
      </c>
      <c r="E16" s="22">
        <f>Penelope!D25</f>
        <v>16.471900000000002</v>
      </c>
      <c r="G16" s="3">
        <f>EGSnrc!$D25*EGSnrc!$E25</f>
        <v>5.4285620755200005E-3</v>
      </c>
      <c r="H16" s="3">
        <f>Geant4!$D25*Geant4!$E25</f>
        <v>5.3954199999999997E-3</v>
      </c>
      <c r="I16" s="3">
        <f>MCNP!$D25*MCNP!$E25</f>
        <v>2.1041399999999998E-2</v>
      </c>
      <c r="J16" s="3">
        <f>Penelope!$D25*Penelope!$E25</f>
        <v>1.6966057000000003E-2</v>
      </c>
    </row>
    <row r="17" spans="1:10" ht="15" customHeight="1" x14ac:dyDescent="0.25">
      <c r="A17" s="21">
        <v>5</v>
      </c>
      <c r="B17" s="22">
        <f>EGSnrc!D26</f>
        <v>17.72653</v>
      </c>
      <c r="C17" s="22">
        <f>Geant4!D26</f>
        <v>17.786799999999999</v>
      </c>
      <c r="D17" s="22">
        <f>MCNP!D26</f>
        <v>17.800899999999999</v>
      </c>
      <c r="E17" s="22">
        <f>Penelope!D26</f>
        <v>17.7561</v>
      </c>
      <c r="G17" s="3">
        <f>EGSnrc!$D26*EGSnrc!$E26</f>
        <v>5.4788272597500005E-3</v>
      </c>
      <c r="H17" s="3">
        <f>Geant4!$D26*Geant4!$E26</f>
        <v>5.4309500000000004E-3</v>
      </c>
      <c r="I17" s="3">
        <f>MCNP!$D26*MCNP!$E26</f>
        <v>2.1361079999999998E-2</v>
      </c>
      <c r="J17" s="3">
        <f>Penelope!$D26*Penelope!$E26</f>
        <v>1.9886831999999997E-2</v>
      </c>
    </row>
    <row r="18" spans="1:10" x14ac:dyDescent="0.25">
      <c r="A18" s="21">
        <v>6</v>
      </c>
      <c r="B18" s="22">
        <f>EGSnrc!D27</f>
        <v>5.5427590000000002</v>
      </c>
      <c r="C18" s="22">
        <f>Geant4!D27</f>
        <v>5.5732400000000002</v>
      </c>
      <c r="D18" s="22">
        <f>MCNP!D27</f>
        <v>5.58711</v>
      </c>
      <c r="E18" s="22">
        <f>Penelope!D27</f>
        <v>4.9653</v>
      </c>
      <c r="G18" s="3">
        <f>EGSnrc!$D27*EGSnrc!$E27</f>
        <v>3.0789194831150001E-3</v>
      </c>
      <c r="H18" s="3">
        <f>Geant4!$D27*Geant4!$E27</f>
        <v>3.0418300000000001E-3</v>
      </c>
      <c r="I18" s="3">
        <f>MCNP!$D27*MCNP!$E27</f>
        <v>1.1732930999999999E-2</v>
      </c>
      <c r="J18" s="3">
        <f>Penelope!$D27*Penelope!$E27</f>
        <v>9.3347640000000006E-3</v>
      </c>
    </row>
    <row r="19" spans="1:10" x14ac:dyDescent="0.25">
      <c r="A19" s="21">
        <v>7</v>
      </c>
      <c r="B19" s="22">
        <f>EGSnrc!D28</f>
        <v>56.299419999999998</v>
      </c>
      <c r="C19" s="22">
        <f>Geant4!D28</f>
        <v>56.293199999999999</v>
      </c>
      <c r="D19" s="22">
        <f>MCNP!D28</f>
        <v>56.2425</v>
      </c>
      <c r="E19" s="22">
        <f>Penelope!D28</f>
        <v>55.231900000000003</v>
      </c>
      <c r="G19" s="3">
        <f>EGSnrc!$D28*EGSnrc!$E28</f>
        <v>9.8052195860399999E-3</v>
      </c>
      <c r="H19" s="3">
        <f>Geant4!$D28*Geant4!$E28</f>
        <v>9.6576200000000004E-3</v>
      </c>
      <c r="I19" s="3">
        <f>MCNP!$D28*MCNP!$E28</f>
        <v>3.9369750000000002E-2</v>
      </c>
      <c r="J19" s="3">
        <f>Penelope!$D28*Penelope!$E28</f>
        <v>3.0377545000000002E-2</v>
      </c>
    </row>
    <row r="20" spans="1:10" x14ac:dyDescent="0.25">
      <c r="A20" s="21"/>
      <c r="B20" s="22"/>
      <c r="C20" s="22"/>
      <c r="D20" s="22"/>
      <c r="E20" s="22"/>
    </row>
    <row r="21" spans="1:10" x14ac:dyDescent="0.25">
      <c r="A21" s="21"/>
      <c r="B21" s="22"/>
      <c r="C21" s="22"/>
      <c r="D21" s="22"/>
      <c r="E21" s="22"/>
    </row>
    <row r="22" spans="1:10" x14ac:dyDescent="0.25">
      <c r="A22" s="1"/>
      <c r="B22" s="3"/>
      <c r="C22" s="3"/>
      <c r="D22" s="3"/>
      <c r="E22" s="3"/>
    </row>
    <row r="23" spans="1:10" x14ac:dyDescent="0.25">
      <c r="A23" s="1" t="s">
        <v>30</v>
      </c>
      <c r="B23" s="3"/>
      <c r="C23" s="3"/>
      <c r="D23" s="3"/>
      <c r="E23" s="3"/>
    </row>
    <row r="24" spans="1:10" x14ac:dyDescent="0.25">
      <c r="A24" s="20" t="s">
        <v>17</v>
      </c>
      <c r="B24" s="10" t="s">
        <v>24</v>
      </c>
      <c r="C24" s="10" t="s">
        <v>25</v>
      </c>
      <c r="D24" s="10" t="s">
        <v>26</v>
      </c>
      <c r="E24" s="10" t="s">
        <v>27</v>
      </c>
      <c r="G24" s="21" t="s">
        <v>24</v>
      </c>
      <c r="H24" s="21" t="s">
        <v>25</v>
      </c>
      <c r="I24" s="21" t="s">
        <v>26</v>
      </c>
      <c r="J24" s="21" t="s">
        <v>27</v>
      </c>
    </row>
    <row r="25" spans="1:10" x14ac:dyDescent="0.25">
      <c r="A25" s="21">
        <v>1</v>
      </c>
      <c r="B25" s="22">
        <f>EGSnrc!D34</f>
        <v>110.3</v>
      </c>
      <c r="C25" s="22">
        <f>Geant4!D34</f>
        <v>110.342</v>
      </c>
      <c r="D25" s="22">
        <f>MCNP!D34</f>
        <v>110.34099999999999</v>
      </c>
      <c r="E25" s="22">
        <f>Penelope!D34</f>
        <v>110.16</v>
      </c>
      <c r="G25" s="3">
        <f>EGSnrc!$D34*EGSnrc!$E34</f>
        <v>3.3089999999999999E-3</v>
      </c>
      <c r="H25" s="3">
        <f>Geant4!$D34*Geant4!$E34</f>
        <v>1.35704E-2</v>
      </c>
      <c r="I25" s="3">
        <f>MCNP!$D34*MCNP!$E34</f>
        <v>5.5170499999999997E-2</v>
      </c>
      <c r="J25" s="3">
        <f>Penelope!$D34*Penelope!$E34</f>
        <v>0</v>
      </c>
    </row>
    <row r="26" spans="1:10" x14ac:dyDescent="0.25">
      <c r="A26" s="21">
        <v>2</v>
      </c>
      <c r="B26" s="22">
        <f>EGSnrc!D35</f>
        <v>1.474</v>
      </c>
      <c r="C26" s="22">
        <f>Geant4!D35</f>
        <v>1.48932</v>
      </c>
      <c r="D26" s="22">
        <f>MCNP!D35</f>
        <v>1.4955400000000001</v>
      </c>
      <c r="E26" s="22">
        <f>Penelope!D35</f>
        <v>1.4796</v>
      </c>
      <c r="G26" s="3">
        <f>EGSnrc!$D35*EGSnrc!$E35</f>
        <v>4.1271999999999994E-4</v>
      </c>
      <c r="H26" s="3">
        <f>Geant4!$D35*Geant4!$E35</f>
        <v>1.58172E-3</v>
      </c>
      <c r="I26" s="3">
        <f>MCNP!$D35*MCNP!$E35</f>
        <v>6.2812679999999996E-3</v>
      </c>
      <c r="J26" s="3">
        <f>Penelope!$D35*Penelope!$E35</f>
        <v>0</v>
      </c>
    </row>
    <row r="27" spans="1:10" x14ac:dyDescent="0.25">
      <c r="A27" s="21">
        <v>3</v>
      </c>
      <c r="B27" s="22">
        <f>EGSnrc!D36</f>
        <v>1.4429000000000001</v>
      </c>
      <c r="C27" s="22">
        <f>Geant4!D36</f>
        <v>1.46109</v>
      </c>
      <c r="D27" s="22">
        <f>MCNP!D36</f>
        <v>1.4690799999999999</v>
      </c>
      <c r="E27" s="22">
        <f>Penelope!D36</f>
        <v>1.4549000000000001</v>
      </c>
      <c r="G27" s="3">
        <f>EGSnrc!$D36*EGSnrc!$E36</f>
        <v>4.1844100000000003E-4</v>
      </c>
      <c r="H27" s="3">
        <f>Geant4!$D36*Geant4!$E36</f>
        <v>1.5666600000000003E-3</v>
      </c>
      <c r="I27" s="3">
        <f>MCNP!$D36*MCNP!$E36</f>
        <v>6.1701359999999997E-3</v>
      </c>
      <c r="J27" s="3">
        <f>Penelope!$D36*Penelope!$E36</f>
        <v>0</v>
      </c>
    </row>
    <row r="28" spans="1:10" x14ac:dyDescent="0.25">
      <c r="A28" s="21">
        <v>4</v>
      </c>
      <c r="B28" s="22">
        <f>EGSnrc!D37</f>
        <v>1.5232000000000001</v>
      </c>
      <c r="C28" s="22">
        <f>Geant4!D37</f>
        <v>1.53966</v>
      </c>
      <c r="D28" s="22">
        <f>MCNP!D37</f>
        <v>1.53962</v>
      </c>
      <c r="E28" s="22">
        <f>Penelope!D37</f>
        <v>1.5330999999999999</v>
      </c>
      <c r="G28" s="3">
        <f>EGSnrc!$D37*EGSnrc!$E37</f>
        <v>4.26496E-4</v>
      </c>
      <c r="H28" s="3">
        <f>Geant4!$D37*Geant4!$E37</f>
        <v>1.6082299999999998E-3</v>
      </c>
      <c r="I28" s="3">
        <f>MCNP!$D37*MCNP!$E37</f>
        <v>6.3124420000000006E-3</v>
      </c>
      <c r="J28" s="3">
        <f>Penelope!$D37*Penelope!$E37</f>
        <v>0</v>
      </c>
    </row>
    <row r="29" spans="1:10" x14ac:dyDescent="0.25">
      <c r="A29" s="21">
        <v>5</v>
      </c>
      <c r="B29" s="22">
        <f>EGSnrc!D38</f>
        <v>1.5111000000000001</v>
      </c>
      <c r="C29" s="22">
        <f>Geant4!D38</f>
        <v>1.52837</v>
      </c>
      <c r="D29" s="22">
        <f>MCNP!D38</f>
        <v>1.54447</v>
      </c>
      <c r="E29" s="22">
        <f>Penelope!D38</f>
        <v>1.524</v>
      </c>
      <c r="G29" s="3">
        <f>EGSnrc!$D38*EGSnrc!$E38</f>
        <v>4.23108E-4</v>
      </c>
      <c r="H29" s="3">
        <f>Geant4!$D38*Geant4!$E38</f>
        <v>1.60232E-3</v>
      </c>
      <c r="I29" s="3">
        <f>MCNP!$D38*MCNP!$E38</f>
        <v>6.3323270000000004E-3</v>
      </c>
      <c r="J29" s="3">
        <f>Penelope!$D38*Penelope!$E38</f>
        <v>0</v>
      </c>
    </row>
    <row r="30" spans="1:10" x14ac:dyDescent="0.25">
      <c r="A30" s="21">
        <v>6</v>
      </c>
      <c r="B30" s="22">
        <f>EGSnrc!D39</f>
        <v>1.4588000000000001</v>
      </c>
      <c r="C30" s="22">
        <f>Geant4!D39</f>
        <v>1.47624</v>
      </c>
      <c r="D30" s="22">
        <f>MCNP!D39</f>
        <v>1.4869300000000001</v>
      </c>
      <c r="E30" s="22">
        <f>Penelope!D39</f>
        <v>1.4670000000000001</v>
      </c>
      <c r="G30" s="3">
        <f>EGSnrc!$D39*EGSnrc!$E39</f>
        <v>4.0846399999999998E-4</v>
      </c>
      <c r="H30" s="3">
        <f>Geant4!$D39*Geant4!$E39</f>
        <v>1.5747600000000001E-3</v>
      </c>
      <c r="I30" s="3">
        <f>MCNP!$D39*MCNP!$E39</f>
        <v>6.2451060000000003E-3</v>
      </c>
      <c r="J30" s="3">
        <f>Penelope!$D39*Penelope!$E39</f>
        <v>0</v>
      </c>
    </row>
    <row r="31" spans="1:10" x14ac:dyDescent="0.25">
      <c r="A31" s="21">
        <v>7</v>
      </c>
      <c r="B31" s="22">
        <f>EGSnrc!D40</f>
        <v>1.4753000000000001</v>
      </c>
      <c r="C31" s="22">
        <f>Geant4!D40</f>
        <v>1.49133</v>
      </c>
      <c r="D31" s="22">
        <f>MCNP!D40</f>
        <v>1.49908</v>
      </c>
      <c r="E31" s="22">
        <f>Penelope!D40</f>
        <v>1.486</v>
      </c>
      <c r="G31" s="3">
        <f>EGSnrc!$D40*EGSnrc!$E40</f>
        <v>4.1308399999999998E-4</v>
      </c>
      <c r="H31" s="3">
        <f>Geant4!$D40*Geant4!$E40</f>
        <v>1.5827900000000002E-3</v>
      </c>
      <c r="I31" s="3">
        <f>MCNP!$D40*MCNP!$E40</f>
        <v>6.2961359999999991E-3</v>
      </c>
      <c r="J31" s="3">
        <f>Penelope!$D40*Penelope!$E40</f>
        <v>0</v>
      </c>
    </row>
    <row r="32" spans="1:10" x14ac:dyDescent="0.25">
      <c r="A32" s="1"/>
      <c r="B32" s="3"/>
      <c r="C32" s="3"/>
      <c r="D32" s="3"/>
      <c r="E32" s="3"/>
      <c r="G32" s="3">
        <f>EGSnrc!$D36*EGSnrc!$E36</f>
        <v>4.1844100000000003E-4</v>
      </c>
      <c r="H32" s="3">
        <f>Geant4!$D36*Geant4!$E36</f>
        <v>1.5666600000000003E-3</v>
      </c>
      <c r="I32" s="3">
        <f>MCNP!$D36*MCNP!$E36</f>
        <v>6.1701359999999997E-3</v>
      </c>
      <c r="J32" s="3">
        <f>Penelope!$D36*Penelope!$E36</f>
        <v>0</v>
      </c>
    </row>
    <row r="33" spans="1:10" x14ac:dyDescent="0.25">
      <c r="A33" s="1" t="s">
        <v>31</v>
      </c>
      <c r="B33" s="3"/>
      <c r="C33" s="3"/>
      <c r="D33" s="3"/>
      <c r="E33" s="3"/>
    </row>
    <row r="34" spans="1:10" x14ac:dyDescent="0.25">
      <c r="A34" s="20" t="s">
        <v>17</v>
      </c>
      <c r="B34" s="10" t="s">
        <v>24</v>
      </c>
      <c r="C34" s="10" t="s">
        <v>25</v>
      </c>
      <c r="D34" s="10" t="s">
        <v>26</v>
      </c>
      <c r="E34" s="10" t="s">
        <v>27</v>
      </c>
      <c r="G34" s="21" t="s">
        <v>24</v>
      </c>
      <c r="H34" s="21" t="s">
        <v>25</v>
      </c>
      <c r="I34" s="21" t="s">
        <v>26</v>
      </c>
      <c r="J34" s="21" t="s">
        <v>27</v>
      </c>
    </row>
    <row r="35" spans="1:10" x14ac:dyDescent="0.25">
      <c r="A35" s="21">
        <v>1</v>
      </c>
      <c r="B35" s="22">
        <f>EGSnrc!D45</f>
        <v>3.3694999999999999</v>
      </c>
      <c r="C35" s="22">
        <f>Geant4!D45</f>
        <v>3.3387600000000002</v>
      </c>
      <c r="D35" s="22">
        <f>MCNP!D45</f>
        <v>3.3770699999999998</v>
      </c>
      <c r="E35" s="22">
        <f>Penelope!D45</f>
        <v>3.3740000000000001</v>
      </c>
      <c r="G35" s="3">
        <f>EGSnrc!$D45*EGSnrc!$E45</f>
        <v>6.0650999999999999E-4</v>
      </c>
      <c r="H35" s="3">
        <f>Geant4!$D45*Geant4!$E45</f>
        <v>2.3614600000000001E-3</v>
      </c>
      <c r="I35" s="3">
        <f>MCNP!$D45*MCNP!$E45</f>
        <v>9.455795999999999E-3</v>
      </c>
      <c r="J35" s="3">
        <f>Penelope!$D45*Penelope!$E45</f>
        <v>0</v>
      </c>
    </row>
    <row r="36" spans="1:10" x14ac:dyDescent="0.25">
      <c r="A36" s="21">
        <v>2</v>
      </c>
      <c r="B36" s="22">
        <f>EGSnrc!D46</f>
        <v>0.74950000000000006</v>
      </c>
      <c r="C36" s="22">
        <f>Geant4!D46</f>
        <v>0.72380199999999995</v>
      </c>
      <c r="D36" s="22">
        <f>MCNP!D46</f>
        <v>0.76479900000000001</v>
      </c>
      <c r="E36" s="22">
        <f>Penelope!D46</f>
        <v>0.73350000000000004</v>
      </c>
      <c r="G36" s="3">
        <f>EGSnrc!$D46*EGSnrc!$E46</f>
        <v>2.9230500000000003E-4</v>
      </c>
      <c r="H36" s="3">
        <f>Geant4!$D46*Geant4!$E46</f>
        <v>1.0977700000000001E-3</v>
      </c>
      <c r="I36" s="3">
        <f>MCNP!$D46*MCNP!$E46</f>
        <v>4.4358341999999997E-3</v>
      </c>
      <c r="J36" s="3">
        <f>Penelope!$D46*Penelope!$E46</f>
        <v>0</v>
      </c>
    </row>
    <row r="37" spans="1:10" x14ac:dyDescent="0.25">
      <c r="A37" s="21">
        <v>3</v>
      </c>
      <c r="B37" s="22">
        <f>EGSnrc!D47</f>
        <v>1.1019000000000001</v>
      </c>
      <c r="C37" s="22">
        <f>Geant4!D47</f>
        <v>1.06925</v>
      </c>
      <c r="D37" s="22">
        <f>MCNP!D47</f>
        <v>1.11612</v>
      </c>
      <c r="E37" s="22">
        <f>Penelope!D47</f>
        <v>1.0932999999999999</v>
      </c>
      <c r="G37" s="3">
        <f>EGSnrc!$D47*EGSnrc!$E47</f>
        <v>3.5260800000000008E-4</v>
      </c>
      <c r="H37" s="3">
        <f>Geant4!$D47*Geant4!$E47</f>
        <v>1.33277E-3</v>
      </c>
      <c r="I37" s="3">
        <f>MCNP!$D47*MCNP!$E47</f>
        <v>5.3573759999999996E-3</v>
      </c>
      <c r="J37" s="3">
        <f>Penelope!$D47*Penelope!$E47</f>
        <v>0</v>
      </c>
    </row>
    <row r="38" spans="1:10" x14ac:dyDescent="0.25">
      <c r="A38" s="21">
        <v>4</v>
      </c>
      <c r="B38" s="22">
        <f>EGSnrc!D48</f>
        <v>0.74380000000000002</v>
      </c>
      <c r="C38" s="22">
        <f>Geant4!D48</f>
        <v>0.72314900000000004</v>
      </c>
      <c r="D38" s="22">
        <f>MCNP!D48</f>
        <v>0.76149100000000003</v>
      </c>
      <c r="E38" s="22">
        <f>Penelope!D48</f>
        <v>0.72919999999999996</v>
      </c>
      <c r="G38" s="3">
        <f>EGSnrc!$D48*EGSnrc!$E48</f>
        <v>2.9752000000000001E-4</v>
      </c>
      <c r="H38" s="3">
        <f>Geant4!$D48*Geant4!$E48</f>
        <v>1.0977000000000001E-3</v>
      </c>
      <c r="I38" s="3">
        <f>MCNP!$D48*MCNP!$E48</f>
        <v>4.4166477999999995E-3</v>
      </c>
      <c r="J38" s="3">
        <f>Penelope!$D48*Penelope!$E48</f>
        <v>0</v>
      </c>
    </row>
    <row r="39" spans="1:10" x14ac:dyDescent="0.25">
      <c r="A39" s="21">
        <v>5</v>
      </c>
      <c r="B39" s="22">
        <f>EGSnrc!D49</f>
        <v>0.94350000000000001</v>
      </c>
      <c r="C39" s="22">
        <f>Geant4!D49</f>
        <v>0.92225100000000004</v>
      </c>
      <c r="D39" s="22">
        <f>MCNP!D49</f>
        <v>0.96188799999999997</v>
      </c>
      <c r="E39" s="22">
        <f>Penelope!D49</f>
        <v>0.94910000000000005</v>
      </c>
      <c r="G39" s="3">
        <f>EGSnrc!$D49*EGSnrc!$E49</f>
        <v>3.3022500000000002E-4</v>
      </c>
      <c r="H39" s="3">
        <f>Geant4!$D49*Geant4!$E49</f>
        <v>1.2392900000000001E-3</v>
      </c>
      <c r="I39" s="3">
        <f>MCNP!$D49*MCNP!$E49</f>
        <v>5.0018175999999998E-3</v>
      </c>
      <c r="J39" s="3">
        <f>Penelope!$D49*Penelope!$E49</f>
        <v>0</v>
      </c>
    </row>
    <row r="40" spans="1:10" x14ac:dyDescent="0.25">
      <c r="A40" s="21">
        <v>6</v>
      </c>
      <c r="B40" s="22">
        <f>EGSnrc!D50</f>
        <v>1.0457000000000001</v>
      </c>
      <c r="C40" s="22">
        <f>Geant4!D50</f>
        <v>1.01709</v>
      </c>
      <c r="D40" s="22">
        <f>MCNP!D50</f>
        <v>1.0668800000000001</v>
      </c>
      <c r="E40" s="22">
        <f>Penelope!D50</f>
        <v>1.0336000000000001</v>
      </c>
      <c r="G40" s="3">
        <f>EGSnrc!$D50*EGSnrc!$E50</f>
        <v>3.4508100000000001E-4</v>
      </c>
      <c r="H40" s="3">
        <f>Geant4!$D50*Geant4!$E50</f>
        <v>1.3002700000000001E-3</v>
      </c>
      <c r="I40" s="3">
        <f>MCNP!$D50*MCNP!$E50</f>
        <v>5.2277119999999998E-3</v>
      </c>
      <c r="J40" s="3">
        <f>Penelope!$D50*Penelope!$E50</f>
        <v>0</v>
      </c>
    </row>
    <row r="41" spans="1:10" x14ac:dyDescent="0.25">
      <c r="A41" s="21">
        <v>7</v>
      </c>
      <c r="B41" s="22">
        <f>EGSnrc!D51</f>
        <v>0.74950000000000006</v>
      </c>
      <c r="C41" s="22">
        <f>Geant4!D51</f>
        <v>0.72336900000000004</v>
      </c>
      <c r="D41" s="22">
        <f>MCNP!D51</f>
        <v>0.76040300000000005</v>
      </c>
      <c r="E41" s="22">
        <f>Penelope!D51</f>
        <v>0.74850000000000005</v>
      </c>
      <c r="G41" s="3">
        <f>EGSnrc!$D51*EGSnrc!$E51</f>
        <v>2.9230500000000003E-4</v>
      </c>
      <c r="H41" s="3">
        <f>Geant4!$D51*Geant4!$E51</f>
        <v>1.09746E-3</v>
      </c>
      <c r="I41" s="3">
        <f>MCNP!$D51*MCNP!$E51</f>
        <v>4.4103374000000004E-3</v>
      </c>
      <c r="J41" s="3">
        <f>Penelope!$D51*Penelope!$E51</f>
        <v>0</v>
      </c>
    </row>
    <row r="42" spans="1:10" x14ac:dyDescent="0.25">
      <c r="A42" s="1"/>
      <c r="B42" s="3"/>
      <c r="C42" s="3"/>
      <c r="D42" s="3"/>
      <c r="E42" s="3"/>
    </row>
    <row r="43" spans="1:10" x14ac:dyDescent="0.25">
      <c r="A43" s="1"/>
      <c r="B43" s="3"/>
      <c r="C43" s="3"/>
      <c r="D43" s="3"/>
      <c r="E43" s="3"/>
    </row>
    <row r="44" spans="1:10" x14ac:dyDescent="0.25">
      <c r="A44" s="20" t="s">
        <v>19</v>
      </c>
      <c r="B44" s="3"/>
      <c r="C44" s="3"/>
      <c r="D44" s="3"/>
      <c r="E44" s="3"/>
    </row>
    <row r="45" spans="1:10" x14ac:dyDescent="0.25">
      <c r="A45" s="20" t="s">
        <v>17</v>
      </c>
      <c r="B45" s="10" t="s">
        <v>24</v>
      </c>
      <c r="C45" s="10" t="s">
        <v>25</v>
      </c>
      <c r="D45" s="10" t="s">
        <v>26</v>
      </c>
      <c r="E45" s="10" t="s">
        <v>27</v>
      </c>
      <c r="G45" s="21" t="s">
        <v>24</v>
      </c>
      <c r="H45" s="21" t="s">
        <v>25</v>
      </c>
      <c r="I45" s="21" t="s">
        <v>26</v>
      </c>
      <c r="J45" s="21" t="s">
        <v>27</v>
      </c>
    </row>
    <row r="46" spans="1:10" x14ac:dyDescent="0.25">
      <c r="A46" s="21">
        <v>1</v>
      </c>
      <c r="B46" s="22">
        <f>EGSnrc!D56</f>
        <v>0.94810000000000005</v>
      </c>
      <c r="C46" s="22">
        <f>Geant4!D56</f>
        <v>0.89798599999999995</v>
      </c>
      <c r="D46" s="22">
        <f>MCNP!D56</f>
        <v>0</v>
      </c>
      <c r="E46" s="22">
        <f>Penelope!D56</f>
        <v>0.98019999999999996</v>
      </c>
      <c r="G46" s="3">
        <f>EGSnrc!$D56*EGSnrc!$E56</f>
        <v>3.2235400000000006E-4</v>
      </c>
      <c r="H46" s="3">
        <f>Geant4!$D56*Geant4!$E56</f>
        <v>1.22186E-3</v>
      </c>
      <c r="I46" s="3">
        <f>MCNP!$D56*MCNP!$E56</f>
        <v>0</v>
      </c>
      <c r="J46" s="3">
        <f>Penelope!$D56*Penelope!$E56</f>
        <v>0</v>
      </c>
    </row>
    <row r="47" spans="1:10" x14ac:dyDescent="0.25">
      <c r="A47" s="21">
        <v>2</v>
      </c>
      <c r="B47" s="22">
        <f>EGSnrc!D57</f>
        <v>0.2044</v>
      </c>
      <c r="C47" s="22">
        <f>Geant4!D57</f>
        <v>0.18451699999999999</v>
      </c>
      <c r="D47" s="22">
        <f>MCNP!D57</f>
        <v>0</v>
      </c>
      <c r="E47" s="22">
        <f>Penelope!D57</f>
        <v>0.19650000000000001</v>
      </c>
      <c r="G47" s="3">
        <f>EGSnrc!$D57*EGSnrc!$E57</f>
        <v>1.5330000000000001E-4</v>
      </c>
      <c r="H47" s="3">
        <f>Geant4!$D57*Geant4!$E57</f>
        <v>5.52628E-4</v>
      </c>
      <c r="I47" s="3">
        <f>MCNP!$D57*MCNP!$E57</f>
        <v>0</v>
      </c>
      <c r="J47" s="3">
        <f>Penelope!$D57*Penelope!$E57</f>
        <v>0</v>
      </c>
    </row>
    <row r="48" spans="1:10" x14ac:dyDescent="0.25">
      <c r="A48" s="21">
        <v>3</v>
      </c>
      <c r="B48" s="22">
        <f>EGSnrc!D58</f>
        <v>0.37519999999999998</v>
      </c>
      <c r="C48" s="22">
        <f>Geant4!D58</f>
        <v>0.34581800000000001</v>
      </c>
      <c r="D48" s="22">
        <f>MCNP!D58</f>
        <v>0</v>
      </c>
      <c r="E48" s="22">
        <f>Penelope!D58</f>
        <v>0.3634</v>
      </c>
      <c r="G48" s="3">
        <f>EGSnrc!$D58*EGSnrc!$E58</f>
        <v>2.0636E-4</v>
      </c>
      <c r="H48" s="3">
        <f>Geant4!$D58*Geant4!$E58</f>
        <v>7.55253E-4</v>
      </c>
      <c r="I48" s="3">
        <f>MCNP!$D58*MCNP!$E58</f>
        <v>0</v>
      </c>
      <c r="J48" s="3">
        <f>Penelope!$D58*Penelope!$E58</f>
        <v>0</v>
      </c>
    </row>
    <row r="49" spans="1:10" x14ac:dyDescent="0.25">
      <c r="A49" s="21">
        <v>4</v>
      </c>
      <c r="B49" s="22">
        <f>EGSnrc!D59</f>
        <v>0.18770000000000001</v>
      </c>
      <c r="C49" s="22">
        <f>Geant4!D59</f>
        <v>0.16957800000000001</v>
      </c>
      <c r="D49" s="22">
        <f>MCNP!D59</f>
        <v>0</v>
      </c>
      <c r="E49" s="22">
        <f>Penelope!D59</f>
        <v>0.18099999999999999</v>
      </c>
      <c r="G49" s="3">
        <f>EGSnrc!$D59*EGSnrc!$E59</f>
        <v>1.48283E-4</v>
      </c>
      <c r="H49" s="3">
        <f>Geant4!$D59*Geant4!$E59</f>
        <v>5.3040900000000002E-4</v>
      </c>
      <c r="I49" s="3">
        <f>MCNP!$D59*MCNP!$E59</f>
        <v>0</v>
      </c>
      <c r="J49" s="3">
        <f>Penelope!$D59*Penelope!$E59</f>
        <v>0</v>
      </c>
    </row>
    <row r="50" spans="1:10" x14ac:dyDescent="0.25">
      <c r="A50" s="21">
        <v>5</v>
      </c>
      <c r="B50" s="22">
        <f>EGSnrc!D60</f>
        <v>0.24970000000000001</v>
      </c>
      <c r="C50" s="22">
        <f>Geant4!D60</f>
        <v>0.228274</v>
      </c>
      <c r="D50" s="22">
        <f>MCNP!D60</f>
        <v>0</v>
      </c>
      <c r="E50" s="22">
        <f>Penelope!D60</f>
        <v>0.2475</v>
      </c>
      <c r="G50" s="3">
        <f>EGSnrc!$D60*EGSnrc!$E60</f>
        <v>1.6979600000000003E-4</v>
      </c>
      <c r="H50" s="3">
        <f>Geant4!$D60*Geant4!$E60</f>
        <v>6.1524300000000002E-4</v>
      </c>
      <c r="I50" s="3">
        <f>MCNP!$D60*MCNP!$E60</f>
        <v>0</v>
      </c>
      <c r="J50" s="3">
        <f>Penelope!$D60*Penelope!$E60</f>
        <v>0</v>
      </c>
    </row>
    <row r="51" spans="1:10" x14ac:dyDescent="0.25">
      <c r="A51" s="21">
        <v>6</v>
      </c>
      <c r="B51" s="22">
        <f>EGSnrc!D61</f>
        <v>0.32579999999999998</v>
      </c>
      <c r="C51" s="22">
        <f>Geant4!D61</f>
        <v>0.29675600000000002</v>
      </c>
      <c r="D51" s="22">
        <f>MCNP!D61</f>
        <v>0</v>
      </c>
      <c r="E51" s="22">
        <f>Penelope!D61</f>
        <v>0.31259999999999999</v>
      </c>
      <c r="G51" s="3">
        <f>EGSnrc!$D61*EGSnrc!$E61</f>
        <v>1.92222E-4</v>
      </c>
      <c r="H51" s="3">
        <f>Geant4!$D61*Geant4!$E61</f>
        <v>7.00042E-4</v>
      </c>
      <c r="I51" s="3">
        <f>MCNP!$D61*MCNP!$E61</f>
        <v>0</v>
      </c>
      <c r="J51" s="3">
        <f>Penelope!$D61*Penelope!$E61</f>
        <v>0</v>
      </c>
    </row>
    <row r="52" spans="1:10" x14ac:dyDescent="0.25">
      <c r="A52" s="21">
        <v>7</v>
      </c>
      <c r="B52" s="22">
        <f>EGSnrc!D62</f>
        <v>0.20430000000000001</v>
      </c>
      <c r="C52" s="22">
        <f>Geant4!D62</f>
        <v>0.184226</v>
      </c>
      <c r="D52" s="22">
        <f>MCNP!D62</f>
        <v>0</v>
      </c>
      <c r="E52" s="22">
        <f>Penelope!D62</f>
        <v>0.2034</v>
      </c>
      <c r="G52" s="3">
        <f>EGSnrc!$D62*EGSnrc!$E62</f>
        <v>1.53225E-4</v>
      </c>
      <c r="H52" s="3">
        <f>Geant4!$D62*Geant4!$E62</f>
        <v>5.5218499999999996E-4</v>
      </c>
      <c r="I52" s="3">
        <f>MCNP!$D62*MCNP!$E62</f>
        <v>0</v>
      </c>
      <c r="J52" s="3">
        <f>Penelope!$D62*Penelope!$E62</f>
        <v>0</v>
      </c>
    </row>
    <row r="53" spans="1:10" x14ac:dyDescent="0.25">
      <c r="A53" s="1"/>
      <c r="B53" s="3"/>
      <c r="C53" s="3"/>
      <c r="D53" s="3"/>
      <c r="E53" s="3"/>
      <c r="G53" s="3"/>
      <c r="H53" s="3"/>
      <c r="I53" s="3"/>
      <c r="J53" s="3"/>
    </row>
    <row r="54" spans="1:10" x14ac:dyDescent="0.25">
      <c r="A54" s="1"/>
      <c r="B54" s="3"/>
      <c r="C54" s="3"/>
      <c r="D54" s="3"/>
      <c r="E54" s="3"/>
    </row>
    <row r="55" spans="1:10" x14ac:dyDescent="0.25">
      <c r="A55" s="20" t="s">
        <v>20</v>
      </c>
      <c r="B55" s="3"/>
      <c r="C55" s="3"/>
      <c r="D55" s="3"/>
      <c r="E55" s="3"/>
    </row>
    <row r="56" spans="1:10" x14ac:dyDescent="0.25">
      <c r="A56" s="20" t="s">
        <v>17</v>
      </c>
      <c r="B56" s="10" t="s">
        <v>24</v>
      </c>
      <c r="C56" s="10" t="s">
        <v>25</v>
      </c>
      <c r="D56" s="10" t="s">
        <v>26</v>
      </c>
      <c r="E56" s="10" t="s">
        <v>27</v>
      </c>
      <c r="G56" s="21" t="s">
        <v>24</v>
      </c>
      <c r="H56" s="21" t="s">
        <v>25</v>
      </c>
      <c r="I56" s="21" t="s">
        <v>26</v>
      </c>
      <c r="J56" s="21" t="s">
        <v>27</v>
      </c>
    </row>
    <row r="57" spans="1:10" x14ac:dyDescent="0.25">
      <c r="A57" s="21">
        <v>1</v>
      </c>
      <c r="B57" s="22">
        <f>EGSnrc!D67</f>
        <v>2.1859000000000002</v>
      </c>
      <c r="C57" s="22">
        <f>Geant4!D67</f>
        <v>2.2103199999999998</v>
      </c>
      <c r="D57" s="22">
        <f>MCNP!D67</f>
        <v>0</v>
      </c>
      <c r="E57" s="22">
        <f>Penelope!D67</f>
        <v>2.1724000000000001</v>
      </c>
      <c r="G57" s="3">
        <f>EGSnrc!$D67*EGSnrc!$E67</f>
        <v>5.0275700000000005E-4</v>
      </c>
      <c r="H57" s="3">
        <f>Geant4!$D67*Geant4!$E67</f>
        <v>1.92684E-3</v>
      </c>
      <c r="I57" s="3">
        <f>MCNP!$D67*MCNP!$E67</f>
        <v>0</v>
      </c>
      <c r="J57" s="3">
        <f>Penelope!$D67*Penelope!$E67</f>
        <v>0</v>
      </c>
    </row>
    <row r="58" spans="1:10" x14ac:dyDescent="0.25">
      <c r="A58" s="21">
        <v>2</v>
      </c>
      <c r="B58" s="22">
        <f>EGSnrc!D68</f>
        <v>0.35099999999999998</v>
      </c>
      <c r="C58" s="22">
        <f>Geant4!D68</f>
        <v>0.35484599999999999</v>
      </c>
      <c r="D58" s="22">
        <f>MCNP!D68</f>
        <v>0</v>
      </c>
      <c r="E58" s="22">
        <f>Penelope!D68</f>
        <v>0.35120000000000001</v>
      </c>
      <c r="G58" s="3">
        <f>EGSnrc!$D68*EGSnrc!$E68</f>
        <v>2.0358E-4</v>
      </c>
      <c r="H58" s="3">
        <f>Geant4!$D68*Geant4!$E68</f>
        <v>7.7208699999999997E-4</v>
      </c>
      <c r="I58" s="3">
        <f>MCNP!$D68*MCNP!$E68</f>
        <v>0</v>
      </c>
      <c r="J58" s="3">
        <f>Penelope!$D68*Penelope!$E68</f>
        <v>0</v>
      </c>
    </row>
    <row r="59" spans="1:10" x14ac:dyDescent="0.25">
      <c r="A59" s="21">
        <v>3</v>
      </c>
      <c r="B59" s="22">
        <f>EGSnrc!D69</f>
        <v>0.46089999999999998</v>
      </c>
      <c r="C59" s="22">
        <f>Geant4!D69</f>
        <v>0.46582299999999999</v>
      </c>
      <c r="D59" s="22">
        <f>MCNP!D69</f>
        <v>0</v>
      </c>
      <c r="E59" s="22">
        <f>Penelope!D69</f>
        <v>0.45960000000000001</v>
      </c>
      <c r="G59" s="3">
        <f>EGSnrc!$D69*EGSnrc!$E69</f>
        <v>2.3044999999999999E-4</v>
      </c>
      <c r="H59" s="3">
        <f>Geant4!$D69*Geant4!$E69</f>
        <v>8.8460700000000004E-4</v>
      </c>
      <c r="I59" s="3">
        <f>MCNP!$D69*MCNP!$E69</f>
        <v>0</v>
      </c>
      <c r="J59" s="3">
        <f>Penelope!$D69*Penelope!$E69</f>
        <v>0</v>
      </c>
    </row>
    <row r="60" spans="1:10" x14ac:dyDescent="0.25">
      <c r="A60" s="21">
        <v>4</v>
      </c>
      <c r="B60" s="22">
        <f>EGSnrc!D70</f>
        <v>0.35620000000000002</v>
      </c>
      <c r="C60" s="22">
        <f>Geant4!D70</f>
        <v>0.36231799999999997</v>
      </c>
      <c r="D60" s="22">
        <f>MCNP!D70</f>
        <v>0</v>
      </c>
      <c r="E60" s="22">
        <f>Penelope!D70</f>
        <v>0.34810000000000002</v>
      </c>
      <c r="G60" s="3">
        <f>EGSnrc!$D70*EGSnrc!$E70</f>
        <v>2.06596E-4</v>
      </c>
      <c r="H60" s="3">
        <f>Geant4!$D70*Geant4!$E70</f>
        <v>7.80166E-4</v>
      </c>
      <c r="I60" s="3">
        <f>MCNP!$D70*MCNP!$E70</f>
        <v>0</v>
      </c>
      <c r="J60" s="3">
        <f>Penelope!$D70*Penelope!$E70</f>
        <v>0</v>
      </c>
    </row>
    <row r="61" spans="1:10" x14ac:dyDescent="0.25">
      <c r="A61" s="21">
        <v>5</v>
      </c>
      <c r="B61" s="22">
        <f>EGSnrc!D71</f>
        <v>0.43359999999999999</v>
      </c>
      <c r="C61" s="22">
        <f>Geant4!D71</f>
        <v>0.43992199999999998</v>
      </c>
      <c r="D61" s="22">
        <f>MCNP!D71</f>
        <v>0</v>
      </c>
      <c r="E61" s="22">
        <f>Penelope!D71</f>
        <v>0.4365</v>
      </c>
      <c r="G61" s="3">
        <f>EGSnrc!$D71*EGSnrc!$E71</f>
        <v>2.2547199999999997E-4</v>
      </c>
      <c r="H61" s="3">
        <f>Geant4!$D71*Geant4!$E71</f>
        <v>8.5966500000000002E-4</v>
      </c>
      <c r="I61" s="3">
        <f>MCNP!$D71*MCNP!$E71</f>
        <v>0</v>
      </c>
      <c r="J61" s="3">
        <f>Penelope!$D71*Penelope!$E71</f>
        <v>0</v>
      </c>
    </row>
    <row r="62" spans="1:10" x14ac:dyDescent="0.25">
      <c r="A62" s="21">
        <v>6</v>
      </c>
      <c r="B62" s="22">
        <f>EGSnrc!D72</f>
        <v>0.4481</v>
      </c>
      <c r="C62" s="22">
        <f>Geant4!D72</f>
        <v>0.45297999999999999</v>
      </c>
      <c r="D62" s="22">
        <f>MCNP!D72</f>
        <v>0</v>
      </c>
      <c r="E62" s="22">
        <f>Penelope!D72</f>
        <v>0.44390000000000002</v>
      </c>
      <c r="G62" s="3">
        <f>EGSnrc!$D72*EGSnrc!$E72</f>
        <v>2.2853100000000002E-4</v>
      </c>
      <c r="H62" s="3">
        <f>Geant4!$D72*Geant4!$E72</f>
        <v>8.7233099999999995E-4</v>
      </c>
      <c r="I62" s="3">
        <f>MCNP!$D72*MCNP!$E72</f>
        <v>0</v>
      </c>
      <c r="J62" s="3">
        <f>Penelope!$D72*Penelope!$E72</f>
        <v>0</v>
      </c>
    </row>
    <row r="63" spans="1:10" x14ac:dyDescent="0.25">
      <c r="A63" s="21">
        <v>7</v>
      </c>
      <c r="B63" s="22">
        <f>EGSnrc!D73</f>
        <v>0.35139999999999999</v>
      </c>
      <c r="C63" s="22">
        <f>Geant4!D73</f>
        <v>0.35515400000000003</v>
      </c>
      <c r="D63" s="22">
        <f>MCNP!D73</f>
        <v>0</v>
      </c>
      <c r="E63" s="22">
        <f>Penelope!D73</f>
        <v>0.35370000000000001</v>
      </c>
      <c r="G63" s="3">
        <f>EGSnrc!$D73*EGSnrc!$E73</f>
        <v>2.0381199999999999E-4</v>
      </c>
      <c r="H63" s="3">
        <f>Geant4!$D73*Geant4!$E73</f>
        <v>7.7241699999999996E-4</v>
      </c>
      <c r="I63" s="3">
        <f>MCNP!$D73*MCNP!$E73</f>
        <v>0</v>
      </c>
      <c r="J63" s="3">
        <f>Penelope!$D73*Penelope!$E73</f>
        <v>0</v>
      </c>
    </row>
    <row r="64" spans="1:10" x14ac:dyDescent="0.25">
      <c r="A64" s="1"/>
      <c r="B64" s="3"/>
      <c r="C64" s="3"/>
      <c r="D64" s="3"/>
      <c r="E64" s="3"/>
      <c r="G64" s="3"/>
      <c r="H64" s="3"/>
      <c r="I64" s="3"/>
      <c r="J64" s="3"/>
    </row>
    <row r="65" spans="1:10" x14ac:dyDescent="0.25">
      <c r="A65" s="1"/>
      <c r="B65" s="3"/>
      <c r="C65" s="3"/>
      <c r="D65" s="3"/>
      <c r="E65" s="3"/>
    </row>
    <row r="66" spans="1:10" x14ac:dyDescent="0.25">
      <c r="A66" s="20" t="s">
        <v>21</v>
      </c>
      <c r="B66" s="3"/>
      <c r="C66" s="3"/>
      <c r="D66" s="3"/>
      <c r="E66" s="3"/>
    </row>
    <row r="67" spans="1:10" x14ac:dyDescent="0.25">
      <c r="A67" s="20" t="s">
        <v>17</v>
      </c>
      <c r="B67" s="10" t="s">
        <v>24</v>
      </c>
      <c r="C67" s="10" t="s">
        <v>25</v>
      </c>
      <c r="D67" s="10" t="s">
        <v>26</v>
      </c>
      <c r="E67" s="10" t="s">
        <v>27</v>
      </c>
      <c r="G67" s="21" t="s">
        <v>24</v>
      </c>
      <c r="H67" s="21" t="s">
        <v>25</v>
      </c>
      <c r="I67" s="21" t="s">
        <v>26</v>
      </c>
      <c r="J67" s="21" t="s">
        <v>27</v>
      </c>
    </row>
    <row r="68" spans="1:10" x14ac:dyDescent="0.25">
      <c r="A68" s="21">
        <v>1</v>
      </c>
      <c r="B68" s="22">
        <f>EGSnrc!D78</f>
        <v>0.2351</v>
      </c>
      <c r="C68" s="22">
        <f>Geant4!D78</f>
        <v>0.230457</v>
      </c>
      <c r="D68" s="22">
        <f>MCNP!D78</f>
        <v>0</v>
      </c>
      <c r="E68" s="22">
        <f>Penelope!D78</f>
        <v>0.22140000000000001</v>
      </c>
      <c r="G68" s="3">
        <f>EGSnrc!$D78*EGSnrc!$E78</f>
        <v>1.6221899999999999E-4</v>
      </c>
      <c r="H68" s="3">
        <f>Geant4!$D78*Geant4!$E78</f>
        <v>6.0940500000000004E-4</v>
      </c>
      <c r="I68" s="3">
        <f>MCNP!$D78*MCNP!$E78</f>
        <v>0</v>
      </c>
      <c r="J68" s="3">
        <f>Penelope!$D78*Penelope!$E78</f>
        <v>0</v>
      </c>
    </row>
    <row r="69" spans="1:10" x14ac:dyDescent="0.25">
      <c r="A69" s="21">
        <v>2</v>
      </c>
      <c r="B69" s="22">
        <f>EGSnrc!D79</f>
        <v>0.19409999999999999</v>
      </c>
      <c r="C69" s="22">
        <f>Geant4!D79</f>
        <v>0.18443899999999999</v>
      </c>
      <c r="D69" s="22">
        <f>MCNP!D79</f>
        <v>0</v>
      </c>
      <c r="E69" s="22">
        <f>Penelope!D79</f>
        <v>0.18579999999999999</v>
      </c>
      <c r="G69" s="3">
        <f>EGSnrc!$D79*EGSnrc!$E79</f>
        <v>1.4945699999999998E-4</v>
      </c>
      <c r="H69" s="3">
        <f>Geant4!$D79*Geant4!$E79</f>
        <v>5.5102199999999997E-4</v>
      </c>
      <c r="I69" s="3">
        <f>MCNP!$D79*MCNP!$E79</f>
        <v>0</v>
      </c>
      <c r="J69" s="3">
        <f>Penelope!$D79*Penelope!$E79</f>
        <v>0</v>
      </c>
    </row>
    <row r="70" spans="1:10" x14ac:dyDescent="0.25">
      <c r="A70" s="21">
        <v>3</v>
      </c>
      <c r="B70" s="22">
        <f>EGSnrc!D80</f>
        <v>0.26569999999999999</v>
      </c>
      <c r="C70" s="22">
        <f>Geant4!D80</f>
        <v>0.257608</v>
      </c>
      <c r="D70" s="22">
        <f>MCNP!D80</f>
        <v>0</v>
      </c>
      <c r="E70" s="22">
        <f>Penelope!D80</f>
        <v>0.27029999999999998</v>
      </c>
      <c r="G70" s="3">
        <f>EGSnrc!$D80*EGSnrc!$E80</f>
        <v>1.7270499999999999E-4</v>
      </c>
      <c r="H70" s="3">
        <f>Geant4!$D80*Geant4!$E80</f>
        <v>6.5070099999999995E-4</v>
      </c>
      <c r="I70" s="3">
        <f>MCNP!$D80*MCNP!$E80</f>
        <v>0</v>
      </c>
      <c r="J70" s="3">
        <f>Penelope!$D80*Penelope!$E80</f>
        <v>0</v>
      </c>
    </row>
    <row r="71" spans="1:10" x14ac:dyDescent="0.25">
      <c r="A71" s="21">
        <v>4</v>
      </c>
      <c r="B71" s="22">
        <f>EGSnrc!D81</f>
        <v>0.19989999999999999</v>
      </c>
      <c r="C71" s="22">
        <f>Geant4!D81</f>
        <v>0.19125400000000001</v>
      </c>
      <c r="D71" s="22">
        <f>MCNP!D81</f>
        <v>0</v>
      </c>
      <c r="E71" s="22">
        <f>Penelope!D81</f>
        <v>0.2001</v>
      </c>
      <c r="G71" s="3">
        <f>EGSnrc!$D81*EGSnrc!$E81</f>
        <v>1.5392299999999998E-4</v>
      </c>
      <c r="H71" s="3">
        <f>Geant4!$D81*Geant4!$E81</f>
        <v>5.6124199999999999E-4</v>
      </c>
      <c r="I71" s="3">
        <f>MCNP!$D81*MCNP!$E81</f>
        <v>0</v>
      </c>
      <c r="J71" s="3">
        <f>Penelope!$D81*Penelope!$E81</f>
        <v>0</v>
      </c>
    </row>
    <row r="72" spans="1:10" x14ac:dyDescent="0.25">
      <c r="A72" s="21">
        <v>5</v>
      </c>
      <c r="B72" s="22">
        <f>EGSnrc!D82</f>
        <v>0.2601</v>
      </c>
      <c r="C72" s="22">
        <f>Geant4!D82</f>
        <v>0.254054</v>
      </c>
      <c r="D72" s="22">
        <f>MCNP!D82</f>
        <v>0</v>
      </c>
      <c r="E72" s="22">
        <f>Penelope!D82</f>
        <v>0.2651</v>
      </c>
      <c r="G72" s="3">
        <f>EGSnrc!$D82*EGSnrc!$E82</f>
        <v>1.74267E-4</v>
      </c>
      <c r="H72" s="3">
        <f>Geant4!$D82*Geant4!$E82</f>
        <v>6.4678900000000004E-4</v>
      </c>
      <c r="I72" s="3">
        <f>MCNP!$D82*MCNP!$E82</f>
        <v>0</v>
      </c>
      <c r="J72" s="3">
        <f>Penelope!$D82*Penelope!$E82</f>
        <v>0</v>
      </c>
    </row>
    <row r="73" spans="1:10" x14ac:dyDescent="0.25">
      <c r="A73" s="21">
        <v>6</v>
      </c>
      <c r="B73" s="22">
        <f>EGSnrc!D83</f>
        <v>0.2717</v>
      </c>
      <c r="C73" s="22">
        <f>Geant4!D83</f>
        <v>0.26735100000000001</v>
      </c>
      <c r="D73" s="22">
        <f>MCNP!D83</f>
        <v>0</v>
      </c>
      <c r="E73" s="22">
        <f>Penelope!D83</f>
        <v>0.27710000000000001</v>
      </c>
      <c r="G73" s="3">
        <f>EGSnrc!$D83*EGSnrc!$E83</f>
        <v>1.7660499999999998E-4</v>
      </c>
      <c r="H73" s="3">
        <f>Geant4!$D83*Geant4!$E83</f>
        <v>6.6313199999999998E-4</v>
      </c>
      <c r="I73" s="3">
        <f>MCNP!$D83*MCNP!$E83</f>
        <v>0</v>
      </c>
      <c r="J73" s="3">
        <f>Penelope!$D83*Penelope!$E83</f>
        <v>0</v>
      </c>
    </row>
    <row r="74" spans="1:10" x14ac:dyDescent="0.25">
      <c r="A74" s="21">
        <v>7</v>
      </c>
      <c r="B74" s="22">
        <f>EGSnrc!D84</f>
        <v>0.19389999999999999</v>
      </c>
      <c r="C74" s="22">
        <f>Geant4!D84</f>
        <v>0.18398900000000001</v>
      </c>
      <c r="D74" s="22">
        <f>MCNP!D84</f>
        <v>0</v>
      </c>
      <c r="E74" s="22">
        <f>Penelope!D84</f>
        <v>0.19139999999999999</v>
      </c>
      <c r="G74" s="3">
        <f>EGSnrc!$D84*EGSnrc!$E84</f>
        <v>1.4930299999999999E-4</v>
      </c>
      <c r="H74" s="3">
        <f>Geant4!$D84*Geant4!$E84</f>
        <v>5.5038600000000004E-4</v>
      </c>
      <c r="I74" s="3">
        <f>MCNP!$D84*MCNP!$E84</f>
        <v>0</v>
      </c>
      <c r="J74" s="3">
        <f>Penelope!$D84*Penelope!$E84</f>
        <v>0</v>
      </c>
    </row>
    <row r="75" spans="1:10" x14ac:dyDescent="0.25">
      <c r="A75" s="1"/>
      <c r="B75" s="3"/>
      <c r="C75" s="3"/>
      <c r="D75" s="3"/>
      <c r="E75" s="3"/>
      <c r="G75" s="3"/>
      <c r="H75" s="3"/>
      <c r="I75" s="3"/>
      <c r="J75" s="3"/>
    </row>
    <row r="76" spans="1:10" x14ac:dyDescent="0.25">
      <c r="A76" s="1"/>
      <c r="B76" s="3"/>
      <c r="C76" s="3"/>
      <c r="D76" s="3"/>
      <c r="E76" s="3"/>
    </row>
    <row r="77" spans="1:10" x14ac:dyDescent="0.25">
      <c r="A77" s="1"/>
      <c r="B77" s="3"/>
      <c r="C77" s="3"/>
      <c r="D77" s="3"/>
      <c r="E77" s="3"/>
    </row>
    <row r="78" spans="1:10" x14ac:dyDescent="0.25">
      <c r="A78" s="1" t="s">
        <v>22</v>
      </c>
    </row>
    <row r="79" spans="1:10" x14ac:dyDescent="0.25">
      <c r="A79" s="1"/>
      <c r="G79" s="1" t="s">
        <v>33</v>
      </c>
    </row>
    <row r="80" spans="1:10" ht="15" customHeight="1" x14ac:dyDescent="0.25">
      <c r="A80" s="1" t="s">
        <v>30</v>
      </c>
      <c r="B80" s="21" t="s">
        <v>24</v>
      </c>
      <c r="C80" s="21" t="s">
        <v>25</v>
      </c>
      <c r="D80" s="21" t="s">
        <v>26</v>
      </c>
      <c r="E80" s="21" t="s">
        <v>27</v>
      </c>
      <c r="G80" s="21" t="s">
        <v>24</v>
      </c>
      <c r="H80" s="21" t="s">
        <v>25</v>
      </c>
      <c r="I80" s="21" t="s">
        <v>26</v>
      </c>
      <c r="J80" s="21" t="s">
        <v>27</v>
      </c>
    </row>
    <row r="81" spans="1:10" x14ac:dyDescent="0.25">
      <c r="A81" s="1" t="s">
        <v>28</v>
      </c>
      <c r="B81" s="22">
        <f>EGSnrc!R12</f>
        <v>129.68</v>
      </c>
      <c r="C81" s="22">
        <f>Geant4!R12</f>
        <v>131.251</v>
      </c>
      <c r="D81" s="22">
        <f>MCNP!R12</f>
        <v>131.797</v>
      </c>
      <c r="E81" s="22">
        <f>Penelope!R12</f>
        <v>130.47800000000001</v>
      </c>
      <c r="G81" s="3">
        <f>EGSnrc!$R$12*EGSnrc!$S$12</f>
        <v>5.1872000000000003E-3</v>
      </c>
      <c r="H81" s="3">
        <f>Geant4!$R$12*Geant4!$S$12</f>
        <v>1.4791199999999999E-2</v>
      </c>
      <c r="I81" s="3">
        <f>MCNP!$R$12*MCNP!$S$12</f>
        <v>6.5898499999999999E-2</v>
      </c>
      <c r="J81" s="3">
        <f>Penelope!$R$12*Penelope!$S$12</f>
        <v>0.15657360000000001</v>
      </c>
    </row>
    <row r="82" spans="1:10" x14ac:dyDescent="0.25">
      <c r="A82" s="1" t="s">
        <v>29</v>
      </c>
      <c r="B82" s="22">
        <f>EGSnrc!T12</f>
        <v>109.6</v>
      </c>
      <c r="C82" s="22">
        <f>Geant4!T12</f>
        <v>110.943</v>
      </c>
      <c r="D82" s="22">
        <f>MCNP!T12</f>
        <v>111.405</v>
      </c>
      <c r="E82" s="22">
        <f>Penelope!T12</f>
        <v>110.28879999999999</v>
      </c>
      <c r="G82" s="3">
        <f>EGSnrc!$T$12*EGSnrc!$U$12</f>
        <v>5.4799999999999996E-3</v>
      </c>
      <c r="H82" s="3">
        <f>Geant4!$T$12*Geant4!$U$12</f>
        <v>1.36071E-2</v>
      </c>
      <c r="I82" s="3">
        <f>MCNP!$T$12*MCNP!$U$12</f>
        <v>4.4562000000000004E-2</v>
      </c>
      <c r="J82" s="3">
        <f>Penelope!$T$12*Penelope!$U$12</f>
        <v>0.14337543999999999</v>
      </c>
    </row>
    <row r="83" spans="1:10" x14ac:dyDescent="0.25">
      <c r="A83" s="1" t="s">
        <v>28</v>
      </c>
      <c r="B83" s="22">
        <f>EGSnrc!X12</f>
        <v>279.36</v>
      </c>
      <c r="C83" s="22">
        <f>Geant4!X12</f>
        <v>282.83100000000002</v>
      </c>
      <c r="D83" s="22">
        <f>MCNP!X12</f>
        <v>283.40699999999998</v>
      </c>
      <c r="E83" s="22">
        <f>Penelope!X12</f>
        <v>279.89839999999998</v>
      </c>
      <c r="G83" s="3">
        <f>EGSnrc!$X$12*EGSnrc!$Y$12</f>
        <v>8.3808000000000007E-3</v>
      </c>
      <c r="H83" s="3">
        <f>Geant4!$X$12*Geant4!$Y$12</f>
        <v>2.43489E-2</v>
      </c>
      <c r="I83" s="3">
        <f>MCNP!$X$12*MCNP!$Y$12</f>
        <v>8.5022099999999989E-2</v>
      </c>
      <c r="J83" s="3">
        <f>Penelope!$X$12*Penelope!$Y$12</f>
        <v>0.27989839999999999</v>
      </c>
    </row>
    <row r="84" spans="1:10" x14ac:dyDescent="0.25">
      <c r="A84" s="1" t="s">
        <v>29</v>
      </c>
      <c r="B84" s="22">
        <f>EGSnrc!Z12</f>
        <v>249.02</v>
      </c>
      <c r="C84" s="22">
        <f>Geant4!Z12</f>
        <v>252.191</v>
      </c>
      <c r="D84" s="22">
        <f>MCNP!Z12</f>
        <v>252.73599999999999</v>
      </c>
      <c r="E84" s="22">
        <f>Penelope!Z12</f>
        <v>249.49760000000001</v>
      </c>
      <c r="G84" s="3">
        <f>EGSnrc!$Z$12*EGSnrc!$AA$12</f>
        <v>9.9608000000000006E-3</v>
      </c>
      <c r="H84" s="3">
        <f>Geant4!$Z$12*Geant4!$AA$12</f>
        <v>2.3092000000000001E-2</v>
      </c>
      <c r="I84" s="3">
        <f>MCNP!$Z$12*MCNP!$AA$12</f>
        <v>7.5820799999999994E-2</v>
      </c>
      <c r="J84" s="3">
        <f>Penelope!$Z$12*Penelope!$AA$12</f>
        <v>0.24949760000000001</v>
      </c>
    </row>
    <row r="85" spans="1:10" x14ac:dyDescent="0.25">
      <c r="A85" s="1"/>
      <c r="B85" s="3"/>
      <c r="C85" s="3"/>
      <c r="D85" s="3"/>
      <c r="E85" s="3"/>
    </row>
    <row r="86" spans="1:10" x14ac:dyDescent="0.25">
      <c r="A86" s="1" t="s">
        <v>31</v>
      </c>
      <c r="B86" s="3"/>
      <c r="C86" s="3"/>
      <c r="D86" s="3"/>
      <c r="E86" s="3"/>
    </row>
    <row r="87" spans="1:10" x14ac:dyDescent="0.25">
      <c r="A87" s="20" t="s">
        <v>17</v>
      </c>
      <c r="B87" s="10" t="s">
        <v>24</v>
      </c>
      <c r="C87" s="10" t="s">
        <v>25</v>
      </c>
      <c r="D87" s="10" t="s">
        <v>26</v>
      </c>
      <c r="E87" s="10" t="s">
        <v>27</v>
      </c>
      <c r="G87" s="21" t="s">
        <v>24</v>
      </c>
      <c r="H87" s="21" t="s">
        <v>25</v>
      </c>
      <c r="I87" s="21" t="s">
        <v>26</v>
      </c>
      <c r="J87" s="21" t="s">
        <v>27</v>
      </c>
    </row>
    <row r="88" spans="1:10" x14ac:dyDescent="0.25">
      <c r="A88" s="21">
        <v>1</v>
      </c>
      <c r="B88" s="22">
        <f>EGSnrc!R17</f>
        <v>0.32601000000000002</v>
      </c>
      <c r="C88" s="22">
        <f>Geant4!R17</f>
        <v>0.322772</v>
      </c>
      <c r="D88" s="22">
        <f>MCNP!R17</f>
        <v>0.33527099999999999</v>
      </c>
      <c r="E88" s="22">
        <f>Penelope!R17</f>
        <v>0.33750000000000002</v>
      </c>
      <c r="G88" s="3">
        <f>EGSnrc!$R17*EGSnrc!$S17</f>
        <v>2.6080800000000001E-4</v>
      </c>
      <c r="H88" s="3">
        <f>Geant4!$R17*Geant4!$S17</f>
        <v>7.3021499999999999E-4</v>
      </c>
      <c r="I88" s="3">
        <f>MCNP!$R17*MCNP!$S17</f>
        <v>3.3191829000000003E-3</v>
      </c>
      <c r="J88" s="3">
        <f>Penelope!$R17*Penelope!$S17</f>
        <v>9.5850000000000015E-3</v>
      </c>
    </row>
    <row r="89" spans="1:10" x14ac:dyDescent="0.25">
      <c r="A89" s="21">
        <v>2</v>
      </c>
      <c r="B89" s="22">
        <f>EGSnrc!R18</f>
        <v>3.3189000000000002</v>
      </c>
      <c r="C89" s="22">
        <f>Geant4!R18</f>
        <v>3.3569800000000001</v>
      </c>
      <c r="D89" s="22">
        <f>MCNP!R18</f>
        <v>3.4252199999999999</v>
      </c>
      <c r="E89" s="22">
        <f>Penelope!R18</f>
        <v>3.4045000000000001</v>
      </c>
      <c r="G89" s="3">
        <f>EGSnrc!$R18*EGSnrc!$S18</f>
        <v>9.9566999999999993E-4</v>
      </c>
      <c r="H89" s="3">
        <f>Geant4!$R18*Geant4!$S18</f>
        <v>2.3624200000000001E-3</v>
      </c>
      <c r="I89" s="3">
        <f>MCNP!$R18*MCNP!$S18</f>
        <v>1.0618181999999999E-2</v>
      </c>
      <c r="J89" s="3">
        <f>Penelope!$R18*Penelope!$S18</f>
        <v>3.0300050000000002E-2</v>
      </c>
    </row>
    <row r="90" spans="1:10" x14ac:dyDescent="0.25">
      <c r="A90" s="21">
        <v>3</v>
      </c>
      <c r="B90" s="22">
        <f>EGSnrc!R19</f>
        <v>1.3187</v>
      </c>
      <c r="C90" s="22">
        <f>Geant4!R19</f>
        <v>1.32772</v>
      </c>
      <c r="D90" s="22">
        <f>MCNP!R19</f>
        <v>1.3370599999999999</v>
      </c>
      <c r="E90" s="22">
        <f>Penelope!R19</f>
        <v>1.3415999999999999</v>
      </c>
      <c r="G90" s="3">
        <f>EGSnrc!$R19*EGSnrc!$S19</f>
        <v>5.2747999999999998E-4</v>
      </c>
      <c r="H90" s="3">
        <f>Geant4!$R19*Geant4!$S19</f>
        <v>1.4831299999999998E-3</v>
      </c>
      <c r="I90" s="3">
        <f>MCNP!$R19*MCNP!$S19</f>
        <v>6.6852999999999999E-3</v>
      </c>
      <c r="J90" s="3">
        <f>Penelope!$R19*Penelope!$S19</f>
        <v>1.9184879999999998E-2</v>
      </c>
    </row>
    <row r="91" spans="1:10" x14ac:dyDescent="0.25">
      <c r="A91" s="21">
        <v>4</v>
      </c>
      <c r="B91" s="22">
        <f>EGSnrc!R20</f>
        <v>7.2042000000000002</v>
      </c>
      <c r="C91" s="22">
        <f>Geant4!R20</f>
        <v>7.2891700000000004</v>
      </c>
      <c r="D91" s="22">
        <f>MCNP!R20</f>
        <v>7.3647499999999999</v>
      </c>
      <c r="E91" s="22">
        <f>Penelope!R20</f>
        <v>7.4427000000000003</v>
      </c>
      <c r="G91" s="3">
        <f>EGSnrc!$R20*EGSnrc!$S20</f>
        <v>1.4408400000000001E-3</v>
      </c>
      <c r="H91" s="3">
        <f>Geant4!$R20*Geant4!$S20</f>
        <v>3.4853499999999999E-3</v>
      </c>
      <c r="I91" s="3">
        <f>MCNP!$R20*MCNP!$S20</f>
        <v>1.5465974999999998E-2</v>
      </c>
      <c r="J91" s="3">
        <f>Penelope!$R20*Penelope!$S20</f>
        <v>4.46562E-2</v>
      </c>
    </row>
    <row r="92" spans="1:10" x14ac:dyDescent="0.25">
      <c r="A92" s="21">
        <v>5</v>
      </c>
      <c r="B92" s="22">
        <f>EGSnrc!R21</f>
        <v>24.448</v>
      </c>
      <c r="C92" s="22">
        <f>Geant4!R21</f>
        <v>24.8596</v>
      </c>
      <c r="D92" s="22">
        <f>MCNP!R21</f>
        <v>24.7834</v>
      </c>
      <c r="E92" s="22">
        <f>Penelope!R21</f>
        <v>25.331600000000002</v>
      </c>
      <c r="G92" s="3">
        <f>EGSnrc!$R21*EGSnrc!$S21</f>
        <v>2.4448E-3</v>
      </c>
      <c r="H92" s="3">
        <f>Geant4!$R21*Geant4!$S21</f>
        <v>6.4481399999999998E-3</v>
      </c>
      <c r="I92" s="3">
        <f>MCNP!$R21*MCNP!$S21</f>
        <v>2.9740079999999999E-2</v>
      </c>
      <c r="J92" s="3">
        <f>Penelope!$R21*Penelope!$S21</f>
        <v>0</v>
      </c>
    </row>
    <row r="93" spans="1:10" x14ac:dyDescent="0.25">
      <c r="A93" s="21">
        <v>6</v>
      </c>
      <c r="B93" s="22">
        <f>EGSnrc!R22</f>
        <v>3.3174000000000001</v>
      </c>
      <c r="C93" s="22">
        <f>Geant4!R22</f>
        <v>3.3529</v>
      </c>
      <c r="D93" s="22">
        <f>MCNP!R22</f>
        <v>3.4044300000000001</v>
      </c>
      <c r="E93" s="22">
        <f>Penelope!R22</f>
        <v>3.4234</v>
      </c>
      <c r="G93" s="3">
        <f>EGSnrc!$R22*EGSnrc!$S22</f>
        <v>9.9522E-4</v>
      </c>
      <c r="H93" s="3">
        <f>Geant4!$R22*Geant4!$S22</f>
        <v>2.36097E-3</v>
      </c>
      <c r="I93" s="3">
        <f>MCNP!$R22*MCNP!$S22</f>
        <v>1.0553732999999999E-2</v>
      </c>
      <c r="J93" s="3">
        <f>Penelope!$R22*Penelope!$S22</f>
        <v>3.012592E-2</v>
      </c>
    </row>
    <row r="94" spans="1:10" x14ac:dyDescent="0.25">
      <c r="A94" s="21">
        <v>7</v>
      </c>
      <c r="B94" s="22">
        <f>EGSnrc!R23</f>
        <v>0.32591999999999999</v>
      </c>
      <c r="C94" s="22">
        <f>Geant4!R23</f>
        <v>0.32398500000000002</v>
      </c>
      <c r="D94" s="22">
        <f>MCNP!R23</f>
        <v>0.334868</v>
      </c>
      <c r="E94" s="22">
        <f>Penelope!R23</f>
        <v>0.3291</v>
      </c>
      <c r="G94" s="3">
        <f>EGSnrc!$R23*EGSnrc!$S23</f>
        <v>2.6073600000000002E-4</v>
      </c>
      <c r="H94" s="3">
        <f>Geant4!$R23*Geant4!$S23</f>
        <v>7.315720000000001E-4</v>
      </c>
      <c r="I94" s="3">
        <f>MCNP!$R23*MCNP!$S23</f>
        <v>3.3151932000000002E-3</v>
      </c>
      <c r="J94" s="3">
        <f>Penelope!$R23*Penelope!$S23</f>
        <v>9.5768099999999998E-3</v>
      </c>
    </row>
    <row r="95" spans="1:10" x14ac:dyDescent="0.25">
      <c r="A95" s="21"/>
      <c r="B95" s="22"/>
      <c r="C95" s="22"/>
      <c r="D95" s="22"/>
      <c r="E95" s="22"/>
      <c r="G95" s="3"/>
      <c r="H95" s="3"/>
      <c r="I95" s="3"/>
      <c r="J95" s="3"/>
    </row>
    <row r="96" spans="1:10" x14ac:dyDescent="0.25">
      <c r="A96" s="21"/>
      <c r="B96" s="22"/>
      <c r="C96" s="22"/>
      <c r="D96" s="22"/>
      <c r="E96" s="22"/>
      <c r="G96" s="3"/>
      <c r="H96" s="3"/>
      <c r="I96" s="3"/>
      <c r="J96" s="3"/>
    </row>
    <row r="97" spans="1:10" x14ac:dyDescent="0.25">
      <c r="A97" s="20" t="s">
        <v>19</v>
      </c>
      <c r="B97" s="3"/>
      <c r="C97" s="3"/>
      <c r="D97" s="3"/>
      <c r="E97" s="3"/>
    </row>
    <row r="98" spans="1:10" x14ac:dyDescent="0.25">
      <c r="A98" s="20" t="s">
        <v>17</v>
      </c>
      <c r="B98" s="10" t="s">
        <v>24</v>
      </c>
      <c r="C98" s="10" t="s">
        <v>25</v>
      </c>
      <c r="D98" s="10" t="s">
        <v>26</v>
      </c>
      <c r="E98" s="10" t="s">
        <v>27</v>
      </c>
      <c r="G98" s="21" t="s">
        <v>24</v>
      </c>
      <c r="H98" s="21" t="s">
        <v>25</v>
      </c>
      <c r="I98" s="21" t="s">
        <v>26</v>
      </c>
      <c r="J98" s="21" t="s">
        <v>27</v>
      </c>
    </row>
    <row r="99" spans="1:10" x14ac:dyDescent="0.25">
      <c r="A99" s="21">
        <v>1</v>
      </c>
      <c r="B99" s="22">
        <f>EGSnrc!R28</f>
        <v>0.10728</v>
      </c>
      <c r="C99" s="22">
        <f>Geant4!R28</f>
        <v>0.10587000000000001</v>
      </c>
      <c r="D99" s="22">
        <f>MCNP!R28</f>
        <v>0</v>
      </c>
      <c r="E99" s="22">
        <f>Penelope!R28</f>
        <v>0.10879999999999999</v>
      </c>
      <c r="G99" s="3">
        <f>EGSnrc!$R28*EGSnrc!$S28</f>
        <v>1.50192E-4</v>
      </c>
      <c r="H99" s="3">
        <f>Geant4!$R28*Geant4!$S28</f>
        <v>4.1819699999999998E-4</v>
      </c>
      <c r="I99" s="3">
        <f>MCNP!$R28*MCNP!$S28</f>
        <v>0</v>
      </c>
      <c r="J99" s="3">
        <f>Penelope!$R28*Penelope!$S28</f>
        <v>0</v>
      </c>
    </row>
    <row r="100" spans="1:10" x14ac:dyDescent="0.25">
      <c r="A100" s="21">
        <v>2</v>
      </c>
      <c r="B100" s="22">
        <f>EGSnrc!R29</f>
        <v>1.0330999999999999</v>
      </c>
      <c r="C100" s="22">
        <f>Geant4!R29</f>
        <v>1.03569</v>
      </c>
      <c r="D100" s="22">
        <f>MCNP!R29</f>
        <v>0</v>
      </c>
      <c r="E100" s="22">
        <f>Penelope!R29</f>
        <v>1.0652999999999999</v>
      </c>
      <c r="G100" s="3">
        <f>EGSnrc!$R29*EGSnrc!$S29</f>
        <v>5.1654999999999995E-4</v>
      </c>
      <c r="H100" s="3">
        <f>Geant4!$R29*Geant4!$S29</f>
        <v>1.3121299999999999E-3</v>
      </c>
      <c r="I100" s="3">
        <f>MCNP!$R29*MCNP!$S29</f>
        <v>0</v>
      </c>
      <c r="J100" s="3">
        <f>Penelope!$R29*Penelope!$S29</f>
        <v>0</v>
      </c>
    </row>
    <row r="101" spans="1:10" x14ac:dyDescent="0.25">
      <c r="A101" s="21">
        <v>3</v>
      </c>
      <c r="B101" s="22">
        <f>EGSnrc!R30</f>
        <v>0.44624000000000003</v>
      </c>
      <c r="C101" s="22">
        <f>Geant4!R30</f>
        <v>0.44643100000000002</v>
      </c>
      <c r="D101" s="22">
        <f>MCNP!R30</f>
        <v>0</v>
      </c>
      <c r="E101" s="22">
        <f>Penelope!R30</f>
        <v>0.45879999999999999</v>
      </c>
      <c r="G101" s="3">
        <f>EGSnrc!$R30*EGSnrc!$S30</f>
        <v>3.1236799999999999E-4</v>
      </c>
      <c r="H101" s="3">
        <f>Geant4!$R30*Geant4!$S30</f>
        <v>8.6018300000000004E-4</v>
      </c>
      <c r="I101" s="3">
        <f>MCNP!$R30*MCNP!$S30</f>
        <v>0</v>
      </c>
      <c r="J101" s="3">
        <f>Penelope!$R30*Penelope!$S30</f>
        <v>0</v>
      </c>
    </row>
    <row r="102" spans="1:10" x14ac:dyDescent="0.25">
      <c r="A102" s="21">
        <v>4</v>
      </c>
      <c r="B102" s="22">
        <f>EGSnrc!R31</f>
        <v>1.9442999999999999</v>
      </c>
      <c r="C102" s="22">
        <f>Geant4!R31</f>
        <v>1.9315899999999999</v>
      </c>
      <c r="D102" s="22">
        <f>MCNP!R31</f>
        <v>0</v>
      </c>
      <c r="E102" s="22">
        <f>Penelope!R31</f>
        <v>2.0647000000000002</v>
      </c>
      <c r="G102" s="3">
        <f>EGSnrc!$R31*EGSnrc!$S31</f>
        <v>5.8328999999999987E-4</v>
      </c>
      <c r="H102" s="3">
        <f>Geant4!$R31*Geant4!$S31</f>
        <v>1.7936899999999999E-3</v>
      </c>
      <c r="I102" s="3">
        <f>MCNP!$R31*MCNP!$S31</f>
        <v>0</v>
      </c>
      <c r="J102" s="3">
        <f>Penelope!$R31*Penelope!$S31</f>
        <v>0</v>
      </c>
    </row>
    <row r="103" spans="1:10" x14ac:dyDescent="0.25">
      <c r="A103" s="21">
        <v>5</v>
      </c>
      <c r="B103" s="22">
        <f>EGSnrc!R32</f>
        <v>2.7027999999999999</v>
      </c>
      <c r="C103" s="22">
        <f>Geant4!R32</f>
        <v>2.6024500000000002</v>
      </c>
      <c r="D103" s="22">
        <f>MCNP!R32</f>
        <v>0</v>
      </c>
      <c r="E103" s="22">
        <f>Penelope!R32</f>
        <v>3.278</v>
      </c>
      <c r="G103" s="3">
        <f>EGSnrc!$R32*EGSnrc!$S32</f>
        <v>8.1083999999999985E-4</v>
      </c>
      <c r="H103" s="3">
        <f>Geant4!$R32*Geant4!$S32</f>
        <v>2.0867199999999998E-3</v>
      </c>
      <c r="I103" s="3">
        <f>MCNP!$R32*MCNP!$S32</f>
        <v>0</v>
      </c>
      <c r="J103" s="3">
        <f>Penelope!$R32*Penelope!$S32</f>
        <v>0</v>
      </c>
    </row>
    <row r="104" spans="1:10" x14ac:dyDescent="0.25">
      <c r="A104" s="21">
        <v>6</v>
      </c>
      <c r="B104" s="22">
        <f>EGSnrc!R33</f>
        <v>1.0321</v>
      </c>
      <c r="C104" s="22">
        <f>Geant4!R33</f>
        <v>1.03311</v>
      </c>
      <c r="D104" s="22">
        <f>MCNP!R33</f>
        <v>0</v>
      </c>
      <c r="E104" s="22">
        <f>Penelope!R33</f>
        <v>1.0781000000000001</v>
      </c>
      <c r="G104" s="3">
        <f>EGSnrc!$R33*EGSnrc!$S33</f>
        <v>5.1604999999999999E-4</v>
      </c>
      <c r="H104" s="3">
        <f>Geant4!$R33*Geant4!$S33</f>
        <v>1.3105E-3</v>
      </c>
      <c r="I104" s="3">
        <f>MCNP!$R33*MCNP!$S33</f>
        <v>0</v>
      </c>
      <c r="J104" s="3">
        <f>Penelope!$R33*Penelope!$S33</f>
        <v>0</v>
      </c>
    </row>
    <row r="105" spans="1:10" x14ac:dyDescent="0.25">
      <c r="A105" s="21">
        <v>7</v>
      </c>
      <c r="B105" s="22">
        <f>EGSnrc!R34</f>
        <v>0.10742</v>
      </c>
      <c r="C105" s="22">
        <f>Geant4!R34</f>
        <v>0.106089</v>
      </c>
      <c r="D105" s="22">
        <f>MCNP!R34</f>
        <v>0</v>
      </c>
      <c r="E105" s="22">
        <f>Penelope!R34</f>
        <v>0.1074</v>
      </c>
      <c r="G105" s="3">
        <f>EGSnrc!$R34*EGSnrc!$S34</f>
        <v>1.50388E-4</v>
      </c>
      <c r="H105" s="3">
        <f>Geant4!$R34*Geant4!$S34</f>
        <v>4.1861200000000001E-4</v>
      </c>
      <c r="I105" s="3">
        <f>MCNP!$R34*MCNP!$S34</f>
        <v>0</v>
      </c>
      <c r="J105" s="3">
        <f>Penelope!$R34*Penelope!$S34</f>
        <v>0</v>
      </c>
    </row>
    <row r="106" spans="1:10" x14ac:dyDescent="0.25">
      <c r="A106" s="21"/>
      <c r="B106" s="22"/>
      <c r="C106" s="22"/>
      <c r="D106" s="22"/>
      <c r="E106" s="22"/>
    </row>
    <row r="107" spans="1:10" x14ac:dyDescent="0.25">
      <c r="A107" s="1"/>
      <c r="B107" s="3"/>
      <c r="C107" s="3"/>
      <c r="D107" s="3"/>
      <c r="E107" s="3"/>
    </row>
    <row r="108" spans="1:10" x14ac:dyDescent="0.25">
      <c r="A108" s="20" t="s">
        <v>20</v>
      </c>
      <c r="B108" s="3"/>
      <c r="C108" s="3"/>
      <c r="D108" s="3"/>
      <c r="E108" s="3"/>
    </row>
    <row r="109" spans="1:10" x14ac:dyDescent="0.25">
      <c r="A109" s="20" t="s">
        <v>17</v>
      </c>
      <c r="B109" s="10" t="s">
        <v>24</v>
      </c>
      <c r="C109" s="10" t="s">
        <v>25</v>
      </c>
      <c r="D109" s="10" t="s">
        <v>26</v>
      </c>
      <c r="E109" s="10" t="s">
        <v>27</v>
      </c>
      <c r="G109" s="21" t="s">
        <v>24</v>
      </c>
      <c r="H109" s="21" t="s">
        <v>25</v>
      </c>
      <c r="I109" s="21" t="s">
        <v>26</v>
      </c>
      <c r="J109" s="21" t="s">
        <v>27</v>
      </c>
    </row>
    <row r="110" spans="1:10" x14ac:dyDescent="0.25">
      <c r="A110" s="21">
        <v>1</v>
      </c>
      <c r="B110" s="22">
        <f>EGSnrc!R39</f>
        <v>5.8417999999999998E-2</v>
      </c>
      <c r="C110" s="22">
        <f>Geant4!R39</f>
        <v>5.94248E-2</v>
      </c>
      <c r="D110" s="22">
        <f>MCNP!R39</f>
        <v>0</v>
      </c>
      <c r="E110" s="22">
        <f>Penelope!R39</f>
        <v>6.0199999999999997E-2</v>
      </c>
      <c r="G110" s="3">
        <f>EGSnrc!$R39*EGSnrc!$S39</f>
        <v>1.109942E-4</v>
      </c>
      <c r="H110" s="3">
        <f>Geant4!$R39*Geant4!$S39</f>
        <v>3.1595899999999999E-4</v>
      </c>
      <c r="I110" s="3">
        <f>MCNP!$R39*MCNP!$S39</f>
        <v>0</v>
      </c>
      <c r="J110" s="3">
        <f>Penelope!$R39*Penelope!$S39</f>
        <v>0</v>
      </c>
    </row>
    <row r="111" spans="1:10" x14ac:dyDescent="0.25">
      <c r="A111" s="21">
        <v>2</v>
      </c>
      <c r="B111" s="22">
        <f>EGSnrc!R40</f>
        <v>1.1120000000000001</v>
      </c>
      <c r="C111" s="22">
        <f>Geant4!R40</f>
        <v>1.13761</v>
      </c>
      <c r="D111" s="22">
        <f>MCNP!R40</f>
        <v>0</v>
      </c>
      <c r="E111" s="22">
        <f>Penelope!R40</f>
        <v>1.1105</v>
      </c>
      <c r="G111" s="3">
        <f>EGSnrc!$R40*EGSnrc!$S40</f>
        <v>4.4480000000000008E-4</v>
      </c>
      <c r="H111" s="3">
        <f>Geant4!$R40*Geant4!$S40</f>
        <v>1.3823900000000001E-3</v>
      </c>
      <c r="I111" s="3">
        <f>MCNP!$R40*MCNP!$S40</f>
        <v>0</v>
      </c>
      <c r="J111" s="3">
        <f>Penelope!$R40*Penelope!$S40</f>
        <v>0</v>
      </c>
    </row>
    <row r="112" spans="1:10" x14ac:dyDescent="0.25">
      <c r="A112" s="21">
        <v>3</v>
      </c>
      <c r="B112" s="22">
        <f>EGSnrc!R41</f>
        <v>0.30885000000000001</v>
      </c>
      <c r="C112" s="22">
        <f>Geant4!R41</f>
        <v>0.31619599999999998</v>
      </c>
      <c r="D112" s="22">
        <f>MCNP!R41</f>
        <v>0</v>
      </c>
      <c r="E112" s="22">
        <f>Penelope!R41</f>
        <v>0.30880000000000002</v>
      </c>
      <c r="G112" s="3">
        <f>EGSnrc!$R41*EGSnrc!$S41</f>
        <v>2.4708E-4</v>
      </c>
      <c r="H112" s="3">
        <f>Geant4!$R41*Geant4!$S41</f>
        <v>7.2881900000000002E-4</v>
      </c>
      <c r="I112" s="3">
        <f>MCNP!$R41*MCNP!$S41</f>
        <v>0</v>
      </c>
      <c r="J112" s="3">
        <f>Penelope!$R41*Penelope!$S41</f>
        <v>0</v>
      </c>
    </row>
    <row r="113" spans="1:10" x14ac:dyDescent="0.25">
      <c r="A113" s="21">
        <v>4</v>
      </c>
      <c r="B113" s="22">
        <f>EGSnrc!R42</f>
        <v>3.1844999999999999</v>
      </c>
      <c r="C113" s="22">
        <f>Geant4!R42</f>
        <v>3.2606199999999999</v>
      </c>
      <c r="D113" s="22">
        <f>MCNP!R42</f>
        <v>0</v>
      </c>
      <c r="E113" s="22">
        <f>Penelope!R42</f>
        <v>3.206</v>
      </c>
      <c r="G113" s="3">
        <f>EGSnrc!$R42*EGSnrc!$S42</f>
        <v>9.5534999999999988E-4</v>
      </c>
      <c r="H113" s="3">
        <f>Geant4!$R42*Geant4!$S42</f>
        <v>2.3402100000000001E-3</v>
      </c>
      <c r="I113" s="3">
        <f>MCNP!$R42*MCNP!$S42</f>
        <v>0</v>
      </c>
      <c r="J113" s="3">
        <f>Penelope!$R42*Penelope!$S42</f>
        <v>0</v>
      </c>
    </row>
    <row r="114" spans="1:10" x14ac:dyDescent="0.25">
      <c r="A114" s="21">
        <v>5</v>
      </c>
      <c r="B114" s="22">
        <f>EGSnrc!R43</f>
        <v>17.986999999999998</v>
      </c>
      <c r="C114" s="22">
        <f>Geant4!R43</f>
        <v>18.432300000000001</v>
      </c>
      <c r="D114" s="22">
        <f>MCNP!R43</f>
        <v>0</v>
      </c>
      <c r="E114" s="22">
        <f>Penelope!R43</f>
        <v>18.099799999999998</v>
      </c>
      <c r="G114" s="3">
        <f>EGSnrc!$R43*EGSnrc!$S43</f>
        <v>1.7986999999999999E-3</v>
      </c>
      <c r="H114" s="3">
        <f>Geant4!$R43*Geant4!$S43</f>
        <v>5.5615999999999999E-3</v>
      </c>
      <c r="I114" s="3">
        <f>MCNP!$R43*MCNP!$S43</f>
        <v>0</v>
      </c>
      <c r="J114" s="3">
        <f>Penelope!$R43*Penelope!$S43</f>
        <v>0</v>
      </c>
    </row>
    <row r="115" spans="1:10" x14ac:dyDescent="0.25">
      <c r="A115" s="21">
        <v>6</v>
      </c>
      <c r="B115" s="22">
        <f>EGSnrc!R44</f>
        <v>1.1112</v>
      </c>
      <c r="C115" s="22">
        <f>Geant4!R44</f>
        <v>1.13463</v>
      </c>
      <c r="D115" s="22">
        <f>MCNP!R44</f>
        <v>0</v>
      </c>
      <c r="E115" s="22">
        <f>Penelope!R44</f>
        <v>1.1167</v>
      </c>
      <c r="G115" s="3">
        <f>EGSnrc!$R44*EGSnrc!$S44</f>
        <v>4.4448000000000003E-4</v>
      </c>
      <c r="H115" s="3">
        <f>Geant4!$R44*Geant4!$S44</f>
        <v>1.38058E-3</v>
      </c>
      <c r="I115" s="3">
        <f>MCNP!$R44*MCNP!$S44</f>
        <v>0</v>
      </c>
      <c r="J115" s="3">
        <f>Penelope!$R44*Penelope!$S44</f>
        <v>0</v>
      </c>
    </row>
    <row r="116" spans="1:10" x14ac:dyDescent="0.25">
      <c r="A116" s="21">
        <v>7</v>
      </c>
      <c r="B116" s="22">
        <f>EGSnrc!R45</f>
        <v>5.8284000000000002E-2</v>
      </c>
      <c r="C116" s="22">
        <f>Geant4!R45</f>
        <v>5.96789E-2</v>
      </c>
      <c r="D116" s="22">
        <f>MCNP!R45</f>
        <v>0</v>
      </c>
      <c r="E116" s="22">
        <f>Penelope!R45</f>
        <v>5.8200000000000002E-2</v>
      </c>
      <c r="G116" s="3">
        <f>EGSnrc!$R45*EGSnrc!$S45</f>
        <v>1.107396E-4</v>
      </c>
      <c r="H116" s="3">
        <f>Geant4!$R45*Geant4!$S45</f>
        <v>3.1663200000000001E-4</v>
      </c>
      <c r="I116" s="3">
        <f>MCNP!$R45*MCNP!$S45</f>
        <v>0</v>
      </c>
      <c r="J116" s="3">
        <f>Penelope!$R45*Penelope!$S45</f>
        <v>0</v>
      </c>
    </row>
    <row r="117" spans="1:10" x14ac:dyDescent="0.25">
      <c r="A117" s="1"/>
      <c r="B117" s="3"/>
      <c r="C117" s="3"/>
      <c r="D117" s="3"/>
      <c r="E117" s="3"/>
    </row>
    <row r="118" spans="1:10" x14ac:dyDescent="0.25">
      <c r="A118" s="1"/>
      <c r="B118" s="3"/>
      <c r="C118" s="3"/>
      <c r="D118" s="3"/>
      <c r="E118" s="3"/>
    </row>
    <row r="119" spans="1:10" x14ac:dyDescent="0.25">
      <c r="A119" s="20" t="s">
        <v>21</v>
      </c>
      <c r="B119" s="3"/>
      <c r="C119" s="3"/>
      <c r="D119" s="3"/>
      <c r="E119" s="3"/>
    </row>
    <row r="120" spans="1:10" x14ac:dyDescent="0.25">
      <c r="A120" s="20" t="s">
        <v>17</v>
      </c>
      <c r="B120" s="10" t="s">
        <v>24</v>
      </c>
      <c r="C120" s="10" t="s">
        <v>25</v>
      </c>
      <c r="D120" s="10" t="s">
        <v>26</v>
      </c>
      <c r="E120" s="10" t="s">
        <v>27</v>
      </c>
      <c r="G120" s="21" t="s">
        <v>24</v>
      </c>
      <c r="H120" s="21" t="s">
        <v>25</v>
      </c>
      <c r="I120" s="21" t="s">
        <v>26</v>
      </c>
      <c r="J120" s="21" t="s">
        <v>27</v>
      </c>
    </row>
    <row r="121" spans="1:10" x14ac:dyDescent="0.25">
      <c r="A121" s="21">
        <v>1</v>
      </c>
      <c r="B121" s="22">
        <f>EGSnrc!R50</f>
        <v>0.1603</v>
      </c>
      <c r="C121" s="22">
        <f>Geant4!R50</f>
        <v>0.15747700000000001</v>
      </c>
      <c r="D121" s="22">
        <f>MCNP!R50</f>
        <v>0</v>
      </c>
      <c r="E121" s="22">
        <f>Penelope!R50</f>
        <v>0.16850000000000001</v>
      </c>
      <c r="G121" s="3">
        <f>EGSnrc!$R50*EGSnrc!$S50</f>
        <v>1.9235999999999998E-4</v>
      </c>
      <c r="H121" s="3">
        <f>Geant4!$R50*Geant4!$S50</f>
        <v>5.0843100000000005E-4</v>
      </c>
      <c r="I121" s="3">
        <f>MCNP!$R50*MCNP!$S50</f>
        <v>0</v>
      </c>
      <c r="J121" s="3">
        <f>Penelope!$R50*Penelope!$S50</f>
        <v>0</v>
      </c>
    </row>
    <row r="122" spans="1:10" x14ac:dyDescent="0.25">
      <c r="A122" s="21">
        <v>2</v>
      </c>
      <c r="B122" s="22">
        <f>EGSnrc!R51</f>
        <v>1.1737</v>
      </c>
      <c r="C122" s="22">
        <f>Geant4!R51</f>
        <v>1.1836800000000001</v>
      </c>
      <c r="D122" s="22">
        <f>MCNP!R51</f>
        <v>0</v>
      </c>
      <c r="E122" s="22">
        <f>Penelope!R51</f>
        <v>1.2286999999999999</v>
      </c>
      <c r="G122" s="3">
        <f>EGSnrc!$R51*EGSnrc!$S51</f>
        <v>4.6947999999999998E-4</v>
      </c>
      <c r="H122" s="3">
        <f>Geant4!$R51*Geant4!$S51</f>
        <v>1.3961100000000001E-3</v>
      </c>
      <c r="I122" s="3">
        <f>MCNP!$R51*MCNP!$S51</f>
        <v>0</v>
      </c>
      <c r="J122" s="3">
        <f>Penelope!$R51*Penelope!$S51</f>
        <v>0</v>
      </c>
    </row>
    <row r="123" spans="1:10" x14ac:dyDescent="0.25">
      <c r="A123" s="21">
        <v>3</v>
      </c>
      <c r="B123" s="22">
        <f>EGSnrc!R52</f>
        <v>0.56362999999999996</v>
      </c>
      <c r="C123" s="22">
        <f>Geant4!R52</f>
        <v>0.56508999999999998</v>
      </c>
      <c r="D123" s="22">
        <f>MCNP!R52</f>
        <v>0</v>
      </c>
      <c r="E123" s="22">
        <f>Penelope!R52</f>
        <v>0.57399999999999995</v>
      </c>
      <c r="G123" s="3">
        <f>EGSnrc!$R52*EGSnrc!$S52</f>
        <v>3.3817799999999996E-4</v>
      </c>
      <c r="H123" s="3">
        <f>Geant4!$R52*Geant4!$S52</f>
        <v>9.63696E-4</v>
      </c>
      <c r="I123" s="3">
        <f>MCNP!$R52*MCNP!$S52</f>
        <v>0</v>
      </c>
      <c r="J123" s="3">
        <f>Penelope!$R52*Penelope!$S52</f>
        <v>0</v>
      </c>
    </row>
    <row r="124" spans="1:10" x14ac:dyDescent="0.25">
      <c r="A124" s="21">
        <v>4</v>
      </c>
      <c r="B124" s="22">
        <f>EGSnrc!R53</f>
        <v>2.0752999999999999</v>
      </c>
      <c r="C124" s="22">
        <f>Geant4!R53</f>
        <v>2.0969600000000002</v>
      </c>
      <c r="D124" s="22">
        <f>MCNP!R53</f>
        <v>0</v>
      </c>
      <c r="E124" s="22">
        <f>Penelope!R53</f>
        <v>2.1720000000000002</v>
      </c>
      <c r="G124" s="3">
        <f>EGSnrc!$R53*EGSnrc!$S53</f>
        <v>6.2258999999999991E-4</v>
      </c>
      <c r="H124" s="3">
        <f>Geant4!$R53*Geant4!$S53</f>
        <v>1.8593500000000001E-3</v>
      </c>
      <c r="I124" s="3">
        <f>MCNP!$R53*MCNP!$S53</f>
        <v>0</v>
      </c>
      <c r="J124" s="3">
        <f>Penelope!$R53*Penelope!$S53</f>
        <v>0</v>
      </c>
    </row>
    <row r="125" spans="1:10" x14ac:dyDescent="0.25">
      <c r="A125" s="21">
        <v>5</v>
      </c>
      <c r="B125" s="22">
        <f>EGSnrc!R54</f>
        <v>3.7578999999999998</v>
      </c>
      <c r="C125" s="22">
        <f>Geant4!R54</f>
        <v>3.8248500000000001</v>
      </c>
      <c r="D125" s="22">
        <f>MCNP!R54</f>
        <v>0</v>
      </c>
      <c r="E125" s="22">
        <f>Penelope!R54</f>
        <v>3.9538000000000002</v>
      </c>
      <c r="G125" s="3">
        <f>EGSnrc!$R54*EGSnrc!$S54</f>
        <v>7.5157999999999996E-4</v>
      </c>
      <c r="H125" s="3">
        <f>Geant4!$R54*Geant4!$S54</f>
        <v>2.5136400000000001E-3</v>
      </c>
      <c r="I125" s="3">
        <f>MCNP!$R54*MCNP!$S54</f>
        <v>0</v>
      </c>
      <c r="J125" s="3">
        <f>Penelope!$R54*Penelope!$S54</f>
        <v>0</v>
      </c>
    </row>
    <row r="126" spans="1:10" x14ac:dyDescent="0.25">
      <c r="A126" s="21">
        <v>6</v>
      </c>
      <c r="B126" s="22">
        <f>EGSnrc!R55</f>
        <v>1.1739999999999999</v>
      </c>
      <c r="C126" s="22">
        <f>Geant4!R55</f>
        <v>1.18516</v>
      </c>
      <c r="D126" s="22">
        <f>MCNP!R55</f>
        <v>0</v>
      </c>
      <c r="E126" s="22">
        <f>Penelope!R55</f>
        <v>1.2286999999999999</v>
      </c>
      <c r="G126" s="3">
        <f>EGSnrc!$R55*EGSnrc!$S55</f>
        <v>4.6959999999999998E-4</v>
      </c>
      <c r="H126" s="3">
        <f>Geant4!$R55*Geant4!$S55</f>
        <v>1.39697E-3</v>
      </c>
      <c r="I126" s="3">
        <f>MCNP!$R55*MCNP!$S55</f>
        <v>0</v>
      </c>
      <c r="J126" s="3">
        <f>Penelope!$R55*Penelope!$S55</f>
        <v>0</v>
      </c>
    </row>
    <row r="127" spans="1:10" x14ac:dyDescent="0.25">
      <c r="A127" s="21">
        <v>7</v>
      </c>
      <c r="B127" s="22">
        <f>EGSnrc!R56</f>
        <v>0.16022</v>
      </c>
      <c r="C127" s="22">
        <f>Geant4!R56</f>
        <v>0.158217</v>
      </c>
      <c r="D127" s="22">
        <f>MCNP!R56</f>
        <v>0</v>
      </c>
      <c r="E127" s="22">
        <f>Penelope!R56</f>
        <v>0.16350000000000001</v>
      </c>
      <c r="G127" s="3">
        <f>EGSnrc!$R56*EGSnrc!$S56</f>
        <v>1.9226399999999999E-4</v>
      </c>
      <c r="H127" s="3">
        <f>Geant4!$R56*Geant4!$S56</f>
        <v>5.0962000000000002E-4</v>
      </c>
      <c r="I127" s="3">
        <f>MCNP!$R56*MCNP!$S56</f>
        <v>0</v>
      </c>
      <c r="J127" s="3">
        <f>Penelope!$R56*Penelope!$S56</f>
        <v>0</v>
      </c>
    </row>
    <row r="128" spans="1:10" x14ac:dyDescent="0.25">
      <c r="A128" s="1"/>
      <c r="B128" s="3"/>
      <c r="C128" s="3"/>
      <c r="D128" s="3"/>
      <c r="E128" s="3"/>
    </row>
    <row r="129" spans="1:5" x14ac:dyDescent="0.25">
      <c r="A129" s="1"/>
      <c r="B129" s="3"/>
      <c r="C129" s="3"/>
      <c r="D129" s="3"/>
      <c r="E129" s="3"/>
    </row>
    <row r="130" spans="1:5" x14ac:dyDescent="0.25">
      <c r="A130" s="1"/>
      <c r="B130" s="3"/>
      <c r="C130" s="3"/>
      <c r="D130" s="3"/>
      <c r="E130" s="3"/>
    </row>
    <row r="131" spans="1:5" x14ac:dyDescent="0.25">
      <c r="A131" s="20"/>
      <c r="B131" s="10"/>
      <c r="C131" s="10"/>
      <c r="D131" s="10"/>
      <c r="E131" s="10"/>
    </row>
    <row r="132" spans="1:5" x14ac:dyDescent="0.25">
      <c r="A132" s="21"/>
      <c r="B132" s="22"/>
      <c r="C132" s="22"/>
      <c r="D132" s="22"/>
      <c r="E132" s="22"/>
    </row>
    <row r="133" spans="1:5" x14ac:dyDescent="0.25">
      <c r="A133" s="21"/>
      <c r="B133" s="22"/>
      <c r="C133" s="22"/>
      <c r="D133" s="22"/>
      <c r="E133" s="22"/>
    </row>
    <row r="134" spans="1:5" x14ac:dyDescent="0.25">
      <c r="A134" s="21"/>
      <c r="B134" s="22"/>
      <c r="C134" s="22"/>
      <c r="D134" s="22"/>
      <c r="E134" s="22"/>
    </row>
    <row r="135" spans="1:5" x14ac:dyDescent="0.25">
      <c r="A135" s="21"/>
      <c r="B135" s="22"/>
      <c r="C135" s="22"/>
      <c r="D135" s="22"/>
      <c r="E135" s="22"/>
    </row>
    <row r="136" spans="1:5" x14ac:dyDescent="0.25">
      <c r="A136" s="21"/>
      <c r="B136" s="22"/>
      <c r="C136" s="22"/>
      <c r="D136" s="22"/>
      <c r="E136" s="22"/>
    </row>
    <row r="137" spans="1:5" x14ac:dyDescent="0.25">
      <c r="A137" s="21"/>
      <c r="B137" s="22"/>
      <c r="C137" s="22"/>
      <c r="D137" s="22"/>
      <c r="E137" s="22"/>
    </row>
    <row r="138" spans="1:5" x14ac:dyDescent="0.25">
      <c r="A138" s="21"/>
      <c r="B138" s="22"/>
      <c r="C138" s="22"/>
      <c r="D138" s="22"/>
      <c r="E138" s="22"/>
    </row>
    <row r="139" spans="1:5" x14ac:dyDescent="0.25">
      <c r="A139" s="1"/>
      <c r="B139" s="3"/>
      <c r="C139" s="3"/>
      <c r="D139" s="3"/>
      <c r="E139" s="3"/>
    </row>
    <row r="140" spans="1:5" x14ac:dyDescent="0.25">
      <c r="A140" s="1"/>
      <c r="B140" s="3"/>
      <c r="C140" s="3"/>
      <c r="D140" s="3"/>
      <c r="E140" s="3"/>
    </row>
    <row r="141" spans="1:5" x14ac:dyDescent="0.25">
      <c r="A141" s="20"/>
      <c r="B141" s="3"/>
      <c r="C141" s="3"/>
      <c r="D141" s="3"/>
      <c r="E141" s="3"/>
    </row>
    <row r="142" spans="1:5" x14ac:dyDescent="0.25">
      <c r="A142" s="20"/>
      <c r="B142" s="10"/>
      <c r="C142" s="10"/>
      <c r="D142" s="10"/>
      <c r="E142" s="10"/>
    </row>
    <row r="143" spans="1:5" x14ac:dyDescent="0.25">
      <c r="A143" s="21"/>
      <c r="B143" s="22"/>
      <c r="C143" s="22"/>
      <c r="D143" s="22"/>
      <c r="E143" s="22"/>
    </row>
    <row r="144" spans="1:5" x14ac:dyDescent="0.25">
      <c r="A144" s="21"/>
      <c r="B144" s="22"/>
      <c r="C144" s="22"/>
      <c r="D144" s="22"/>
      <c r="E144" s="22"/>
    </row>
    <row r="145" spans="1:5" x14ac:dyDescent="0.25">
      <c r="A145" s="21"/>
      <c r="B145" s="22"/>
      <c r="C145" s="22"/>
      <c r="D145" s="22"/>
      <c r="E145" s="22"/>
    </row>
    <row r="146" spans="1:5" x14ac:dyDescent="0.25">
      <c r="A146" s="21"/>
      <c r="B146" s="22"/>
      <c r="C146" s="22"/>
      <c r="D146" s="22"/>
      <c r="E146" s="22"/>
    </row>
    <row r="147" spans="1:5" x14ac:dyDescent="0.25">
      <c r="A147" s="21"/>
      <c r="B147" s="22"/>
      <c r="C147" s="22"/>
      <c r="D147" s="22"/>
      <c r="E147" s="22"/>
    </row>
    <row r="148" spans="1:5" x14ac:dyDescent="0.25">
      <c r="A148" s="21"/>
      <c r="B148" s="22"/>
      <c r="C148" s="22"/>
      <c r="D148" s="22"/>
      <c r="E148" s="22"/>
    </row>
    <row r="149" spans="1:5" x14ac:dyDescent="0.25">
      <c r="A149" s="21"/>
      <c r="B149" s="22"/>
      <c r="C149" s="22"/>
      <c r="D149" s="22"/>
      <c r="E149" s="22"/>
    </row>
    <row r="150" spans="1:5" x14ac:dyDescent="0.25">
      <c r="A150" s="1"/>
      <c r="B150" s="3"/>
      <c r="C150" s="3"/>
      <c r="D150" s="3"/>
      <c r="E150" s="3"/>
    </row>
    <row r="220" ht="15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zoomScale="85" zoomScaleNormal="85" workbookViewId="0"/>
  </sheetViews>
  <sheetFormatPr defaultRowHeight="15" x14ac:dyDescent="0.25"/>
  <cols>
    <col min="2" max="2" width="12.28515625" bestFit="1" customWidth="1"/>
    <col min="3" max="3" width="30.42578125" style="1" bestFit="1" customWidth="1"/>
    <col min="4" max="4" width="22.140625" bestFit="1" customWidth="1"/>
    <col min="5" max="5" width="22.140625" customWidth="1"/>
    <col min="6" max="6" width="22.140625" bestFit="1" customWidth="1"/>
    <col min="7" max="7" width="13.42578125" bestFit="1" customWidth="1"/>
    <col min="9" max="9" width="30.42578125" style="1" bestFit="1" customWidth="1"/>
    <col min="10" max="10" width="22.140625" bestFit="1" customWidth="1"/>
    <col min="11" max="11" width="22.140625" customWidth="1"/>
    <col min="12" max="12" width="22.140625" bestFit="1" customWidth="1"/>
    <col min="13" max="13" width="12.7109375" bestFit="1" customWidth="1"/>
    <col min="17" max="17" width="30.42578125" style="1" bestFit="1" customWidth="1"/>
    <col min="18" max="18" width="22.140625" bestFit="1" customWidth="1"/>
    <col min="19" max="19" width="22.140625" customWidth="1"/>
    <col min="20" max="20" width="22.140625" bestFit="1" customWidth="1"/>
    <col min="21" max="21" width="11.42578125" bestFit="1" customWidth="1"/>
    <col min="23" max="23" width="30.42578125" style="1" bestFit="1" customWidth="1"/>
    <col min="24" max="24" width="22.140625" bestFit="1" customWidth="1"/>
    <col min="25" max="25" width="22.140625" customWidth="1"/>
    <col min="26" max="26" width="22.140625" bestFit="1" customWidth="1"/>
    <col min="27" max="27" width="11.42578125" bestFit="1" customWidth="1"/>
  </cols>
  <sheetData>
    <row r="1" spans="1:27" x14ac:dyDescent="0.25">
      <c r="A1" s="1" t="s">
        <v>23</v>
      </c>
      <c r="C1" s="30" t="s">
        <v>0</v>
      </c>
      <c r="D1" s="30"/>
      <c r="E1" s="30"/>
      <c r="F1" s="30"/>
      <c r="G1" s="30"/>
      <c r="I1" s="30" t="s">
        <v>1</v>
      </c>
      <c r="J1" s="30"/>
      <c r="K1" s="30"/>
      <c r="L1" s="30"/>
      <c r="M1" s="30"/>
      <c r="O1" s="1" t="s">
        <v>22</v>
      </c>
      <c r="Q1" s="30" t="s">
        <v>0</v>
      </c>
      <c r="R1" s="30"/>
      <c r="S1" s="30"/>
      <c r="T1" s="30"/>
      <c r="U1" s="30"/>
      <c r="W1" s="30" t="s">
        <v>1</v>
      </c>
      <c r="X1" s="30"/>
      <c r="Y1" s="30"/>
      <c r="Z1" s="30"/>
      <c r="AA1" s="30"/>
    </row>
    <row r="2" spans="1:27" s="3" customFormat="1" x14ac:dyDescent="0.25">
      <c r="A2" s="2"/>
      <c r="C2" s="4"/>
      <c r="I2" s="4"/>
      <c r="Q2" s="4"/>
      <c r="W2" s="4"/>
    </row>
    <row r="3" spans="1:27" s="3" customFormat="1" x14ac:dyDescent="0.25">
      <c r="C3" s="4" t="s">
        <v>2</v>
      </c>
      <c r="D3" s="19">
        <f>+Geant4!D3/Mean!D3</f>
        <v>0.87114040891932243</v>
      </c>
      <c r="E3" s="2" t="s">
        <v>37</v>
      </c>
      <c r="F3" s="19">
        <f>+Geant4!F3/Mean!F3</f>
        <v>0.79168719413414512</v>
      </c>
      <c r="G3" s="2" t="s">
        <v>37</v>
      </c>
      <c r="I3" s="4" t="s">
        <v>2</v>
      </c>
      <c r="J3" s="19">
        <f>+Geant4!J3/Mean!J3</f>
        <v>1.0126554058074462</v>
      </c>
      <c r="K3" s="2" t="s">
        <v>37</v>
      </c>
      <c r="L3" s="19">
        <f>+Geant4!L3/Mean!L3</f>
        <v>0.72859948539867636</v>
      </c>
      <c r="M3" s="2" t="s">
        <v>37</v>
      </c>
      <c r="Q3" s="4" t="s">
        <v>2</v>
      </c>
      <c r="R3" s="19">
        <f>+Geant4!R3/Mean!R3</f>
        <v>1.8148749539271831</v>
      </c>
      <c r="S3" s="2" t="s">
        <v>37</v>
      </c>
      <c r="T3" s="19">
        <f>+Geant4!T3/Mean!T3</f>
        <v>1.7529268457859708</v>
      </c>
      <c r="U3" s="2" t="s">
        <v>37</v>
      </c>
      <c r="W3" s="4" t="s">
        <v>2</v>
      </c>
      <c r="X3" s="19">
        <f>+Geant4!X3/Mean!X3</f>
        <v>1.8977913126624399</v>
      </c>
      <c r="Y3" s="2" t="s">
        <v>37</v>
      </c>
      <c r="Z3" s="19">
        <f>+Geant4!Z3/Mean!Z3</f>
        <v>1.6719574490412299</v>
      </c>
      <c r="AA3" s="2" t="s">
        <v>37</v>
      </c>
    </row>
    <row r="4" spans="1:27" s="3" customFormat="1" x14ac:dyDescent="0.25">
      <c r="C4" s="4" t="s">
        <v>34</v>
      </c>
      <c r="D4" s="19">
        <f>+Geant4!D4/Mean!D4</f>
        <v>0.79520369285546533</v>
      </c>
      <c r="E4" s="2" t="s">
        <v>37</v>
      </c>
      <c r="F4" s="19">
        <f>+Geant4!F4/Mean!F4</f>
        <v>1.0192625743755945</v>
      </c>
      <c r="G4" s="2" t="s">
        <v>37</v>
      </c>
      <c r="I4" s="4" t="s">
        <v>34</v>
      </c>
      <c r="J4" s="19">
        <f>+Geant4!J4/Mean!J4</f>
        <v>1.3353659904311701</v>
      </c>
      <c r="K4" s="2" t="s">
        <v>37</v>
      </c>
      <c r="L4" s="19">
        <f>+Geant4!L4/Mean!L4</f>
        <v>1.0504277622055402</v>
      </c>
      <c r="M4" s="2" t="s">
        <v>37</v>
      </c>
      <c r="Q4" s="4" t="s">
        <v>34</v>
      </c>
      <c r="R4" s="19">
        <f>+Geant4!R4/Mean!R4</f>
        <v>0.48208928856262317</v>
      </c>
      <c r="S4" s="2" t="s">
        <v>37</v>
      </c>
      <c r="T4" s="19">
        <f>+Geant4!T4/Mean!T4</f>
        <v>0.41175119959676182</v>
      </c>
      <c r="U4" s="2" t="s">
        <v>37</v>
      </c>
      <c r="W4" s="4" t="s">
        <v>34</v>
      </c>
      <c r="X4" s="19">
        <f>+Geant4!X4/Mean!X4</f>
        <v>0.50514608955072937</v>
      </c>
      <c r="Y4" s="2" t="s">
        <v>37</v>
      </c>
      <c r="Z4" s="19">
        <f>+Geant4!Z4/Mean!Z4</f>
        <v>0.42404983880580893</v>
      </c>
      <c r="AA4" s="2" t="s">
        <v>37</v>
      </c>
    </row>
    <row r="5" spans="1:27" s="3" customFormat="1" x14ac:dyDescent="0.25">
      <c r="C5" s="4" t="s">
        <v>35</v>
      </c>
      <c r="D5" s="19">
        <f>+Geant4!D5/Mean!D5</f>
        <v>1.0705610067972948</v>
      </c>
      <c r="E5" s="2" t="s">
        <v>37</v>
      </c>
      <c r="F5" s="19">
        <f>+Geant4!F5/Mean!F5</f>
        <v>1.0329342306710281</v>
      </c>
      <c r="G5" s="2" t="s">
        <v>37</v>
      </c>
      <c r="I5" s="4" t="s">
        <v>35</v>
      </c>
      <c r="J5" s="19">
        <f>+Geant4!J5/Mean!J5</f>
        <v>1.1249441265609694</v>
      </c>
      <c r="K5" s="2" t="s">
        <v>37</v>
      </c>
      <c r="L5" s="19">
        <f>+Geant4!L5/Mean!L5</f>
        <v>0.8576055114005543</v>
      </c>
      <c r="M5" s="2" t="s">
        <v>37</v>
      </c>
      <c r="Q5" s="4"/>
      <c r="R5" s="5"/>
      <c r="S5" s="2"/>
      <c r="T5" s="5"/>
      <c r="U5" s="2"/>
      <c r="W5" s="4"/>
      <c r="X5" s="5"/>
      <c r="Y5" s="2"/>
      <c r="Z5" s="5"/>
      <c r="AA5" s="2"/>
    </row>
    <row r="6" spans="1:27" s="3" customFormat="1" x14ac:dyDescent="0.25">
      <c r="C6" s="4" t="s">
        <v>36</v>
      </c>
      <c r="D6" s="19">
        <f>+Geant4!D6/Mean!D6</f>
        <v>1.5435323010196786</v>
      </c>
      <c r="E6" s="2" t="s">
        <v>37</v>
      </c>
      <c r="F6" s="19">
        <f>+Geant4!F6/Mean!F6</f>
        <v>1.7808051060858978</v>
      </c>
      <c r="G6" s="2" t="s">
        <v>37</v>
      </c>
      <c r="I6" s="4" t="s">
        <v>36</v>
      </c>
      <c r="J6" s="19">
        <f>+Geant4!J6/Mean!J6</f>
        <v>1.8455309218959648</v>
      </c>
      <c r="K6" s="2" t="s">
        <v>37</v>
      </c>
      <c r="L6" s="19">
        <f>+Geant4!L6/Mean!L6</f>
        <v>1.7268989185972938</v>
      </c>
      <c r="M6" s="2" t="s">
        <v>37</v>
      </c>
      <c r="Q6" s="4"/>
      <c r="R6" s="5"/>
      <c r="S6" s="2"/>
      <c r="T6" s="5"/>
      <c r="U6" s="2"/>
      <c r="W6" s="4"/>
      <c r="X6" s="5"/>
      <c r="Y6" s="2"/>
      <c r="Z6" s="5"/>
      <c r="AA6" s="2"/>
    </row>
    <row r="7" spans="1:27" s="3" customFormat="1" x14ac:dyDescent="0.25">
      <c r="C7" s="4"/>
      <c r="D7" s="5"/>
      <c r="F7" s="5"/>
      <c r="I7" s="4"/>
      <c r="J7" s="5"/>
      <c r="L7" s="5"/>
      <c r="Q7" s="2"/>
      <c r="R7" s="5"/>
      <c r="W7" s="2"/>
      <c r="X7" s="5"/>
    </row>
    <row r="8" spans="1:27" s="3" customFormat="1" x14ac:dyDescent="0.25">
      <c r="C8" s="4"/>
      <c r="D8" s="7" t="s">
        <v>3</v>
      </c>
      <c r="E8" s="7"/>
      <c r="F8" s="7" t="s">
        <v>4</v>
      </c>
      <c r="I8" s="4"/>
      <c r="J8" s="7" t="s">
        <v>3</v>
      </c>
      <c r="K8" s="7"/>
      <c r="L8" s="7" t="s">
        <v>4</v>
      </c>
      <c r="Q8" s="4" t="s">
        <v>15</v>
      </c>
      <c r="W8" s="4" t="s">
        <v>15</v>
      </c>
    </row>
    <row r="9" spans="1:27" s="3" customFormat="1" x14ac:dyDescent="0.25">
      <c r="C9" s="2"/>
      <c r="D9" s="7" t="s">
        <v>5</v>
      </c>
      <c r="E9" s="7"/>
      <c r="F9" s="7" t="s">
        <v>5</v>
      </c>
      <c r="G9" s="7"/>
      <c r="I9" s="2"/>
      <c r="J9" s="7" t="s">
        <v>5</v>
      </c>
      <c r="K9" s="7"/>
      <c r="L9" s="7" t="s">
        <v>5</v>
      </c>
      <c r="M9" s="7"/>
      <c r="Q9" s="2"/>
      <c r="R9" s="7" t="s">
        <v>3</v>
      </c>
      <c r="S9" s="7"/>
      <c r="T9" s="7" t="s">
        <v>4</v>
      </c>
      <c r="W9" s="2"/>
      <c r="X9" s="7" t="s">
        <v>3</v>
      </c>
      <c r="Y9" s="7"/>
      <c r="Z9" s="7" t="s">
        <v>4</v>
      </c>
    </row>
    <row r="10" spans="1:27" s="3" customFormat="1" x14ac:dyDescent="0.25">
      <c r="C10" s="2"/>
      <c r="D10" s="7" t="s">
        <v>7</v>
      </c>
      <c r="E10" s="7"/>
      <c r="F10" s="7" t="s">
        <v>7</v>
      </c>
      <c r="G10" s="7"/>
      <c r="I10" s="2"/>
      <c r="J10" s="7" t="s">
        <v>7</v>
      </c>
      <c r="K10" s="7"/>
      <c r="L10" s="7" t="s">
        <v>7</v>
      </c>
      <c r="M10" s="7"/>
      <c r="Q10" s="2"/>
      <c r="R10" s="7" t="s">
        <v>16</v>
      </c>
      <c r="S10" s="7"/>
      <c r="T10" s="7" t="s">
        <v>16</v>
      </c>
      <c r="U10" s="7"/>
      <c r="W10" s="2"/>
      <c r="X10" s="7" t="s">
        <v>16</v>
      </c>
      <c r="Y10" s="7"/>
      <c r="Z10" s="7" t="s">
        <v>16</v>
      </c>
      <c r="AA10" s="7"/>
    </row>
    <row r="11" spans="1:27" s="3" customFormat="1" x14ac:dyDescent="0.25">
      <c r="C11" s="4" t="s">
        <v>9</v>
      </c>
      <c r="D11" s="19">
        <f>+Geant4!D11/Mean!D11</f>
        <v>1.0006658034107656</v>
      </c>
      <c r="E11" s="9"/>
      <c r="F11" s="19">
        <f>+Geant4!F11/Mean!F11</f>
        <v>1.0022909763928398</v>
      </c>
      <c r="G11" s="9"/>
      <c r="I11" s="4" t="s">
        <v>9</v>
      </c>
      <c r="J11" s="19">
        <f>+Geant4!J11/Mean!J11</f>
        <v>1.0007820083348229</v>
      </c>
      <c r="K11" s="9"/>
      <c r="L11" s="19">
        <f>+Geant4!L11/Mean!L11</f>
        <v>1.0022315287135497</v>
      </c>
      <c r="M11" s="9"/>
      <c r="Q11" s="7" t="s">
        <v>17</v>
      </c>
      <c r="R11" s="7" t="s">
        <v>7</v>
      </c>
      <c r="S11" s="7"/>
      <c r="T11" s="7" t="s">
        <v>7</v>
      </c>
      <c r="U11" s="7"/>
      <c r="W11" s="7" t="s">
        <v>17</v>
      </c>
      <c r="X11" s="7" t="s">
        <v>7</v>
      </c>
      <c r="Y11" s="7"/>
      <c r="Z11" s="7" t="s">
        <v>7</v>
      </c>
      <c r="AA11" s="7"/>
    </row>
    <row r="12" spans="1:27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Q12" s="10">
        <v>5</v>
      </c>
      <c r="R12" s="19">
        <f>+Geant4!R12/Mean!R12</f>
        <v>1.0034365049330474</v>
      </c>
      <c r="S12" s="11"/>
      <c r="T12" s="19">
        <f>+Geant4!T12/Mean!T12</f>
        <v>1.0034714433534251</v>
      </c>
      <c r="U12" s="11"/>
      <c r="W12" s="10">
        <v>5</v>
      </c>
      <c r="X12" s="19">
        <f>+Geant4!X12/Mean!X12</f>
        <v>1.0051778042115462</v>
      </c>
      <c r="Y12" s="11"/>
      <c r="Z12" s="19">
        <f>+Geant4!Z12/Mean!Z12</f>
        <v>1.0053011396942093</v>
      </c>
      <c r="AA12" s="11"/>
    </row>
    <row r="13" spans="1:27" s="3" customFormat="1" x14ac:dyDescent="0.25">
      <c r="C13" s="4"/>
      <c r="D13" s="7" t="s">
        <v>3</v>
      </c>
      <c r="E13" s="7"/>
      <c r="F13" s="7" t="s">
        <v>4</v>
      </c>
      <c r="G13" s="7"/>
      <c r="H13" s="4"/>
      <c r="I13" s="4"/>
      <c r="J13" s="7" t="s">
        <v>3</v>
      </c>
      <c r="K13" s="7"/>
      <c r="L13" s="7" t="s">
        <v>4</v>
      </c>
      <c r="M13" s="7"/>
      <c r="Q13" s="2"/>
      <c r="W13" s="2"/>
    </row>
    <row r="14" spans="1:27" s="3" customFormat="1" x14ac:dyDescent="0.25">
      <c r="C14" s="4"/>
      <c r="D14" s="7" t="s">
        <v>10</v>
      </c>
      <c r="E14" s="7"/>
      <c r="F14" s="7" t="s">
        <v>10</v>
      </c>
      <c r="G14" s="7"/>
      <c r="H14" s="4"/>
      <c r="I14" s="4"/>
      <c r="J14" s="7" t="s">
        <v>10</v>
      </c>
      <c r="K14" s="7"/>
      <c r="L14" s="7" t="s">
        <v>10</v>
      </c>
      <c r="M14" s="7"/>
      <c r="Q14" s="2"/>
      <c r="R14" s="7" t="s">
        <v>3</v>
      </c>
      <c r="T14" s="7" t="s">
        <v>4</v>
      </c>
      <c r="W14" s="2"/>
      <c r="X14" s="7" t="s">
        <v>3</v>
      </c>
      <c r="Z14" s="7" t="s">
        <v>4</v>
      </c>
    </row>
    <row r="15" spans="1:27" s="3" customFormat="1" ht="15" customHeight="1" x14ac:dyDescent="0.25">
      <c r="C15" s="2"/>
      <c r="D15" s="7" t="s">
        <v>11</v>
      </c>
      <c r="E15" s="7"/>
      <c r="F15" s="7" t="s">
        <v>11</v>
      </c>
      <c r="G15" s="7"/>
      <c r="I15" s="2"/>
      <c r="J15" s="7" t="s">
        <v>11</v>
      </c>
      <c r="K15" s="7"/>
      <c r="L15" s="7" t="s">
        <v>11</v>
      </c>
      <c r="M15" s="7"/>
      <c r="Q15" s="2"/>
      <c r="R15" s="7" t="s">
        <v>18</v>
      </c>
      <c r="S15" s="7"/>
      <c r="T15" s="7" t="s">
        <v>18</v>
      </c>
      <c r="U15" s="7"/>
      <c r="W15" s="2"/>
      <c r="X15" s="7" t="s">
        <v>18</v>
      </c>
      <c r="Y15" s="7"/>
      <c r="Z15" s="7" t="s">
        <v>18</v>
      </c>
      <c r="AA15" s="7"/>
    </row>
    <row r="16" spans="1:27" s="3" customFormat="1" x14ac:dyDescent="0.25">
      <c r="C16" s="4" t="s">
        <v>9</v>
      </c>
      <c r="D16" s="19">
        <f>+Geant4!D16/Mean!D16</f>
        <v>1.0016111257516591</v>
      </c>
      <c r="E16" s="9"/>
      <c r="F16" s="19">
        <f>+Geant4!F16/Mean!F16</f>
        <v>1.003894879258743</v>
      </c>
      <c r="G16" s="9"/>
      <c r="I16" s="4" t="s">
        <v>9</v>
      </c>
      <c r="J16" s="19">
        <f>+Geant4!J16/Mean!J16</f>
        <v>1.002819062163302</v>
      </c>
      <c r="K16" s="9"/>
      <c r="L16" s="19">
        <f>+Geant4!L16/Mean!L16</f>
        <v>1.0032678326597022</v>
      </c>
      <c r="M16" s="9"/>
      <c r="Q16" s="7" t="s">
        <v>17</v>
      </c>
      <c r="R16" s="7" t="s">
        <v>7</v>
      </c>
      <c r="S16" s="7"/>
      <c r="T16" s="7" t="s">
        <v>7</v>
      </c>
      <c r="U16" s="7"/>
      <c r="W16" s="7" t="s">
        <v>17</v>
      </c>
      <c r="X16" s="7" t="s">
        <v>7</v>
      </c>
      <c r="Y16" s="7"/>
      <c r="Z16" s="7" t="s">
        <v>7</v>
      </c>
      <c r="AA16" s="7"/>
    </row>
    <row r="17" spans="1:27" s="3" customFormat="1" x14ac:dyDescent="0.25">
      <c r="C17" s="13" t="s">
        <v>12</v>
      </c>
      <c r="D17" s="19">
        <f>+Geant4!D17/Mean!D17</f>
        <v>1.0016111257516589</v>
      </c>
      <c r="E17" s="6"/>
      <c r="F17" s="19">
        <f>+Geant4!F17/Mean!F17</f>
        <v>1.003601191864792</v>
      </c>
      <c r="G17" s="6"/>
      <c r="I17" s="13" t="s">
        <v>12</v>
      </c>
      <c r="J17" s="19">
        <f>+Geant4!J17/Mean!J17</f>
        <v>1.0025494137101056</v>
      </c>
      <c r="K17" s="6"/>
      <c r="L17" s="19">
        <f>+Geant4!L17/Mean!L17</f>
        <v>1.0030744690930691</v>
      </c>
      <c r="M17" s="6"/>
      <c r="Q17" s="10">
        <v>1</v>
      </c>
      <c r="R17" s="19">
        <f>+Geant4!R17/Mean!R17</f>
        <v>0.97694757607148563</v>
      </c>
      <c r="S17" s="11"/>
      <c r="T17" s="19">
        <f>+Geant4!T17/Mean!T17</f>
        <v>0.9829727358770618</v>
      </c>
      <c r="U17" s="11"/>
      <c r="W17" s="10">
        <v>1</v>
      </c>
      <c r="X17" s="19">
        <f>+Geant4!X17/Mean!X17</f>
        <v>0.98530159896155334</v>
      </c>
      <c r="Y17" s="11"/>
      <c r="Z17" s="19">
        <f>+Geant4!Z17/Mean!Z17</f>
        <v>0.97915263164341437</v>
      </c>
      <c r="AA17" s="11"/>
    </row>
    <row r="18" spans="1:27" s="3" customFormat="1" x14ac:dyDescent="0.25">
      <c r="C18" s="2"/>
      <c r="D18" s="6"/>
      <c r="E18" s="6"/>
      <c r="F18" s="7"/>
      <c r="G18" s="6"/>
      <c r="I18" s="2"/>
      <c r="J18" s="6"/>
      <c r="K18" s="6"/>
      <c r="L18" s="7"/>
      <c r="M18" s="6"/>
      <c r="Q18" s="10">
        <v>2</v>
      </c>
      <c r="R18" s="19">
        <f>+Geant4!R18/Mean!R18</f>
        <v>0.99424831181139683</v>
      </c>
      <c r="S18" s="11"/>
      <c r="T18" s="19">
        <f>+Geant4!T18/Mean!T18</f>
        <v>0.99281419914249436</v>
      </c>
      <c r="U18" s="11"/>
      <c r="W18" s="10">
        <v>2</v>
      </c>
      <c r="X18" s="19">
        <f>+Geant4!X18/Mean!X18</f>
        <v>0.99493147422656181</v>
      </c>
      <c r="Y18" s="11"/>
      <c r="Z18" s="19">
        <f>+Geant4!Z18/Mean!Z18</f>
        <v>0.9946253786778283</v>
      </c>
      <c r="AA18" s="11"/>
    </row>
    <row r="19" spans="1:27" s="3" customFormat="1" x14ac:dyDescent="0.25">
      <c r="C19" s="2"/>
      <c r="D19" s="7" t="s">
        <v>3</v>
      </c>
      <c r="E19" s="7"/>
      <c r="F19" s="7" t="s">
        <v>4</v>
      </c>
      <c r="G19" s="7"/>
      <c r="I19" s="2"/>
      <c r="J19" s="7" t="s">
        <v>3</v>
      </c>
      <c r="K19" s="7"/>
      <c r="L19" s="7" t="s">
        <v>4</v>
      </c>
      <c r="M19" s="7"/>
      <c r="Q19" s="10">
        <v>3</v>
      </c>
      <c r="R19" s="19">
        <f>+Geant4!R19/Mean!R19</f>
        <v>0.99733337339532935</v>
      </c>
      <c r="S19" s="11"/>
      <c r="T19" s="19">
        <f>+Geant4!T19/Mean!T19</f>
        <v>0.9918393931267</v>
      </c>
      <c r="U19" s="11"/>
      <c r="W19" s="10">
        <v>3</v>
      </c>
      <c r="X19" s="19">
        <f>+Geant4!X19/Mean!X19</f>
        <v>0.99304193977268618</v>
      </c>
      <c r="Y19" s="11"/>
      <c r="Z19" s="19">
        <f>+Geant4!Z19/Mean!Z19</f>
        <v>0.99083754069436725</v>
      </c>
      <c r="AA19" s="11"/>
    </row>
    <row r="20" spans="1:27" s="3" customFormat="1" x14ac:dyDescent="0.25">
      <c r="C20" s="14"/>
      <c r="D20" s="7" t="s">
        <v>13</v>
      </c>
      <c r="E20" s="7"/>
      <c r="F20" s="7" t="s">
        <v>13</v>
      </c>
      <c r="G20" s="7"/>
      <c r="I20" s="2"/>
      <c r="J20" s="7" t="s">
        <v>13</v>
      </c>
      <c r="K20" s="7"/>
      <c r="L20" s="7" t="s">
        <v>13</v>
      </c>
      <c r="M20" s="7"/>
      <c r="Q20" s="10">
        <v>4</v>
      </c>
      <c r="R20" s="19">
        <f>+Geant4!R20/Mean!R20</f>
        <v>0.99508068374878245</v>
      </c>
      <c r="S20" s="11"/>
      <c r="T20" s="19">
        <f>+Geant4!T20/Mean!T20</f>
        <v>0.99624655440735799</v>
      </c>
      <c r="U20" s="11"/>
      <c r="W20" s="10">
        <v>4</v>
      </c>
      <c r="X20" s="19">
        <f>+Geant4!X20/Mean!X20</f>
        <v>0.99717297390703308</v>
      </c>
      <c r="Y20" s="11"/>
      <c r="Z20" s="19">
        <f>+Geant4!Z20/Mean!Z20</f>
        <v>0.99672843707461944</v>
      </c>
      <c r="AA20" s="11"/>
    </row>
    <row r="21" spans="1:27" s="3" customFormat="1" x14ac:dyDescent="0.25">
      <c r="C21" s="7" t="s">
        <v>14</v>
      </c>
      <c r="D21" s="7" t="s">
        <v>7</v>
      </c>
      <c r="E21" s="7"/>
      <c r="F21" s="7" t="s">
        <v>7</v>
      </c>
      <c r="G21" s="7"/>
      <c r="I21" s="7" t="s">
        <v>14</v>
      </c>
      <c r="J21" s="7" t="s">
        <v>7</v>
      </c>
      <c r="K21" s="7"/>
      <c r="L21" s="7" t="s">
        <v>7</v>
      </c>
      <c r="M21" s="7"/>
      <c r="Q21" s="10">
        <v>5</v>
      </c>
      <c r="R21" s="19">
        <f>+Geant4!R21/Mean!R21</f>
        <v>1.0001589175901655</v>
      </c>
      <c r="S21" s="11"/>
      <c r="T21" s="19">
        <f>+Geant4!T21/Mean!T21</f>
        <v>1.0004400974467134</v>
      </c>
      <c r="U21" s="11"/>
      <c r="W21" s="10">
        <v>5</v>
      </c>
      <c r="X21" s="19">
        <f>+Geant4!X21/Mean!X21</f>
        <v>0.99975501399389766</v>
      </c>
      <c r="Y21" s="11"/>
      <c r="Z21" s="19">
        <f>+Geant4!Z21/Mean!Z21</f>
        <v>1.0000145052267166</v>
      </c>
      <c r="AA21" s="11"/>
    </row>
    <row r="22" spans="1:27" s="3" customFormat="1" x14ac:dyDescent="0.25">
      <c r="A22" s="4"/>
      <c r="B22" s="15"/>
      <c r="C22" s="10">
        <v>1</v>
      </c>
      <c r="D22" s="19">
        <f>+Geant4!D22/Mean!D22</f>
        <v>1.0051347938133766</v>
      </c>
      <c r="E22" s="16"/>
      <c r="F22" s="19">
        <f>+Geant4!F22/Mean!F22</f>
        <v>1.0074038247015618</v>
      </c>
      <c r="G22" s="16"/>
      <c r="I22" s="10">
        <v>1</v>
      </c>
      <c r="J22" s="19">
        <f>+Geant4!J22/Mean!J22</f>
        <v>1.0015679703797518</v>
      </c>
      <c r="K22" s="16"/>
      <c r="L22" s="19">
        <f>+Geant4!L22/Mean!L22</f>
        <v>1.0028961436292656</v>
      </c>
      <c r="M22" s="16"/>
      <c r="Q22" s="10">
        <v>6</v>
      </c>
      <c r="R22" s="19">
        <f>+Geant4!R22/Mean!R22</f>
        <v>0.9935894823949688</v>
      </c>
      <c r="S22" s="11"/>
      <c r="T22" s="19">
        <f>+Geant4!T22/Mean!T22</f>
        <v>0.99444676527399567</v>
      </c>
      <c r="U22" s="11"/>
      <c r="W22" s="10">
        <v>6</v>
      </c>
      <c r="X22" s="19">
        <f>+Geant4!X22/Mean!X22</f>
        <v>0.99628995901080131</v>
      </c>
      <c r="Y22" s="11"/>
      <c r="Z22" s="19">
        <f>+Geant4!Z22/Mean!Z22</f>
        <v>0.99596399404595359</v>
      </c>
      <c r="AA22" s="11"/>
    </row>
    <row r="23" spans="1:27" s="3" customFormat="1" x14ac:dyDescent="0.25">
      <c r="A23" s="4"/>
      <c r="B23" s="15"/>
      <c r="C23" s="10">
        <v>2</v>
      </c>
      <c r="D23" s="19">
        <f>+Geant4!D23/Mean!D23</f>
        <v>0.99573016195169362</v>
      </c>
      <c r="E23" s="16"/>
      <c r="F23" s="19">
        <f>+Geant4!F23/Mean!F23</f>
        <v>1.0093982534009085</v>
      </c>
      <c r="G23" s="16"/>
      <c r="I23" s="10">
        <v>2</v>
      </c>
      <c r="J23" s="19">
        <f>+Geant4!J23/Mean!J23</f>
        <v>1.0008044086395889</v>
      </c>
      <c r="K23" s="16"/>
      <c r="L23" s="19">
        <f>+Geant4!L23/Mean!L23</f>
        <v>1.0031690863994691</v>
      </c>
      <c r="M23" s="16"/>
      <c r="Q23" s="10">
        <v>7</v>
      </c>
      <c r="R23" s="19">
        <f>+Geant4!R23/Mean!R23</f>
        <v>0.98635104001680551</v>
      </c>
      <c r="S23" s="11"/>
      <c r="T23" s="19">
        <f>+Geant4!T23/Mean!T23</f>
        <v>0.98879908396076899</v>
      </c>
      <c r="U23" s="11"/>
      <c r="W23" s="10">
        <v>7</v>
      </c>
      <c r="X23" s="19">
        <f>+Geant4!X23/Mean!X23</f>
        <v>0.98539763059335517</v>
      </c>
      <c r="Y23" s="11"/>
      <c r="Z23" s="19">
        <f>+Geant4!Z23/Mean!Z23</f>
        <v>0.98644509416251025</v>
      </c>
      <c r="AA23" s="11"/>
    </row>
    <row r="24" spans="1:27" s="3" customFormat="1" x14ac:dyDescent="0.25">
      <c r="A24" s="4"/>
      <c r="B24" s="15"/>
      <c r="C24" s="10">
        <v>3</v>
      </c>
      <c r="D24" s="19">
        <f>+Geant4!D24/Mean!D24</f>
        <v>1.011660464926877</v>
      </c>
      <c r="E24" s="16"/>
      <c r="F24" s="19">
        <f>+Geant4!F24/Mean!F24</f>
        <v>1.007278147526572</v>
      </c>
      <c r="G24" s="16"/>
      <c r="I24" s="10">
        <v>3</v>
      </c>
      <c r="J24" s="19">
        <f>+Geant4!J24/Mean!J24</f>
        <v>0.99997472288099665</v>
      </c>
      <c r="K24" s="16"/>
      <c r="L24" s="19">
        <f>+Geant4!L24/Mean!L24</f>
        <v>1.0021835599070226</v>
      </c>
      <c r="M24" s="16"/>
      <c r="Q24" s="10"/>
      <c r="W24" s="10"/>
    </row>
    <row r="25" spans="1:27" s="3" customFormat="1" x14ac:dyDescent="0.25">
      <c r="A25" s="17"/>
      <c r="C25" s="10">
        <v>4</v>
      </c>
      <c r="D25" s="19">
        <f>+Geant4!D25/Mean!D25</f>
        <v>1.0166769782622296</v>
      </c>
      <c r="E25" s="16"/>
      <c r="F25" s="19">
        <f>+Geant4!F25/Mean!F25</f>
        <v>1.008408526746692</v>
      </c>
      <c r="G25" s="16"/>
      <c r="I25" s="10">
        <v>4</v>
      </c>
      <c r="J25" s="19">
        <f>+Geant4!J25/Mean!J25</f>
        <v>1.000961605034195</v>
      </c>
      <c r="K25" s="16"/>
      <c r="L25" s="19">
        <f>+Geant4!L25/Mean!L25</f>
        <v>1.0028763214163738</v>
      </c>
      <c r="M25" s="16"/>
      <c r="Q25" s="2"/>
      <c r="R25" s="7" t="s">
        <v>3</v>
      </c>
      <c r="T25" s="7" t="s">
        <v>4</v>
      </c>
      <c r="W25" s="2"/>
      <c r="X25" s="7" t="s">
        <v>3</v>
      </c>
      <c r="Z25" s="7" t="s">
        <v>4</v>
      </c>
    </row>
    <row r="26" spans="1:27" s="3" customFormat="1" x14ac:dyDescent="0.25">
      <c r="A26" s="17"/>
      <c r="B26" s="15"/>
      <c r="C26" s="10">
        <v>5</v>
      </c>
      <c r="D26" s="19">
        <f>+Geant4!D26/Mean!D26</f>
        <v>1.0010816046583715</v>
      </c>
      <c r="E26" s="16"/>
      <c r="F26" s="19">
        <f>+Geant4!F26/Mean!F26</f>
        <v>1.0062732166515489</v>
      </c>
      <c r="G26" s="16"/>
      <c r="I26" s="10">
        <v>5</v>
      </c>
      <c r="J26" s="19">
        <f>+Geant4!J26/Mean!J26</f>
        <v>1.0005099423628945</v>
      </c>
      <c r="K26" s="16"/>
      <c r="L26" s="19">
        <f>+Geant4!L26/Mean!L26</f>
        <v>1.0027939183139234</v>
      </c>
      <c r="M26" s="16"/>
      <c r="Q26" s="2"/>
      <c r="R26" s="7" t="s">
        <v>19</v>
      </c>
      <c r="S26" s="7"/>
      <c r="T26" s="7" t="s">
        <v>19</v>
      </c>
      <c r="U26" s="7"/>
      <c r="W26" s="2"/>
      <c r="X26" s="7" t="s">
        <v>19</v>
      </c>
      <c r="Y26" s="7"/>
      <c r="Z26" s="7" t="s">
        <v>19</v>
      </c>
      <c r="AA26" s="7"/>
    </row>
    <row r="27" spans="1:27" s="3" customFormat="1" x14ac:dyDescent="0.25">
      <c r="C27" s="10">
        <v>6</v>
      </c>
      <c r="D27" s="19">
        <f>+Geant4!D27/Mean!D27</f>
        <v>1.0288231129475174</v>
      </c>
      <c r="E27" s="16"/>
      <c r="F27" s="19">
        <f>+Geant4!F27/Mean!F27</f>
        <v>1.0085678086478782</v>
      </c>
      <c r="G27" s="16"/>
      <c r="I27" s="10">
        <v>6</v>
      </c>
      <c r="J27" s="19">
        <f>+Geant4!J27/Mean!J27</f>
        <v>1.0012849358752856</v>
      </c>
      <c r="K27" s="16"/>
      <c r="L27" s="19">
        <f>+Geant4!L27/Mean!L27</f>
        <v>1.0018086095151992</v>
      </c>
      <c r="M27" s="16"/>
      <c r="Q27" s="7" t="s">
        <v>17</v>
      </c>
      <c r="R27" s="7" t="s">
        <v>7</v>
      </c>
      <c r="S27" s="7"/>
      <c r="T27" s="7" t="s">
        <v>7</v>
      </c>
      <c r="U27" s="7"/>
      <c r="W27" s="7" t="s">
        <v>17</v>
      </c>
      <c r="X27" s="7" t="s">
        <v>7</v>
      </c>
      <c r="Y27" s="7"/>
      <c r="Z27" s="7" t="s">
        <v>7</v>
      </c>
      <c r="AA27" s="7"/>
    </row>
    <row r="28" spans="1:27" s="3" customFormat="1" x14ac:dyDescent="0.25">
      <c r="B28" s="4"/>
      <c r="C28" s="10">
        <v>7</v>
      </c>
      <c r="D28" s="19">
        <f>+Geant4!D28/Mean!D28</f>
        <v>1.0049350413104079</v>
      </c>
      <c r="E28" s="16"/>
      <c r="F28" s="19">
        <f>+Geant4!F28/Mean!F28</f>
        <v>1.0066182110947941</v>
      </c>
      <c r="G28" s="16"/>
      <c r="I28" s="10">
        <v>7</v>
      </c>
      <c r="J28" s="19">
        <f>+Geant4!J28/Mean!J28</f>
        <v>1.0006784484214333</v>
      </c>
      <c r="K28" s="16"/>
      <c r="L28" s="19">
        <f>+Geant4!L28/Mean!L28</f>
        <v>1.0026834698866944</v>
      </c>
      <c r="M28" s="16"/>
      <c r="Q28" s="10">
        <v>1</v>
      </c>
      <c r="R28" s="19">
        <f>+Geant4!R28/Mean!R28</f>
        <v>0.98651964590774965</v>
      </c>
      <c r="S28" s="11"/>
      <c r="T28" s="19">
        <f>+Geant4!T28/Mean!T28</f>
        <v>0.99449467113128931</v>
      </c>
      <c r="U28" s="11"/>
      <c r="W28" s="10">
        <v>1</v>
      </c>
      <c r="X28" s="19">
        <f>+Geant4!X28/Mean!X28</f>
        <v>0.99563976413006428</v>
      </c>
      <c r="Y28" s="11"/>
      <c r="Z28" s="19">
        <f>+Geant4!Z28/Mean!Z28</f>
        <v>0.99209739567319333</v>
      </c>
      <c r="AA28" s="11"/>
    </row>
    <row r="29" spans="1:27" s="3" customFormat="1" x14ac:dyDescent="0.25">
      <c r="C29" s="2"/>
      <c r="I29" s="2"/>
      <c r="Q29" s="10">
        <v>2</v>
      </c>
      <c r="R29" s="19">
        <f>+Geant4!R29/Mean!R29</f>
        <v>0.99137867770229959</v>
      </c>
      <c r="S29" s="11"/>
      <c r="T29" s="19">
        <f>+Geant4!T29/Mean!T29</f>
        <v>0.98211531981084288</v>
      </c>
      <c r="U29" s="11"/>
      <c r="W29" s="10">
        <v>2</v>
      </c>
      <c r="X29" s="19">
        <f>+Geant4!X29/Mean!X29</f>
        <v>0.9917532914979309</v>
      </c>
      <c r="Y29" s="11"/>
      <c r="Z29" s="19">
        <f>+Geant4!Z29/Mean!Z29</f>
        <v>0.98979942693409739</v>
      </c>
      <c r="AA29" s="11"/>
    </row>
    <row r="30" spans="1:27" s="3" customFormat="1" x14ac:dyDescent="0.25">
      <c r="C30" s="4" t="s">
        <v>15</v>
      </c>
      <c r="I30" s="4" t="s">
        <v>15</v>
      </c>
      <c r="Q30" s="10">
        <v>3</v>
      </c>
      <c r="R30" s="19">
        <f>+Geant4!R30/Mean!R30</f>
        <v>0.99098907782704915</v>
      </c>
      <c r="S30" s="11"/>
      <c r="T30" s="19">
        <f>+Geant4!T30/Mean!T30</f>
        <v>0.99345873752091796</v>
      </c>
      <c r="U30" s="11"/>
      <c r="W30" s="10">
        <v>3</v>
      </c>
      <c r="X30" s="19">
        <f>+Geant4!X30/Mean!X30</f>
        <v>0.994405464478054</v>
      </c>
      <c r="Y30" s="11"/>
      <c r="Z30" s="19">
        <f>+Geant4!Z30/Mean!Z30</f>
        <v>0.99234433480775786</v>
      </c>
      <c r="AA30" s="11"/>
    </row>
    <row r="31" spans="1:27" s="3" customFormat="1" x14ac:dyDescent="0.25">
      <c r="C31" s="2"/>
      <c r="D31" s="7" t="s">
        <v>3</v>
      </c>
      <c r="E31" s="7"/>
      <c r="F31" s="7" t="s">
        <v>4</v>
      </c>
      <c r="G31" s="7"/>
      <c r="I31" s="2"/>
      <c r="J31" s="7" t="s">
        <v>3</v>
      </c>
      <c r="K31" s="7"/>
      <c r="L31" s="7" t="s">
        <v>4</v>
      </c>
      <c r="M31" s="7"/>
      <c r="Q31" s="10">
        <v>4</v>
      </c>
      <c r="R31" s="19">
        <f>+Geant4!R31/Mean!R31</f>
        <v>0.9754536165599712</v>
      </c>
      <c r="S31" s="11"/>
      <c r="T31" s="19">
        <f>+Geant4!T31/Mean!T31</f>
        <v>0.9765802293564102</v>
      </c>
      <c r="U31" s="11"/>
      <c r="W31" s="10">
        <v>4</v>
      </c>
      <c r="X31" s="19">
        <f>+Geant4!X31/Mean!X31</f>
        <v>0.9849890902705517</v>
      </c>
      <c r="Y31" s="11"/>
      <c r="Z31" s="19">
        <f>+Geant4!Z31/Mean!Z31</f>
        <v>0.9841096731896728</v>
      </c>
      <c r="AA31" s="11"/>
    </row>
    <row r="32" spans="1:27" s="3" customFormat="1" x14ac:dyDescent="0.25">
      <c r="C32" s="2"/>
      <c r="D32" s="7" t="s">
        <v>16</v>
      </c>
      <c r="E32" s="7"/>
      <c r="F32" s="7" t="s">
        <v>16</v>
      </c>
      <c r="G32" s="7"/>
      <c r="I32" s="2"/>
      <c r="J32" s="7" t="s">
        <v>16</v>
      </c>
      <c r="K32" s="7"/>
      <c r="L32" s="7" t="s">
        <v>16</v>
      </c>
      <c r="M32" s="7"/>
      <c r="Q32" s="10">
        <v>5</v>
      </c>
      <c r="R32" s="19">
        <f>+Geant4!R32/Mean!R32</f>
        <v>0.90960300585442588</v>
      </c>
      <c r="S32" s="11"/>
      <c r="T32" s="19">
        <f>+Geant4!T32/Mean!T32</f>
        <v>0.90617524052114329</v>
      </c>
      <c r="U32" s="11"/>
      <c r="W32" s="10">
        <v>5</v>
      </c>
      <c r="X32" s="19">
        <f>+Geant4!X32/Mean!X32</f>
        <v>0.93483487259909681</v>
      </c>
      <c r="Y32" s="11"/>
      <c r="Z32" s="19">
        <f>+Geant4!Z32/Mean!Z32</f>
        <v>0.93395733783705859</v>
      </c>
      <c r="AA32" s="11"/>
    </row>
    <row r="33" spans="3:27" s="3" customFormat="1" x14ac:dyDescent="0.25">
      <c r="C33" s="7" t="s">
        <v>17</v>
      </c>
      <c r="D33" s="7" t="s">
        <v>7</v>
      </c>
      <c r="E33" s="7"/>
      <c r="F33" s="7" t="s">
        <v>7</v>
      </c>
      <c r="G33" s="7"/>
      <c r="I33" s="7" t="s">
        <v>17</v>
      </c>
      <c r="J33" s="7" t="s">
        <v>7</v>
      </c>
      <c r="K33" s="7"/>
      <c r="L33" s="7" t="s">
        <v>7</v>
      </c>
      <c r="M33" s="7"/>
      <c r="Q33" s="10">
        <v>6</v>
      </c>
      <c r="R33" s="19">
        <f>+Geant4!R33/Mean!R33</f>
        <v>0.986008379701652</v>
      </c>
      <c r="S33" s="11"/>
      <c r="T33" s="19">
        <f>+Geant4!T33/Mean!T33</f>
        <v>0.98726916281433774</v>
      </c>
      <c r="U33" s="11"/>
      <c r="W33" s="10">
        <v>6</v>
      </c>
      <c r="X33" s="19">
        <f>+Geant4!X33/Mean!X33</f>
        <v>0.99235195741475513</v>
      </c>
      <c r="Y33" s="11"/>
      <c r="Z33" s="19">
        <f>+Geant4!Z33/Mean!Z33</f>
        <v>0.99338618569876425</v>
      </c>
      <c r="AA33" s="11"/>
    </row>
    <row r="34" spans="3:27" s="3" customFormat="1" x14ac:dyDescent="0.25">
      <c r="C34" s="10">
        <v>1</v>
      </c>
      <c r="D34" s="19">
        <f>+Geant4!D34/Mean!D34</f>
        <v>1.0005100386949355</v>
      </c>
      <c r="E34" s="16"/>
      <c r="F34" s="19">
        <f>+Geant4!F34/Mean!F34</f>
        <v>1.0022354801329036</v>
      </c>
      <c r="G34" s="16"/>
      <c r="I34" s="10">
        <v>1</v>
      </c>
      <c r="J34" s="19">
        <f>+Geant4!J34/Mean!J34</f>
        <v>1.000725910757903</v>
      </c>
      <c r="K34" s="16"/>
      <c r="L34" s="19">
        <f>+Geant4!L34/Mean!L34</f>
        <v>1.0036661397437767</v>
      </c>
      <c r="M34" s="16"/>
      <c r="Q34" s="10">
        <v>7</v>
      </c>
      <c r="R34" s="19">
        <f>+Geant4!R34/Mean!R34</f>
        <v>0.99176713647794235</v>
      </c>
      <c r="S34" s="11"/>
      <c r="T34" s="19">
        <f>+Geant4!T34/Mean!T34</f>
        <v>1.0021113236285162</v>
      </c>
      <c r="U34" s="11"/>
      <c r="W34" s="10">
        <v>7</v>
      </c>
      <c r="X34" s="19">
        <f>+Geant4!X34/Mean!X34</f>
        <v>0.99818366883588983</v>
      </c>
      <c r="Y34" s="11"/>
      <c r="Z34" s="19">
        <f>+Geant4!Z34/Mean!Z34</f>
        <v>0.9919337536593974</v>
      </c>
      <c r="AA34" s="11"/>
    </row>
    <row r="35" spans="3:27" s="3" customFormat="1" x14ac:dyDescent="0.25">
      <c r="C35" s="10">
        <v>2</v>
      </c>
      <c r="D35" s="19">
        <f>+Geant4!D35/Mean!D35</f>
        <v>1.0031691718054849</v>
      </c>
      <c r="E35" s="16"/>
      <c r="F35" s="19">
        <f>+Geant4!F35/Mean!F35</f>
        <v>0.99623615954872036</v>
      </c>
      <c r="G35" s="16"/>
      <c r="I35" s="10">
        <v>2</v>
      </c>
      <c r="J35" s="19">
        <f>+Geant4!J35/Mean!J35</f>
        <v>1.0042731899965733</v>
      </c>
      <c r="K35" s="16"/>
      <c r="L35" s="19">
        <f>+Geant4!L35/Mean!L35</f>
        <v>1.0094509639778579</v>
      </c>
      <c r="M35" s="16"/>
      <c r="Q35" s="2"/>
      <c r="W35" s="2"/>
    </row>
    <row r="36" spans="3:27" s="3" customFormat="1" x14ac:dyDescent="0.25">
      <c r="C36" s="10">
        <v>3</v>
      </c>
      <c r="D36" s="19">
        <f>+Geant4!D36/Mean!D36</f>
        <v>1.0028122999946807</v>
      </c>
      <c r="E36" s="16"/>
      <c r="F36" s="19">
        <f>+Geant4!F36/Mean!F36</f>
        <v>1.0048539405171653</v>
      </c>
      <c r="G36" s="16"/>
      <c r="I36" s="10">
        <v>3</v>
      </c>
      <c r="J36" s="19">
        <f>+Geant4!J36/Mean!J36</f>
        <v>1.0051271761036489</v>
      </c>
      <c r="K36" s="16"/>
      <c r="L36" s="19">
        <f>+Geant4!L36/Mean!L36</f>
        <v>1.0071241688469679</v>
      </c>
      <c r="M36" s="16"/>
      <c r="Q36" s="2"/>
      <c r="R36" s="7" t="s">
        <v>3</v>
      </c>
      <c r="T36" s="7" t="s">
        <v>4</v>
      </c>
      <c r="W36" s="2"/>
      <c r="X36" s="7" t="s">
        <v>3</v>
      </c>
      <c r="Z36" s="7" t="s">
        <v>4</v>
      </c>
    </row>
    <row r="37" spans="3:27" s="3" customFormat="1" x14ac:dyDescent="0.25">
      <c r="C37" s="10">
        <v>4</v>
      </c>
      <c r="D37" s="19">
        <f>+Geant4!D37/Mean!D37</f>
        <v>1.0037584058882778</v>
      </c>
      <c r="E37" s="16"/>
      <c r="F37" s="19">
        <f>+Geant4!F37/Mean!F37</f>
        <v>1.0085288465446269</v>
      </c>
      <c r="G37" s="16"/>
      <c r="I37" s="10">
        <v>4</v>
      </c>
      <c r="J37" s="19">
        <f>+Geant4!J37/Mean!J37</f>
        <v>1.0018810314233493</v>
      </c>
      <c r="K37" s="16"/>
      <c r="L37" s="19">
        <f>+Geant4!L37/Mean!L37</f>
        <v>1.0061652874384845</v>
      </c>
      <c r="M37" s="16"/>
      <c r="Q37" s="2"/>
      <c r="R37" s="7" t="s">
        <v>20</v>
      </c>
      <c r="S37" s="7"/>
      <c r="T37" s="7" t="s">
        <v>20</v>
      </c>
      <c r="U37" s="7"/>
      <c r="W37" s="2"/>
      <c r="X37" s="7" t="s">
        <v>20</v>
      </c>
      <c r="Y37" s="7"/>
      <c r="Z37" s="7" t="s">
        <v>20</v>
      </c>
      <c r="AA37" s="7"/>
    </row>
    <row r="38" spans="3:27" s="3" customFormat="1" x14ac:dyDescent="0.25">
      <c r="C38" s="10">
        <v>5</v>
      </c>
      <c r="D38" s="19">
        <f>+Geant4!D38/Mean!D38</f>
        <v>1.0009070161134521</v>
      </c>
      <c r="E38" s="16"/>
      <c r="F38" s="19">
        <f>+Geant4!F38/Mean!F38</f>
        <v>1.0055983655660516</v>
      </c>
      <c r="G38" s="16"/>
      <c r="I38" s="10">
        <v>5</v>
      </c>
      <c r="J38" s="19">
        <f>+Geant4!J38/Mean!J38</f>
        <v>1.0060277552823382</v>
      </c>
      <c r="K38" s="16"/>
      <c r="L38" s="19">
        <f>+Geant4!L38/Mean!L38</f>
        <v>1.004865598518663</v>
      </c>
      <c r="M38" s="16"/>
      <c r="Q38" s="7" t="s">
        <v>17</v>
      </c>
      <c r="R38" s="7" t="s">
        <v>7</v>
      </c>
      <c r="S38" s="7"/>
      <c r="T38" s="7" t="s">
        <v>7</v>
      </c>
      <c r="U38" s="7"/>
      <c r="W38" s="7" t="s">
        <v>17</v>
      </c>
      <c r="X38" s="7" t="s">
        <v>7</v>
      </c>
      <c r="Y38" s="7"/>
      <c r="Z38" s="7" t="s">
        <v>7</v>
      </c>
      <c r="AA38" s="7"/>
    </row>
    <row r="39" spans="3:27" s="3" customFormat="1" x14ac:dyDescent="0.25">
      <c r="C39" s="10">
        <v>6</v>
      </c>
      <c r="D39" s="19">
        <f>+Geant4!D39/Mean!D39</f>
        <v>1.002715245620202</v>
      </c>
      <c r="E39" s="16"/>
      <c r="F39" s="19">
        <f>+Geant4!F39/Mean!F39</f>
        <v>1.0038107149289768</v>
      </c>
      <c r="G39" s="16"/>
      <c r="I39" s="10">
        <v>6</v>
      </c>
      <c r="J39" s="19">
        <f>+Geant4!J39/Mean!J39</f>
        <v>1.0061454388875521</v>
      </c>
      <c r="K39" s="16"/>
      <c r="L39" s="19">
        <f>+Geant4!L39/Mean!L39</f>
        <v>1.0099659954315836</v>
      </c>
      <c r="M39" s="16"/>
      <c r="Q39" s="10">
        <v>1</v>
      </c>
      <c r="R39" s="19">
        <f>+Geant4!R39/Mean!R39</f>
        <v>1.0013008108162755</v>
      </c>
      <c r="S39" s="11"/>
      <c r="T39" s="19">
        <f>+Geant4!T39/Mean!T39</f>
        <v>1.0157316221551387</v>
      </c>
      <c r="U39" s="11"/>
      <c r="W39" s="10">
        <v>1</v>
      </c>
      <c r="X39" s="19">
        <f>+Geant4!X39/Mean!X39</f>
        <v>1.0301590631439961</v>
      </c>
      <c r="Y39" s="11"/>
      <c r="Z39" s="19">
        <f>+Geant4!Z39/Mean!Z39</f>
        <v>1.0137857085593651</v>
      </c>
      <c r="AA39" s="11"/>
    </row>
    <row r="40" spans="3:27" s="3" customFormat="1" x14ac:dyDescent="0.25">
      <c r="C40" s="10">
        <v>7</v>
      </c>
      <c r="D40" s="19">
        <f>+Geant4!D40/Mean!D40</f>
        <v>1.0022867377610805</v>
      </c>
      <c r="E40" s="16"/>
      <c r="F40" s="19">
        <f>+Geant4!F40/Mean!F40</f>
        <v>1.0047251072159564</v>
      </c>
      <c r="G40" s="16"/>
      <c r="I40" s="10">
        <v>7</v>
      </c>
      <c r="J40" s="19">
        <f>+Geant4!J40/Mean!J40</f>
        <v>1.0036183729901076</v>
      </c>
      <c r="K40" s="16"/>
      <c r="L40" s="19">
        <f>+Geant4!L40/Mean!L40</f>
        <v>1.0077051367578385</v>
      </c>
      <c r="M40" s="16"/>
      <c r="Q40" s="10">
        <v>2</v>
      </c>
      <c r="R40" s="19">
        <f>+Geant4!R40/Mean!R40</f>
        <v>1.0156899625309885</v>
      </c>
      <c r="S40" s="11"/>
      <c r="T40" s="19">
        <f>+Geant4!T40/Mean!T40</f>
        <v>1.0131392611212404</v>
      </c>
      <c r="U40" s="11"/>
      <c r="W40" s="10">
        <v>2</v>
      </c>
      <c r="X40" s="19">
        <f>+Geant4!X40/Mean!X40</f>
        <v>1.0147027757826694</v>
      </c>
      <c r="Y40" s="11"/>
      <c r="Z40" s="19">
        <f>+Geant4!Z40/Mean!Z40</f>
        <v>1.0175919030613336</v>
      </c>
      <c r="AA40" s="11"/>
    </row>
    <row r="41" spans="3:27" s="3" customFormat="1" x14ac:dyDescent="0.25">
      <c r="C41" s="2"/>
      <c r="I41" s="2"/>
      <c r="Q41" s="10">
        <v>3</v>
      </c>
      <c r="R41" s="19">
        <f>+Geant4!R41/Mean!R41</f>
        <v>1.0157863287951117</v>
      </c>
      <c r="S41" s="11"/>
      <c r="T41" s="19">
        <f>+Geant4!T41/Mean!T41</f>
        <v>1.0158930373360242</v>
      </c>
      <c r="U41" s="11"/>
      <c r="W41" s="10">
        <v>3</v>
      </c>
      <c r="X41" s="19">
        <f>+Geant4!X41/Mean!X41</f>
        <v>1.0193710852789351</v>
      </c>
      <c r="Y41" s="11"/>
      <c r="Z41" s="19">
        <f>+Geant4!Z41/Mean!Z41</f>
        <v>1.0168429015624738</v>
      </c>
      <c r="AA41" s="11"/>
    </row>
    <row r="42" spans="3:27" s="3" customFormat="1" x14ac:dyDescent="0.25">
      <c r="C42" s="2"/>
      <c r="D42" s="7" t="s">
        <v>3</v>
      </c>
      <c r="E42" s="7"/>
      <c r="F42" s="7" t="s">
        <v>4</v>
      </c>
      <c r="G42" s="7"/>
      <c r="I42" s="2"/>
      <c r="J42" s="7" t="s">
        <v>3</v>
      </c>
      <c r="K42" s="7"/>
      <c r="L42" s="7" t="s">
        <v>4</v>
      </c>
      <c r="M42" s="7"/>
      <c r="Q42" s="10">
        <v>4</v>
      </c>
      <c r="R42" s="19">
        <f>+Geant4!R42/Mean!R42</f>
        <v>1.0135466142789646</v>
      </c>
      <c r="S42" s="11"/>
      <c r="T42" s="19">
        <f>+Geant4!T42/Mean!T42</f>
        <v>1.0143367025584116</v>
      </c>
      <c r="U42" s="11"/>
      <c r="W42" s="10">
        <v>4</v>
      </c>
      <c r="X42" s="19">
        <f>+Geant4!X42/Mean!X42</f>
        <v>1.0159824856467194</v>
      </c>
      <c r="Y42" s="11"/>
      <c r="Z42" s="19">
        <f>+Geant4!Z42/Mean!Z42</f>
        <v>1.0158337071592016</v>
      </c>
      <c r="AA42" s="11"/>
    </row>
    <row r="43" spans="3:27" s="3" customFormat="1" x14ac:dyDescent="0.25">
      <c r="C43" s="2"/>
      <c r="D43" s="7" t="s">
        <v>18</v>
      </c>
      <c r="E43" s="7"/>
      <c r="F43" s="7" t="s">
        <v>18</v>
      </c>
      <c r="G43" s="7"/>
      <c r="I43" s="2"/>
      <c r="J43" s="7" t="s">
        <v>18</v>
      </c>
      <c r="K43" s="7"/>
      <c r="L43" s="7" t="s">
        <v>18</v>
      </c>
      <c r="M43" s="7"/>
      <c r="Q43" s="10">
        <v>5</v>
      </c>
      <c r="R43" s="19">
        <f>+Geant4!R43/Mean!R43</f>
        <v>1.0142665597928067</v>
      </c>
      <c r="S43" s="11"/>
      <c r="T43" s="19">
        <f>+Geant4!T43/Mean!T43</f>
        <v>1.0142507173436539</v>
      </c>
      <c r="U43" s="11"/>
      <c r="W43" s="10">
        <v>5</v>
      </c>
      <c r="X43" s="19">
        <f>+Geant4!X43/Mean!X43</f>
        <v>1.0147622026189089</v>
      </c>
      <c r="Y43" s="11"/>
      <c r="Z43" s="19">
        <f>+Geant4!Z43/Mean!Z43</f>
        <v>1.0145941542026913</v>
      </c>
      <c r="AA43" s="11"/>
    </row>
    <row r="44" spans="3:27" s="3" customFormat="1" x14ac:dyDescent="0.25">
      <c r="C44" s="7" t="s">
        <v>17</v>
      </c>
      <c r="D44" s="7" t="s">
        <v>7</v>
      </c>
      <c r="E44" s="7"/>
      <c r="F44" s="7" t="s">
        <v>7</v>
      </c>
      <c r="G44" s="7"/>
      <c r="I44" s="7" t="s">
        <v>17</v>
      </c>
      <c r="J44" s="7" t="s">
        <v>7</v>
      </c>
      <c r="K44" s="7"/>
      <c r="L44" s="7" t="s">
        <v>7</v>
      </c>
      <c r="M44" s="7"/>
      <c r="Q44" s="10">
        <v>6</v>
      </c>
      <c r="R44" s="19">
        <f>+Geant4!R44/Mean!R44</f>
        <v>1.0123002620050976</v>
      </c>
      <c r="S44" s="11"/>
      <c r="T44" s="19">
        <f>+Geant4!T44/Mean!T44</f>
        <v>1.0133214516942086</v>
      </c>
      <c r="U44" s="11"/>
      <c r="W44" s="10">
        <v>6</v>
      </c>
      <c r="X44" s="19">
        <f>+Geant4!X44/Mean!X44</f>
        <v>1.0176843174710686</v>
      </c>
      <c r="Y44" s="11"/>
      <c r="Z44" s="19">
        <f>+Geant4!Z44/Mean!Z44</f>
        <v>1.0171534063599244</v>
      </c>
      <c r="AA44" s="11"/>
    </row>
    <row r="45" spans="3:27" s="3" customFormat="1" x14ac:dyDescent="0.25">
      <c r="C45" s="10">
        <v>1</v>
      </c>
      <c r="D45" s="19">
        <f>+Geant4!D45/Mean!D45</f>
        <v>0.99225147165572147</v>
      </c>
      <c r="E45" s="16"/>
      <c r="F45" s="19">
        <f>+Geant4!F45/Mean!F45</f>
        <v>0.99506518531268151</v>
      </c>
      <c r="G45" s="16"/>
      <c r="I45" s="10">
        <v>1</v>
      </c>
      <c r="J45" s="19">
        <f>+Geant4!J45/Mean!J45</f>
        <v>0.98904062168267648</v>
      </c>
      <c r="K45" s="16"/>
      <c r="L45" s="19">
        <f>+Geant4!L45/Mean!L45</f>
        <v>0.98925780214419778</v>
      </c>
      <c r="M45" s="16"/>
      <c r="Q45" s="10">
        <v>7</v>
      </c>
      <c r="R45" s="19">
        <f>+Geant4!R45/Mean!R45</f>
        <v>1.0163133100102233</v>
      </c>
      <c r="S45" s="11"/>
      <c r="T45" s="19">
        <f>+Geant4!T45/Mean!T45</f>
        <v>1.0119847770089057</v>
      </c>
      <c r="U45" s="11"/>
      <c r="W45" s="10">
        <v>7</v>
      </c>
      <c r="X45" s="19">
        <f>+Geant4!X45/Mean!X45</f>
        <v>1.0225846496715669</v>
      </c>
      <c r="Y45" s="11"/>
      <c r="Z45" s="19">
        <f>+Geant4!Z45/Mean!Z45</f>
        <v>1.0209555517968898</v>
      </c>
      <c r="AA45" s="11"/>
    </row>
    <row r="46" spans="3:27" s="3" customFormat="1" x14ac:dyDescent="0.25">
      <c r="C46" s="10">
        <v>2</v>
      </c>
      <c r="D46" s="19">
        <f>+Geant4!D46/Mean!D46</f>
        <v>0.97429230909533282</v>
      </c>
      <c r="E46" s="16"/>
      <c r="F46" s="19">
        <f>+Geant4!F46/Mean!F46</f>
        <v>0.98558493603703434</v>
      </c>
      <c r="G46" s="16"/>
      <c r="I46" s="10">
        <v>2</v>
      </c>
      <c r="J46" s="19">
        <f>+Geant4!J46/Mean!J46</f>
        <v>0.98080712203924958</v>
      </c>
      <c r="K46" s="16"/>
      <c r="L46" s="19">
        <f>+Geant4!L46/Mean!L46</f>
        <v>0.98117978265567229</v>
      </c>
      <c r="M46" s="16"/>
      <c r="Q46" s="2"/>
      <c r="W46" s="2"/>
    </row>
    <row r="47" spans="3:27" s="3" customFormat="1" x14ac:dyDescent="0.25">
      <c r="C47" s="10">
        <v>3</v>
      </c>
      <c r="D47" s="19">
        <f>+Geant4!D47/Mean!D47</f>
        <v>0.97635695811275691</v>
      </c>
      <c r="E47" s="16"/>
      <c r="F47" s="19">
        <f>+Geant4!F47/Mean!F47</f>
        <v>0.98390069161021787</v>
      </c>
      <c r="G47" s="16"/>
      <c r="I47" s="10">
        <v>3</v>
      </c>
      <c r="J47" s="19">
        <f>+Geant4!J47/Mean!J47</f>
        <v>0.98355186534921302</v>
      </c>
      <c r="K47" s="16"/>
      <c r="L47" s="19">
        <f>+Geant4!L47/Mean!L47</f>
        <v>0.98670280446040126</v>
      </c>
      <c r="M47" s="16"/>
      <c r="Q47" s="2"/>
      <c r="R47" s="7" t="s">
        <v>3</v>
      </c>
      <c r="T47" s="7" t="s">
        <v>4</v>
      </c>
      <c r="W47" s="2"/>
      <c r="X47" s="7" t="s">
        <v>3</v>
      </c>
      <c r="Z47" s="7" t="s">
        <v>4</v>
      </c>
    </row>
    <row r="48" spans="3:27" s="3" customFormat="1" x14ac:dyDescent="0.25">
      <c r="C48" s="10">
        <v>4</v>
      </c>
      <c r="D48" s="19">
        <f>+Geant4!D48/Mean!D48</f>
        <v>0.9780081416264319</v>
      </c>
      <c r="E48" s="16"/>
      <c r="F48" s="19">
        <f>+Geant4!F48/Mean!F48</f>
        <v>0.98218627916590717</v>
      </c>
      <c r="G48" s="16"/>
      <c r="I48" s="10">
        <v>4</v>
      </c>
      <c r="J48" s="19">
        <f>+Geant4!J48/Mean!J48</f>
        <v>0.97988976040021902</v>
      </c>
      <c r="K48" s="16"/>
      <c r="L48" s="19">
        <f>+Geant4!L48/Mean!L48</f>
        <v>0.98340263104082892</v>
      </c>
      <c r="M48" s="16"/>
      <c r="Q48" s="2"/>
      <c r="R48" s="7" t="s">
        <v>21</v>
      </c>
      <c r="S48" s="7"/>
      <c r="T48" s="7" t="s">
        <v>21</v>
      </c>
      <c r="U48" s="7"/>
      <c r="W48" s="2"/>
      <c r="X48" s="7" t="s">
        <v>21</v>
      </c>
      <c r="Y48" s="7"/>
      <c r="Z48" s="7" t="s">
        <v>21</v>
      </c>
      <c r="AA48" s="7"/>
    </row>
    <row r="49" spans="3:27" s="3" customFormat="1" x14ac:dyDescent="0.25">
      <c r="C49" s="10">
        <v>5</v>
      </c>
      <c r="D49" s="19">
        <f>+Geant4!D49/Mean!D49</f>
        <v>0.97676964174649084</v>
      </c>
      <c r="E49" s="16"/>
      <c r="F49" s="19">
        <f>+Geant4!F49/Mean!F49</f>
        <v>0.99236457978582515</v>
      </c>
      <c r="G49" s="16"/>
      <c r="I49" s="10">
        <v>5</v>
      </c>
      <c r="J49" s="19">
        <f>+Geant4!J49/Mean!J49</f>
        <v>0.98497289829833623</v>
      </c>
      <c r="K49" s="16"/>
      <c r="L49" s="19">
        <f>+Geant4!L49/Mean!L49</f>
        <v>0.98514474523278428</v>
      </c>
      <c r="M49" s="16"/>
      <c r="Q49" s="7" t="s">
        <v>17</v>
      </c>
      <c r="R49" s="7" t="s">
        <v>7</v>
      </c>
      <c r="S49" s="7"/>
      <c r="T49" s="7" t="s">
        <v>7</v>
      </c>
      <c r="U49" s="7"/>
      <c r="W49" s="7" t="s">
        <v>17</v>
      </c>
      <c r="X49" s="7" t="s">
        <v>7</v>
      </c>
      <c r="Y49" s="7"/>
      <c r="Z49" s="7" t="s">
        <v>7</v>
      </c>
      <c r="AA49" s="7"/>
    </row>
    <row r="50" spans="3:27" s="3" customFormat="1" x14ac:dyDescent="0.25">
      <c r="C50" s="10">
        <v>6</v>
      </c>
      <c r="D50" s="19">
        <f>+Geant4!D50/Mean!D50</f>
        <v>0.9772030158985604</v>
      </c>
      <c r="E50" s="16"/>
      <c r="F50" s="19">
        <f>+Geant4!F50/Mean!F50</f>
        <v>0.96618595375675309</v>
      </c>
      <c r="G50" s="16"/>
      <c r="I50" s="10">
        <v>6</v>
      </c>
      <c r="J50" s="19">
        <f>+Geant4!J50/Mean!J50</f>
        <v>0.98731465741714219</v>
      </c>
      <c r="K50" s="16"/>
      <c r="L50" s="19">
        <f>+Geant4!L50/Mean!L50</f>
        <v>0.98689760086367873</v>
      </c>
      <c r="M50" s="16"/>
      <c r="Q50" s="10">
        <v>1</v>
      </c>
      <c r="R50" s="19">
        <f>+Geant4!R50/Mean!R50</f>
        <v>0.97152651677953117</v>
      </c>
      <c r="S50" s="11"/>
      <c r="T50" s="19">
        <f>+Geant4!T50/Mean!T50</f>
        <v>0.98825576337538057</v>
      </c>
      <c r="U50" s="11"/>
      <c r="W50" s="10">
        <v>1</v>
      </c>
      <c r="X50" s="19">
        <f>+Geant4!X50/Mean!X50</f>
        <v>0.97976614641061366</v>
      </c>
      <c r="Y50" s="11"/>
      <c r="Z50" s="19">
        <f>+Geant4!Z50/Mean!Z50</f>
        <v>0.97874353362870092</v>
      </c>
      <c r="AA50" s="11"/>
    </row>
    <row r="51" spans="3:27" s="3" customFormat="1" x14ac:dyDescent="0.25">
      <c r="C51" s="10">
        <v>7</v>
      </c>
      <c r="D51" s="19">
        <f>+Geant4!D51/Mean!D51</f>
        <v>0.97038807796169524</v>
      </c>
      <c r="E51" s="16"/>
      <c r="F51" s="19">
        <f>+Geant4!F51/Mean!F51</f>
        <v>0.972867017129044</v>
      </c>
      <c r="G51" s="16"/>
      <c r="I51" s="10">
        <v>7</v>
      </c>
      <c r="J51" s="19">
        <f>+Geant4!J51/Mean!J51</f>
        <v>0.98016971578544154</v>
      </c>
      <c r="K51" s="16"/>
      <c r="L51" s="19">
        <f>+Geant4!L51/Mean!L51</f>
        <v>0.97989630043981646</v>
      </c>
      <c r="M51" s="16"/>
      <c r="Q51" s="10">
        <v>2</v>
      </c>
      <c r="R51" s="19">
        <f>+Geant4!R51/Mean!R51</f>
        <v>0.9902288850220855</v>
      </c>
      <c r="S51" s="11"/>
      <c r="T51" s="19">
        <f>+Geant4!T51/Mean!T51</f>
        <v>0.98991415662237947</v>
      </c>
      <c r="U51" s="11"/>
      <c r="W51" s="10">
        <v>2</v>
      </c>
      <c r="X51" s="19">
        <f>+Geant4!X51/Mean!X51</f>
        <v>0.98993352443268656</v>
      </c>
      <c r="Y51" s="11"/>
      <c r="Z51" s="19">
        <f>+Geant4!Z51/Mean!Z51</f>
        <v>0.98782783285230258</v>
      </c>
      <c r="AA51" s="11"/>
    </row>
    <row r="52" spans="3:27" s="3" customFormat="1" x14ac:dyDescent="0.25">
      <c r="C52" s="10"/>
      <c r="I52" s="10"/>
      <c r="Q52" s="10">
        <v>3</v>
      </c>
      <c r="R52" s="19">
        <f>+Geant4!R52/Mean!R52</f>
        <v>0.99562464762262737</v>
      </c>
      <c r="S52" s="11"/>
      <c r="T52" s="19">
        <f>+Geant4!T52/Mean!T52</f>
        <v>0.98463604627031198</v>
      </c>
      <c r="U52" s="11"/>
      <c r="W52" s="10">
        <v>3</v>
      </c>
      <c r="X52" s="19">
        <f>+Geant4!X52/Mean!X52</f>
        <v>0.98921180685524845</v>
      </c>
      <c r="Y52" s="11"/>
      <c r="Z52" s="19">
        <f>+Geant4!Z52/Mean!Z52</f>
        <v>0.98831144438183571</v>
      </c>
      <c r="AA52" s="11"/>
    </row>
    <row r="53" spans="3:27" s="3" customFormat="1" x14ac:dyDescent="0.25">
      <c r="C53" s="2"/>
      <c r="D53" s="7" t="s">
        <v>3</v>
      </c>
      <c r="E53" s="7"/>
      <c r="F53" s="7" t="s">
        <v>4</v>
      </c>
      <c r="G53" s="7"/>
      <c r="I53" s="2"/>
      <c r="J53" s="7" t="s">
        <v>3</v>
      </c>
      <c r="K53" s="7"/>
      <c r="L53" s="7" t="s">
        <v>4</v>
      </c>
      <c r="M53" s="7"/>
      <c r="Q53" s="10">
        <v>4</v>
      </c>
      <c r="R53" s="19">
        <f>+Geant4!R53/Mean!R53</f>
        <v>0.99158609514742468</v>
      </c>
      <c r="S53" s="11"/>
      <c r="T53" s="19">
        <f>+Geant4!T53/Mean!T53</f>
        <v>0.99048981327560215</v>
      </c>
      <c r="U53" s="11"/>
      <c r="W53" s="10">
        <v>4</v>
      </c>
      <c r="X53" s="19">
        <f>+Geant4!X53/Mean!X53</f>
        <v>0.99099272817901141</v>
      </c>
      <c r="Y53" s="11"/>
      <c r="Z53" s="19">
        <f>+Geant4!Z53/Mean!Z53</f>
        <v>0.98986304689929738</v>
      </c>
      <c r="AA53" s="11"/>
    </row>
    <row r="54" spans="3:27" s="3" customFormat="1" x14ac:dyDescent="0.25">
      <c r="C54" s="2"/>
      <c r="D54" s="7" t="s">
        <v>19</v>
      </c>
      <c r="E54" s="7"/>
      <c r="F54" s="7" t="s">
        <v>19</v>
      </c>
      <c r="G54" s="7"/>
      <c r="I54" s="2"/>
      <c r="J54" s="7" t="s">
        <v>19</v>
      </c>
      <c r="K54" s="7"/>
      <c r="L54" s="7" t="s">
        <v>19</v>
      </c>
      <c r="M54" s="7"/>
      <c r="Q54" s="10">
        <v>5</v>
      </c>
      <c r="R54" s="19">
        <f>+Geant4!R54/Mean!R54</f>
        <v>0.99462577633694649</v>
      </c>
      <c r="S54" s="11"/>
      <c r="T54" s="19">
        <f>+Geant4!T54/Mean!T54</f>
        <v>0.99666285681305933</v>
      </c>
      <c r="U54" s="11"/>
      <c r="W54" s="10">
        <v>5</v>
      </c>
      <c r="X54" s="19">
        <f>+Geant4!X54/Mean!X54</f>
        <v>0.99432925908479297</v>
      </c>
      <c r="Y54" s="11"/>
      <c r="Z54" s="19">
        <f>+Geant4!Z54/Mean!Z54</f>
        <v>0.99481001836117</v>
      </c>
      <c r="AA54" s="11"/>
    </row>
    <row r="55" spans="3:27" s="3" customFormat="1" x14ac:dyDescent="0.25">
      <c r="C55" s="7" t="s">
        <v>17</v>
      </c>
      <c r="D55" s="7" t="s">
        <v>7</v>
      </c>
      <c r="E55" s="7"/>
      <c r="F55" s="7" t="s">
        <v>7</v>
      </c>
      <c r="G55" s="7"/>
      <c r="I55" s="7" t="s">
        <v>17</v>
      </c>
      <c r="J55" s="7" t="s">
        <v>7</v>
      </c>
      <c r="K55" s="7"/>
      <c r="L55" s="7" t="s">
        <v>7</v>
      </c>
      <c r="M55" s="7"/>
      <c r="Q55" s="10">
        <v>6</v>
      </c>
      <c r="R55" s="19">
        <f>+Geant4!R55/Mean!R55</f>
        <v>0.99097512166026536</v>
      </c>
      <c r="S55" s="11"/>
      <c r="T55" s="19">
        <f>+Geant4!T55/Mean!T55</f>
        <v>0.99053847764925851</v>
      </c>
      <c r="U55" s="11"/>
      <c r="W55" s="10">
        <v>6</v>
      </c>
      <c r="X55" s="19">
        <f>+Geant4!X55/Mean!X55</f>
        <v>0.98934446354038774</v>
      </c>
      <c r="Y55" s="11"/>
      <c r="Z55" s="19">
        <f>+Geant4!Z55/Mean!Z55</f>
        <v>0.99026205329167349</v>
      </c>
      <c r="AA55" s="11"/>
    </row>
    <row r="56" spans="3:27" s="3" customFormat="1" x14ac:dyDescent="0.25">
      <c r="C56" s="10">
        <v>1</v>
      </c>
      <c r="D56" s="19">
        <f>+Geant4!D56/Mean!D56</f>
        <v>0.95317954375459513</v>
      </c>
      <c r="E56" s="16"/>
      <c r="F56" s="19">
        <f>+Geant4!F56/Mean!F56</f>
        <v>0.95414593926068436</v>
      </c>
      <c r="G56" s="16"/>
      <c r="I56" s="10">
        <v>1</v>
      </c>
      <c r="J56" s="19">
        <f>+Geant4!J56/Mean!J56</f>
        <v>0.9575882387552852</v>
      </c>
      <c r="K56" s="16"/>
      <c r="L56" s="19">
        <f>+Geant4!L56/Mean!L56</f>
        <v>0.96187220126721051</v>
      </c>
      <c r="M56" s="16"/>
      <c r="Q56" s="10">
        <v>7</v>
      </c>
      <c r="R56" s="19">
        <f>+Geant4!R56/Mean!R56</f>
        <v>0.98488184140250701</v>
      </c>
      <c r="S56" s="11"/>
      <c r="T56" s="19">
        <f>+Geant4!T56/Mean!T56</f>
        <v>0.98751735158978604</v>
      </c>
      <c r="U56" s="11"/>
      <c r="W56" s="10">
        <v>7</v>
      </c>
      <c r="X56" s="19">
        <f>+Geant4!X56/Mean!X56</f>
        <v>0.97754948646318984</v>
      </c>
      <c r="Y56" s="11"/>
      <c r="Z56" s="19">
        <f>+Geant4!Z56/Mean!Z56</f>
        <v>0.98409658139339695</v>
      </c>
      <c r="AA56" s="11"/>
    </row>
    <row r="57" spans="3:27" s="3" customFormat="1" x14ac:dyDescent="0.25">
      <c r="C57" s="10">
        <v>2</v>
      </c>
      <c r="D57" s="19">
        <f>+Geant4!D57/Mean!D57</f>
        <v>0.9455670060828435</v>
      </c>
      <c r="E57" s="16"/>
      <c r="F57" s="19">
        <f>+Geant4!F57/Mean!F57</f>
        <v>0.94147305025278327</v>
      </c>
      <c r="G57" s="16"/>
      <c r="I57" s="10">
        <v>2</v>
      </c>
      <c r="J57" s="19">
        <f>+Geant4!J57/Mean!J57</f>
        <v>0.97108680365300259</v>
      </c>
      <c r="K57" s="16"/>
      <c r="L57" s="19">
        <f>+Geant4!L57/Mean!L57</f>
        <v>0.97198974298029495</v>
      </c>
      <c r="M57" s="16"/>
      <c r="Q57" s="2"/>
      <c r="W57" s="2"/>
    </row>
    <row r="58" spans="3:27" s="3" customFormat="1" x14ac:dyDescent="0.25">
      <c r="C58" s="10">
        <v>3</v>
      </c>
      <c r="D58" s="19">
        <f>+Geant4!D58/Mean!D58</f>
        <v>0.95669197671008799</v>
      </c>
      <c r="E58" s="16"/>
      <c r="F58" s="19">
        <f>+Geant4!F58/Mean!F58</f>
        <v>0.95608894597415106</v>
      </c>
      <c r="G58" s="16"/>
      <c r="I58" s="10">
        <v>3</v>
      </c>
      <c r="J58" s="19">
        <f>+Geant4!J58/Mean!J58</f>
        <v>0.96710719500918929</v>
      </c>
      <c r="K58" s="16"/>
      <c r="L58" s="19">
        <f>+Geant4!L58/Mean!L58</f>
        <v>0.97336505323606892</v>
      </c>
      <c r="M58" s="16"/>
      <c r="Q58" s="2"/>
      <c r="W58" s="2"/>
    </row>
    <row r="59" spans="3:27" s="3" customFormat="1" x14ac:dyDescent="0.25">
      <c r="C59" s="10">
        <v>4</v>
      </c>
      <c r="D59" s="19">
        <f>+Geant4!D59/Mean!D59</f>
        <v>0.94511386309676415</v>
      </c>
      <c r="E59" s="16"/>
      <c r="F59" s="19">
        <f>+Geant4!F59/Mean!F59</f>
        <v>0.93850714200453589</v>
      </c>
      <c r="G59" s="16"/>
      <c r="I59" s="10">
        <v>4</v>
      </c>
      <c r="J59" s="19">
        <f>+Geant4!J59/Mean!J59</f>
        <v>0.96898296719599897</v>
      </c>
      <c r="K59" s="16"/>
      <c r="L59" s="19">
        <f>+Geant4!L59/Mean!L59</f>
        <v>0.97496492864740114</v>
      </c>
      <c r="M59" s="16"/>
      <c r="Q59" s="2"/>
      <c r="W59" s="2"/>
    </row>
    <row r="60" spans="3:27" s="3" customFormat="1" x14ac:dyDescent="0.25">
      <c r="C60" s="10">
        <v>5</v>
      </c>
      <c r="D60" s="19">
        <f>+Geant4!D60/Mean!D60</f>
        <v>0.9439649112166667</v>
      </c>
      <c r="E60" s="16"/>
      <c r="F60" s="19">
        <f>+Geant4!F60/Mean!F60</f>
        <v>0.94284473193139118</v>
      </c>
      <c r="G60" s="16"/>
      <c r="I60" s="10">
        <v>5</v>
      </c>
      <c r="J60" s="19">
        <f>+Geant4!J60/Mean!J60</f>
        <v>0.97318645299181417</v>
      </c>
      <c r="K60" s="16"/>
      <c r="L60" s="19">
        <f>+Geant4!L60/Mean!L60</f>
        <v>0.97221147954093146</v>
      </c>
      <c r="M60" s="16"/>
      <c r="Q60" s="2"/>
      <c r="W60" s="2"/>
    </row>
    <row r="61" spans="3:27" s="3" customFormat="1" x14ac:dyDescent="0.25">
      <c r="C61" s="10">
        <v>6</v>
      </c>
      <c r="D61" s="19">
        <f>+Geant4!D61/Mean!D61</f>
        <v>0.95199945249776519</v>
      </c>
      <c r="E61" s="16"/>
      <c r="F61" s="19">
        <f>+Geant4!F61/Mean!F61</f>
        <v>0.94416802382316189</v>
      </c>
      <c r="G61" s="16"/>
      <c r="I61" s="10">
        <v>6</v>
      </c>
      <c r="J61" s="19">
        <f>+Geant4!J61/Mean!J61</f>
        <v>0.97113645396513826</v>
      </c>
      <c r="K61" s="16"/>
      <c r="L61" s="19">
        <f>+Geant4!L61/Mean!L61</f>
        <v>0.97559173736667337</v>
      </c>
      <c r="M61" s="16"/>
      <c r="Q61" s="2"/>
      <c r="W61" s="2"/>
    </row>
    <row r="62" spans="3:27" s="3" customFormat="1" x14ac:dyDescent="0.25">
      <c r="C62" s="10">
        <v>7</v>
      </c>
      <c r="D62" s="19">
        <f>+Geant4!D62/Mean!D62</f>
        <v>0.93369441450451562</v>
      </c>
      <c r="E62" s="16"/>
      <c r="F62" s="19">
        <f>+Geant4!F62/Mean!F62</f>
        <v>0.95015372147382249</v>
      </c>
      <c r="G62" s="16"/>
      <c r="I62" s="10">
        <v>7</v>
      </c>
      <c r="J62" s="19">
        <f>+Geant4!J62/Mean!J62</f>
        <v>0.96650778757740663</v>
      </c>
      <c r="K62" s="16"/>
      <c r="L62" s="19">
        <f>+Geant4!L62/Mean!L62</f>
        <v>0.9659588276729959</v>
      </c>
      <c r="M62" s="16"/>
      <c r="Q62" s="2"/>
      <c r="W62" s="2"/>
    </row>
    <row r="63" spans="3:27" s="3" customFormat="1" x14ac:dyDescent="0.25">
      <c r="C63" s="2"/>
      <c r="I63" s="2"/>
      <c r="Q63" s="2"/>
      <c r="W63" s="2"/>
    </row>
    <row r="64" spans="3:27" s="3" customFormat="1" x14ac:dyDescent="0.25">
      <c r="C64" s="2"/>
      <c r="D64" s="7" t="s">
        <v>3</v>
      </c>
      <c r="E64" s="7"/>
      <c r="F64" s="7" t="s">
        <v>4</v>
      </c>
      <c r="G64" s="7"/>
      <c r="I64" s="2"/>
      <c r="J64" s="7" t="s">
        <v>3</v>
      </c>
      <c r="K64" s="7"/>
      <c r="L64" s="7" t="s">
        <v>4</v>
      </c>
      <c r="M64" s="7"/>
      <c r="Q64" s="2"/>
      <c r="W64" s="2"/>
    </row>
    <row r="65" spans="3:23" s="3" customFormat="1" x14ac:dyDescent="0.25">
      <c r="C65" s="2"/>
      <c r="D65" s="7" t="s">
        <v>20</v>
      </c>
      <c r="E65" s="7"/>
      <c r="F65" s="7" t="s">
        <v>20</v>
      </c>
      <c r="G65" s="7"/>
      <c r="I65" s="2"/>
      <c r="J65" s="7" t="s">
        <v>20</v>
      </c>
      <c r="K65" s="7"/>
      <c r="L65" s="7" t="s">
        <v>20</v>
      </c>
      <c r="M65" s="7"/>
      <c r="Q65" s="2"/>
      <c r="W65" s="2"/>
    </row>
    <row r="66" spans="3:23" s="3" customFormat="1" x14ac:dyDescent="0.25">
      <c r="C66" s="7" t="s">
        <v>17</v>
      </c>
      <c r="D66" s="7" t="s">
        <v>7</v>
      </c>
      <c r="E66" s="7"/>
      <c r="F66" s="7" t="s">
        <v>7</v>
      </c>
      <c r="G66" s="7"/>
      <c r="I66" s="7" t="s">
        <v>17</v>
      </c>
      <c r="J66" s="7" t="s">
        <v>7</v>
      </c>
      <c r="K66" s="7"/>
      <c r="L66" s="7" t="s">
        <v>7</v>
      </c>
      <c r="M66" s="7"/>
      <c r="Q66" s="2"/>
      <c r="W66" s="2"/>
    </row>
    <row r="67" spans="3:23" s="3" customFormat="1" x14ac:dyDescent="0.25">
      <c r="C67" s="10">
        <v>1</v>
      </c>
      <c r="D67" s="19">
        <f>+Geant4!D67/Mean!D67</f>
        <v>1.0094905779296108</v>
      </c>
      <c r="E67" s="16"/>
      <c r="F67" s="19">
        <f>+Geant4!F67/Mean!F67</f>
        <v>1.0118131499010741</v>
      </c>
      <c r="G67" s="16"/>
      <c r="I67" s="10">
        <v>1</v>
      </c>
      <c r="J67" s="19">
        <f>+Geant4!J67/Mean!J67</f>
        <v>1.0091726800282681</v>
      </c>
      <c r="K67" s="16"/>
      <c r="L67" s="19">
        <f>+Geant4!L67/Mean!L67</f>
        <v>1.0124762226674469</v>
      </c>
      <c r="M67" s="16"/>
      <c r="Q67" s="2"/>
      <c r="W67" s="2"/>
    </row>
    <row r="68" spans="3:23" s="3" customFormat="1" x14ac:dyDescent="0.25">
      <c r="C68" s="10">
        <v>2</v>
      </c>
      <c r="D68" s="19">
        <f>+Geant4!D68/Mean!D68</f>
        <v>1.0070876764114334</v>
      </c>
      <c r="E68" s="16"/>
      <c r="F68" s="19">
        <f>+Geant4!F68/Mean!F68</f>
        <v>1.0179569971097933</v>
      </c>
      <c r="G68" s="16"/>
      <c r="I68" s="10">
        <v>2</v>
      </c>
      <c r="J68" s="19">
        <f>+Geant4!J68/Mean!J68</f>
        <v>1.0115305528953289</v>
      </c>
      <c r="K68" s="16"/>
      <c r="L68" s="19">
        <f>+Geant4!L68/Mean!L68</f>
        <v>1.0171684796284151</v>
      </c>
      <c r="M68" s="16"/>
      <c r="Q68" s="2"/>
      <c r="W68" s="2"/>
    </row>
    <row r="69" spans="3:23" s="3" customFormat="1" x14ac:dyDescent="0.25">
      <c r="C69" s="10">
        <v>3</v>
      </c>
      <c r="D69" s="19">
        <f>+Geant4!D69/Mean!D69</f>
        <v>1.0080399733683998</v>
      </c>
      <c r="E69" s="16"/>
      <c r="F69" s="19">
        <f>+Geant4!F69/Mean!F69</f>
        <v>1.0136829178095466</v>
      </c>
      <c r="G69" s="16"/>
      <c r="I69" s="10">
        <v>3</v>
      </c>
      <c r="J69" s="19">
        <f>+Geant4!J69/Mean!J69</f>
        <v>1.0119987234657468</v>
      </c>
      <c r="K69" s="16"/>
      <c r="L69" s="19">
        <f>+Geant4!L69/Mean!L69</f>
        <v>1.0114373424785228</v>
      </c>
      <c r="M69" s="16"/>
      <c r="Q69" s="2"/>
      <c r="W69" s="2"/>
    </row>
    <row r="70" spans="3:23" s="3" customFormat="1" x14ac:dyDescent="0.25">
      <c r="C70" s="10">
        <v>4</v>
      </c>
      <c r="D70" s="19">
        <f>+Geant4!D70/Mean!D70</f>
        <v>1.019065869880313</v>
      </c>
      <c r="E70" s="16"/>
      <c r="F70" s="19">
        <f>+Geant4!F70/Mean!F70</f>
        <v>1.0150125899738027</v>
      </c>
      <c r="G70" s="16"/>
      <c r="I70" s="10">
        <v>4</v>
      </c>
      <c r="J70" s="19">
        <f>+Geant4!J70/Mean!J70</f>
        <v>1.0167145899665324</v>
      </c>
      <c r="K70" s="16"/>
      <c r="L70" s="19">
        <f>+Geant4!L70/Mean!L70</f>
        <v>1.0188438204286467</v>
      </c>
      <c r="M70" s="16"/>
      <c r="Q70" s="2"/>
      <c r="W70" s="2"/>
    </row>
    <row r="71" spans="3:23" s="3" customFormat="1" x14ac:dyDescent="0.25">
      <c r="C71" s="10">
        <v>5</v>
      </c>
      <c r="D71" s="19">
        <f>+Geant4!D71/Mean!D71</f>
        <v>1.0074380430252317</v>
      </c>
      <c r="E71" s="16"/>
      <c r="F71" s="19">
        <f>+Geant4!F71/Mean!F71</f>
        <v>1.0195531358293721</v>
      </c>
      <c r="G71" s="16"/>
      <c r="I71" s="10">
        <v>5</v>
      </c>
      <c r="J71" s="19">
        <f>+Geant4!J71/Mean!J71</f>
        <v>1.010821559754205</v>
      </c>
      <c r="K71" s="16"/>
      <c r="L71" s="19">
        <f>+Geant4!L71/Mean!L71</f>
        <v>1.0137011707318484</v>
      </c>
      <c r="M71" s="16"/>
      <c r="Q71" s="2"/>
      <c r="W71" s="2"/>
    </row>
    <row r="72" spans="3:23" s="3" customFormat="1" x14ac:dyDescent="0.25">
      <c r="C72" s="10">
        <v>6</v>
      </c>
      <c r="D72" s="19">
        <f>+Geant4!D72/Mean!D72</f>
        <v>1.0103793364957099</v>
      </c>
      <c r="E72" s="16"/>
      <c r="F72" s="19">
        <f>+Geant4!F72/Mean!F72</f>
        <v>1.0089635260071537</v>
      </c>
      <c r="G72" s="16"/>
      <c r="I72" s="10">
        <v>6</v>
      </c>
      <c r="J72" s="19">
        <f>+Geant4!J72/Mean!J72</f>
        <v>1.0120540326686818</v>
      </c>
      <c r="K72" s="16"/>
      <c r="L72" s="19">
        <f>+Geant4!L72/Mean!L72</f>
        <v>1.0136513430854215</v>
      </c>
      <c r="M72" s="16"/>
      <c r="Q72" s="2"/>
      <c r="W72" s="2"/>
    </row>
    <row r="73" spans="3:23" s="3" customFormat="1" x14ac:dyDescent="0.25">
      <c r="C73" s="10">
        <v>7</v>
      </c>
      <c r="D73" s="19">
        <f>+Geant4!D73/Mean!D73</f>
        <v>1.0049120305134431</v>
      </c>
      <c r="E73" s="16"/>
      <c r="F73" s="19">
        <f>+Geant4!F73/Mean!F73</f>
        <v>1.011165387299372</v>
      </c>
      <c r="G73" s="16"/>
      <c r="I73" s="10">
        <v>7</v>
      </c>
      <c r="J73" s="19">
        <f>+Geant4!J73/Mean!J73</f>
        <v>1.012850907221208</v>
      </c>
      <c r="K73" s="16"/>
      <c r="L73" s="19">
        <f>+Geant4!L73/Mean!L73</f>
        <v>1.0159093445312857</v>
      </c>
      <c r="M73" s="16"/>
      <c r="Q73" s="2"/>
      <c r="W73" s="2"/>
    </row>
    <row r="74" spans="3:23" s="3" customFormat="1" x14ac:dyDescent="0.25">
      <c r="C74" s="2"/>
      <c r="I74" s="2"/>
      <c r="Q74" s="2"/>
      <c r="W74" s="2"/>
    </row>
    <row r="75" spans="3:23" s="3" customFormat="1" x14ac:dyDescent="0.25">
      <c r="C75" s="2"/>
      <c r="D75" s="7" t="s">
        <v>3</v>
      </c>
      <c r="E75" s="7"/>
      <c r="F75" s="7" t="s">
        <v>4</v>
      </c>
      <c r="G75" s="7"/>
      <c r="I75" s="2"/>
      <c r="J75" s="7" t="s">
        <v>3</v>
      </c>
      <c r="K75" s="7"/>
      <c r="L75" s="7" t="s">
        <v>4</v>
      </c>
      <c r="M75" s="7"/>
      <c r="Q75" s="2"/>
      <c r="W75" s="2"/>
    </row>
    <row r="76" spans="3:23" s="3" customFormat="1" x14ac:dyDescent="0.25">
      <c r="C76" s="2"/>
      <c r="D76" s="7" t="s">
        <v>21</v>
      </c>
      <c r="E76" s="7"/>
      <c r="F76" s="7" t="s">
        <v>21</v>
      </c>
      <c r="G76" s="7"/>
      <c r="I76" s="2"/>
      <c r="J76" s="7" t="s">
        <v>21</v>
      </c>
      <c r="K76" s="7"/>
      <c r="L76" s="7" t="s">
        <v>21</v>
      </c>
      <c r="M76" s="7"/>
      <c r="Q76" s="2"/>
      <c r="W76" s="2"/>
    </row>
    <row r="77" spans="3:23" s="3" customFormat="1" x14ac:dyDescent="0.25">
      <c r="C77" s="7" t="s">
        <v>17</v>
      </c>
      <c r="D77" s="7" t="s">
        <v>7</v>
      </c>
      <c r="E77" s="7"/>
      <c r="F77" s="7" t="s">
        <v>7</v>
      </c>
      <c r="G77" s="7"/>
      <c r="I77" s="7" t="s">
        <v>17</v>
      </c>
      <c r="J77" s="7" t="s">
        <v>7</v>
      </c>
      <c r="K77" s="7"/>
      <c r="L77" s="7" t="s">
        <v>7</v>
      </c>
      <c r="M77" s="7"/>
      <c r="Q77" s="2"/>
      <c r="W77" s="2"/>
    </row>
    <row r="78" spans="3:23" s="3" customFormat="1" x14ac:dyDescent="0.25">
      <c r="C78" s="10">
        <v>1</v>
      </c>
      <c r="D78" s="19">
        <f>+Geant4!D78/Mean!D78</f>
        <v>1.0064254385645681</v>
      </c>
      <c r="E78" s="16"/>
      <c r="F78" s="19">
        <f>+Geant4!F78/Mean!F78</f>
        <v>0.98502800821608605</v>
      </c>
      <c r="G78" s="16"/>
      <c r="I78" s="10">
        <v>1</v>
      </c>
      <c r="J78" s="19">
        <f>+Geant4!J78/Mean!J78</f>
        <v>0.99131373810212253</v>
      </c>
      <c r="K78" s="16"/>
      <c r="L78" s="19">
        <f>+Geant4!L78/Mean!L78</f>
        <v>0.97564983488272361</v>
      </c>
      <c r="M78" s="16"/>
      <c r="Q78" s="2"/>
      <c r="W78" s="2"/>
    </row>
    <row r="79" spans="3:23" s="3" customFormat="1" x14ac:dyDescent="0.25">
      <c r="C79" s="10">
        <v>2</v>
      </c>
      <c r="D79" s="19">
        <f>+Geant4!D79/Mean!D79</f>
        <v>0.98046918607432776</v>
      </c>
      <c r="E79" s="16"/>
      <c r="F79" s="19">
        <f>+Geant4!F79/Mean!F79</f>
        <v>0.97640226261928431</v>
      </c>
      <c r="G79" s="16"/>
      <c r="I79" s="10">
        <v>2</v>
      </c>
      <c r="J79" s="19">
        <f>+Geant4!J79/Mean!J79</f>
        <v>0.97223627702635984</v>
      </c>
      <c r="K79" s="16"/>
      <c r="L79" s="19">
        <f>+Geant4!L79/Mean!L79</f>
        <v>0.9718815593659581</v>
      </c>
      <c r="M79" s="16"/>
      <c r="Q79" s="2"/>
      <c r="W79" s="2"/>
    </row>
    <row r="80" spans="3:23" s="3" customFormat="1" x14ac:dyDescent="0.25">
      <c r="C80" s="10">
        <v>3</v>
      </c>
      <c r="D80" s="19">
        <f>+Geant4!D80/Mean!D80</f>
        <v>0.97381074787552546</v>
      </c>
      <c r="E80" s="16"/>
      <c r="F80" s="19">
        <f>+Geant4!F80/Mean!F80</f>
        <v>0.98906808506603705</v>
      </c>
      <c r="G80" s="16"/>
      <c r="I80" s="10">
        <v>3</v>
      </c>
      <c r="J80" s="19">
        <f>+Geant4!J80/Mean!J80</f>
        <v>0.98256312195782314</v>
      </c>
      <c r="K80" s="16"/>
      <c r="L80" s="19">
        <f>+Geant4!L80/Mean!L80</f>
        <v>0.98852011915091165</v>
      </c>
      <c r="M80" s="16"/>
      <c r="Q80" s="2"/>
      <c r="W80" s="2"/>
    </row>
    <row r="81" spans="3:23" s="3" customFormat="1" x14ac:dyDescent="0.25">
      <c r="C81" s="10">
        <v>4</v>
      </c>
      <c r="D81" s="19">
        <f>+Geant4!D81/Mean!D81</f>
        <v>0.97041542213667908</v>
      </c>
      <c r="E81" s="16"/>
      <c r="F81" s="19">
        <f>+Geant4!F81/Mean!F81</f>
        <v>0.97456552479131509</v>
      </c>
      <c r="G81" s="16"/>
      <c r="I81" s="10">
        <v>4</v>
      </c>
      <c r="J81" s="19">
        <f>+Geant4!J81/Mean!J81</f>
        <v>0.97128437871045425</v>
      </c>
      <c r="K81" s="16"/>
      <c r="L81" s="19">
        <f>+Geant4!L81/Mean!L81</f>
        <v>0.97482989784053697</v>
      </c>
      <c r="M81" s="16"/>
      <c r="Q81" s="2"/>
      <c r="W81" s="2"/>
    </row>
    <row r="82" spans="3:23" s="3" customFormat="1" x14ac:dyDescent="0.25">
      <c r="C82" s="10">
        <v>5</v>
      </c>
      <c r="D82" s="19">
        <f>+Geant4!D82/Mean!D82</f>
        <v>0.97806620177759751</v>
      </c>
      <c r="E82" s="16"/>
      <c r="F82" s="19">
        <f>+Geant4!F82/Mean!F82</f>
        <v>0.98349307256407514</v>
      </c>
      <c r="G82" s="16"/>
      <c r="I82" s="10">
        <v>5</v>
      </c>
      <c r="J82" s="19">
        <f>+Geant4!J82/Mean!J82</f>
        <v>0.97929437183379853</v>
      </c>
      <c r="K82" s="16"/>
      <c r="L82" s="19">
        <f>+Geant4!L82/Mean!L82</f>
        <v>0.98141108844798819</v>
      </c>
      <c r="M82" s="16"/>
      <c r="Q82" s="2"/>
      <c r="W82" s="2"/>
    </row>
    <row r="83" spans="3:23" s="3" customFormat="1" x14ac:dyDescent="0.25">
      <c r="C83" s="10">
        <v>6</v>
      </c>
      <c r="D83" s="19">
        <f>+Geant4!D83/Mean!D83</f>
        <v>0.98272623570883333</v>
      </c>
      <c r="E83" s="16"/>
      <c r="F83" s="19">
        <f>+Geant4!F83/Mean!F83</f>
        <v>0.99197891420737772</v>
      </c>
      <c r="G83" s="16"/>
      <c r="I83" s="10">
        <v>6</v>
      </c>
      <c r="J83" s="19">
        <f>+Geant4!J83/Mean!J83</f>
        <v>0.98437733858840137</v>
      </c>
      <c r="K83" s="16"/>
      <c r="L83" s="19">
        <f>+Geant4!L83/Mean!L83</f>
        <v>0.9881647387426612</v>
      </c>
      <c r="M83" s="16"/>
      <c r="Q83" s="2"/>
      <c r="W83" s="2"/>
    </row>
    <row r="84" spans="3:23" s="3" customFormat="1" x14ac:dyDescent="0.25">
      <c r="C84" s="10">
        <v>7</v>
      </c>
      <c r="D84" s="19">
        <f>+Geant4!D84/Mean!D84</f>
        <v>0.969572572103097</v>
      </c>
      <c r="E84" s="16"/>
      <c r="F84" s="19">
        <f>+Geant4!F84/Mean!F84</f>
        <v>0.96691711177303707</v>
      </c>
      <c r="G84" s="16"/>
      <c r="I84" s="10">
        <v>7</v>
      </c>
      <c r="J84" s="19">
        <f>+Geant4!J84/Mean!J84</f>
        <v>0.97167926103440994</v>
      </c>
      <c r="K84" s="16"/>
      <c r="L84" s="19">
        <f>+Geant4!L84/Mean!L84</f>
        <v>0.96824129906456335</v>
      </c>
      <c r="M84" s="16"/>
      <c r="Q84" s="2"/>
      <c r="W84" s="2"/>
    </row>
    <row r="85" spans="3:23" s="3" customFormat="1" x14ac:dyDescent="0.25">
      <c r="C85" s="2"/>
      <c r="I85" s="2"/>
      <c r="Q85" s="2"/>
      <c r="W85" s="2"/>
    </row>
    <row r="86" spans="3:23" s="3" customFormat="1" x14ac:dyDescent="0.25">
      <c r="C86" s="2"/>
      <c r="I86" s="2"/>
      <c r="Q86" s="2"/>
      <c r="W86" s="2"/>
    </row>
    <row r="87" spans="3:23" s="3" customFormat="1" x14ac:dyDescent="0.25">
      <c r="C87" s="2"/>
      <c r="I87" s="2"/>
      <c r="Q87" s="2"/>
      <c r="W87" s="2"/>
    </row>
    <row r="88" spans="3:23" s="3" customFormat="1" x14ac:dyDescent="0.25">
      <c r="C88" s="2"/>
      <c r="I88" s="2"/>
      <c r="Q88" s="2"/>
      <c r="W88" s="2"/>
    </row>
    <row r="89" spans="3:23" s="3" customFormat="1" x14ac:dyDescent="0.25">
      <c r="C89" s="2"/>
      <c r="I89" s="2"/>
      <c r="Q89" s="2"/>
      <c r="W89" s="2"/>
    </row>
    <row r="90" spans="3:23" s="3" customFormat="1" x14ac:dyDescent="0.25">
      <c r="C90" s="2"/>
      <c r="I90" s="2"/>
      <c r="Q90" s="2"/>
      <c r="W90" s="2"/>
    </row>
    <row r="91" spans="3:23" s="3" customFormat="1" x14ac:dyDescent="0.25">
      <c r="C91" s="2"/>
      <c r="I91" s="2"/>
      <c r="Q91" s="2"/>
      <c r="W91" s="2"/>
    </row>
    <row r="92" spans="3:23" s="3" customFormat="1" x14ac:dyDescent="0.25">
      <c r="C92" s="2"/>
      <c r="I92" s="2"/>
      <c r="Q92" s="2"/>
      <c r="W92" s="2"/>
    </row>
    <row r="93" spans="3:23" s="3" customFormat="1" x14ac:dyDescent="0.25">
      <c r="C93" s="2"/>
      <c r="I93" s="2"/>
      <c r="Q93" s="2"/>
      <c r="W93" s="2"/>
    </row>
    <row r="94" spans="3:23" s="3" customFormat="1" x14ac:dyDescent="0.25">
      <c r="C94" s="2"/>
      <c r="I94" s="2"/>
      <c r="Q94" s="2"/>
      <c r="W94" s="2"/>
    </row>
    <row r="95" spans="3:23" s="3" customFormat="1" x14ac:dyDescent="0.25">
      <c r="C95" s="2"/>
      <c r="I95" s="2"/>
      <c r="Q95" s="2"/>
      <c r="W95" s="2"/>
    </row>
    <row r="96" spans="3:23" s="3" customFormat="1" x14ac:dyDescent="0.25">
      <c r="C96" s="2"/>
      <c r="I96" s="2"/>
      <c r="Q96" s="2"/>
      <c r="W96" s="2"/>
    </row>
    <row r="97" spans="3:23" s="3" customFormat="1" x14ac:dyDescent="0.25">
      <c r="C97" s="2"/>
      <c r="I97" s="2"/>
      <c r="Q97" s="2"/>
      <c r="W97" s="2"/>
    </row>
    <row r="98" spans="3:23" s="3" customFormat="1" x14ac:dyDescent="0.25">
      <c r="C98" s="2"/>
      <c r="I98" s="2"/>
      <c r="Q98" s="2"/>
      <c r="W98" s="2"/>
    </row>
    <row r="99" spans="3:23" s="3" customFormat="1" x14ac:dyDescent="0.25">
      <c r="C99" s="2"/>
      <c r="I99" s="2"/>
      <c r="Q99" s="2"/>
      <c r="W99" s="2"/>
    </row>
    <row r="100" spans="3:23" s="3" customFormat="1" x14ac:dyDescent="0.25">
      <c r="C100" s="2"/>
      <c r="I100" s="2"/>
      <c r="Q100" s="2"/>
      <c r="W100" s="2"/>
    </row>
    <row r="101" spans="3:23" s="3" customFormat="1" x14ac:dyDescent="0.25">
      <c r="C101" s="2"/>
      <c r="I101" s="2"/>
      <c r="Q101" s="2"/>
      <c r="W101" s="2"/>
    </row>
    <row r="102" spans="3:23" s="3" customFormat="1" x14ac:dyDescent="0.25">
      <c r="C102" s="2"/>
      <c r="I102" s="2"/>
      <c r="Q102" s="2"/>
      <c r="W102" s="2"/>
    </row>
    <row r="103" spans="3:23" s="3" customFormat="1" x14ac:dyDescent="0.25">
      <c r="C103" s="2"/>
      <c r="I103" s="2"/>
      <c r="Q103" s="2"/>
      <c r="W103" s="2"/>
    </row>
    <row r="104" spans="3:23" s="3" customFormat="1" x14ac:dyDescent="0.25">
      <c r="C104" s="2"/>
      <c r="I104" s="2"/>
      <c r="Q104" s="2"/>
      <c r="W104" s="2"/>
    </row>
    <row r="105" spans="3:23" s="3" customFormat="1" x14ac:dyDescent="0.25">
      <c r="C105" s="2"/>
      <c r="I105" s="2"/>
      <c r="Q105" s="2"/>
      <c r="W105" s="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zoomScale="85" zoomScaleNormal="85" workbookViewId="0"/>
  </sheetViews>
  <sheetFormatPr defaultRowHeight="15" x14ac:dyDescent="0.25"/>
  <cols>
    <col min="2" max="2" width="12.28515625" bestFit="1" customWidth="1"/>
    <col min="3" max="3" width="30.42578125" style="1" bestFit="1" customWidth="1"/>
    <col min="4" max="4" width="22.140625" bestFit="1" customWidth="1"/>
    <col min="5" max="5" width="22.140625" customWidth="1"/>
    <col min="6" max="6" width="22.140625" bestFit="1" customWidth="1"/>
    <col min="7" max="7" width="13.42578125" bestFit="1" customWidth="1"/>
    <col min="9" max="9" width="30.42578125" style="1" bestFit="1" customWidth="1"/>
    <col min="10" max="10" width="22.140625" bestFit="1" customWidth="1"/>
    <col min="11" max="11" width="22.140625" customWidth="1"/>
    <col min="12" max="12" width="22.140625" bestFit="1" customWidth="1"/>
    <col min="13" max="13" width="12.7109375" bestFit="1" customWidth="1"/>
    <col min="17" max="17" width="30.42578125" style="1" bestFit="1" customWidth="1"/>
    <col min="18" max="18" width="22.140625" bestFit="1" customWidth="1"/>
    <col min="19" max="19" width="22.140625" customWidth="1"/>
    <col min="20" max="20" width="22.140625" bestFit="1" customWidth="1"/>
    <col min="21" max="21" width="11.42578125" bestFit="1" customWidth="1"/>
    <col min="23" max="23" width="30.42578125" style="1" bestFit="1" customWidth="1"/>
    <col min="24" max="24" width="22.140625" bestFit="1" customWidth="1"/>
    <col min="25" max="25" width="22.140625" customWidth="1"/>
    <col min="26" max="26" width="22.140625" bestFit="1" customWidth="1"/>
    <col min="27" max="27" width="11.42578125" bestFit="1" customWidth="1"/>
  </cols>
  <sheetData>
    <row r="1" spans="1:27" x14ac:dyDescent="0.25">
      <c r="A1" s="1" t="s">
        <v>23</v>
      </c>
      <c r="C1" s="30" t="s">
        <v>0</v>
      </c>
      <c r="D1" s="30"/>
      <c r="E1" s="30"/>
      <c r="F1" s="30"/>
      <c r="G1" s="30"/>
      <c r="I1" s="30" t="s">
        <v>1</v>
      </c>
      <c r="J1" s="30"/>
      <c r="K1" s="30"/>
      <c r="L1" s="30"/>
      <c r="M1" s="30"/>
      <c r="O1" s="1" t="s">
        <v>22</v>
      </c>
      <c r="Q1" s="30" t="s">
        <v>0</v>
      </c>
      <c r="R1" s="30"/>
      <c r="S1" s="30"/>
      <c r="T1" s="30"/>
      <c r="U1" s="30"/>
      <c r="W1" s="30" t="s">
        <v>1</v>
      </c>
      <c r="X1" s="30"/>
      <c r="Y1" s="30"/>
      <c r="Z1" s="30"/>
      <c r="AA1" s="30"/>
    </row>
    <row r="2" spans="1:27" s="3" customFormat="1" x14ac:dyDescent="0.25">
      <c r="A2" s="2"/>
      <c r="C2" s="4"/>
      <c r="I2" s="4"/>
      <c r="Q2" s="4"/>
      <c r="W2" s="4"/>
    </row>
    <row r="3" spans="1:27" s="3" customFormat="1" x14ac:dyDescent="0.25">
      <c r="C3" s="4" t="s">
        <v>2</v>
      </c>
      <c r="D3" s="19">
        <f>+MCNP!D3/Mean!D3</f>
        <v>0.51106909821268598</v>
      </c>
      <c r="E3" s="2" t="s">
        <v>37</v>
      </c>
      <c r="F3" s="19">
        <f>+MCNP!F3/Mean!F3</f>
        <v>0.24883457697209729</v>
      </c>
      <c r="G3" s="2" t="s">
        <v>37</v>
      </c>
      <c r="I3" s="4" t="s">
        <v>2</v>
      </c>
      <c r="J3" s="19">
        <f>+MCNP!J3/Mean!J3</f>
        <v>0.32419378794098247</v>
      </c>
      <c r="K3" s="2" t="s">
        <v>37</v>
      </c>
      <c r="L3" s="19">
        <f>+MCNP!L3/Mean!L3</f>
        <v>0.23738709920742457</v>
      </c>
      <c r="M3" s="2" t="s">
        <v>37</v>
      </c>
      <c r="Q3" s="4" t="s">
        <v>2</v>
      </c>
      <c r="R3" s="19">
        <f>+MCNP!R3/Mean!R3</f>
        <v>0.40832968916086615</v>
      </c>
      <c r="S3" s="2" t="s">
        <v>37</v>
      </c>
      <c r="T3" s="19">
        <f>+MCNP!T3/Mean!T3</f>
        <v>0.42327554661547473</v>
      </c>
      <c r="U3" s="2" t="s">
        <v>37</v>
      </c>
      <c r="W3" s="4" t="s">
        <v>2</v>
      </c>
      <c r="X3" s="19">
        <f>+MCNP!X3/Mean!X3</f>
        <v>0.37338522812109481</v>
      </c>
      <c r="Y3" s="2" t="s">
        <v>37</v>
      </c>
      <c r="Z3" s="19">
        <f>+MCNP!Z3/Mean!Z3</f>
        <v>0.69279965653280462</v>
      </c>
      <c r="AA3" s="2" t="s">
        <v>37</v>
      </c>
    </row>
    <row r="4" spans="1:27" s="3" customFormat="1" x14ac:dyDescent="0.25">
      <c r="C4" s="4" t="s">
        <v>34</v>
      </c>
      <c r="D4" s="19">
        <f>+MCNP!D4/Mean!D4</f>
        <v>1.8929122441745498</v>
      </c>
      <c r="E4" s="2" t="s">
        <v>37</v>
      </c>
      <c r="F4" s="19">
        <f>+MCNP!F4/Mean!F4</f>
        <v>0.65745527664516057</v>
      </c>
      <c r="G4" s="2" t="s">
        <v>37</v>
      </c>
      <c r="I4" s="4" t="s">
        <v>34</v>
      </c>
      <c r="J4" s="19">
        <f>+MCNP!J4/Mean!J4</f>
        <v>0.92290422658872673</v>
      </c>
      <c r="K4" s="2" t="s">
        <v>37</v>
      </c>
      <c r="L4" s="19">
        <f>+MCNP!L4/Mean!L4</f>
        <v>0.66954961986705097</v>
      </c>
      <c r="M4" s="2" t="s">
        <v>37</v>
      </c>
      <c r="Q4" s="4" t="s">
        <v>34</v>
      </c>
      <c r="R4" s="19">
        <f>+MCNP!R4/Mean!R4</f>
        <v>5.5582916274847044E-2</v>
      </c>
      <c r="S4" s="2" t="s">
        <v>37</v>
      </c>
      <c r="T4" s="19">
        <f>+MCNP!T4/Mean!T4</f>
        <v>5.6122661772157328E-2</v>
      </c>
      <c r="U4" s="2" t="s">
        <v>37</v>
      </c>
      <c r="W4" s="4" t="s">
        <v>34</v>
      </c>
      <c r="X4" s="19">
        <f>+MCNP!X4/Mean!X4</f>
        <v>5.3205102108903439E-2</v>
      </c>
      <c r="Y4" s="2" t="s">
        <v>37</v>
      </c>
      <c r="Z4" s="19">
        <f>+MCNP!Z4/Mean!Z4</f>
        <v>0.10293686463229977</v>
      </c>
      <c r="AA4" s="2" t="s">
        <v>37</v>
      </c>
    </row>
    <row r="5" spans="1:27" s="3" customFormat="1" x14ac:dyDescent="0.25">
      <c r="C5" s="4" t="s">
        <v>35</v>
      </c>
      <c r="D5" s="19">
        <f>+MCNP!D5/Mean!D5</f>
        <v>0.96585603174670331</v>
      </c>
      <c r="E5" s="2" t="s">
        <v>37</v>
      </c>
      <c r="F5" s="19">
        <f>+MCNP!F5/Mean!F5</f>
        <v>0.63704433412504802</v>
      </c>
      <c r="G5" s="2" t="s">
        <v>37</v>
      </c>
      <c r="I5" s="4" t="s">
        <v>35</v>
      </c>
      <c r="J5" s="19">
        <f>+MCNP!J5/Mean!J5</f>
        <v>0.60937811289284027</v>
      </c>
      <c r="K5" s="2" t="s">
        <v>37</v>
      </c>
      <c r="L5" s="19">
        <f>+MCNP!L5/Mean!L5</f>
        <v>0.53626752912593012</v>
      </c>
      <c r="M5" s="2" t="s">
        <v>37</v>
      </c>
      <c r="Q5" s="4"/>
      <c r="R5" s="5"/>
      <c r="S5" s="2"/>
      <c r="T5" s="5"/>
      <c r="U5" s="2"/>
      <c r="W5" s="4"/>
      <c r="X5" s="5"/>
      <c r="Y5" s="2"/>
      <c r="Z5" s="5"/>
      <c r="AA5" s="2"/>
    </row>
    <row r="6" spans="1:27" s="3" customFormat="1" x14ac:dyDescent="0.25">
      <c r="C6" s="4" t="s">
        <v>36</v>
      </c>
      <c r="D6" s="19">
        <f>+MCNP!D6/Mean!D6</f>
        <v>1.4432298478881556</v>
      </c>
      <c r="E6" s="2" t="s">
        <v>37</v>
      </c>
      <c r="F6" s="19">
        <f>+MCNP!F6/Mean!F6</f>
        <v>1.0807072279560763</v>
      </c>
      <c r="G6" s="2" t="s">
        <v>37</v>
      </c>
      <c r="I6" s="4" t="s">
        <v>36</v>
      </c>
      <c r="J6" s="19">
        <f>+MCNP!J6/Mean!J6</f>
        <v>1.0119209827291153</v>
      </c>
      <c r="K6" s="2" t="s">
        <v>37</v>
      </c>
      <c r="L6" s="19">
        <f>+MCNP!L6/Mean!L6</f>
        <v>1.1291237541560888</v>
      </c>
      <c r="M6" s="2" t="s">
        <v>37</v>
      </c>
      <c r="Q6" s="4"/>
      <c r="R6" s="5"/>
      <c r="S6" s="2"/>
      <c r="T6" s="5"/>
      <c r="U6" s="2"/>
      <c r="W6" s="4"/>
      <c r="X6" s="5"/>
      <c r="Y6" s="2"/>
      <c r="Z6" s="5"/>
      <c r="AA6" s="2"/>
    </row>
    <row r="7" spans="1:27" s="3" customFormat="1" x14ac:dyDescent="0.25">
      <c r="C7" s="4"/>
      <c r="D7" s="5"/>
      <c r="F7" s="5"/>
      <c r="I7" s="4"/>
      <c r="J7" s="5"/>
      <c r="L7" s="5"/>
      <c r="Q7" s="2"/>
      <c r="R7" s="5"/>
      <c r="W7" s="2"/>
      <c r="X7" s="5"/>
    </row>
    <row r="8" spans="1:27" s="3" customFormat="1" x14ac:dyDescent="0.25">
      <c r="C8" s="4"/>
      <c r="D8" s="7" t="s">
        <v>3</v>
      </c>
      <c r="E8" s="7"/>
      <c r="F8" s="7" t="s">
        <v>4</v>
      </c>
      <c r="I8" s="4"/>
      <c r="J8" s="7" t="s">
        <v>3</v>
      </c>
      <c r="K8" s="7"/>
      <c r="L8" s="7" t="s">
        <v>4</v>
      </c>
      <c r="Q8" s="4" t="s">
        <v>15</v>
      </c>
      <c r="W8" s="4" t="s">
        <v>15</v>
      </c>
    </row>
    <row r="9" spans="1:27" s="3" customFormat="1" x14ac:dyDescent="0.25">
      <c r="C9" s="2"/>
      <c r="D9" s="7" t="s">
        <v>5</v>
      </c>
      <c r="E9" s="7"/>
      <c r="F9" s="7" t="s">
        <v>5</v>
      </c>
      <c r="G9" s="7"/>
      <c r="I9" s="2"/>
      <c r="J9" s="7" t="s">
        <v>5</v>
      </c>
      <c r="K9" s="7"/>
      <c r="L9" s="7" t="s">
        <v>5</v>
      </c>
      <c r="M9" s="7"/>
      <c r="Q9" s="2"/>
      <c r="R9" s="7" t="s">
        <v>3</v>
      </c>
      <c r="S9" s="7"/>
      <c r="T9" s="7" t="s">
        <v>4</v>
      </c>
      <c r="W9" s="2"/>
      <c r="X9" s="7" t="s">
        <v>3</v>
      </c>
      <c r="Y9" s="7"/>
      <c r="Z9" s="7" t="s">
        <v>4</v>
      </c>
    </row>
    <row r="10" spans="1:27" s="3" customFormat="1" x14ac:dyDescent="0.25">
      <c r="C10" s="2"/>
      <c r="D10" s="7" t="s">
        <v>7</v>
      </c>
      <c r="E10" s="7"/>
      <c r="F10" s="7" t="s">
        <v>7</v>
      </c>
      <c r="G10" s="7"/>
      <c r="I10" s="2"/>
      <c r="J10" s="7" t="s">
        <v>7</v>
      </c>
      <c r="K10" s="7"/>
      <c r="L10" s="7" t="s">
        <v>7</v>
      </c>
      <c r="M10" s="7"/>
      <c r="Q10" s="2"/>
      <c r="R10" s="7" t="s">
        <v>16</v>
      </c>
      <c r="S10" s="7"/>
      <c r="T10" s="7" t="s">
        <v>16</v>
      </c>
      <c r="U10" s="7"/>
      <c r="W10" s="2"/>
      <c r="X10" s="7" t="s">
        <v>16</v>
      </c>
      <c r="Y10" s="7"/>
      <c r="Z10" s="7" t="s">
        <v>16</v>
      </c>
      <c r="AA10" s="7"/>
    </row>
    <row r="11" spans="1:27" s="3" customFormat="1" x14ac:dyDescent="0.25">
      <c r="C11" s="4" t="s">
        <v>9</v>
      </c>
      <c r="D11" s="19">
        <f>+MCNP!D11/Mean!D11</f>
        <v>1.000427370214904</v>
      </c>
      <c r="E11" s="9"/>
      <c r="F11" s="19">
        <f>+MCNP!F11/Mean!F11</f>
        <v>1.001476164288402</v>
      </c>
      <c r="G11" s="9"/>
      <c r="I11" s="4" t="s">
        <v>9</v>
      </c>
      <c r="J11" s="19">
        <f>+MCNP!J11/Mean!J11</f>
        <v>1.0002695978101437</v>
      </c>
      <c r="K11" s="9"/>
      <c r="L11" s="19">
        <f>+MCNP!L11/Mean!L11</f>
        <v>1.0016943862042704</v>
      </c>
      <c r="M11" s="9"/>
      <c r="Q11" s="7" t="s">
        <v>17</v>
      </c>
      <c r="R11" s="7" t="s">
        <v>7</v>
      </c>
      <c r="S11" s="7"/>
      <c r="T11" s="7" t="s">
        <v>7</v>
      </c>
      <c r="U11" s="7"/>
      <c r="W11" s="7" t="s">
        <v>17</v>
      </c>
      <c r="X11" s="7" t="s">
        <v>7</v>
      </c>
      <c r="Y11" s="7"/>
      <c r="Z11" s="7" t="s">
        <v>7</v>
      </c>
      <c r="AA11" s="7"/>
    </row>
    <row r="12" spans="1:27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Q12" s="10">
        <v>5</v>
      </c>
      <c r="R12" s="19">
        <f>+MCNP!R12/Mean!R12</f>
        <v>1.0076107689896523</v>
      </c>
      <c r="S12" s="11"/>
      <c r="T12" s="19">
        <f>+MCNP!T12/Mean!T12</f>
        <v>1.0076502000738066</v>
      </c>
      <c r="U12" s="11"/>
      <c r="W12" s="10">
        <v>5</v>
      </c>
      <c r="X12" s="19">
        <f>+MCNP!X12/Mean!X12</f>
        <v>1.0072249009414866</v>
      </c>
      <c r="Y12" s="11"/>
      <c r="Z12" s="19">
        <f>+MCNP!Z12/Mean!Z12</f>
        <v>1.0074736562437028</v>
      </c>
      <c r="AA12" s="11"/>
    </row>
    <row r="13" spans="1:27" s="3" customFormat="1" x14ac:dyDescent="0.25">
      <c r="C13" s="4"/>
      <c r="D13" s="7" t="s">
        <v>3</v>
      </c>
      <c r="E13" s="7"/>
      <c r="F13" s="7" t="s">
        <v>4</v>
      </c>
      <c r="G13" s="7"/>
      <c r="H13" s="4"/>
      <c r="I13" s="4"/>
      <c r="J13" s="7" t="s">
        <v>3</v>
      </c>
      <c r="K13" s="7"/>
      <c r="L13" s="7" t="s">
        <v>4</v>
      </c>
      <c r="M13" s="7"/>
      <c r="Q13" s="2"/>
      <c r="W13" s="2"/>
    </row>
    <row r="14" spans="1:27" s="3" customFormat="1" x14ac:dyDescent="0.25">
      <c r="C14" s="4"/>
      <c r="D14" s="7" t="s">
        <v>10</v>
      </c>
      <c r="E14" s="7"/>
      <c r="F14" s="7" t="s">
        <v>10</v>
      </c>
      <c r="G14" s="7"/>
      <c r="H14" s="4"/>
      <c r="I14" s="4"/>
      <c r="J14" s="7" t="s">
        <v>10</v>
      </c>
      <c r="K14" s="7"/>
      <c r="L14" s="7" t="s">
        <v>10</v>
      </c>
      <c r="M14" s="7"/>
      <c r="Q14" s="2"/>
      <c r="R14" s="7" t="s">
        <v>3</v>
      </c>
      <c r="T14" s="7" t="s">
        <v>4</v>
      </c>
      <c r="W14" s="2"/>
      <c r="X14" s="7" t="s">
        <v>3</v>
      </c>
      <c r="Z14" s="7" t="s">
        <v>4</v>
      </c>
    </row>
    <row r="15" spans="1:27" s="3" customFormat="1" ht="15" customHeight="1" x14ac:dyDescent="0.25">
      <c r="C15" s="2"/>
      <c r="D15" s="7" t="s">
        <v>11</v>
      </c>
      <c r="E15" s="7"/>
      <c r="F15" s="7" t="s">
        <v>11</v>
      </c>
      <c r="G15" s="7"/>
      <c r="I15" s="2"/>
      <c r="J15" s="7" t="s">
        <v>11</v>
      </c>
      <c r="K15" s="7"/>
      <c r="L15" s="7" t="s">
        <v>11</v>
      </c>
      <c r="M15" s="7"/>
      <c r="Q15" s="2"/>
      <c r="R15" s="7" t="s">
        <v>18</v>
      </c>
      <c r="S15" s="7"/>
      <c r="T15" s="7" t="s">
        <v>18</v>
      </c>
      <c r="U15" s="7"/>
      <c r="W15" s="2"/>
      <c r="X15" s="7" t="s">
        <v>18</v>
      </c>
      <c r="Y15" s="7"/>
      <c r="Z15" s="7" t="s">
        <v>18</v>
      </c>
      <c r="AA15" s="7"/>
    </row>
    <row r="16" spans="1:27" s="3" customFormat="1" x14ac:dyDescent="0.25">
      <c r="C16" s="4" t="s">
        <v>9</v>
      </c>
      <c r="D16" s="19"/>
      <c r="E16" s="9"/>
      <c r="F16" s="19"/>
      <c r="G16" s="9"/>
      <c r="I16" s="4" t="s">
        <v>9</v>
      </c>
      <c r="J16" s="19"/>
      <c r="K16" s="9"/>
      <c r="L16" s="19"/>
      <c r="M16" s="9"/>
      <c r="Q16" s="7" t="s">
        <v>17</v>
      </c>
      <c r="R16" s="7" t="s">
        <v>7</v>
      </c>
      <c r="S16" s="7"/>
      <c r="T16" s="7" t="s">
        <v>7</v>
      </c>
      <c r="U16" s="7"/>
      <c r="W16" s="7" t="s">
        <v>17</v>
      </c>
      <c r="X16" s="7" t="s">
        <v>7</v>
      </c>
      <c r="Y16" s="7"/>
      <c r="Z16" s="7" t="s">
        <v>7</v>
      </c>
      <c r="AA16" s="7"/>
    </row>
    <row r="17" spans="1:27" s="3" customFormat="1" x14ac:dyDescent="0.25">
      <c r="C17" s="13" t="s">
        <v>12</v>
      </c>
      <c r="D17" s="19"/>
      <c r="E17" s="6"/>
      <c r="F17" s="19"/>
      <c r="G17" s="6"/>
      <c r="I17" s="13" t="s">
        <v>12</v>
      </c>
      <c r="J17" s="19"/>
      <c r="K17" s="6"/>
      <c r="L17" s="19"/>
      <c r="M17" s="6"/>
      <c r="Q17" s="10">
        <v>1</v>
      </c>
      <c r="R17" s="19">
        <f>+MCNP!R17/Mean!R17</f>
        <v>1.0147788246101366</v>
      </c>
      <c r="S17" s="11"/>
      <c r="T17" s="19">
        <f>+MCNP!T17/Mean!T17</f>
        <v>1.0380254710086567</v>
      </c>
      <c r="U17" s="11"/>
      <c r="W17" s="10">
        <v>1</v>
      </c>
      <c r="X17" s="19">
        <f>+MCNP!X17/Mean!X17</f>
        <v>1.019384186500649</v>
      </c>
      <c r="Y17" s="11"/>
      <c r="Z17" s="19">
        <f>+MCNP!Z17/Mean!Z17</f>
        <v>1.0273637020614641</v>
      </c>
      <c r="AA17" s="11"/>
    </row>
    <row r="18" spans="1:27" s="3" customFormat="1" x14ac:dyDescent="0.25">
      <c r="C18" s="2"/>
      <c r="D18" s="6"/>
      <c r="E18" s="6"/>
      <c r="F18" s="7"/>
      <c r="G18" s="6"/>
      <c r="I18" s="2"/>
      <c r="J18" s="6"/>
      <c r="K18" s="6"/>
      <c r="L18" s="7"/>
      <c r="M18" s="6"/>
      <c r="Q18" s="10">
        <v>2</v>
      </c>
      <c r="R18" s="19">
        <f>+MCNP!R18/Mean!R18</f>
        <v>1.014459187300083</v>
      </c>
      <c r="S18" s="11"/>
      <c r="T18" s="19">
        <f>+MCNP!T18/Mean!T18</f>
        <v>1.0098205945052576</v>
      </c>
      <c r="U18" s="11"/>
      <c r="W18" s="10">
        <v>2</v>
      </c>
      <c r="X18" s="19">
        <f>+MCNP!X18/Mean!X18</f>
        <v>1.006249376101511</v>
      </c>
      <c r="Y18" s="11"/>
      <c r="Z18" s="19">
        <f>+MCNP!Z18/Mean!Z18</f>
        <v>1.00664340072748</v>
      </c>
      <c r="AA18" s="11"/>
    </row>
    <row r="19" spans="1:27" s="3" customFormat="1" x14ac:dyDescent="0.25">
      <c r="C19" s="2"/>
      <c r="D19" s="7" t="s">
        <v>3</v>
      </c>
      <c r="E19" s="7"/>
      <c r="F19" s="7" t="s">
        <v>4</v>
      </c>
      <c r="G19" s="7"/>
      <c r="I19" s="2"/>
      <c r="J19" s="7" t="s">
        <v>3</v>
      </c>
      <c r="K19" s="7"/>
      <c r="L19" s="7" t="s">
        <v>4</v>
      </c>
      <c r="M19" s="7"/>
      <c r="Q19" s="10">
        <v>3</v>
      </c>
      <c r="R19" s="19">
        <f>+MCNP!R19/Mean!R19</f>
        <v>1.0043492304340966</v>
      </c>
      <c r="S19" s="11"/>
      <c r="T19" s="19">
        <f>+MCNP!T19/Mean!T19</f>
        <v>1.0093440438637937</v>
      </c>
      <c r="U19" s="11"/>
      <c r="W19" s="10">
        <v>3</v>
      </c>
      <c r="X19" s="19">
        <f>+MCNP!X19/Mean!X19</f>
        <v>1.0101314973612583</v>
      </c>
      <c r="Y19" s="11"/>
      <c r="Z19" s="19">
        <f>+MCNP!Z19/Mean!Z19</f>
        <v>1.0119648670623889</v>
      </c>
      <c r="AA19" s="11"/>
    </row>
    <row r="20" spans="1:27" s="3" customFormat="1" x14ac:dyDescent="0.25">
      <c r="C20" s="14"/>
      <c r="D20" s="7" t="s">
        <v>13</v>
      </c>
      <c r="E20" s="7"/>
      <c r="F20" s="7" t="s">
        <v>13</v>
      </c>
      <c r="G20" s="7"/>
      <c r="I20" s="2"/>
      <c r="J20" s="7" t="s">
        <v>13</v>
      </c>
      <c r="K20" s="7"/>
      <c r="L20" s="7" t="s">
        <v>13</v>
      </c>
      <c r="M20" s="7"/>
      <c r="Q20" s="10">
        <v>4</v>
      </c>
      <c r="R20" s="19">
        <f>+MCNP!R20/Mean!R20</f>
        <v>1.0053984837284418</v>
      </c>
      <c r="S20" s="11"/>
      <c r="T20" s="19">
        <f>+MCNP!T20/Mean!T20</f>
        <v>1.0035054029293038</v>
      </c>
      <c r="U20" s="11"/>
      <c r="W20" s="10">
        <v>4</v>
      </c>
      <c r="X20" s="19">
        <f>+MCNP!X20/Mean!X20</f>
        <v>1.002495247969587</v>
      </c>
      <c r="Y20" s="11"/>
      <c r="Z20" s="19">
        <f>+MCNP!Z20/Mean!Z20</f>
        <v>1.0021191684197501</v>
      </c>
      <c r="AA20" s="11"/>
    </row>
    <row r="21" spans="1:27" s="3" customFormat="1" x14ac:dyDescent="0.25">
      <c r="C21" s="7" t="s">
        <v>14</v>
      </c>
      <c r="D21" s="7" t="s">
        <v>7</v>
      </c>
      <c r="E21" s="7"/>
      <c r="F21" s="7" t="s">
        <v>7</v>
      </c>
      <c r="G21" s="7"/>
      <c r="I21" s="7" t="s">
        <v>14</v>
      </c>
      <c r="J21" s="7" t="s">
        <v>7</v>
      </c>
      <c r="K21" s="7"/>
      <c r="L21" s="7" t="s">
        <v>7</v>
      </c>
      <c r="M21" s="7"/>
      <c r="Q21" s="10">
        <v>5</v>
      </c>
      <c r="R21" s="19">
        <f>+MCNP!R21/Mean!R21</f>
        <v>0.99709321623051494</v>
      </c>
      <c r="S21" s="11"/>
      <c r="T21" s="19">
        <f>+MCNP!T21/Mean!T21</f>
        <v>0.99703475326886581</v>
      </c>
      <c r="U21" s="11"/>
      <c r="W21" s="10">
        <v>5</v>
      </c>
      <c r="X21" s="19">
        <f>+MCNP!X21/Mean!X21</f>
        <v>0.99876234342371661</v>
      </c>
      <c r="Y21" s="11"/>
      <c r="Z21" s="19">
        <f>+MCNP!Z21/Mean!Z21</f>
        <v>0.99823036234056339</v>
      </c>
      <c r="AA21" s="11"/>
    </row>
    <row r="22" spans="1:27" s="3" customFormat="1" x14ac:dyDescent="0.25">
      <c r="A22" s="4"/>
      <c r="B22" s="15"/>
      <c r="C22" s="10">
        <v>1</v>
      </c>
      <c r="D22" s="19">
        <f>+MCNP!D22/Mean!D22</f>
        <v>1.0057735165487831</v>
      </c>
      <c r="E22" s="16"/>
      <c r="F22" s="19">
        <f>+MCNP!F22/Mean!F22</f>
        <v>1.0087707048665862</v>
      </c>
      <c r="G22" s="16"/>
      <c r="I22" s="10">
        <v>1</v>
      </c>
      <c r="J22" s="19">
        <f>+MCNP!J22/Mean!J22</f>
        <v>1.0001318004087327</v>
      </c>
      <c r="K22" s="16"/>
      <c r="L22" s="19">
        <f>+MCNP!L22/Mean!L22</f>
        <v>1.0019510313711248</v>
      </c>
      <c r="M22" s="16"/>
      <c r="Q22" s="10">
        <v>6</v>
      </c>
      <c r="R22" s="19">
        <f>+MCNP!R22/Mean!R22</f>
        <v>1.0088597457573754</v>
      </c>
      <c r="S22" s="11"/>
      <c r="T22" s="19">
        <f>+MCNP!T22/Mean!T22</f>
        <v>1.0072669891945643</v>
      </c>
      <c r="U22" s="11"/>
      <c r="W22" s="10">
        <v>6</v>
      </c>
      <c r="X22" s="19">
        <f>+MCNP!X22/Mean!X22</f>
        <v>1.0044632379829603</v>
      </c>
      <c r="Y22" s="11"/>
      <c r="Z22" s="19">
        <f>+MCNP!Z22/Mean!Z22</f>
        <v>1.0066299066988957</v>
      </c>
      <c r="AA22" s="11"/>
    </row>
    <row r="23" spans="1:27" s="3" customFormat="1" x14ac:dyDescent="0.25">
      <c r="A23" s="4"/>
      <c r="B23" s="15"/>
      <c r="C23" s="10">
        <v>2</v>
      </c>
      <c r="D23" s="19">
        <f>+MCNP!D23/Mean!D23</f>
        <v>0.99766150171627754</v>
      </c>
      <c r="E23" s="16"/>
      <c r="F23" s="19">
        <f>+MCNP!F23/Mean!F23</f>
        <v>1.0032446174247094</v>
      </c>
      <c r="G23" s="16"/>
      <c r="I23" s="10">
        <v>2</v>
      </c>
      <c r="J23" s="19">
        <f>+MCNP!J23/Mean!J23</f>
        <v>1.0019509911034805</v>
      </c>
      <c r="K23" s="16"/>
      <c r="L23" s="19">
        <f>+MCNP!L23/Mean!L23</f>
        <v>1.0006224426926176</v>
      </c>
      <c r="M23" s="16"/>
      <c r="Q23" s="10">
        <v>7</v>
      </c>
      <c r="R23" s="19">
        <f>+MCNP!R23/Mean!R23</f>
        <v>1.0194836182796969</v>
      </c>
      <c r="S23" s="11"/>
      <c r="T23" s="19">
        <f>+MCNP!T23/Mean!T23</f>
        <v>1.0236429455179681</v>
      </c>
      <c r="U23" s="11"/>
      <c r="W23" s="10">
        <v>7</v>
      </c>
      <c r="X23" s="19">
        <f>+MCNP!X23/Mean!X23</f>
        <v>1.0157063286057726</v>
      </c>
      <c r="Y23" s="11"/>
      <c r="Z23" s="19">
        <f>+MCNP!Z23/Mean!Z23</f>
        <v>1.0149067556080398</v>
      </c>
      <c r="AA23" s="11"/>
    </row>
    <row r="24" spans="1:27" s="3" customFormat="1" x14ac:dyDescent="0.25">
      <c r="A24" s="4"/>
      <c r="B24" s="15"/>
      <c r="C24" s="10">
        <v>3</v>
      </c>
      <c r="D24" s="19">
        <f>+MCNP!D24/Mean!D24</f>
        <v>1.0117052445154451</v>
      </c>
      <c r="E24" s="16"/>
      <c r="F24" s="19">
        <f>+MCNP!F24/Mean!F24</f>
        <v>1.0077267054570909</v>
      </c>
      <c r="G24" s="16"/>
      <c r="I24" s="10">
        <v>3</v>
      </c>
      <c r="J24" s="19">
        <f>+MCNP!J24/Mean!J24</f>
        <v>1.0005754261796607</v>
      </c>
      <c r="K24" s="16"/>
      <c r="L24" s="19">
        <f>+MCNP!L24/Mean!L24</f>
        <v>1.0003615787372919</v>
      </c>
      <c r="M24" s="16"/>
      <c r="Q24" s="10"/>
      <c r="W24" s="10"/>
    </row>
    <row r="25" spans="1:27" s="3" customFormat="1" x14ac:dyDescent="0.25">
      <c r="A25" s="17"/>
      <c r="C25" s="10">
        <v>4</v>
      </c>
      <c r="D25" s="19">
        <f>+MCNP!D25/Mean!D25</f>
        <v>1.0157790584238784</v>
      </c>
      <c r="E25" s="16"/>
      <c r="F25" s="19">
        <f>+MCNP!F25/Mean!F25</f>
        <v>1.0064427588001208</v>
      </c>
      <c r="G25" s="16"/>
      <c r="I25" s="10">
        <v>4</v>
      </c>
      <c r="J25" s="19">
        <f>+MCNP!J25/Mean!J25</f>
        <v>1.0013308613673255</v>
      </c>
      <c r="K25" s="16"/>
      <c r="L25" s="19">
        <f>+MCNP!L25/Mean!L25</f>
        <v>1.0026043900725636</v>
      </c>
      <c r="M25" s="16"/>
      <c r="Q25" s="2"/>
      <c r="R25" s="7" t="s">
        <v>3</v>
      </c>
      <c r="T25" s="7" t="s">
        <v>4</v>
      </c>
      <c r="W25" s="2"/>
      <c r="X25" s="7" t="s">
        <v>3</v>
      </c>
      <c r="Z25" s="7" t="s">
        <v>4</v>
      </c>
    </row>
    <row r="26" spans="1:27" s="3" customFormat="1" x14ac:dyDescent="0.25">
      <c r="A26" s="17"/>
      <c r="B26" s="15"/>
      <c r="C26" s="10">
        <v>5</v>
      </c>
      <c r="D26" s="19">
        <f>+MCNP!D26/Mean!D26</f>
        <v>1.0018751847641625</v>
      </c>
      <c r="E26" s="16"/>
      <c r="F26" s="19">
        <f>+MCNP!F26/Mean!F26</f>
        <v>1.0122504305649025</v>
      </c>
      <c r="G26" s="16"/>
      <c r="I26" s="10">
        <v>5</v>
      </c>
      <c r="J26" s="19">
        <f>+MCNP!J26/Mean!J26</f>
        <v>1.0015933807362842</v>
      </c>
      <c r="K26" s="16"/>
      <c r="L26" s="19">
        <f>+MCNP!L26/Mean!L26</f>
        <v>1.0012797572683372</v>
      </c>
      <c r="M26" s="16"/>
      <c r="Q26" s="2"/>
      <c r="R26" s="7" t="s">
        <v>19</v>
      </c>
      <c r="S26" s="7"/>
      <c r="T26" s="7" t="s">
        <v>19</v>
      </c>
      <c r="U26" s="7"/>
      <c r="W26" s="2"/>
      <c r="X26" s="7" t="s">
        <v>19</v>
      </c>
      <c r="Y26" s="7"/>
      <c r="Z26" s="7" t="s">
        <v>19</v>
      </c>
      <c r="AA26" s="7"/>
    </row>
    <row r="27" spans="1:27" s="3" customFormat="1" x14ac:dyDescent="0.25">
      <c r="C27" s="10">
        <v>6</v>
      </c>
      <c r="D27" s="19">
        <f>+MCNP!D27/Mean!D27</f>
        <v>1.0313835224358188</v>
      </c>
      <c r="E27" s="16"/>
      <c r="F27" s="19">
        <f>+MCNP!F27/Mean!F27</f>
        <v>1.0068545840111129</v>
      </c>
      <c r="G27" s="16"/>
      <c r="I27" s="10">
        <v>6</v>
      </c>
      <c r="J27" s="19">
        <f>+MCNP!J27/Mean!J27</f>
        <v>1.0015646835891963</v>
      </c>
      <c r="K27" s="16"/>
      <c r="L27" s="19">
        <f>+MCNP!L27/Mean!L27</f>
        <v>1.0048323020773871</v>
      </c>
      <c r="M27" s="16"/>
      <c r="Q27" s="7" t="s">
        <v>17</v>
      </c>
      <c r="R27" s="7" t="s">
        <v>7</v>
      </c>
      <c r="S27" s="7"/>
      <c r="T27" s="7" t="s">
        <v>7</v>
      </c>
      <c r="U27" s="7"/>
      <c r="W27" s="7" t="s">
        <v>17</v>
      </c>
      <c r="X27" s="7" t="s">
        <v>7</v>
      </c>
      <c r="Y27" s="7"/>
      <c r="Z27" s="7" t="s">
        <v>7</v>
      </c>
      <c r="AA27" s="7"/>
    </row>
    <row r="28" spans="1:27" s="3" customFormat="1" x14ac:dyDescent="0.25">
      <c r="B28" s="4"/>
      <c r="C28" s="10">
        <v>7</v>
      </c>
      <c r="D28" s="19">
        <f>+MCNP!D28/Mean!D28</f>
        <v>1.0040299549661524</v>
      </c>
      <c r="E28" s="16"/>
      <c r="F28" s="19">
        <f>+MCNP!F28/Mean!F28</f>
        <v>1.0092103422577223</v>
      </c>
      <c r="G28" s="16"/>
      <c r="I28" s="10">
        <v>7</v>
      </c>
      <c r="J28" s="19">
        <f>+MCNP!J28/Mean!J28</f>
        <v>0.99995103980463895</v>
      </c>
      <c r="K28" s="16"/>
      <c r="L28" s="19">
        <f>+MCNP!L28/Mean!L28</f>
        <v>1.0001723703576022</v>
      </c>
      <c r="M28" s="16"/>
      <c r="Q28" s="10">
        <v>1</v>
      </c>
      <c r="R28" s="19"/>
      <c r="S28" s="11"/>
      <c r="T28" s="19"/>
      <c r="U28" s="11"/>
      <c r="W28" s="10">
        <v>1</v>
      </c>
      <c r="X28" s="19"/>
      <c r="Y28" s="11"/>
      <c r="Z28" s="19"/>
      <c r="AA28" s="11"/>
    </row>
    <row r="29" spans="1:27" s="3" customFormat="1" x14ac:dyDescent="0.25">
      <c r="C29" s="2"/>
      <c r="I29" s="2"/>
      <c r="Q29" s="10">
        <v>2</v>
      </c>
      <c r="R29" s="19"/>
      <c r="S29" s="11"/>
      <c r="T29" s="19"/>
      <c r="U29" s="11"/>
      <c r="W29" s="10">
        <v>2</v>
      </c>
      <c r="X29" s="19"/>
      <c r="Y29" s="11"/>
      <c r="Z29" s="19"/>
      <c r="AA29" s="11"/>
    </row>
    <row r="30" spans="1:27" s="3" customFormat="1" x14ac:dyDescent="0.25">
      <c r="C30" s="4" t="s">
        <v>15</v>
      </c>
      <c r="I30" s="4" t="s">
        <v>15</v>
      </c>
      <c r="Q30" s="10">
        <v>3</v>
      </c>
      <c r="R30" s="19"/>
      <c r="S30" s="11"/>
      <c r="T30" s="19"/>
      <c r="U30" s="11"/>
      <c r="W30" s="10">
        <v>3</v>
      </c>
      <c r="X30" s="19"/>
      <c r="Y30" s="11"/>
      <c r="Z30" s="19"/>
      <c r="AA30" s="11"/>
    </row>
    <row r="31" spans="1:27" s="3" customFormat="1" x14ac:dyDescent="0.25">
      <c r="C31" s="2"/>
      <c r="D31" s="7" t="s">
        <v>3</v>
      </c>
      <c r="E31" s="7"/>
      <c r="F31" s="7" t="s">
        <v>4</v>
      </c>
      <c r="G31" s="7"/>
      <c r="I31" s="2"/>
      <c r="J31" s="7" t="s">
        <v>3</v>
      </c>
      <c r="K31" s="7"/>
      <c r="L31" s="7" t="s">
        <v>4</v>
      </c>
      <c r="M31" s="7"/>
      <c r="Q31" s="10">
        <v>4</v>
      </c>
      <c r="R31" s="19"/>
      <c r="S31" s="11"/>
      <c r="T31" s="19"/>
      <c r="U31" s="11"/>
      <c r="W31" s="10">
        <v>4</v>
      </c>
      <c r="X31" s="19"/>
      <c r="Y31" s="11"/>
      <c r="Z31" s="19"/>
      <c r="AA31" s="11"/>
    </row>
    <row r="32" spans="1:27" s="3" customFormat="1" x14ac:dyDescent="0.25">
      <c r="C32" s="2"/>
      <c r="D32" s="7" t="s">
        <v>16</v>
      </c>
      <c r="E32" s="7"/>
      <c r="F32" s="7" t="s">
        <v>16</v>
      </c>
      <c r="G32" s="7"/>
      <c r="I32" s="2"/>
      <c r="J32" s="7" t="s">
        <v>16</v>
      </c>
      <c r="K32" s="7"/>
      <c r="L32" s="7" t="s">
        <v>16</v>
      </c>
      <c r="M32" s="7"/>
      <c r="Q32" s="10">
        <v>5</v>
      </c>
      <c r="R32" s="19"/>
      <c r="S32" s="11"/>
      <c r="T32" s="19"/>
      <c r="U32" s="11"/>
      <c r="W32" s="10">
        <v>5</v>
      </c>
      <c r="X32" s="19"/>
      <c r="Y32" s="11"/>
      <c r="Z32" s="19"/>
      <c r="AA32" s="11"/>
    </row>
    <row r="33" spans="3:27" s="3" customFormat="1" x14ac:dyDescent="0.25">
      <c r="C33" s="7" t="s">
        <v>17</v>
      </c>
      <c r="D33" s="7" t="s">
        <v>7</v>
      </c>
      <c r="E33" s="7"/>
      <c r="F33" s="7" t="s">
        <v>7</v>
      </c>
      <c r="G33" s="7"/>
      <c r="I33" s="7" t="s">
        <v>17</v>
      </c>
      <c r="J33" s="7" t="s">
        <v>7</v>
      </c>
      <c r="K33" s="7"/>
      <c r="L33" s="7" t="s">
        <v>7</v>
      </c>
      <c r="M33" s="7"/>
      <c r="Q33" s="10">
        <v>6</v>
      </c>
      <c r="R33" s="19"/>
      <c r="S33" s="11"/>
      <c r="T33" s="19"/>
      <c r="U33" s="11"/>
      <c r="W33" s="10">
        <v>6</v>
      </c>
      <c r="X33" s="19"/>
      <c r="Y33" s="11"/>
      <c r="Z33" s="19"/>
      <c r="AA33" s="11"/>
    </row>
    <row r="34" spans="3:27" s="3" customFormat="1" x14ac:dyDescent="0.25">
      <c r="C34" s="10">
        <v>1</v>
      </c>
      <c r="D34" s="19">
        <f>+MCNP!D34/Mean!D34</f>
        <v>1.000500971340359</v>
      </c>
      <c r="E34" s="16"/>
      <c r="F34" s="19">
        <f>+MCNP!F34/Mean!F34</f>
        <v>1.0036797436823246</v>
      </c>
      <c r="G34" s="16"/>
      <c r="I34" s="10">
        <v>1</v>
      </c>
      <c r="J34" s="19">
        <f>+MCNP!J34/Mean!J34</f>
        <v>1.0003381278123131</v>
      </c>
      <c r="K34" s="16"/>
      <c r="L34" s="19">
        <f>+MCNP!L34/Mean!L34</f>
        <v>1.0024512676042865</v>
      </c>
      <c r="M34" s="16"/>
      <c r="Q34" s="10">
        <v>7</v>
      </c>
      <c r="R34" s="19"/>
      <c r="S34" s="11"/>
      <c r="T34" s="19"/>
      <c r="U34" s="11"/>
      <c r="W34" s="10">
        <v>7</v>
      </c>
      <c r="X34" s="19"/>
      <c r="Y34" s="11"/>
      <c r="Z34" s="19"/>
      <c r="AA34" s="11"/>
    </row>
    <row r="35" spans="3:27" s="3" customFormat="1" x14ac:dyDescent="0.25">
      <c r="C35" s="10">
        <v>2</v>
      </c>
      <c r="D35" s="19">
        <f>+MCNP!D35/Mean!D35</f>
        <v>1.0073588101965829</v>
      </c>
      <c r="E35" s="16"/>
      <c r="F35" s="19">
        <f>+MCNP!F35/Mean!F35</f>
        <v>1.0376098183827875</v>
      </c>
      <c r="G35" s="16"/>
      <c r="I35" s="10">
        <v>2</v>
      </c>
      <c r="J35" s="19">
        <f>+MCNP!J35/Mean!J35</f>
        <v>1.0071209401956811</v>
      </c>
      <c r="K35" s="16"/>
      <c r="L35" s="19">
        <f>+MCNP!L35/Mean!L35</f>
        <v>1.0080878146526271</v>
      </c>
      <c r="M35" s="16"/>
      <c r="Q35" s="2"/>
      <c r="W35" s="2"/>
    </row>
    <row r="36" spans="3:27" s="3" customFormat="1" x14ac:dyDescent="0.25">
      <c r="C36" s="10">
        <v>3</v>
      </c>
      <c r="D36" s="19">
        <f>+MCNP!D36/Mean!D36</f>
        <v>1.0082961991911419</v>
      </c>
      <c r="E36" s="16"/>
      <c r="F36" s="19">
        <f>+MCNP!F36/Mean!F36</f>
        <v>1.0166014571627493</v>
      </c>
      <c r="G36" s="16"/>
      <c r="I36" s="10">
        <v>3</v>
      </c>
      <c r="J36" s="19">
        <f>+MCNP!J36/Mean!J36</f>
        <v>1.0091371867975416</v>
      </c>
      <c r="K36" s="16"/>
      <c r="L36" s="19">
        <f>+MCNP!L36/Mean!L36</f>
        <v>1.0095655506857533</v>
      </c>
      <c r="M36" s="16"/>
      <c r="Q36" s="2"/>
      <c r="R36" s="7" t="s">
        <v>3</v>
      </c>
      <c r="T36" s="7" t="s">
        <v>4</v>
      </c>
      <c r="W36" s="2"/>
      <c r="X36" s="7" t="s">
        <v>3</v>
      </c>
      <c r="Z36" s="7" t="s">
        <v>4</v>
      </c>
    </row>
    <row r="37" spans="3:27" s="3" customFormat="1" x14ac:dyDescent="0.25">
      <c r="C37" s="10">
        <v>4</v>
      </c>
      <c r="D37" s="19">
        <f>+MCNP!D37/Mean!D37</f>
        <v>1.0037323284840227</v>
      </c>
      <c r="E37" s="16"/>
      <c r="F37" s="19">
        <f>+MCNP!F37/Mean!F37</f>
        <v>1.0004393120412141</v>
      </c>
      <c r="G37" s="16"/>
      <c r="I37" s="10">
        <v>4</v>
      </c>
      <c r="J37" s="19">
        <f>+MCNP!J37/Mean!J37</f>
        <v>1.0093259878459944</v>
      </c>
      <c r="K37" s="16"/>
      <c r="L37" s="19">
        <f>+MCNP!L37/Mean!L37</f>
        <v>1.011663871553075</v>
      </c>
      <c r="M37" s="16"/>
      <c r="Q37" s="2"/>
      <c r="R37" s="7" t="s">
        <v>20</v>
      </c>
      <c r="S37" s="7"/>
      <c r="T37" s="7" t="s">
        <v>20</v>
      </c>
      <c r="U37" s="7"/>
      <c r="W37" s="2"/>
      <c r="X37" s="7" t="s">
        <v>20</v>
      </c>
      <c r="Y37" s="7"/>
      <c r="Z37" s="7" t="s">
        <v>20</v>
      </c>
      <c r="AA37" s="7"/>
    </row>
    <row r="38" spans="3:27" s="3" customFormat="1" x14ac:dyDescent="0.25">
      <c r="C38" s="10">
        <v>5</v>
      </c>
      <c r="D38" s="19">
        <f>+MCNP!D38/Mean!D38</f>
        <v>1.0114506691290353</v>
      </c>
      <c r="E38" s="16"/>
      <c r="F38" s="19">
        <f>+MCNP!F38/Mean!F38</f>
        <v>1.0058403304772365</v>
      </c>
      <c r="G38" s="16"/>
      <c r="I38" s="10">
        <v>5</v>
      </c>
      <c r="J38" s="19">
        <f>+MCNP!J38/Mean!J38</f>
        <v>1.0080339394831774</v>
      </c>
      <c r="K38" s="16"/>
      <c r="L38" s="19">
        <f>+MCNP!L38/Mean!L38</f>
        <v>1.016520946060798</v>
      </c>
      <c r="M38" s="16"/>
      <c r="Q38" s="7" t="s">
        <v>17</v>
      </c>
      <c r="R38" s="7" t="s">
        <v>7</v>
      </c>
      <c r="S38" s="7"/>
      <c r="T38" s="7" t="s">
        <v>7</v>
      </c>
      <c r="U38" s="7"/>
      <c r="W38" s="7" t="s">
        <v>17</v>
      </c>
      <c r="X38" s="7" t="s">
        <v>7</v>
      </c>
      <c r="Y38" s="7"/>
      <c r="Z38" s="7" t="s">
        <v>7</v>
      </c>
      <c r="AA38" s="7"/>
    </row>
    <row r="39" spans="3:27" s="3" customFormat="1" x14ac:dyDescent="0.25">
      <c r="C39" s="10">
        <v>6</v>
      </c>
      <c r="D39" s="19">
        <f>+MCNP!D39/Mean!D39</f>
        <v>1.0099762776852319</v>
      </c>
      <c r="E39" s="16"/>
      <c r="F39" s="19">
        <f>+MCNP!F39/Mean!F39</f>
        <v>1.0043368890561855</v>
      </c>
      <c r="G39" s="16"/>
      <c r="I39" s="10">
        <v>6</v>
      </c>
      <c r="J39" s="19">
        <f>+MCNP!J39/Mean!J39</f>
        <v>1.0029666544243361</v>
      </c>
      <c r="K39" s="16"/>
      <c r="L39" s="19">
        <f>+MCNP!L39/Mean!L39</f>
        <v>1.0070701685250005</v>
      </c>
      <c r="M39" s="16"/>
      <c r="Q39" s="10">
        <v>1</v>
      </c>
      <c r="R39" s="19"/>
      <c r="S39" s="11"/>
      <c r="T39" s="19"/>
      <c r="U39" s="11"/>
      <c r="W39" s="10">
        <v>1</v>
      </c>
      <c r="X39" s="19"/>
      <c r="Y39" s="11"/>
      <c r="Z39" s="19"/>
      <c r="AA39" s="11"/>
    </row>
    <row r="40" spans="3:27" s="3" customFormat="1" x14ac:dyDescent="0.25">
      <c r="C40" s="10">
        <v>7</v>
      </c>
      <c r="D40" s="19">
        <f>+MCNP!D40/Mean!D40</f>
        <v>1.0074953248730196</v>
      </c>
      <c r="E40" s="16"/>
      <c r="F40" s="19">
        <f>+MCNP!F40/Mean!F40</f>
        <v>1.0086136489136224</v>
      </c>
      <c r="G40" s="16"/>
      <c r="I40" s="10">
        <v>7</v>
      </c>
      <c r="J40" s="19">
        <f>+MCNP!J40/Mean!J40</f>
        <v>1.0089720961013615</v>
      </c>
      <c r="K40" s="16"/>
      <c r="L40" s="19">
        <f>+MCNP!L40/Mean!L40</f>
        <v>1.0102765480016982</v>
      </c>
      <c r="M40" s="16"/>
      <c r="Q40" s="10">
        <v>2</v>
      </c>
      <c r="R40" s="19"/>
      <c r="S40" s="11"/>
      <c r="T40" s="19"/>
      <c r="U40" s="11"/>
      <c r="W40" s="10">
        <v>2</v>
      </c>
      <c r="X40" s="19"/>
      <c r="Y40" s="11"/>
      <c r="Z40" s="19"/>
      <c r="AA40" s="11"/>
    </row>
    <row r="41" spans="3:27" s="3" customFormat="1" x14ac:dyDescent="0.25">
      <c r="C41" s="2"/>
      <c r="I41" s="2"/>
      <c r="Q41" s="10">
        <v>3</v>
      </c>
      <c r="R41" s="19"/>
      <c r="S41" s="11"/>
      <c r="T41" s="19"/>
      <c r="U41" s="11"/>
      <c r="W41" s="10">
        <v>3</v>
      </c>
      <c r="X41" s="19"/>
      <c r="Y41" s="11"/>
      <c r="Z41" s="19"/>
      <c r="AA41" s="11"/>
    </row>
    <row r="42" spans="3:27" s="3" customFormat="1" x14ac:dyDescent="0.25">
      <c r="C42" s="2"/>
      <c r="D42" s="7" t="s">
        <v>3</v>
      </c>
      <c r="E42" s="7"/>
      <c r="F42" s="7" t="s">
        <v>4</v>
      </c>
      <c r="G42" s="7"/>
      <c r="I42" s="2"/>
      <c r="J42" s="7" t="s">
        <v>3</v>
      </c>
      <c r="K42" s="7"/>
      <c r="L42" s="7" t="s">
        <v>4</v>
      </c>
      <c r="M42" s="7"/>
      <c r="Q42" s="10">
        <v>4</v>
      </c>
      <c r="R42" s="19"/>
      <c r="S42" s="11"/>
      <c r="T42" s="19"/>
      <c r="U42" s="11"/>
      <c r="W42" s="10">
        <v>4</v>
      </c>
      <c r="X42" s="19"/>
      <c r="Y42" s="11"/>
      <c r="Z42" s="19"/>
      <c r="AA42" s="11"/>
    </row>
    <row r="43" spans="3:27" s="3" customFormat="1" x14ac:dyDescent="0.25">
      <c r="C43" s="2"/>
      <c r="D43" s="7" t="s">
        <v>18</v>
      </c>
      <c r="E43" s="7"/>
      <c r="F43" s="7" t="s">
        <v>18</v>
      </c>
      <c r="G43" s="7"/>
      <c r="I43" s="2"/>
      <c r="J43" s="7" t="s">
        <v>18</v>
      </c>
      <c r="K43" s="7"/>
      <c r="L43" s="7" t="s">
        <v>18</v>
      </c>
      <c r="M43" s="7"/>
      <c r="Q43" s="10">
        <v>5</v>
      </c>
      <c r="R43" s="19"/>
      <c r="S43" s="11"/>
      <c r="T43" s="19"/>
      <c r="U43" s="11"/>
      <c r="W43" s="10">
        <v>5</v>
      </c>
      <c r="X43" s="19"/>
      <c r="Y43" s="11"/>
      <c r="Z43" s="19"/>
      <c r="AA43" s="11"/>
    </row>
    <row r="44" spans="3:27" s="3" customFormat="1" x14ac:dyDescent="0.25">
      <c r="C44" s="7" t="s">
        <v>17</v>
      </c>
      <c r="D44" s="7" t="s">
        <v>7</v>
      </c>
      <c r="E44" s="7"/>
      <c r="F44" s="7" t="s">
        <v>7</v>
      </c>
      <c r="G44" s="7"/>
      <c r="I44" s="7" t="s">
        <v>17</v>
      </c>
      <c r="J44" s="7" t="s">
        <v>7</v>
      </c>
      <c r="K44" s="7"/>
      <c r="L44" s="7" t="s">
        <v>7</v>
      </c>
      <c r="M44" s="7"/>
      <c r="Q44" s="10">
        <v>6</v>
      </c>
      <c r="R44" s="19"/>
      <c r="S44" s="11"/>
      <c r="T44" s="19"/>
      <c r="U44" s="11"/>
      <c r="W44" s="10">
        <v>6</v>
      </c>
      <c r="X44" s="19"/>
      <c r="Y44" s="11"/>
      <c r="Z44" s="19"/>
      <c r="AA44" s="11"/>
    </row>
    <row r="45" spans="3:27" s="3" customFormat="1" x14ac:dyDescent="0.25">
      <c r="C45" s="10">
        <v>1</v>
      </c>
      <c r="D45" s="19">
        <f>+MCNP!D45/Mean!D45</f>
        <v>1.0036368823708164</v>
      </c>
      <c r="E45" s="16"/>
      <c r="F45" s="19">
        <f>+MCNP!F45/Mean!F45</f>
        <v>0.9974244927174224</v>
      </c>
      <c r="G45" s="16"/>
      <c r="I45" s="10">
        <v>1</v>
      </c>
      <c r="J45" s="19">
        <f>+MCNP!J45/Mean!J45</f>
        <v>1.0101466920922064</v>
      </c>
      <c r="K45" s="16"/>
      <c r="L45" s="19">
        <f>+MCNP!L45/Mean!L45</f>
        <v>1.0142274914016465</v>
      </c>
      <c r="M45" s="16"/>
      <c r="Q45" s="10">
        <v>7</v>
      </c>
      <c r="R45" s="19"/>
      <c r="S45" s="11"/>
      <c r="T45" s="19"/>
      <c r="U45" s="11"/>
      <c r="W45" s="10">
        <v>7</v>
      </c>
      <c r="X45" s="19"/>
      <c r="Y45" s="11"/>
      <c r="Z45" s="19"/>
      <c r="AA45" s="11"/>
    </row>
    <row r="46" spans="3:27" s="3" customFormat="1" x14ac:dyDescent="0.25">
      <c r="C46" s="10">
        <v>2</v>
      </c>
      <c r="D46" s="19">
        <f>+MCNP!D46/Mean!D46</f>
        <v>1.0294773760003446</v>
      </c>
      <c r="E46" s="16"/>
      <c r="F46" s="19">
        <f>+MCNP!F46/Mean!F46</f>
        <v>1.003283805980717</v>
      </c>
      <c r="G46" s="16"/>
      <c r="I46" s="10">
        <v>2</v>
      </c>
      <c r="J46" s="19">
        <f>+MCNP!J46/Mean!J46</f>
        <v>1.0218612990221927</v>
      </c>
      <c r="K46" s="16"/>
      <c r="L46" s="19">
        <f>+MCNP!L46/Mean!L46</f>
        <v>1.0262481344376251</v>
      </c>
      <c r="M46" s="16"/>
      <c r="Q46" s="2"/>
      <c r="W46" s="2"/>
    </row>
    <row r="47" spans="3:27" s="3" customFormat="1" x14ac:dyDescent="0.25">
      <c r="C47" s="10">
        <v>3</v>
      </c>
      <c r="D47" s="19">
        <f>+MCNP!D47/Mean!D47</f>
        <v>1.0191550414672061</v>
      </c>
      <c r="E47" s="16"/>
      <c r="F47" s="19">
        <f>+MCNP!F47/Mean!F47</f>
        <v>1.0159321141462549</v>
      </c>
      <c r="G47" s="16"/>
      <c r="I47" s="10">
        <v>3</v>
      </c>
      <c r="J47" s="19">
        <f>+MCNP!J47/Mean!J47</f>
        <v>1.0154713153247925</v>
      </c>
      <c r="K47" s="16"/>
      <c r="L47" s="19">
        <f>+MCNP!L47/Mean!L47</f>
        <v>1.0162957330627087</v>
      </c>
      <c r="M47" s="16"/>
      <c r="Q47" s="2"/>
      <c r="R47" s="7" t="s">
        <v>3</v>
      </c>
      <c r="T47" s="7" t="s">
        <v>4</v>
      </c>
      <c r="W47" s="2"/>
      <c r="X47" s="7" t="s">
        <v>3</v>
      </c>
      <c r="Z47" s="7" t="s">
        <v>4</v>
      </c>
    </row>
    <row r="48" spans="3:27" s="3" customFormat="1" x14ac:dyDescent="0.25">
      <c r="C48" s="10">
        <v>4</v>
      </c>
      <c r="D48" s="19">
        <f>+MCNP!D48/Mean!D48</f>
        <v>1.0298629988774834</v>
      </c>
      <c r="E48" s="16"/>
      <c r="F48" s="19">
        <f>+MCNP!F48/Mean!F48</f>
        <v>1.0073684265809555</v>
      </c>
      <c r="G48" s="16"/>
      <c r="I48" s="10">
        <v>4</v>
      </c>
      <c r="J48" s="19">
        <f>+MCNP!J48/Mean!J48</f>
        <v>1.0272139999807834</v>
      </c>
      <c r="K48" s="16"/>
      <c r="L48" s="19">
        <f>+MCNP!L48/Mean!L48</f>
        <v>1.0261400040897009</v>
      </c>
      <c r="M48" s="16"/>
      <c r="Q48" s="2"/>
      <c r="R48" s="7" t="s">
        <v>21</v>
      </c>
      <c r="S48" s="7"/>
      <c r="T48" s="7" t="s">
        <v>21</v>
      </c>
      <c r="U48" s="7"/>
      <c r="W48" s="2"/>
      <c r="X48" s="7" t="s">
        <v>21</v>
      </c>
      <c r="Y48" s="7"/>
      <c r="Z48" s="7" t="s">
        <v>21</v>
      </c>
      <c r="AA48" s="7"/>
    </row>
    <row r="49" spans="3:27" s="3" customFormat="1" x14ac:dyDescent="0.25">
      <c r="C49" s="10">
        <v>5</v>
      </c>
      <c r="D49" s="19">
        <f>+MCNP!D49/Mean!D49</f>
        <v>1.0187497732832478</v>
      </c>
      <c r="E49" s="16"/>
      <c r="F49" s="19">
        <f>+MCNP!F49/Mean!F49</f>
        <v>0.98964718848147737</v>
      </c>
      <c r="G49" s="16"/>
      <c r="I49" s="10">
        <v>5</v>
      </c>
      <c r="J49" s="19">
        <f>+MCNP!J49/Mean!J49</f>
        <v>1.0139407438879653</v>
      </c>
      <c r="K49" s="16"/>
      <c r="L49" s="19">
        <f>+MCNP!L49/Mean!L49</f>
        <v>1.0167548761882723</v>
      </c>
      <c r="M49" s="16"/>
      <c r="Q49" s="7" t="s">
        <v>17</v>
      </c>
      <c r="R49" s="7" t="s">
        <v>7</v>
      </c>
      <c r="S49" s="7"/>
      <c r="T49" s="7" t="s">
        <v>7</v>
      </c>
      <c r="U49" s="7"/>
      <c r="W49" s="7" t="s">
        <v>17</v>
      </c>
      <c r="X49" s="7" t="s">
        <v>7</v>
      </c>
      <c r="Y49" s="7"/>
      <c r="Z49" s="7" t="s">
        <v>7</v>
      </c>
      <c r="AA49" s="7"/>
    </row>
    <row r="50" spans="3:27" s="3" customFormat="1" x14ac:dyDescent="0.25">
      <c r="C50" s="10">
        <v>6</v>
      </c>
      <c r="D50" s="19">
        <f>+MCNP!D50/Mean!D50</f>
        <v>1.0250404129446324</v>
      </c>
      <c r="E50" s="16"/>
      <c r="F50" s="19">
        <f>+MCNP!F50/Mean!F50</f>
        <v>1.0540914403406538</v>
      </c>
      <c r="G50" s="16"/>
      <c r="I50" s="10">
        <v>6</v>
      </c>
      <c r="J50" s="19">
        <f>+MCNP!J50/Mean!J50</f>
        <v>1.0095606803509838</v>
      </c>
      <c r="K50" s="16"/>
      <c r="L50" s="19">
        <f>+MCNP!L50/Mean!L50</f>
        <v>1.0194095268104582</v>
      </c>
      <c r="M50" s="16"/>
      <c r="Q50" s="10">
        <v>1</v>
      </c>
      <c r="R50" s="19"/>
      <c r="S50" s="11"/>
      <c r="T50" s="19"/>
      <c r="U50" s="11"/>
      <c r="W50" s="10">
        <v>1</v>
      </c>
      <c r="X50" s="19"/>
      <c r="Y50" s="11"/>
      <c r="Z50" s="19"/>
      <c r="AA50" s="11"/>
    </row>
    <row r="51" spans="3:27" s="3" customFormat="1" x14ac:dyDescent="0.25">
      <c r="C51" s="10">
        <v>7</v>
      </c>
      <c r="D51" s="19">
        <f>+MCNP!D51/Mean!D51</f>
        <v>1.020068603501542</v>
      </c>
      <c r="E51" s="16"/>
      <c r="F51" s="19">
        <f>+MCNP!F51/Mean!F51</f>
        <v>1.0280548981871274</v>
      </c>
      <c r="G51" s="16"/>
      <c r="I51" s="10">
        <v>7</v>
      </c>
      <c r="J51" s="19">
        <f>+MCNP!J51/Mean!J51</f>
        <v>1.0207101433032855</v>
      </c>
      <c r="K51" s="16"/>
      <c r="L51" s="19">
        <f>+MCNP!L51/Mean!L51</f>
        <v>1.0201836103060276</v>
      </c>
      <c r="M51" s="16"/>
      <c r="Q51" s="10">
        <v>2</v>
      </c>
      <c r="R51" s="19"/>
      <c r="S51" s="11"/>
      <c r="T51" s="19"/>
      <c r="U51" s="11"/>
      <c r="W51" s="10">
        <v>2</v>
      </c>
      <c r="X51" s="19"/>
      <c r="Y51" s="11"/>
      <c r="Z51" s="19"/>
      <c r="AA51" s="11"/>
    </row>
    <row r="52" spans="3:27" s="3" customFormat="1" x14ac:dyDescent="0.25">
      <c r="C52" s="10"/>
      <c r="I52" s="10"/>
      <c r="Q52" s="10">
        <v>3</v>
      </c>
      <c r="R52" s="19"/>
      <c r="S52" s="11"/>
      <c r="T52" s="19"/>
      <c r="U52" s="11"/>
      <c r="W52" s="10">
        <v>3</v>
      </c>
      <c r="X52" s="19"/>
      <c r="Y52" s="11"/>
      <c r="Z52" s="19"/>
      <c r="AA52" s="11"/>
    </row>
    <row r="53" spans="3:27" s="3" customFormat="1" x14ac:dyDescent="0.25">
      <c r="C53" s="2"/>
      <c r="D53" s="7" t="s">
        <v>3</v>
      </c>
      <c r="E53" s="7"/>
      <c r="F53" s="7" t="s">
        <v>4</v>
      </c>
      <c r="G53" s="7"/>
      <c r="I53" s="2"/>
      <c r="J53" s="7" t="s">
        <v>3</v>
      </c>
      <c r="K53" s="7"/>
      <c r="L53" s="7" t="s">
        <v>4</v>
      </c>
      <c r="M53" s="7"/>
      <c r="Q53" s="10">
        <v>4</v>
      </c>
      <c r="R53" s="19"/>
      <c r="S53" s="11"/>
      <c r="T53" s="19"/>
      <c r="U53" s="11"/>
      <c r="W53" s="10">
        <v>4</v>
      </c>
      <c r="X53" s="19"/>
      <c r="Y53" s="11"/>
      <c r="Z53" s="19"/>
      <c r="AA53" s="11"/>
    </row>
    <row r="54" spans="3:27" s="3" customFormat="1" x14ac:dyDescent="0.25">
      <c r="C54" s="2"/>
      <c r="D54" s="7" t="s">
        <v>19</v>
      </c>
      <c r="E54" s="7"/>
      <c r="F54" s="7" t="s">
        <v>19</v>
      </c>
      <c r="G54" s="7"/>
      <c r="I54" s="2"/>
      <c r="J54" s="7" t="s">
        <v>19</v>
      </c>
      <c r="K54" s="7"/>
      <c r="L54" s="7" t="s">
        <v>19</v>
      </c>
      <c r="M54" s="7"/>
      <c r="Q54" s="10">
        <v>5</v>
      </c>
      <c r="R54" s="19"/>
      <c r="S54" s="11"/>
      <c r="T54" s="19"/>
      <c r="U54" s="11"/>
      <c r="W54" s="10">
        <v>5</v>
      </c>
      <c r="X54" s="19"/>
      <c r="Y54" s="11"/>
      <c r="Z54" s="19"/>
      <c r="AA54" s="11"/>
    </row>
    <row r="55" spans="3:27" s="3" customFormat="1" x14ac:dyDescent="0.25">
      <c r="C55" s="7" t="s">
        <v>17</v>
      </c>
      <c r="D55" s="7" t="s">
        <v>7</v>
      </c>
      <c r="E55" s="7"/>
      <c r="F55" s="7" t="s">
        <v>7</v>
      </c>
      <c r="G55" s="7"/>
      <c r="I55" s="7" t="s">
        <v>17</v>
      </c>
      <c r="J55" s="7" t="s">
        <v>7</v>
      </c>
      <c r="K55" s="7"/>
      <c r="L55" s="7" t="s">
        <v>7</v>
      </c>
      <c r="M55" s="7"/>
      <c r="Q55" s="10">
        <v>6</v>
      </c>
      <c r="R55" s="19"/>
      <c r="S55" s="11"/>
      <c r="T55" s="19"/>
      <c r="U55" s="11"/>
      <c r="W55" s="10">
        <v>6</v>
      </c>
      <c r="X55" s="19"/>
      <c r="Y55" s="11"/>
      <c r="Z55" s="19"/>
      <c r="AA55" s="11"/>
    </row>
    <row r="56" spans="3:27" s="3" customFormat="1" x14ac:dyDescent="0.25">
      <c r="C56" s="10">
        <v>1</v>
      </c>
      <c r="D56" s="19"/>
      <c r="E56" s="16"/>
      <c r="F56" s="19"/>
      <c r="G56" s="16"/>
      <c r="I56" s="10">
        <v>1</v>
      </c>
      <c r="J56" s="19"/>
      <c r="K56" s="16"/>
      <c r="L56" s="19"/>
      <c r="M56" s="16"/>
      <c r="Q56" s="10">
        <v>7</v>
      </c>
      <c r="R56" s="19"/>
      <c r="S56" s="11"/>
      <c r="T56" s="19"/>
      <c r="U56" s="11"/>
      <c r="W56" s="10">
        <v>7</v>
      </c>
      <c r="X56" s="19"/>
      <c r="Y56" s="11"/>
      <c r="Z56" s="19"/>
      <c r="AA56" s="11"/>
    </row>
    <row r="57" spans="3:27" s="3" customFormat="1" x14ac:dyDescent="0.25">
      <c r="C57" s="10">
        <v>2</v>
      </c>
      <c r="D57" s="19"/>
      <c r="E57" s="16"/>
      <c r="F57" s="19"/>
      <c r="G57" s="16"/>
      <c r="I57" s="10">
        <v>2</v>
      </c>
      <c r="J57" s="19"/>
      <c r="K57" s="16"/>
      <c r="L57" s="19"/>
      <c r="M57" s="16"/>
      <c r="Q57" s="2"/>
      <c r="W57" s="2"/>
    </row>
    <row r="58" spans="3:27" s="3" customFormat="1" x14ac:dyDescent="0.25">
      <c r="C58" s="10">
        <v>3</v>
      </c>
      <c r="D58" s="19"/>
      <c r="E58" s="16"/>
      <c r="F58" s="19"/>
      <c r="G58" s="16"/>
      <c r="I58" s="10">
        <v>3</v>
      </c>
      <c r="J58" s="19"/>
      <c r="K58" s="16"/>
      <c r="L58" s="19"/>
      <c r="M58" s="16"/>
      <c r="Q58" s="2"/>
      <c r="W58" s="2"/>
    </row>
    <row r="59" spans="3:27" s="3" customFormat="1" x14ac:dyDescent="0.25">
      <c r="C59" s="10">
        <v>4</v>
      </c>
      <c r="D59" s="19"/>
      <c r="E59" s="16"/>
      <c r="F59" s="19"/>
      <c r="G59" s="16"/>
      <c r="I59" s="10">
        <v>4</v>
      </c>
      <c r="J59" s="19"/>
      <c r="K59" s="16"/>
      <c r="L59" s="19"/>
      <c r="M59" s="16"/>
      <c r="Q59" s="2"/>
      <c r="W59" s="2"/>
    </row>
    <row r="60" spans="3:27" s="3" customFormat="1" x14ac:dyDescent="0.25">
      <c r="C60" s="10">
        <v>5</v>
      </c>
      <c r="D60" s="19"/>
      <c r="E60" s="16"/>
      <c r="F60" s="19"/>
      <c r="G60" s="16"/>
      <c r="I60" s="10">
        <v>5</v>
      </c>
      <c r="J60" s="19"/>
      <c r="K60" s="16"/>
      <c r="L60" s="19"/>
      <c r="M60" s="16"/>
      <c r="Q60" s="2"/>
      <c r="W60" s="2"/>
    </row>
    <row r="61" spans="3:27" s="3" customFormat="1" x14ac:dyDescent="0.25">
      <c r="C61" s="10">
        <v>6</v>
      </c>
      <c r="D61" s="19"/>
      <c r="E61" s="16"/>
      <c r="F61" s="19"/>
      <c r="G61" s="16"/>
      <c r="I61" s="10">
        <v>6</v>
      </c>
      <c r="J61" s="19"/>
      <c r="K61" s="16"/>
      <c r="L61" s="19"/>
      <c r="M61" s="16"/>
      <c r="Q61" s="2"/>
      <c r="W61" s="2"/>
    </row>
    <row r="62" spans="3:27" s="3" customFormat="1" x14ac:dyDescent="0.25">
      <c r="C62" s="10">
        <v>7</v>
      </c>
      <c r="D62" s="19"/>
      <c r="E62" s="16"/>
      <c r="F62" s="19"/>
      <c r="G62" s="16"/>
      <c r="I62" s="10">
        <v>7</v>
      </c>
      <c r="J62" s="19"/>
      <c r="K62" s="16"/>
      <c r="L62" s="19"/>
      <c r="M62" s="16"/>
      <c r="Q62" s="2"/>
      <c r="W62" s="2"/>
    </row>
    <row r="63" spans="3:27" s="3" customFormat="1" x14ac:dyDescent="0.25">
      <c r="C63" s="2"/>
      <c r="I63" s="2"/>
      <c r="Q63" s="2"/>
      <c r="W63" s="2"/>
    </row>
    <row r="64" spans="3:27" s="3" customFormat="1" x14ac:dyDescent="0.25">
      <c r="C64" s="2"/>
      <c r="D64" s="7" t="s">
        <v>3</v>
      </c>
      <c r="E64" s="7"/>
      <c r="F64" s="7" t="s">
        <v>4</v>
      </c>
      <c r="G64" s="7"/>
      <c r="I64" s="2"/>
      <c r="J64" s="7" t="s">
        <v>3</v>
      </c>
      <c r="K64" s="7"/>
      <c r="L64" s="7" t="s">
        <v>4</v>
      </c>
      <c r="M64" s="7"/>
      <c r="Q64" s="2"/>
      <c r="W64" s="2"/>
    </row>
    <row r="65" spans="3:23" s="3" customFormat="1" x14ac:dyDescent="0.25">
      <c r="C65" s="2"/>
      <c r="D65" s="7" t="s">
        <v>20</v>
      </c>
      <c r="E65" s="7"/>
      <c r="F65" s="7" t="s">
        <v>20</v>
      </c>
      <c r="G65" s="7"/>
      <c r="I65" s="2"/>
      <c r="J65" s="7" t="s">
        <v>20</v>
      </c>
      <c r="K65" s="7"/>
      <c r="L65" s="7" t="s">
        <v>20</v>
      </c>
      <c r="M65" s="7"/>
      <c r="Q65" s="2"/>
      <c r="W65" s="2"/>
    </row>
    <row r="66" spans="3:23" s="3" customFormat="1" x14ac:dyDescent="0.25">
      <c r="C66" s="7" t="s">
        <v>17</v>
      </c>
      <c r="D66" s="7" t="s">
        <v>7</v>
      </c>
      <c r="E66" s="7"/>
      <c r="F66" s="7" t="s">
        <v>7</v>
      </c>
      <c r="G66" s="7"/>
      <c r="I66" s="7" t="s">
        <v>17</v>
      </c>
      <c r="J66" s="7" t="s">
        <v>7</v>
      </c>
      <c r="K66" s="7"/>
      <c r="L66" s="7" t="s">
        <v>7</v>
      </c>
      <c r="M66" s="7"/>
      <c r="Q66" s="2"/>
      <c r="W66" s="2"/>
    </row>
    <row r="67" spans="3:23" s="3" customFormat="1" x14ac:dyDescent="0.25">
      <c r="C67" s="10">
        <v>1</v>
      </c>
      <c r="D67" s="19"/>
      <c r="E67" s="16"/>
      <c r="F67" s="19"/>
      <c r="G67" s="16"/>
      <c r="I67" s="10">
        <v>1</v>
      </c>
      <c r="J67" s="19"/>
      <c r="K67" s="16"/>
      <c r="L67" s="19"/>
      <c r="M67" s="16"/>
      <c r="Q67" s="2"/>
      <c r="W67" s="2"/>
    </row>
    <row r="68" spans="3:23" s="3" customFormat="1" x14ac:dyDescent="0.25">
      <c r="C68" s="10">
        <v>2</v>
      </c>
      <c r="D68" s="19"/>
      <c r="E68" s="16"/>
      <c r="F68" s="19"/>
      <c r="G68" s="16"/>
      <c r="I68" s="10">
        <v>2</v>
      </c>
      <c r="J68" s="19"/>
      <c r="K68" s="16"/>
      <c r="L68" s="19"/>
      <c r="M68" s="16"/>
      <c r="Q68" s="2"/>
      <c r="W68" s="2"/>
    </row>
    <row r="69" spans="3:23" s="3" customFormat="1" x14ac:dyDescent="0.25">
      <c r="C69" s="10">
        <v>3</v>
      </c>
      <c r="D69" s="19"/>
      <c r="E69" s="16"/>
      <c r="F69" s="19"/>
      <c r="G69" s="16"/>
      <c r="I69" s="10">
        <v>3</v>
      </c>
      <c r="J69" s="19"/>
      <c r="K69" s="16"/>
      <c r="L69" s="19"/>
      <c r="M69" s="16"/>
      <c r="Q69" s="2"/>
      <c r="W69" s="2"/>
    </row>
    <row r="70" spans="3:23" s="3" customFormat="1" x14ac:dyDescent="0.25">
      <c r="C70" s="10">
        <v>4</v>
      </c>
      <c r="D70" s="19"/>
      <c r="E70" s="16"/>
      <c r="F70" s="19"/>
      <c r="G70" s="16"/>
      <c r="I70" s="10">
        <v>4</v>
      </c>
      <c r="J70" s="19"/>
      <c r="K70" s="16"/>
      <c r="L70" s="19"/>
      <c r="M70" s="16"/>
      <c r="Q70" s="2"/>
      <c r="W70" s="2"/>
    </row>
    <row r="71" spans="3:23" s="3" customFormat="1" x14ac:dyDescent="0.25">
      <c r="C71" s="10">
        <v>5</v>
      </c>
      <c r="D71" s="19"/>
      <c r="E71" s="16"/>
      <c r="F71" s="19"/>
      <c r="G71" s="16"/>
      <c r="I71" s="10">
        <v>5</v>
      </c>
      <c r="J71" s="19"/>
      <c r="K71" s="16"/>
      <c r="L71" s="19"/>
      <c r="M71" s="16"/>
      <c r="Q71" s="2"/>
      <c r="W71" s="2"/>
    </row>
    <row r="72" spans="3:23" s="3" customFormat="1" x14ac:dyDescent="0.25">
      <c r="C72" s="10">
        <v>6</v>
      </c>
      <c r="D72" s="19"/>
      <c r="E72" s="16"/>
      <c r="F72" s="19"/>
      <c r="G72" s="16"/>
      <c r="I72" s="10">
        <v>6</v>
      </c>
      <c r="J72" s="19"/>
      <c r="K72" s="16"/>
      <c r="L72" s="19"/>
      <c r="M72" s="16"/>
      <c r="Q72" s="2"/>
      <c r="W72" s="2"/>
    </row>
    <row r="73" spans="3:23" s="3" customFormat="1" x14ac:dyDescent="0.25">
      <c r="C73" s="10">
        <v>7</v>
      </c>
      <c r="D73" s="19"/>
      <c r="E73" s="16"/>
      <c r="F73" s="19"/>
      <c r="G73" s="16"/>
      <c r="I73" s="10">
        <v>7</v>
      </c>
      <c r="J73" s="19"/>
      <c r="K73" s="16"/>
      <c r="L73" s="19"/>
      <c r="M73" s="16"/>
      <c r="Q73" s="2"/>
      <c r="W73" s="2"/>
    </row>
    <row r="74" spans="3:23" s="3" customFormat="1" x14ac:dyDescent="0.25">
      <c r="C74" s="2"/>
      <c r="I74" s="2"/>
      <c r="Q74" s="2"/>
      <c r="W74" s="2"/>
    </row>
    <row r="75" spans="3:23" s="3" customFormat="1" x14ac:dyDescent="0.25">
      <c r="C75" s="2"/>
      <c r="D75" s="7" t="s">
        <v>3</v>
      </c>
      <c r="E75" s="7"/>
      <c r="F75" s="7" t="s">
        <v>4</v>
      </c>
      <c r="G75" s="7"/>
      <c r="I75" s="2"/>
      <c r="J75" s="7" t="s">
        <v>3</v>
      </c>
      <c r="K75" s="7"/>
      <c r="L75" s="7" t="s">
        <v>4</v>
      </c>
      <c r="M75" s="7"/>
      <c r="Q75" s="2"/>
      <c r="W75" s="2"/>
    </row>
    <row r="76" spans="3:23" s="3" customFormat="1" x14ac:dyDescent="0.25">
      <c r="C76" s="2"/>
      <c r="D76" s="7" t="s">
        <v>21</v>
      </c>
      <c r="E76" s="7"/>
      <c r="F76" s="7" t="s">
        <v>21</v>
      </c>
      <c r="G76" s="7"/>
      <c r="I76" s="2"/>
      <c r="J76" s="7" t="s">
        <v>21</v>
      </c>
      <c r="K76" s="7"/>
      <c r="L76" s="7" t="s">
        <v>21</v>
      </c>
      <c r="M76" s="7"/>
      <c r="Q76" s="2"/>
      <c r="W76" s="2"/>
    </row>
    <row r="77" spans="3:23" s="3" customFormat="1" x14ac:dyDescent="0.25">
      <c r="C77" s="7" t="s">
        <v>17</v>
      </c>
      <c r="D77" s="7" t="s">
        <v>7</v>
      </c>
      <c r="E77" s="7"/>
      <c r="F77" s="7" t="s">
        <v>7</v>
      </c>
      <c r="G77" s="7"/>
      <c r="I77" s="7" t="s">
        <v>17</v>
      </c>
      <c r="J77" s="7" t="s">
        <v>7</v>
      </c>
      <c r="K77" s="7"/>
      <c r="L77" s="7" t="s">
        <v>7</v>
      </c>
      <c r="M77" s="7"/>
      <c r="Q77" s="2"/>
      <c r="W77" s="2"/>
    </row>
    <row r="78" spans="3:23" s="3" customFormat="1" x14ac:dyDescent="0.25">
      <c r="C78" s="10">
        <v>1</v>
      </c>
      <c r="D78" s="19"/>
      <c r="E78" s="16"/>
      <c r="F78" s="19"/>
      <c r="G78" s="16"/>
      <c r="I78" s="10">
        <v>1</v>
      </c>
      <c r="J78" s="19"/>
      <c r="K78" s="16"/>
      <c r="L78" s="19"/>
      <c r="M78" s="16"/>
      <c r="Q78" s="2"/>
      <c r="W78" s="2"/>
    </row>
    <row r="79" spans="3:23" s="3" customFormat="1" x14ac:dyDescent="0.25">
      <c r="C79" s="10">
        <v>2</v>
      </c>
      <c r="D79" s="19"/>
      <c r="E79" s="16"/>
      <c r="F79" s="19"/>
      <c r="G79" s="16"/>
      <c r="I79" s="10">
        <v>2</v>
      </c>
      <c r="J79" s="19"/>
      <c r="K79" s="16"/>
      <c r="L79" s="19"/>
      <c r="M79" s="16"/>
      <c r="Q79" s="2"/>
      <c r="W79" s="2"/>
    </row>
    <row r="80" spans="3:23" s="3" customFormat="1" x14ac:dyDescent="0.25">
      <c r="C80" s="10">
        <v>3</v>
      </c>
      <c r="D80" s="19"/>
      <c r="E80" s="16"/>
      <c r="F80" s="19"/>
      <c r="G80" s="16"/>
      <c r="I80" s="10">
        <v>3</v>
      </c>
      <c r="J80" s="19"/>
      <c r="K80" s="16"/>
      <c r="L80" s="19"/>
      <c r="M80" s="16"/>
      <c r="Q80" s="2"/>
      <c r="W80" s="2"/>
    </row>
    <row r="81" spans="3:23" s="3" customFormat="1" x14ac:dyDescent="0.25">
      <c r="C81" s="10">
        <v>4</v>
      </c>
      <c r="D81" s="19"/>
      <c r="E81" s="16"/>
      <c r="F81" s="19"/>
      <c r="G81" s="16"/>
      <c r="I81" s="10">
        <v>4</v>
      </c>
      <c r="J81" s="19"/>
      <c r="K81" s="16"/>
      <c r="L81" s="19"/>
      <c r="M81" s="16"/>
      <c r="Q81" s="2"/>
      <c r="W81" s="2"/>
    </row>
    <row r="82" spans="3:23" s="3" customFormat="1" x14ac:dyDescent="0.25">
      <c r="C82" s="10">
        <v>5</v>
      </c>
      <c r="D82" s="19"/>
      <c r="E82" s="16"/>
      <c r="F82" s="19"/>
      <c r="G82" s="16"/>
      <c r="I82" s="10">
        <v>5</v>
      </c>
      <c r="J82" s="19"/>
      <c r="K82" s="16"/>
      <c r="L82" s="19"/>
      <c r="M82" s="16"/>
      <c r="Q82" s="2"/>
      <c r="W82" s="2"/>
    </row>
    <row r="83" spans="3:23" s="3" customFormat="1" x14ac:dyDescent="0.25">
      <c r="C83" s="10">
        <v>6</v>
      </c>
      <c r="D83" s="19"/>
      <c r="E83" s="16"/>
      <c r="F83" s="19"/>
      <c r="G83" s="16"/>
      <c r="I83" s="10">
        <v>6</v>
      </c>
      <c r="J83" s="19"/>
      <c r="K83" s="16"/>
      <c r="L83" s="19"/>
      <c r="M83" s="16"/>
      <c r="Q83" s="2"/>
      <c r="W83" s="2"/>
    </row>
    <row r="84" spans="3:23" s="3" customFormat="1" x14ac:dyDescent="0.25">
      <c r="C84" s="10">
        <v>7</v>
      </c>
      <c r="D84" s="19"/>
      <c r="E84" s="16"/>
      <c r="F84" s="19"/>
      <c r="G84" s="16"/>
      <c r="I84" s="10">
        <v>7</v>
      </c>
      <c r="J84" s="19"/>
      <c r="K84" s="16"/>
      <c r="L84" s="19"/>
      <c r="M84" s="16"/>
      <c r="Q84" s="2"/>
      <c r="W84" s="2"/>
    </row>
    <row r="85" spans="3:23" s="3" customFormat="1" x14ac:dyDescent="0.25">
      <c r="C85" s="2"/>
      <c r="I85" s="2"/>
      <c r="Q85" s="2"/>
      <c r="W85" s="2"/>
    </row>
    <row r="86" spans="3:23" s="3" customFormat="1" x14ac:dyDescent="0.25">
      <c r="C86" s="2"/>
      <c r="I86" s="2"/>
      <c r="Q86" s="2"/>
      <c r="W86" s="2"/>
    </row>
    <row r="87" spans="3:23" s="3" customFormat="1" x14ac:dyDescent="0.25">
      <c r="C87" s="2"/>
      <c r="I87" s="2"/>
      <c r="Q87" s="2"/>
      <c r="W87" s="2"/>
    </row>
    <row r="88" spans="3:23" s="3" customFormat="1" x14ac:dyDescent="0.25">
      <c r="C88" s="2"/>
      <c r="I88" s="2"/>
      <c r="Q88" s="2"/>
      <c r="W88" s="2"/>
    </row>
    <row r="89" spans="3:23" s="3" customFormat="1" x14ac:dyDescent="0.25">
      <c r="C89" s="2"/>
      <c r="I89" s="2"/>
      <c r="Q89" s="2"/>
      <c r="W89" s="2"/>
    </row>
    <row r="90" spans="3:23" s="3" customFormat="1" x14ac:dyDescent="0.25">
      <c r="C90" s="2"/>
      <c r="I90" s="2"/>
      <c r="Q90" s="2"/>
      <c r="W90" s="2"/>
    </row>
    <row r="91" spans="3:23" s="3" customFormat="1" x14ac:dyDescent="0.25">
      <c r="C91" s="2"/>
      <c r="I91" s="2"/>
      <c r="Q91" s="2"/>
      <c r="W91" s="2"/>
    </row>
    <row r="92" spans="3:23" s="3" customFormat="1" x14ac:dyDescent="0.25">
      <c r="C92" s="2"/>
      <c r="I92" s="2"/>
      <c r="Q92" s="2"/>
      <c r="W92" s="2"/>
    </row>
    <row r="93" spans="3:23" s="3" customFormat="1" x14ac:dyDescent="0.25">
      <c r="C93" s="2"/>
      <c r="I93" s="2"/>
      <c r="Q93" s="2"/>
      <c r="W93" s="2"/>
    </row>
    <row r="94" spans="3:23" s="3" customFormat="1" x14ac:dyDescent="0.25">
      <c r="C94" s="2"/>
      <c r="I94" s="2"/>
      <c r="Q94" s="2"/>
      <c r="W94" s="2"/>
    </row>
    <row r="95" spans="3:23" s="3" customFormat="1" x14ac:dyDescent="0.25">
      <c r="C95" s="2"/>
      <c r="I95" s="2"/>
      <c r="Q95" s="2"/>
      <c r="W95" s="2"/>
    </row>
    <row r="96" spans="3:23" s="3" customFormat="1" x14ac:dyDescent="0.25">
      <c r="C96" s="2"/>
      <c r="I96" s="2"/>
      <c r="Q96" s="2"/>
      <c r="W96" s="2"/>
    </row>
    <row r="97" spans="3:23" s="3" customFormat="1" x14ac:dyDescent="0.25">
      <c r="C97" s="2"/>
      <c r="I97" s="2"/>
      <c r="Q97" s="2"/>
      <c r="W97" s="2"/>
    </row>
    <row r="98" spans="3:23" s="3" customFormat="1" x14ac:dyDescent="0.25">
      <c r="C98" s="2"/>
      <c r="I98" s="2"/>
      <c r="Q98" s="2"/>
      <c r="W98" s="2"/>
    </row>
    <row r="99" spans="3:23" s="3" customFormat="1" x14ac:dyDescent="0.25">
      <c r="C99" s="2"/>
      <c r="I99" s="2"/>
      <c r="Q99" s="2"/>
      <c r="W99" s="2"/>
    </row>
    <row r="100" spans="3:23" s="3" customFormat="1" x14ac:dyDescent="0.25">
      <c r="C100" s="2"/>
      <c r="I100" s="2"/>
      <c r="Q100" s="2"/>
      <c r="W100" s="2"/>
    </row>
    <row r="101" spans="3:23" s="3" customFormat="1" x14ac:dyDescent="0.25">
      <c r="C101" s="2"/>
      <c r="I101" s="2"/>
      <c r="Q101" s="2"/>
      <c r="W101" s="2"/>
    </row>
    <row r="102" spans="3:23" s="3" customFormat="1" x14ac:dyDescent="0.25">
      <c r="C102" s="2"/>
      <c r="I102" s="2"/>
      <c r="Q102" s="2"/>
      <c r="W102" s="2"/>
    </row>
    <row r="103" spans="3:23" s="3" customFormat="1" x14ac:dyDescent="0.25">
      <c r="C103" s="2"/>
      <c r="I103" s="2"/>
      <c r="Q103" s="2"/>
      <c r="W103" s="2"/>
    </row>
    <row r="104" spans="3:23" s="3" customFormat="1" x14ac:dyDescent="0.25">
      <c r="C104" s="2"/>
      <c r="I104" s="2"/>
      <c r="Q104" s="2"/>
      <c r="W104" s="2"/>
    </row>
    <row r="105" spans="3:23" s="3" customFormat="1" x14ac:dyDescent="0.25">
      <c r="C105" s="2"/>
      <c r="I105" s="2"/>
      <c r="Q105" s="2"/>
      <c r="W105" s="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zoomScale="85" zoomScaleNormal="85" workbookViewId="0"/>
  </sheetViews>
  <sheetFormatPr defaultRowHeight="15" x14ac:dyDescent="0.25"/>
  <cols>
    <col min="2" max="2" width="12.28515625" bestFit="1" customWidth="1"/>
    <col min="3" max="3" width="30.42578125" style="1" bestFit="1" customWidth="1"/>
    <col min="4" max="4" width="22.140625" bestFit="1" customWidth="1"/>
    <col min="5" max="5" width="22.140625" customWidth="1"/>
    <col min="6" max="6" width="22.140625" bestFit="1" customWidth="1"/>
    <col min="7" max="7" width="13.42578125" bestFit="1" customWidth="1"/>
    <col min="9" max="9" width="30.42578125" style="1" bestFit="1" customWidth="1"/>
    <col min="10" max="10" width="22.140625" bestFit="1" customWidth="1"/>
    <col min="11" max="11" width="22.140625" customWidth="1"/>
    <col min="12" max="12" width="22.140625" bestFit="1" customWidth="1"/>
    <col min="13" max="13" width="12.7109375" bestFit="1" customWidth="1"/>
    <col min="17" max="17" width="30.42578125" style="1" bestFit="1" customWidth="1"/>
    <col min="18" max="18" width="22.140625" bestFit="1" customWidth="1"/>
    <col min="19" max="19" width="22.140625" customWidth="1"/>
    <col min="20" max="20" width="22.140625" bestFit="1" customWidth="1"/>
    <col min="21" max="21" width="11.42578125" bestFit="1" customWidth="1"/>
    <col min="23" max="23" width="30.42578125" style="1" bestFit="1" customWidth="1"/>
    <col min="24" max="24" width="22.140625" bestFit="1" customWidth="1"/>
    <col min="25" max="25" width="22.140625" customWidth="1"/>
    <col min="26" max="26" width="22.140625" bestFit="1" customWidth="1"/>
    <col min="27" max="27" width="11.42578125" bestFit="1" customWidth="1"/>
  </cols>
  <sheetData>
    <row r="1" spans="1:27" x14ac:dyDescent="0.25">
      <c r="A1" s="1" t="s">
        <v>23</v>
      </c>
      <c r="C1" s="30" t="s">
        <v>0</v>
      </c>
      <c r="D1" s="30"/>
      <c r="E1" s="30"/>
      <c r="F1" s="30"/>
      <c r="G1" s="30"/>
      <c r="I1" s="30" t="s">
        <v>1</v>
      </c>
      <c r="J1" s="30"/>
      <c r="K1" s="30"/>
      <c r="L1" s="30"/>
      <c r="M1" s="30"/>
      <c r="O1" s="1" t="s">
        <v>22</v>
      </c>
      <c r="Q1" s="30" t="s">
        <v>0</v>
      </c>
      <c r="R1" s="30"/>
      <c r="S1" s="30"/>
      <c r="T1" s="30"/>
      <c r="U1" s="30"/>
      <c r="W1" s="30" t="s">
        <v>1</v>
      </c>
      <c r="X1" s="30"/>
      <c r="Y1" s="30"/>
      <c r="Z1" s="30"/>
      <c r="AA1" s="30"/>
    </row>
    <row r="2" spans="1:27" s="3" customFormat="1" x14ac:dyDescent="0.25">
      <c r="A2" s="2"/>
      <c r="C2" s="4"/>
      <c r="I2" s="4"/>
      <c r="Q2" s="4"/>
      <c r="W2" s="4"/>
    </row>
    <row r="3" spans="1:27" s="3" customFormat="1" x14ac:dyDescent="0.25">
      <c r="C3" s="4" t="s">
        <v>2</v>
      </c>
      <c r="D3" s="19">
        <f>+Penelope!D3/Mean!D3</f>
        <v>2.4211389061637476</v>
      </c>
      <c r="E3" s="2" t="s">
        <v>37</v>
      </c>
      <c r="F3" s="19">
        <f>+Penelope!F3/Mean!F3</f>
        <v>2.8048904356650692</v>
      </c>
      <c r="G3" s="2" t="s">
        <v>37</v>
      </c>
      <c r="I3" s="4" t="s">
        <v>2</v>
      </c>
      <c r="J3" s="19">
        <f>+Penelope!J3/Mean!J3</f>
        <v>2.4786576495060273</v>
      </c>
      <c r="K3" s="2" t="s">
        <v>37</v>
      </c>
      <c r="L3" s="19">
        <f>+Penelope!L3/Mean!L3</f>
        <v>2.8965628989766645</v>
      </c>
      <c r="M3" s="2" t="s">
        <v>37</v>
      </c>
      <c r="Q3" s="4" t="s">
        <v>2</v>
      </c>
      <c r="R3" s="19">
        <f>+Penelope!R3/Mean!R3</f>
        <v>1.5302430195125338</v>
      </c>
      <c r="S3" s="2" t="s">
        <v>37</v>
      </c>
      <c r="T3" s="19">
        <f>+Penelope!T3/Mean!T3</f>
        <v>1.5693680658061442</v>
      </c>
      <c r="U3" s="2" t="s">
        <v>37</v>
      </c>
      <c r="W3" s="4" t="s">
        <v>2</v>
      </c>
      <c r="X3" s="19">
        <f>+Penelope!X3/Mean!X3</f>
        <v>1.5034613528366554</v>
      </c>
      <c r="Y3" s="2" t="s">
        <v>37</v>
      </c>
      <c r="Z3" s="19">
        <f>+Penelope!Z3/Mean!Z3</f>
        <v>1.4070419311973807</v>
      </c>
      <c r="AA3" s="2" t="s">
        <v>37</v>
      </c>
    </row>
    <row r="4" spans="1:27" s="3" customFormat="1" x14ac:dyDescent="0.25">
      <c r="C4" s="4" t="s">
        <v>34</v>
      </c>
      <c r="D4" s="19">
        <f>+Penelope!D4/Mean!D4</f>
        <v>1.1662124106837857</v>
      </c>
      <c r="E4" s="2" t="s">
        <v>37</v>
      </c>
      <c r="F4" s="19">
        <f>+Penelope!F4/Mean!F4</f>
        <v>2.1417522496115513</v>
      </c>
      <c r="G4" s="2" t="s">
        <v>37</v>
      </c>
      <c r="I4" s="4" t="s">
        <v>34</v>
      </c>
      <c r="J4" s="19">
        <f>+Penelope!J4/Mean!J4</f>
        <v>1.5629959771586572</v>
      </c>
      <c r="K4" s="2" t="s">
        <v>37</v>
      </c>
      <c r="L4" s="19">
        <f>+Penelope!L4/Mean!L4</f>
        <v>2.12495124547624</v>
      </c>
      <c r="M4" s="2" t="s">
        <v>37</v>
      </c>
      <c r="Q4" s="4" t="s">
        <v>34</v>
      </c>
      <c r="R4" s="19">
        <f>+Penelope!R4/Mean!R4</f>
        <v>3.4283650945263671</v>
      </c>
      <c r="S4" s="2" t="s">
        <v>37</v>
      </c>
      <c r="T4" s="19">
        <f>+Penelope!T4/Mean!T4</f>
        <v>3.4941933922194002</v>
      </c>
      <c r="U4" s="2" t="s">
        <v>37</v>
      </c>
      <c r="W4" s="4" t="s">
        <v>34</v>
      </c>
      <c r="X4" s="19">
        <f>+Penelope!X4/Mean!X4</f>
        <v>3.4086712319839401</v>
      </c>
      <c r="Y4" s="2" t="s">
        <v>37</v>
      </c>
      <c r="Z4" s="19">
        <f>+Penelope!Z4/Mean!Z4</f>
        <v>3.4385157839015976</v>
      </c>
      <c r="AA4" s="2" t="s">
        <v>37</v>
      </c>
    </row>
    <row r="5" spans="1:27" s="3" customFormat="1" x14ac:dyDescent="0.25">
      <c r="C5" s="4" t="s">
        <v>35</v>
      </c>
      <c r="D5" s="19">
        <f>+Penelope!D5/Mean!D5</f>
        <v>1.8335650895613802</v>
      </c>
      <c r="E5" s="2" t="s">
        <v>37</v>
      </c>
      <c r="F5" s="19">
        <f>+Penelope!F5/Mean!F5</f>
        <v>2.1979102531890558</v>
      </c>
      <c r="G5" s="2" t="s">
        <v>37</v>
      </c>
      <c r="I5" s="4" t="s">
        <v>35</v>
      </c>
      <c r="J5" s="19">
        <f>+Penelope!J5/Mean!J5</f>
        <v>2.1476628396434987</v>
      </c>
      <c r="K5" s="2" t="s">
        <v>37</v>
      </c>
      <c r="L5" s="19">
        <f>+Penelope!L5/Mean!L5</f>
        <v>2.5051733055452892</v>
      </c>
      <c r="M5" s="2" t="s">
        <v>37</v>
      </c>
      <c r="Q5" s="4"/>
      <c r="R5" s="5"/>
      <c r="S5" s="2"/>
      <c r="T5" s="5"/>
      <c r="U5" s="2"/>
      <c r="W5" s="4"/>
      <c r="X5" s="5"/>
      <c r="Y5" s="2"/>
      <c r="Z5" s="5"/>
      <c r="AA5" s="2"/>
    </row>
    <row r="6" spans="1:27" s="3" customFormat="1" x14ac:dyDescent="0.25">
      <c r="C6" s="4" t="s">
        <v>36</v>
      </c>
      <c r="D6" s="19">
        <f>+Penelope!D6/Mean!D6</f>
        <v>0</v>
      </c>
      <c r="E6" s="2" t="s">
        <v>37</v>
      </c>
      <c r="F6" s="19">
        <f>+Penelope!F6/Mean!F6</f>
        <v>0</v>
      </c>
      <c r="G6" s="2" t="s">
        <v>37</v>
      </c>
      <c r="I6" s="4" t="s">
        <v>36</v>
      </c>
      <c r="J6" s="19">
        <f>+Penelope!J6/Mean!J6</f>
        <v>0</v>
      </c>
      <c r="K6" s="2" t="s">
        <v>37</v>
      </c>
      <c r="L6" s="19">
        <f>+Penelope!L6/Mean!L6</f>
        <v>0</v>
      </c>
      <c r="M6" s="2" t="s">
        <v>37</v>
      </c>
      <c r="Q6" s="4"/>
      <c r="R6" s="5"/>
      <c r="S6" s="2"/>
      <c r="T6" s="5"/>
      <c r="U6" s="2"/>
      <c r="W6" s="4"/>
      <c r="X6" s="5"/>
      <c r="Y6" s="2"/>
      <c r="Z6" s="5"/>
      <c r="AA6" s="2"/>
    </row>
    <row r="7" spans="1:27" s="3" customFormat="1" x14ac:dyDescent="0.25">
      <c r="C7" s="4"/>
      <c r="D7" s="5"/>
      <c r="F7" s="5"/>
      <c r="I7" s="4"/>
      <c r="J7" s="5"/>
      <c r="L7" s="5"/>
      <c r="Q7" s="2"/>
      <c r="R7" s="5"/>
      <c r="W7" s="2"/>
      <c r="X7" s="5"/>
    </row>
    <row r="8" spans="1:27" s="3" customFormat="1" x14ac:dyDescent="0.25">
      <c r="C8" s="4"/>
      <c r="D8" s="7" t="s">
        <v>3</v>
      </c>
      <c r="E8" s="7"/>
      <c r="F8" s="7" t="s">
        <v>4</v>
      </c>
      <c r="I8" s="4"/>
      <c r="J8" s="7" t="s">
        <v>3</v>
      </c>
      <c r="K8" s="7"/>
      <c r="L8" s="7" t="s">
        <v>4</v>
      </c>
      <c r="Q8" s="4" t="s">
        <v>15</v>
      </c>
      <c r="W8" s="4" t="s">
        <v>15</v>
      </c>
    </row>
    <row r="9" spans="1:27" s="3" customFormat="1" x14ac:dyDescent="0.25">
      <c r="C9" s="2"/>
      <c r="D9" s="7" t="s">
        <v>5</v>
      </c>
      <c r="E9" s="7"/>
      <c r="F9" s="7" t="s">
        <v>5</v>
      </c>
      <c r="G9" s="7"/>
      <c r="I9" s="2"/>
      <c r="J9" s="7" t="s">
        <v>5</v>
      </c>
      <c r="K9" s="7"/>
      <c r="L9" s="7" t="s">
        <v>5</v>
      </c>
      <c r="M9" s="7"/>
      <c r="Q9" s="2"/>
      <c r="R9" s="7" t="s">
        <v>3</v>
      </c>
      <c r="S9" s="7"/>
      <c r="T9" s="7" t="s">
        <v>4</v>
      </c>
      <c r="W9" s="2"/>
      <c r="X9" s="7" t="s">
        <v>3</v>
      </c>
      <c r="Y9" s="7"/>
      <c r="Z9" s="7" t="s">
        <v>4</v>
      </c>
    </row>
    <row r="10" spans="1:27" s="3" customFormat="1" x14ac:dyDescent="0.25">
      <c r="C10" s="2"/>
      <c r="D10" s="7" t="s">
        <v>7</v>
      </c>
      <c r="E10" s="7"/>
      <c r="F10" s="7" t="s">
        <v>7</v>
      </c>
      <c r="G10" s="7"/>
      <c r="I10" s="2"/>
      <c r="J10" s="7" t="s">
        <v>7</v>
      </c>
      <c r="K10" s="7"/>
      <c r="L10" s="7" t="s">
        <v>7</v>
      </c>
      <c r="M10" s="7"/>
      <c r="Q10" s="2"/>
      <c r="R10" s="7" t="s">
        <v>16</v>
      </c>
      <c r="S10" s="7"/>
      <c r="T10" s="7" t="s">
        <v>16</v>
      </c>
      <c r="U10" s="7"/>
      <c r="W10" s="2"/>
      <c r="X10" s="7" t="s">
        <v>16</v>
      </c>
      <c r="Y10" s="7"/>
      <c r="Z10" s="7" t="s">
        <v>16</v>
      </c>
      <c r="AA10" s="7"/>
    </row>
    <row r="11" spans="1:27" s="3" customFormat="1" x14ac:dyDescent="0.25">
      <c r="C11" s="4" t="s">
        <v>9</v>
      </c>
      <c r="D11" s="19">
        <f>+Penelope!D11/Mean!D11</f>
        <v>0.99865828105632293</v>
      </c>
      <c r="E11" s="9"/>
      <c r="F11" s="19">
        <f>+Penelope!F11/Mean!F11</f>
        <v>0.99726885031213519</v>
      </c>
      <c r="G11" s="9"/>
      <c r="I11" s="4" t="s">
        <v>9</v>
      </c>
      <c r="J11" s="19">
        <f>+Penelope!J11/Mean!J11</f>
        <v>0.99858330135619922</v>
      </c>
      <c r="K11" s="9"/>
      <c r="L11" s="19">
        <f>+Penelope!L11/Mean!L11</f>
        <v>0.99706063682422252</v>
      </c>
      <c r="M11" s="9"/>
      <c r="Q11" s="7" t="s">
        <v>17</v>
      </c>
      <c r="R11" s="7" t="s">
        <v>7</v>
      </c>
      <c r="S11" s="7"/>
      <c r="T11" s="7" t="s">
        <v>7</v>
      </c>
      <c r="U11" s="7"/>
      <c r="W11" s="7" t="s">
        <v>17</v>
      </c>
      <c r="X11" s="7" t="s">
        <v>7</v>
      </c>
      <c r="Y11" s="7"/>
      <c r="Z11" s="7" t="s">
        <v>7</v>
      </c>
      <c r="AA11" s="7"/>
    </row>
    <row r="12" spans="1:27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Q12" s="10">
        <v>5</v>
      </c>
      <c r="R12" s="19">
        <f>+Penelope!R12/Mean!R12</f>
        <v>0.99752678677232298</v>
      </c>
      <c r="S12" s="11"/>
      <c r="T12" s="19">
        <f>+Penelope!T12/Mean!T12</f>
        <v>0.99755425147794119</v>
      </c>
      <c r="U12" s="11"/>
      <c r="W12" s="10">
        <v>5</v>
      </c>
      <c r="X12" s="19">
        <f>+Penelope!X12/Mean!X12</f>
        <v>0.99475538082574044</v>
      </c>
      <c r="Y12" s="11"/>
      <c r="Z12" s="19">
        <f>+Penelope!Z12/Mean!Z12</f>
        <v>0.99456452304392284</v>
      </c>
      <c r="AA12" s="11"/>
    </row>
    <row r="13" spans="1:27" s="3" customFormat="1" x14ac:dyDescent="0.25">
      <c r="C13" s="4"/>
      <c r="D13" s="7" t="s">
        <v>3</v>
      </c>
      <c r="E13" s="7"/>
      <c r="F13" s="7" t="s">
        <v>4</v>
      </c>
      <c r="G13" s="7"/>
      <c r="H13" s="4"/>
      <c r="I13" s="4"/>
      <c r="J13" s="7" t="s">
        <v>3</v>
      </c>
      <c r="K13" s="7"/>
      <c r="L13" s="7" t="s">
        <v>4</v>
      </c>
      <c r="M13" s="7"/>
      <c r="Q13" s="2"/>
      <c r="W13" s="2"/>
    </row>
    <row r="14" spans="1:27" s="3" customFormat="1" x14ac:dyDescent="0.25">
      <c r="C14" s="4"/>
      <c r="D14" s="7" t="s">
        <v>10</v>
      </c>
      <c r="E14" s="7"/>
      <c r="F14" s="7" t="s">
        <v>10</v>
      </c>
      <c r="G14" s="7"/>
      <c r="H14" s="4"/>
      <c r="I14" s="4"/>
      <c r="J14" s="7" t="s">
        <v>10</v>
      </c>
      <c r="K14" s="7"/>
      <c r="L14" s="7" t="s">
        <v>10</v>
      </c>
      <c r="M14" s="7"/>
      <c r="Q14" s="2"/>
      <c r="R14" s="7" t="s">
        <v>3</v>
      </c>
      <c r="T14" s="7" t="s">
        <v>4</v>
      </c>
      <c r="W14" s="2"/>
      <c r="X14" s="7" t="s">
        <v>3</v>
      </c>
      <c r="Z14" s="7" t="s">
        <v>4</v>
      </c>
    </row>
    <row r="15" spans="1:27" s="3" customFormat="1" ht="15" customHeight="1" x14ac:dyDescent="0.25">
      <c r="C15" s="2"/>
      <c r="D15" s="7" t="s">
        <v>11</v>
      </c>
      <c r="E15" s="7"/>
      <c r="F15" s="7" t="s">
        <v>11</v>
      </c>
      <c r="G15" s="7"/>
      <c r="I15" s="2"/>
      <c r="J15" s="7" t="s">
        <v>11</v>
      </c>
      <c r="K15" s="7"/>
      <c r="L15" s="7" t="s">
        <v>11</v>
      </c>
      <c r="M15" s="7"/>
      <c r="Q15" s="2"/>
      <c r="R15" s="7" t="s">
        <v>18</v>
      </c>
      <c r="S15" s="7"/>
      <c r="T15" s="7" t="s">
        <v>18</v>
      </c>
      <c r="U15" s="7"/>
      <c r="W15" s="2"/>
      <c r="X15" s="7" t="s">
        <v>18</v>
      </c>
      <c r="Y15" s="7"/>
      <c r="Z15" s="7" t="s">
        <v>18</v>
      </c>
      <c r="AA15" s="7"/>
    </row>
    <row r="16" spans="1:27" s="3" customFormat="1" x14ac:dyDescent="0.25">
      <c r="C16" s="4" t="s">
        <v>9</v>
      </c>
      <c r="D16" s="19">
        <f>+Penelope!D16/Mean!D16</f>
        <v>0.99913154931602022</v>
      </c>
      <c r="E16" s="9"/>
      <c r="F16" s="19">
        <f>+Penelope!F16/Mean!F16</f>
        <v>0.99749907752859657</v>
      </c>
      <c r="G16" s="9"/>
      <c r="I16" s="4" t="s">
        <v>9</v>
      </c>
      <c r="J16" s="19">
        <f>+Penelope!J16/Mean!J16</f>
        <v>0.99676005515375976</v>
      </c>
      <c r="K16" s="9"/>
      <c r="L16" s="19">
        <f>+Penelope!L16/Mean!L16</f>
        <v>0.99863028513631258</v>
      </c>
      <c r="M16" s="9"/>
      <c r="Q16" s="7" t="s">
        <v>17</v>
      </c>
      <c r="R16" s="7" t="s">
        <v>7</v>
      </c>
      <c r="S16" s="7"/>
      <c r="T16" s="7" t="s">
        <v>7</v>
      </c>
      <c r="U16" s="7"/>
      <c r="W16" s="7" t="s">
        <v>17</v>
      </c>
      <c r="X16" s="7" t="s">
        <v>7</v>
      </c>
      <c r="Y16" s="7"/>
      <c r="Z16" s="7" t="s">
        <v>7</v>
      </c>
      <c r="AA16" s="7"/>
    </row>
    <row r="17" spans="1:27" s="3" customFormat="1" x14ac:dyDescent="0.25">
      <c r="C17" s="13" t="s">
        <v>12</v>
      </c>
      <c r="D17" s="19">
        <f>+Penelope!D17/Mean!D17</f>
        <v>0.99913154931602</v>
      </c>
      <c r="E17" s="6"/>
      <c r="F17" s="19">
        <f>+Penelope!F17/Mean!F17</f>
        <v>0.99720726121336234</v>
      </c>
      <c r="G17" s="6"/>
      <c r="I17" s="13" t="s">
        <v>12</v>
      </c>
      <c r="J17" s="19">
        <f>+Penelope!J17/Mean!J17</f>
        <v>0.9964920359095899</v>
      </c>
      <c r="K17" s="6"/>
      <c r="L17" s="19">
        <f>+Penelope!L17/Mean!L17</f>
        <v>0.99843781538158127</v>
      </c>
      <c r="M17" s="6"/>
      <c r="Q17" s="10">
        <v>1</v>
      </c>
      <c r="R17" s="19">
        <f>+Penelope!R17/Mean!R17</f>
        <v>1.0215254325781864</v>
      </c>
      <c r="S17" s="11"/>
      <c r="T17" s="19">
        <f>+Penelope!T17/Mean!T17</f>
        <v>0.98135400761707492</v>
      </c>
      <c r="U17" s="11"/>
      <c r="W17" s="10">
        <v>1</v>
      </c>
      <c r="X17" s="19">
        <f>+Penelope!X17/Mean!X17</f>
        <v>0.9947370462213726</v>
      </c>
      <c r="Y17" s="11"/>
      <c r="Z17" s="19">
        <f>+Penelope!Z17/Mean!Z17</f>
        <v>0.99037928927322738</v>
      </c>
      <c r="AA17" s="11"/>
    </row>
    <row r="18" spans="1:27" s="3" customFormat="1" x14ac:dyDescent="0.25">
      <c r="C18" s="2"/>
      <c r="D18" s="6"/>
      <c r="E18" s="6"/>
      <c r="F18" s="7"/>
      <c r="G18" s="6"/>
      <c r="I18" s="2"/>
      <c r="J18" s="6"/>
      <c r="K18" s="6"/>
      <c r="L18" s="7"/>
      <c r="M18" s="6"/>
      <c r="Q18" s="10">
        <v>2</v>
      </c>
      <c r="R18" s="19">
        <f>+Penelope!R18/Mean!R18</f>
        <v>1.008322473640564</v>
      </c>
      <c r="S18" s="11"/>
      <c r="T18" s="19">
        <f>+Penelope!T18/Mean!T18</f>
        <v>1.0131500155692352</v>
      </c>
      <c r="U18" s="11"/>
      <c r="W18" s="10">
        <v>2</v>
      </c>
      <c r="X18" s="19">
        <f>+Penelope!X18/Mean!X18</f>
        <v>1.0078588212687973</v>
      </c>
      <c r="Y18" s="11"/>
      <c r="Z18" s="19">
        <f>+Penelope!Z18/Mean!Z18</f>
        <v>1.0080865999253483</v>
      </c>
      <c r="AA18" s="11"/>
    </row>
    <row r="19" spans="1:27" s="3" customFormat="1" x14ac:dyDescent="0.25">
      <c r="C19" s="2"/>
      <c r="D19" s="7" t="s">
        <v>3</v>
      </c>
      <c r="E19" s="7"/>
      <c r="F19" s="7" t="s">
        <v>4</v>
      </c>
      <c r="G19" s="7"/>
      <c r="I19" s="2"/>
      <c r="J19" s="7" t="s">
        <v>3</v>
      </c>
      <c r="K19" s="7"/>
      <c r="L19" s="7" t="s">
        <v>4</v>
      </c>
      <c r="M19" s="7"/>
      <c r="Q19" s="10">
        <v>3</v>
      </c>
      <c r="R19" s="19">
        <f>+Penelope!R19/Mean!R19</f>
        <v>1.0077595078383799</v>
      </c>
      <c r="S19" s="11"/>
      <c r="T19" s="19">
        <f>+Penelope!T19/Mean!T19</f>
        <v>1.0139245409924693</v>
      </c>
      <c r="U19" s="11"/>
      <c r="W19" s="10">
        <v>3</v>
      </c>
      <c r="X19" s="19">
        <f>+Penelope!X19/Mean!X19</f>
        <v>1.0010442633139878</v>
      </c>
      <c r="Y19" s="11"/>
      <c r="Z19" s="19">
        <f>+Penelope!Z19/Mean!Z19</f>
        <v>1.0036926221473772</v>
      </c>
      <c r="AA19" s="11"/>
    </row>
    <row r="20" spans="1:27" s="3" customFormat="1" x14ac:dyDescent="0.25">
      <c r="C20" s="14"/>
      <c r="D20" s="7" t="s">
        <v>13</v>
      </c>
      <c r="E20" s="7"/>
      <c r="F20" s="7" t="s">
        <v>13</v>
      </c>
      <c r="G20" s="7"/>
      <c r="I20" s="2"/>
      <c r="J20" s="7" t="s">
        <v>13</v>
      </c>
      <c r="K20" s="7"/>
      <c r="L20" s="7" t="s">
        <v>13</v>
      </c>
      <c r="M20" s="7"/>
      <c r="Q20" s="10">
        <v>4</v>
      </c>
      <c r="R20" s="19">
        <f>+Penelope!R20/Mean!R20</f>
        <v>1.0160398241414403</v>
      </c>
      <c r="S20" s="11"/>
      <c r="T20" s="19">
        <f>+Penelope!T20/Mean!T20</f>
        <v>1.0155186692111045</v>
      </c>
      <c r="U20" s="11"/>
      <c r="W20" s="10">
        <v>4</v>
      </c>
      <c r="X20" s="19">
        <f>+Penelope!X20/Mean!X20</f>
        <v>1.010319682045965</v>
      </c>
      <c r="Y20" s="11"/>
      <c r="Z20" s="19">
        <f>+Penelope!Z20/Mean!Z20</f>
        <v>1.0121813513179061</v>
      </c>
      <c r="AA20" s="11"/>
    </row>
    <row r="21" spans="1:27" s="3" customFormat="1" x14ac:dyDescent="0.25">
      <c r="C21" s="7" t="s">
        <v>14</v>
      </c>
      <c r="D21" s="7" t="s">
        <v>7</v>
      </c>
      <c r="E21" s="7"/>
      <c r="F21" s="7" t="s">
        <v>7</v>
      </c>
      <c r="G21" s="7"/>
      <c r="I21" s="7" t="s">
        <v>14</v>
      </c>
      <c r="J21" s="7" t="s">
        <v>7</v>
      </c>
      <c r="K21" s="7"/>
      <c r="L21" s="7" t="s">
        <v>7</v>
      </c>
      <c r="M21" s="7"/>
      <c r="Q21" s="10">
        <v>5</v>
      </c>
      <c r="R21" s="19">
        <f>+Penelope!R21/Mean!R21</f>
        <v>1.019148563807424</v>
      </c>
      <c r="S21" s="11"/>
      <c r="T21" s="19">
        <f>+Penelope!T21/Mean!T21</f>
        <v>1.0197370477878491</v>
      </c>
      <c r="U21" s="11"/>
      <c r="W21" s="10">
        <v>5</v>
      </c>
      <c r="X21" s="19">
        <f>+Penelope!X21/Mean!X21</f>
        <v>1.0158328834852919</v>
      </c>
      <c r="Y21" s="11"/>
      <c r="Z21" s="19">
        <f>+Penelope!Z21/Mean!Z21</f>
        <v>1.0161008016555297</v>
      </c>
      <c r="AA21" s="11"/>
    </row>
    <row r="22" spans="1:27" s="3" customFormat="1" x14ac:dyDescent="0.25">
      <c r="A22" s="4"/>
      <c r="B22" s="15"/>
      <c r="C22" s="10">
        <v>1</v>
      </c>
      <c r="D22" s="19">
        <f>+Penelope!D22/Mean!D22</f>
        <v>0.98702446067849015</v>
      </c>
      <c r="E22" s="16"/>
      <c r="F22" s="19">
        <f>+Penelope!F22/Mean!F22</f>
        <v>0.98341113488182896</v>
      </c>
      <c r="G22" s="16"/>
      <c r="I22" s="10">
        <v>1</v>
      </c>
      <c r="J22" s="19">
        <f>+Penelope!J22/Mean!J22</f>
        <v>1.0002226972423416</v>
      </c>
      <c r="K22" s="16"/>
      <c r="L22" s="19">
        <f>+Penelope!L22/Mean!L22</f>
        <v>0.99823312653211549</v>
      </c>
      <c r="M22" s="16"/>
      <c r="Q22" s="10">
        <v>6</v>
      </c>
      <c r="R22" s="19">
        <f>+Penelope!R22/Mean!R22</f>
        <v>1.0144812651826587</v>
      </c>
      <c r="S22" s="11"/>
      <c r="T22" s="19">
        <f>+Penelope!T22/Mean!T22</f>
        <v>1.0131374360592198</v>
      </c>
      <c r="U22" s="11"/>
      <c r="W22" s="10">
        <v>6</v>
      </c>
      <c r="X22" s="19">
        <f>+Penelope!X22/Mean!X22</f>
        <v>1.0074964932676196</v>
      </c>
      <c r="Y22" s="11"/>
      <c r="Z22" s="19">
        <f>+Penelope!Z22/Mean!Z22</f>
        <v>1.0071479313951834</v>
      </c>
      <c r="AA22" s="11"/>
    </row>
    <row r="23" spans="1:27" s="3" customFormat="1" x14ac:dyDescent="0.25">
      <c r="A23" s="4"/>
      <c r="B23" s="15"/>
      <c r="C23" s="10">
        <v>2</v>
      </c>
      <c r="D23" s="19">
        <f>+Penelope!D23/Mean!D23</f>
        <v>1.0142964797459044</v>
      </c>
      <c r="E23" s="16"/>
      <c r="F23" s="19">
        <f>+Penelope!F23/Mean!F23</f>
        <v>0.9844748397366887</v>
      </c>
      <c r="G23" s="16"/>
      <c r="I23" s="10">
        <v>2</v>
      </c>
      <c r="J23" s="19">
        <f>+Penelope!J23/Mean!J23</f>
        <v>0.99860729250459235</v>
      </c>
      <c r="K23" s="16"/>
      <c r="L23" s="19">
        <f>+Penelope!L23/Mean!L23</f>
        <v>0.9986318899192721</v>
      </c>
      <c r="M23" s="16"/>
      <c r="Q23" s="10">
        <v>7</v>
      </c>
      <c r="R23" s="19">
        <f>+Penelope!R23/Mean!R23</f>
        <v>1.0019233213560217</v>
      </c>
      <c r="S23" s="11"/>
      <c r="T23" s="19">
        <f>+Penelope!T23/Mean!T23</f>
        <v>0.99752501415622374</v>
      </c>
      <c r="U23" s="11"/>
      <c r="W23" s="10">
        <v>7</v>
      </c>
      <c r="X23" s="19">
        <f>+Penelope!X23/Mean!X23</f>
        <v>0.99730396741039451</v>
      </c>
      <c r="Y23" s="11"/>
      <c r="Z23" s="19">
        <f>+Penelope!Z23/Mean!Z23</f>
        <v>1.0001155562450237</v>
      </c>
      <c r="AA23" s="11"/>
    </row>
    <row r="24" spans="1:27" s="3" customFormat="1" x14ac:dyDescent="0.25">
      <c r="A24" s="4"/>
      <c r="B24" s="15"/>
      <c r="C24" s="10">
        <v>3</v>
      </c>
      <c r="D24" s="19">
        <f>+Penelope!D24/Mean!D24</f>
        <v>0.96849853899595484</v>
      </c>
      <c r="E24" s="16"/>
      <c r="F24" s="19">
        <f>+Penelope!F24/Mean!F24</f>
        <v>0.98276091537689048</v>
      </c>
      <c r="G24" s="16"/>
      <c r="I24" s="10">
        <v>3</v>
      </c>
      <c r="J24" s="19">
        <f>+Penelope!J24/Mean!J24</f>
        <v>1.0014913500211879</v>
      </c>
      <c r="K24" s="16"/>
      <c r="L24" s="19">
        <f>+Penelope!L24/Mean!L24</f>
        <v>0.99917196903884231</v>
      </c>
      <c r="M24" s="16"/>
      <c r="Q24" s="10"/>
      <c r="W24" s="10"/>
    </row>
    <row r="25" spans="1:27" s="3" customFormat="1" x14ac:dyDescent="0.25">
      <c r="A25" s="17"/>
      <c r="C25" s="10">
        <v>4</v>
      </c>
      <c r="D25" s="19">
        <f>+Penelope!D25/Mean!D25</f>
        <v>0.95422230873148828</v>
      </c>
      <c r="E25" s="16"/>
      <c r="F25" s="19">
        <f>+Penelope!F25/Mean!F25</f>
        <v>0.98335259288900156</v>
      </c>
      <c r="G25" s="16"/>
      <c r="I25" s="10">
        <v>4</v>
      </c>
      <c r="J25" s="19">
        <f>+Penelope!J25/Mean!J25</f>
        <v>0.99902916355747717</v>
      </c>
      <c r="K25" s="16"/>
      <c r="L25" s="19">
        <f>+Penelope!L25/Mean!L25</f>
        <v>0.9972046105311887</v>
      </c>
      <c r="M25" s="16"/>
      <c r="Q25" s="2"/>
      <c r="R25" s="7" t="s">
        <v>3</v>
      </c>
      <c r="T25" s="7" t="s">
        <v>4</v>
      </c>
      <c r="W25" s="2"/>
      <c r="X25" s="7" t="s">
        <v>3</v>
      </c>
      <c r="Z25" s="7" t="s">
        <v>4</v>
      </c>
    </row>
    <row r="26" spans="1:27" s="3" customFormat="1" x14ac:dyDescent="0.25">
      <c r="A26" s="17"/>
      <c r="B26" s="15"/>
      <c r="C26" s="10">
        <v>5</v>
      </c>
      <c r="D26" s="19">
        <f>+Penelope!D26/Mean!D26</f>
        <v>0.99935373875427347</v>
      </c>
      <c r="E26" s="16"/>
      <c r="F26" s="19">
        <f>+Penelope!F26/Mean!F26</f>
        <v>0.98155868917739131</v>
      </c>
      <c r="G26" s="16"/>
      <c r="I26" s="10">
        <v>5</v>
      </c>
      <c r="J26" s="19">
        <f>+Penelope!J26/Mean!J26</f>
        <v>1.0007278405832409</v>
      </c>
      <c r="K26" s="16"/>
      <c r="L26" s="19">
        <f>+Penelope!L26/Mean!L26</f>
        <v>0.99867656500919411</v>
      </c>
      <c r="M26" s="16"/>
      <c r="Q26" s="2"/>
      <c r="R26" s="7" t="s">
        <v>19</v>
      </c>
      <c r="S26" s="7"/>
      <c r="T26" s="7" t="s">
        <v>19</v>
      </c>
      <c r="U26" s="7"/>
      <c r="W26" s="2"/>
      <c r="X26" s="7" t="s">
        <v>19</v>
      </c>
      <c r="Y26" s="7"/>
      <c r="Z26" s="7" t="s">
        <v>19</v>
      </c>
      <c r="AA26" s="7"/>
    </row>
    <row r="27" spans="1:27" s="3" customFormat="1" x14ac:dyDescent="0.25">
      <c r="C27" s="10">
        <v>6</v>
      </c>
      <c r="D27" s="19">
        <f>+Penelope!D27/Mean!D27</f>
        <v>0.91659706072559366</v>
      </c>
      <c r="E27" s="16"/>
      <c r="F27" s="19">
        <f>+Penelope!F27/Mean!F27</f>
        <v>0.98548091692813666</v>
      </c>
      <c r="G27" s="16"/>
      <c r="I27" s="10">
        <v>6</v>
      </c>
      <c r="J27" s="19">
        <f>+Penelope!J27/Mean!J27</f>
        <v>1.0001725662673089</v>
      </c>
      <c r="K27" s="16"/>
      <c r="L27" s="19">
        <f>+Penelope!L27/Mean!L27</f>
        <v>0.9972312479672607</v>
      </c>
      <c r="M27" s="16"/>
      <c r="Q27" s="7" t="s">
        <v>17</v>
      </c>
      <c r="R27" s="7" t="s">
        <v>7</v>
      </c>
      <c r="S27" s="7"/>
      <c r="T27" s="7" t="s">
        <v>7</v>
      </c>
      <c r="U27" s="7"/>
      <c r="W27" s="7" t="s">
        <v>17</v>
      </c>
      <c r="X27" s="7" t="s">
        <v>7</v>
      </c>
      <c r="Y27" s="7"/>
      <c r="Z27" s="7" t="s">
        <v>7</v>
      </c>
      <c r="AA27" s="7"/>
    </row>
    <row r="28" spans="1:27" s="3" customFormat="1" x14ac:dyDescent="0.25">
      <c r="B28" s="4"/>
      <c r="C28" s="10">
        <v>7</v>
      </c>
      <c r="D28" s="19">
        <f>+Penelope!D28/Mean!D28</f>
        <v>0.98598892420669493</v>
      </c>
      <c r="E28" s="16"/>
      <c r="F28" s="19">
        <f>+Penelope!F28/Mean!F28</f>
        <v>0.98042950067186219</v>
      </c>
      <c r="G28" s="16"/>
      <c r="I28" s="10">
        <v>7</v>
      </c>
      <c r="J28" s="19">
        <f>+Penelope!J28/Mean!J28</f>
        <v>0.99880796912110459</v>
      </c>
      <c r="K28" s="16"/>
      <c r="L28" s="19">
        <f>+Penelope!L28/Mean!L28</f>
        <v>0.9971492594704251</v>
      </c>
      <c r="M28" s="16"/>
      <c r="Q28" s="10">
        <v>1</v>
      </c>
      <c r="R28" s="19">
        <f>+Penelope!R28/Mean!R28</f>
        <v>1.0138220220531138</v>
      </c>
      <c r="S28" s="11"/>
      <c r="T28" s="19">
        <f>+Penelope!T28/Mean!T28</f>
        <v>0.99205387650753718</v>
      </c>
      <c r="U28" s="11"/>
      <c r="W28" s="10">
        <v>1</v>
      </c>
      <c r="X28" s="19">
        <f>+Penelope!X28/Mean!X28</f>
        <v>1.0025489826964269</v>
      </c>
      <c r="Y28" s="11"/>
      <c r="Z28" s="19">
        <f>+Penelope!Z28/Mean!Z28</f>
        <v>1.0016943497687441</v>
      </c>
      <c r="AA28" s="11"/>
    </row>
    <row r="29" spans="1:27" s="3" customFormat="1" x14ac:dyDescent="0.25">
      <c r="C29" s="2"/>
      <c r="I29" s="2"/>
      <c r="Q29" s="10">
        <v>2</v>
      </c>
      <c r="R29" s="19">
        <f>+Penelope!R29/Mean!R29</f>
        <v>1.0197218331317863</v>
      </c>
      <c r="S29" s="11"/>
      <c r="T29" s="19">
        <f>+Penelope!T29/Mean!T29</f>
        <v>1.0315380958863449</v>
      </c>
      <c r="U29" s="11"/>
      <c r="W29" s="10">
        <v>2</v>
      </c>
      <c r="X29" s="19">
        <f>+Penelope!X29/Mean!X29</f>
        <v>1.0151410747252019</v>
      </c>
      <c r="Y29" s="11"/>
      <c r="Z29" s="19">
        <f>+Penelope!Z29/Mean!Z29</f>
        <v>1.0179369627507162</v>
      </c>
      <c r="AA29" s="11"/>
    </row>
    <row r="30" spans="1:27" s="3" customFormat="1" x14ac:dyDescent="0.25">
      <c r="C30" s="4" t="s">
        <v>15</v>
      </c>
      <c r="I30" s="4" t="s">
        <v>15</v>
      </c>
      <c r="Q30" s="10">
        <v>3</v>
      </c>
      <c r="R30" s="19">
        <f>+Penelope!R30/Mean!R30</f>
        <v>1.0184458268064944</v>
      </c>
      <c r="S30" s="11"/>
      <c r="T30" s="19">
        <f>+Penelope!T30/Mean!T30</f>
        <v>1.0192339165402085</v>
      </c>
      <c r="U30" s="11"/>
      <c r="W30" s="10">
        <v>3</v>
      </c>
      <c r="X30" s="19">
        <f>+Penelope!X30/Mean!X30</f>
        <v>1.0083324516606842</v>
      </c>
      <c r="Y30" s="11"/>
      <c r="Z30" s="19">
        <f>+Penelope!Z30/Mean!Z30</f>
        <v>1.0135250085062948</v>
      </c>
      <c r="AA30" s="11"/>
    </row>
    <row r="31" spans="1:27" s="3" customFormat="1" x14ac:dyDescent="0.25">
      <c r="C31" s="2"/>
      <c r="D31" s="7" t="s">
        <v>3</v>
      </c>
      <c r="E31" s="7"/>
      <c r="F31" s="7" t="s">
        <v>4</v>
      </c>
      <c r="G31" s="7"/>
      <c r="I31" s="2"/>
      <c r="J31" s="7" t="s">
        <v>3</v>
      </c>
      <c r="K31" s="7"/>
      <c r="L31" s="7" t="s">
        <v>4</v>
      </c>
      <c r="M31" s="7"/>
      <c r="Q31" s="10">
        <v>4</v>
      </c>
      <c r="R31" s="19">
        <f>+Penelope!R31/Mean!R31</f>
        <v>1.0426742124940451</v>
      </c>
      <c r="S31" s="11"/>
      <c r="T31" s="19">
        <f>+Penelope!T31/Mean!T31</f>
        <v>1.0425731489606342</v>
      </c>
      <c r="U31" s="11"/>
      <c r="W31" s="10">
        <v>4</v>
      </c>
      <c r="X31" s="19">
        <f>+Penelope!X31/Mean!X31</f>
        <v>1.026385700263329</v>
      </c>
      <c r="Y31" s="11"/>
      <c r="Z31" s="19">
        <f>+Penelope!Z31/Mean!Z31</f>
        <v>1.0287240419927455</v>
      </c>
      <c r="AA31" s="11"/>
    </row>
    <row r="32" spans="1:27" s="3" customFormat="1" x14ac:dyDescent="0.25">
      <c r="C32" s="2"/>
      <c r="D32" s="7" t="s">
        <v>16</v>
      </c>
      <c r="E32" s="7"/>
      <c r="F32" s="7" t="s">
        <v>16</v>
      </c>
      <c r="G32" s="7"/>
      <c r="I32" s="2"/>
      <c r="J32" s="7" t="s">
        <v>16</v>
      </c>
      <c r="K32" s="7"/>
      <c r="L32" s="7" t="s">
        <v>16</v>
      </c>
      <c r="M32" s="7"/>
      <c r="Q32" s="10">
        <v>5</v>
      </c>
      <c r="R32" s="19">
        <f>+Penelope!R32/Mean!R32</f>
        <v>1.1457198613578774</v>
      </c>
      <c r="S32" s="11"/>
      <c r="T32" s="19">
        <f>+Penelope!T32/Mean!T32</f>
        <v>1.1507581364129218</v>
      </c>
      <c r="U32" s="11"/>
      <c r="W32" s="10">
        <v>5</v>
      </c>
      <c r="X32" s="19">
        <f>+Penelope!X32/Mean!X32</f>
        <v>1.1062047143327405</v>
      </c>
      <c r="Y32" s="11"/>
      <c r="Z32" s="19">
        <f>+Penelope!Z32/Mean!Z32</f>
        <v>1.1076879302066287</v>
      </c>
      <c r="AA32" s="11"/>
    </row>
    <row r="33" spans="3:27" s="3" customFormat="1" x14ac:dyDescent="0.25">
      <c r="C33" s="7" t="s">
        <v>17</v>
      </c>
      <c r="D33" s="7" t="s">
        <v>7</v>
      </c>
      <c r="E33" s="7"/>
      <c r="F33" s="7" t="s">
        <v>7</v>
      </c>
      <c r="G33" s="7"/>
      <c r="I33" s="7" t="s">
        <v>17</v>
      </c>
      <c r="J33" s="7" t="s">
        <v>7</v>
      </c>
      <c r="K33" s="7"/>
      <c r="L33" s="7" t="s">
        <v>7</v>
      </c>
      <c r="M33" s="7"/>
      <c r="Q33" s="10">
        <v>6</v>
      </c>
      <c r="R33" s="19">
        <f>+Penelope!R33/Mean!R33</f>
        <v>1.028947192609065</v>
      </c>
      <c r="S33" s="11"/>
      <c r="T33" s="19">
        <f>+Penelope!T33/Mean!T33</f>
        <v>1.0242999249703511</v>
      </c>
      <c r="U33" s="11"/>
      <c r="W33" s="10">
        <v>6</v>
      </c>
      <c r="X33" s="19">
        <f>+Penelope!X33/Mean!X33</f>
        <v>1.0142749535206923</v>
      </c>
      <c r="Y33" s="11"/>
      <c r="Z33" s="19">
        <f>+Penelope!Z33/Mean!Z33</f>
        <v>1.0150251905169128</v>
      </c>
      <c r="AA33" s="11"/>
    </row>
    <row r="34" spans="3:27" s="3" customFormat="1" x14ac:dyDescent="0.25">
      <c r="C34" s="10">
        <v>1</v>
      </c>
      <c r="D34" s="19">
        <f>+Penelope!D34/Mean!D34</f>
        <v>0.99885978016198818</v>
      </c>
      <c r="E34" s="16"/>
      <c r="F34" s="19">
        <f>+Penelope!F34/Mean!F34</f>
        <v>0.99629157960460035</v>
      </c>
      <c r="G34" s="16"/>
      <c r="I34" s="10">
        <v>1</v>
      </c>
      <c r="J34" s="19">
        <f>+Penelope!J34/Mean!J34</f>
        <v>0.99883428663307461</v>
      </c>
      <c r="K34" s="16"/>
      <c r="L34" s="19">
        <f>+Penelope!L34/Mean!L34</f>
        <v>0.99596557224543281</v>
      </c>
      <c r="M34" s="16"/>
      <c r="Q34" s="10">
        <v>7</v>
      </c>
      <c r="R34" s="19">
        <f>+Penelope!R34/Mean!R34</f>
        <v>1.0040229473152824</v>
      </c>
      <c r="S34" s="11"/>
      <c r="T34" s="19">
        <f>+Penelope!T34/Mean!T34</f>
        <v>0.99158197350327815</v>
      </c>
      <c r="U34" s="11"/>
      <c r="W34" s="10">
        <v>7</v>
      </c>
      <c r="X34" s="19">
        <f>+Penelope!X34/Mean!X34</f>
        <v>0.9951555998867343</v>
      </c>
      <c r="Y34" s="11"/>
      <c r="Z34" s="19">
        <f>+Penelope!Z34/Mean!Z34</f>
        <v>1.0073291762116672</v>
      </c>
      <c r="AA34" s="11"/>
    </row>
    <row r="35" spans="3:27" s="3" customFormat="1" x14ac:dyDescent="0.25">
      <c r="C35" s="10">
        <v>2</v>
      </c>
      <c r="D35" s="19">
        <f>+Penelope!D35/Mean!D35</f>
        <v>0.99662201985026422</v>
      </c>
      <c r="E35" s="16"/>
      <c r="F35" s="19">
        <f>+Penelope!F35/Mean!F35</f>
        <v>0.98431574333466743</v>
      </c>
      <c r="G35" s="16"/>
      <c r="I35" s="10">
        <v>2</v>
      </c>
      <c r="J35" s="19">
        <f>+Penelope!J35/Mean!J35</f>
        <v>0.99658739385480555</v>
      </c>
      <c r="K35" s="16"/>
      <c r="L35" s="19">
        <f>+Penelope!L35/Mean!L35</f>
        <v>0.98932711387925476</v>
      </c>
      <c r="M35" s="16"/>
      <c r="Q35" s="2"/>
      <c r="W35" s="2"/>
    </row>
    <row r="36" spans="3:27" s="3" customFormat="1" x14ac:dyDescent="0.25">
      <c r="C36" s="10">
        <v>3</v>
      </c>
      <c r="D36" s="19">
        <f>+Penelope!D36/Mean!D36</f>
        <v>0.99856382239441865</v>
      </c>
      <c r="E36" s="16"/>
      <c r="F36" s="19">
        <f>+Penelope!F36/Mean!F36</f>
        <v>0.98843879622275177</v>
      </c>
      <c r="G36" s="16"/>
      <c r="I36" s="10">
        <v>3</v>
      </c>
      <c r="J36" s="19">
        <f>+Penelope!J36/Mean!J36</f>
        <v>0.99332965457054434</v>
      </c>
      <c r="K36" s="16"/>
      <c r="L36" s="19">
        <f>+Penelope!L36/Mean!L36</f>
        <v>0.99025946972853174</v>
      </c>
      <c r="M36" s="16"/>
      <c r="Q36" s="2"/>
      <c r="R36" s="7" t="s">
        <v>3</v>
      </c>
      <c r="T36" s="7" t="s">
        <v>4</v>
      </c>
      <c r="W36" s="2"/>
      <c r="X36" s="7" t="s">
        <v>3</v>
      </c>
      <c r="Z36" s="7" t="s">
        <v>4</v>
      </c>
    </row>
    <row r="37" spans="3:27" s="3" customFormat="1" x14ac:dyDescent="0.25">
      <c r="C37" s="10">
        <v>4</v>
      </c>
      <c r="D37" s="19">
        <f>+Penelope!D37/Mean!D37</f>
        <v>0.9994817115904282</v>
      </c>
      <c r="E37" s="16"/>
      <c r="F37" s="19">
        <f>+Penelope!F37/Mean!F37</f>
        <v>0.99938651137856893</v>
      </c>
      <c r="G37" s="16"/>
      <c r="I37" s="10">
        <v>4</v>
      </c>
      <c r="J37" s="19">
        <f>+Penelope!J37/Mean!J37</f>
        <v>0.99859855165909095</v>
      </c>
      <c r="K37" s="16"/>
      <c r="L37" s="19">
        <f>+Penelope!L37/Mean!L37</f>
        <v>0.99139471586066585</v>
      </c>
      <c r="M37" s="16"/>
      <c r="Q37" s="2"/>
      <c r="R37" s="7" t="s">
        <v>20</v>
      </c>
      <c r="S37" s="7"/>
      <c r="T37" s="7" t="s">
        <v>20</v>
      </c>
      <c r="U37" s="7"/>
      <c r="W37" s="2"/>
      <c r="X37" s="7" t="s">
        <v>20</v>
      </c>
      <c r="Y37" s="7"/>
      <c r="Z37" s="7" t="s">
        <v>20</v>
      </c>
      <c r="AA37" s="7"/>
    </row>
    <row r="38" spans="3:27" s="3" customFormat="1" x14ac:dyDescent="0.25">
      <c r="C38" s="10">
        <v>5</v>
      </c>
      <c r="D38" s="19">
        <f>+Penelope!D38/Mean!D38</f>
        <v>0.99804516743779392</v>
      </c>
      <c r="E38" s="16"/>
      <c r="F38" s="19">
        <f>+Penelope!F38/Mean!F38</f>
        <v>0.99588074252006453</v>
      </c>
      <c r="G38" s="16"/>
      <c r="I38" s="10">
        <v>5</v>
      </c>
      <c r="J38" s="19">
        <f>+Penelope!J38/Mean!J38</f>
        <v>0.99330658421065554</v>
      </c>
      <c r="K38" s="16"/>
      <c r="L38" s="19">
        <f>+Penelope!L38/Mean!L38</f>
        <v>0.98944478335187025</v>
      </c>
      <c r="M38" s="16"/>
      <c r="Q38" s="7" t="s">
        <v>17</v>
      </c>
      <c r="R38" s="7" t="s">
        <v>7</v>
      </c>
      <c r="S38" s="7"/>
      <c r="T38" s="7" t="s">
        <v>7</v>
      </c>
      <c r="U38" s="7"/>
      <c r="W38" s="7" t="s">
        <v>17</v>
      </c>
      <c r="X38" s="7" t="s">
        <v>7</v>
      </c>
      <c r="Y38" s="7"/>
      <c r="Z38" s="7" t="s">
        <v>7</v>
      </c>
      <c r="AA38" s="7"/>
    </row>
    <row r="39" spans="3:27" s="3" customFormat="1" x14ac:dyDescent="0.25">
      <c r="C39" s="10">
        <v>6</v>
      </c>
      <c r="D39" s="19">
        <f>+Penelope!D39/Mean!D39</f>
        <v>0.99643910565005434</v>
      </c>
      <c r="E39" s="16"/>
      <c r="F39" s="19">
        <f>+Penelope!F39/Mean!F39</f>
        <v>1.000054641159364</v>
      </c>
      <c r="G39" s="16"/>
      <c r="I39" s="10">
        <v>6</v>
      </c>
      <c r="J39" s="19">
        <f>+Penelope!J39/Mean!J39</f>
        <v>0.99549144514380528</v>
      </c>
      <c r="K39" s="16"/>
      <c r="L39" s="19">
        <f>+Penelope!L39/Mean!L39</f>
        <v>0.99018022242946335</v>
      </c>
      <c r="M39" s="16"/>
      <c r="Q39" s="10">
        <v>1</v>
      </c>
      <c r="R39" s="19">
        <f>+Penelope!R39/Mean!R39</f>
        <v>1.0143628385983594</v>
      </c>
      <c r="S39" s="11"/>
      <c r="T39" s="19">
        <f>+Penelope!T39/Mean!T39</f>
        <v>0.98150805826363796</v>
      </c>
      <c r="U39" s="11"/>
      <c r="W39" s="10">
        <v>1</v>
      </c>
      <c r="X39" s="19">
        <f>+Penelope!X39/Mean!X39</f>
        <v>0.96770610955489478</v>
      </c>
      <c r="Y39" s="11"/>
      <c r="Z39" s="19">
        <f>+Penelope!Z39/Mean!Z39</f>
        <v>1.0031132251944095</v>
      </c>
      <c r="AA39" s="11"/>
    </row>
    <row r="40" spans="3:27" s="3" customFormat="1" x14ac:dyDescent="0.25">
      <c r="C40" s="10">
        <v>7</v>
      </c>
      <c r="D40" s="19">
        <f>+Penelope!D40/Mean!D40</f>
        <v>0.9987045739795789</v>
      </c>
      <c r="E40" s="16"/>
      <c r="F40" s="19">
        <f>+Penelope!F40/Mean!F40</f>
        <v>0.99561216425782106</v>
      </c>
      <c r="G40" s="16"/>
      <c r="I40" s="10">
        <v>7</v>
      </c>
      <c r="J40" s="19">
        <f>+Penelope!J40/Mean!J40</f>
        <v>0.99626755176554893</v>
      </c>
      <c r="K40" s="16"/>
      <c r="L40" s="19">
        <f>+Penelope!L40/Mean!L40</f>
        <v>0.9902965613439263</v>
      </c>
      <c r="M40" s="16"/>
      <c r="Q40" s="10">
        <v>2</v>
      </c>
      <c r="R40" s="19">
        <f>+Penelope!R40/Mean!R40</f>
        <v>0.99148539779947675</v>
      </c>
      <c r="S40" s="11"/>
      <c r="T40" s="19">
        <f>+Penelope!T40/Mean!T40</f>
        <v>0.99520277566338</v>
      </c>
      <c r="U40" s="11"/>
      <c r="W40" s="10">
        <v>2</v>
      </c>
      <c r="X40" s="19">
        <f>+Penelope!X40/Mean!X40</f>
        <v>0.99180362499471886</v>
      </c>
      <c r="Y40" s="11"/>
      <c r="Z40" s="19">
        <f>+Penelope!Z40/Mean!Z40</f>
        <v>0.99070441367857287</v>
      </c>
      <c r="AA40" s="11"/>
    </row>
    <row r="41" spans="3:27" s="3" customFormat="1" x14ac:dyDescent="0.25">
      <c r="C41" s="2"/>
      <c r="I41" s="2"/>
      <c r="Q41" s="10">
        <v>3</v>
      </c>
      <c r="R41" s="19">
        <f>+Penelope!R41/Mean!R41</f>
        <v>0.99202652257438595</v>
      </c>
      <c r="S41" s="11"/>
      <c r="T41" s="19">
        <f>+Penelope!T41/Mean!T41</f>
        <v>0.99286435058382594</v>
      </c>
      <c r="U41" s="11"/>
      <c r="W41" s="10">
        <v>3</v>
      </c>
      <c r="X41" s="19">
        <f>+Penelope!X41/Mean!X41</f>
        <v>0.98717811023945923</v>
      </c>
      <c r="Y41" s="11"/>
      <c r="Z41" s="19">
        <f>+Penelope!Z41/Mean!Z41</f>
        <v>0.9893628658890451</v>
      </c>
      <c r="AA41" s="11"/>
    </row>
    <row r="42" spans="3:27" s="3" customFormat="1" x14ac:dyDescent="0.25">
      <c r="C42" s="2"/>
      <c r="D42" s="7" t="s">
        <v>3</v>
      </c>
      <c r="E42" s="7"/>
      <c r="F42" s="7" t="s">
        <v>4</v>
      </c>
      <c r="G42" s="7"/>
      <c r="I42" s="2"/>
      <c r="J42" s="7" t="s">
        <v>3</v>
      </c>
      <c r="K42" s="7"/>
      <c r="L42" s="7" t="s">
        <v>4</v>
      </c>
      <c r="M42" s="7"/>
      <c r="Q42" s="10">
        <v>4</v>
      </c>
      <c r="R42" s="19">
        <f>+Penelope!R42/Mean!R42</f>
        <v>0.99656827394126291</v>
      </c>
      <c r="S42" s="11"/>
      <c r="T42" s="19">
        <f>+Penelope!T42/Mean!T42</f>
        <v>0.99455925137218459</v>
      </c>
      <c r="U42" s="11"/>
      <c r="W42" s="10">
        <v>4</v>
      </c>
      <c r="X42" s="19">
        <f>+Penelope!X42/Mean!X42</f>
        <v>0.99159706775003742</v>
      </c>
      <c r="Y42" s="11"/>
      <c r="Z42" s="19">
        <f>+Penelope!Z42/Mean!Z42</f>
        <v>0.99213621318404821</v>
      </c>
      <c r="AA42" s="11"/>
    </row>
    <row r="43" spans="3:27" s="3" customFormat="1" x14ac:dyDescent="0.25">
      <c r="C43" s="2"/>
      <c r="D43" s="7" t="s">
        <v>18</v>
      </c>
      <c r="E43" s="7"/>
      <c r="F43" s="7" t="s">
        <v>18</v>
      </c>
      <c r="G43" s="7"/>
      <c r="I43" s="2"/>
      <c r="J43" s="7" t="s">
        <v>18</v>
      </c>
      <c r="K43" s="7"/>
      <c r="L43" s="7" t="s">
        <v>18</v>
      </c>
      <c r="M43" s="7"/>
      <c r="Q43" s="10">
        <v>5</v>
      </c>
      <c r="R43" s="19">
        <f>+Penelope!R43/Mean!R43</f>
        <v>0.99597021961110876</v>
      </c>
      <c r="S43" s="11"/>
      <c r="T43" s="19">
        <f>+Penelope!T43/Mean!T43</f>
        <v>0.99709347430347184</v>
      </c>
      <c r="U43" s="11"/>
      <c r="W43" s="10">
        <v>5</v>
      </c>
      <c r="X43" s="19">
        <f>+Penelope!X43/Mean!X43</f>
        <v>0.9938873015369275</v>
      </c>
      <c r="Y43" s="11"/>
      <c r="Z43" s="19">
        <f>+Penelope!Z43/Mean!Z43</f>
        <v>0.99445150177879704</v>
      </c>
      <c r="AA43" s="11"/>
    </row>
    <row r="44" spans="3:27" s="3" customFormat="1" x14ac:dyDescent="0.25">
      <c r="C44" s="7" t="s">
        <v>17</v>
      </c>
      <c r="D44" s="7" t="s">
        <v>7</v>
      </c>
      <c r="E44" s="7"/>
      <c r="F44" s="7" t="s">
        <v>7</v>
      </c>
      <c r="G44" s="7"/>
      <c r="I44" s="7" t="s">
        <v>17</v>
      </c>
      <c r="J44" s="7" t="s">
        <v>7</v>
      </c>
      <c r="K44" s="7"/>
      <c r="L44" s="7" t="s">
        <v>7</v>
      </c>
      <c r="M44" s="7"/>
      <c r="Q44" s="10">
        <v>6</v>
      </c>
      <c r="R44" s="19">
        <f>+Penelope!R44/Mean!R44</f>
        <v>0.99630337870591501</v>
      </c>
      <c r="S44" s="11"/>
      <c r="T44" s="19">
        <f>+Penelope!T44/Mean!T44</f>
        <v>0.9948802239991591</v>
      </c>
      <c r="U44" s="11"/>
      <c r="W44" s="10">
        <v>6</v>
      </c>
      <c r="X44" s="19">
        <f>+Penelope!X44/Mean!X44</f>
        <v>0.98808874966266447</v>
      </c>
      <c r="Y44" s="11"/>
      <c r="Z44" s="19">
        <f>+Penelope!Z44/Mean!Z44</f>
        <v>0.989712863755707</v>
      </c>
      <c r="AA44" s="11"/>
    </row>
    <row r="45" spans="3:27" s="3" customFormat="1" x14ac:dyDescent="0.25">
      <c r="C45" s="10">
        <v>1</v>
      </c>
      <c r="D45" s="19">
        <f>+Penelope!D45/Mean!D45</f>
        <v>1.0027245041172184</v>
      </c>
      <c r="E45" s="16"/>
      <c r="F45" s="19">
        <f>+Penelope!F45/Mean!F45</f>
        <v>1.0006485996335095</v>
      </c>
      <c r="G45" s="16"/>
      <c r="I45" s="10">
        <v>1</v>
      </c>
      <c r="J45" s="19">
        <f>+Penelope!J45/Mean!J45</f>
        <v>0.99994577139448493</v>
      </c>
      <c r="K45" s="16"/>
      <c r="L45" s="19">
        <f>+Penelope!L45/Mean!L45</f>
        <v>0.99482861616879281</v>
      </c>
      <c r="M45" s="16"/>
      <c r="Q45" s="10">
        <v>7</v>
      </c>
      <c r="R45" s="19">
        <f>+Penelope!R45/Mean!R45</f>
        <v>0.99112809791391943</v>
      </c>
      <c r="S45" s="11"/>
      <c r="T45" s="19">
        <f>+Penelope!T45/Mean!T45</f>
        <v>1.0019282605825852</v>
      </c>
      <c r="U45" s="11"/>
      <c r="W45" s="10">
        <v>7</v>
      </c>
      <c r="X45" s="19">
        <f>+Penelope!X45/Mean!X45</f>
        <v>0.98163317172349063</v>
      </c>
      <c r="Y45" s="11"/>
      <c r="Z45" s="19">
        <f>+Penelope!Z45/Mean!Z45</f>
        <v>0.98172398137679939</v>
      </c>
      <c r="AA45" s="11"/>
    </row>
    <row r="46" spans="3:27" s="3" customFormat="1" x14ac:dyDescent="0.25">
      <c r="C46" s="10">
        <v>2</v>
      </c>
      <c r="D46" s="19">
        <f>+Penelope!D46/Mean!D46</f>
        <v>0.98734655157270457</v>
      </c>
      <c r="E46" s="16"/>
      <c r="F46" s="19">
        <f>+Penelope!F46/Mean!F46</f>
        <v>0.99295931627505329</v>
      </c>
      <c r="G46" s="16"/>
      <c r="I46" s="10">
        <v>2</v>
      </c>
      <c r="J46" s="19">
        <f>+Penelope!J46/Mean!J46</f>
        <v>0.99458112987710867</v>
      </c>
      <c r="K46" s="16"/>
      <c r="L46" s="19">
        <f>+Penelope!L46/Mean!L46</f>
        <v>0.9874807889990892</v>
      </c>
      <c r="M46" s="16"/>
      <c r="Q46" s="2"/>
      <c r="W46" s="2"/>
    </row>
    <row r="47" spans="3:27" s="3" customFormat="1" x14ac:dyDescent="0.25">
      <c r="C47" s="10">
        <v>3</v>
      </c>
      <c r="D47" s="19">
        <f>+Penelope!D47/Mean!D47</f>
        <v>0.99831757054447234</v>
      </c>
      <c r="E47" s="16"/>
      <c r="F47" s="19">
        <f>+Penelope!F47/Mean!F47</f>
        <v>0.99268462798656953</v>
      </c>
      <c r="G47" s="16"/>
      <c r="I47" s="10">
        <v>3</v>
      </c>
      <c r="J47" s="19">
        <f>+Penelope!J47/Mean!J47</f>
        <v>1.0007138295074578</v>
      </c>
      <c r="K47" s="16"/>
      <c r="L47" s="19">
        <f>+Penelope!L47/Mean!L47</f>
        <v>0.99865403070281678</v>
      </c>
      <c r="M47" s="16"/>
      <c r="Q47" s="2"/>
      <c r="R47" s="7" t="s">
        <v>3</v>
      </c>
      <c r="T47" s="7" t="s">
        <v>4</v>
      </c>
      <c r="W47" s="2"/>
      <c r="X47" s="7" t="s">
        <v>3</v>
      </c>
      <c r="Z47" s="7" t="s">
        <v>4</v>
      </c>
    </row>
    <row r="48" spans="3:27" s="3" customFormat="1" x14ac:dyDescent="0.25">
      <c r="C48" s="10">
        <v>4</v>
      </c>
      <c r="D48" s="19">
        <f>+Penelope!D48/Mean!D48</f>
        <v>0.98619169337715196</v>
      </c>
      <c r="E48" s="16"/>
      <c r="F48" s="19">
        <f>+Penelope!F48/Mean!F48</f>
        <v>0.99396105635372056</v>
      </c>
      <c r="G48" s="16"/>
      <c r="I48" s="10">
        <v>4</v>
      </c>
      <c r="J48" s="19">
        <f>+Penelope!J48/Mean!J48</f>
        <v>0.9927328979691189</v>
      </c>
      <c r="K48" s="16"/>
      <c r="L48" s="19">
        <f>+Penelope!L48/Mean!L48</f>
        <v>0.98745825097130413</v>
      </c>
      <c r="M48" s="16"/>
      <c r="Q48" s="2"/>
      <c r="R48" s="7" t="s">
        <v>21</v>
      </c>
      <c r="S48" s="7"/>
      <c r="T48" s="7" t="s">
        <v>21</v>
      </c>
      <c r="U48" s="7"/>
      <c r="W48" s="2"/>
      <c r="X48" s="7" t="s">
        <v>21</v>
      </c>
      <c r="Y48" s="7"/>
      <c r="Z48" s="7" t="s">
        <v>21</v>
      </c>
      <c r="AA48" s="7"/>
    </row>
    <row r="49" spans="3:27" s="3" customFormat="1" x14ac:dyDescent="0.25">
      <c r="C49" s="10">
        <v>5</v>
      </c>
      <c r="D49" s="19">
        <f>+Penelope!D49/Mean!D49</f>
        <v>1.0052058137986237</v>
      </c>
      <c r="E49" s="16"/>
      <c r="F49" s="19">
        <f>+Penelope!F49/Mean!F49</f>
        <v>0.99755931433760936</v>
      </c>
      <c r="G49" s="16"/>
      <c r="I49" s="10">
        <v>5</v>
      </c>
      <c r="J49" s="19">
        <f>+Penelope!J49/Mean!J49</f>
        <v>1.0013827528612298</v>
      </c>
      <c r="K49" s="16"/>
      <c r="L49" s="19">
        <f>+Penelope!L49/Mean!L49</f>
        <v>0.99996502113530628</v>
      </c>
      <c r="M49" s="16"/>
      <c r="Q49" s="7" t="s">
        <v>17</v>
      </c>
      <c r="R49" s="7" t="s">
        <v>7</v>
      </c>
      <c r="S49" s="7"/>
      <c r="T49" s="7" t="s">
        <v>7</v>
      </c>
      <c r="U49" s="7"/>
      <c r="W49" s="7" t="s">
        <v>17</v>
      </c>
      <c r="X49" s="7" t="s">
        <v>7</v>
      </c>
      <c r="Y49" s="7"/>
      <c r="Z49" s="7" t="s">
        <v>7</v>
      </c>
      <c r="AA49" s="7"/>
    </row>
    <row r="50" spans="3:27" s="3" customFormat="1" x14ac:dyDescent="0.25">
      <c r="C50" s="10">
        <v>6</v>
      </c>
      <c r="D50" s="19">
        <f>+Penelope!D50/Mean!D50</f>
        <v>0.99306554703394201</v>
      </c>
      <c r="E50" s="16"/>
      <c r="F50" s="19">
        <f>+Penelope!F50/Mean!F50</f>
        <v>0.97995145194641742</v>
      </c>
      <c r="G50" s="16"/>
      <c r="I50" s="10">
        <v>6</v>
      </c>
      <c r="J50" s="19">
        <f>+Penelope!J50/Mean!J50</f>
        <v>1.0022010199369169</v>
      </c>
      <c r="K50" s="16"/>
      <c r="L50" s="19">
        <f>+Penelope!L50/Mean!L50</f>
        <v>0.99199082599611044</v>
      </c>
      <c r="M50" s="16"/>
      <c r="Q50" s="10">
        <v>1</v>
      </c>
      <c r="R50" s="19">
        <f>+Penelope!R50/Mean!R50</f>
        <v>1.0395309669180326</v>
      </c>
      <c r="S50" s="11"/>
      <c r="T50" s="19">
        <f>+Penelope!T50/Mean!T50</f>
        <v>1.0002141738959556</v>
      </c>
      <c r="U50" s="11"/>
      <c r="W50" s="10">
        <v>1</v>
      </c>
      <c r="X50" s="19">
        <f>+Penelope!X50/Mean!X50</f>
        <v>1.0082438622946766</v>
      </c>
      <c r="Y50" s="11"/>
      <c r="Z50" s="19">
        <f>+Penelope!Z50/Mean!Z50</f>
        <v>0.99686543878501843</v>
      </c>
      <c r="AA50" s="11"/>
    </row>
    <row r="51" spans="3:27" s="3" customFormat="1" x14ac:dyDescent="0.25">
      <c r="C51" s="10">
        <v>7</v>
      </c>
      <c r="D51" s="19">
        <f>+Penelope!D51/Mean!D51</f>
        <v>1.0041009171727415</v>
      </c>
      <c r="E51" s="16"/>
      <c r="F51" s="19">
        <f>+Penelope!F51/Mean!F51</f>
        <v>0.98448445611003388</v>
      </c>
      <c r="G51" s="16"/>
      <c r="I51" s="10">
        <v>7</v>
      </c>
      <c r="J51" s="19">
        <f>+Penelope!J51/Mean!J51</f>
        <v>0.9965491458174075</v>
      </c>
      <c r="K51" s="16"/>
      <c r="L51" s="19">
        <f>+Penelope!L51/Mean!L51</f>
        <v>0.99347498025282543</v>
      </c>
      <c r="M51" s="16"/>
      <c r="Q51" s="10">
        <v>2</v>
      </c>
      <c r="R51" s="19">
        <f>+Penelope!R51/Mean!R51</f>
        <v>1.0278911792263419</v>
      </c>
      <c r="S51" s="11"/>
      <c r="T51" s="19">
        <f>+Penelope!T51/Mean!T51</f>
        <v>1.0261201697687734</v>
      </c>
      <c r="U51" s="11"/>
      <c r="W51" s="10">
        <v>2</v>
      </c>
      <c r="X51" s="19">
        <f>+Penelope!X51/Mean!X51</f>
        <v>1.0174628798713456</v>
      </c>
      <c r="Y51" s="11"/>
      <c r="Z51" s="19">
        <f>+Penelope!Z51/Mean!Z51</f>
        <v>1.0179445350734093</v>
      </c>
      <c r="AA51" s="11"/>
    </row>
    <row r="52" spans="3:27" s="3" customFormat="1" x14ac:dyDescent="0.25">
      <c r="C52" s="10"/>
      <c r="I52" s="10"/>
      <c r="Q52" s="10">
        <v>3</v>
      </c>
      <c r="R52" s="19">
        <f>+Penelope!R52/Mean!R52</f>
        <v>1.0113230595752678</v>
      </c>
      <c r="S52" s="11"/>
      <c r="T52" s="19">
        <f>+Penelope!T52/Mean!T52</f>
        <v>1.028669774795079</v>
      </c>
      <c r="U52" s="11"/>
      <c r="W52" s="10">
        <v>3</v>
      </c>
      <c r="X52" s="19">
        <f>+Penelope!X52/Mean!X52</f>
        <v>1.0078338056788407</v>
      </c>
      <c r="Y52" s="11"/>
      <c r="Z52" s="19">
        <f>+Penelope!Z52/Mean!Z52</f>
        <v>1.0099258809761171</v>
      </c>
      <c r="AA52" s="11"/>
    </row>
    <row r="53" spans="3:27" s="3" customFormat="1" x14ac:dyDescent="0.25">
      <c r="C53" s="2"/>
      <c r="D53" s="7" t="s">
        <v>3</v>
      </c>
      <c r="E53" s="7"/>
      <c r="F53" s="7" t="s">
        <v>4</v>
      </c>
      <c r="G53" s="7"/>
      <c r="I53" s="2"/>
      <c r="J53" s="7" t="s">
        <v>3</v>
      </c>
      <c r="K53" s="7"/>
      <c r="L53" s="7" t="s">
        <v>4</v>
      </c>
      <c r="M53" s="7"/>
      <c r="Q53" s="10">
        <v>4</v>
      </c>
      <c r="R53" s="19">
        <f>+Penelope!R53/Mean!R53</f>
        <v>1.0270701389917816</v>
      </c>
      <c r="S53" s="11"/>
      <c r="T53" s="19">
        <f>+Penelope!T53/Mean!T53</f>
        <v>1.0271222572610441</v>
      </c>
      <c r="U53" s="11"/>
      <c r="W53" s="10">
        <v>4</v>
      </c>
      <c r="X53" s="19">
        <f>+Penelope!X53/Mean!X53</f>
        <v>1.0176052607711135</v>
      </c>
      <c r="Y53" s="11"/>
      <c r="Z53" s="19">
        <f>+Penelope!Z53/Mean!Z53</f>
        <v>1.0205764385753353</v>
      </c>
      <c r="AA53" s="11"/>
    </row>
    <row r="54" spans="3:27" s="3" customFormat="1" x14ac:dyDescent="0.25">
      <c r="C54" s="2"/>
      <c r="D54" s="7" t="s">
        <v>19</v>
      </c>
      <c r="E54" s="7"/>
      <c r="F54" s="7" t="s">
        <v>19</v>
      </c>
      <c r="G54" s="7"/>
      <c r="I54" s="2"/>
      <c r="J54" s="7" t="s">
        <v>19</v>
      </c>
      <c r="K54" s="7"/>
      <c r="L54" s="7" t="s">
        <v>19</v>
      </c>
      <c r="M54" s="7"/>
      <c r="Q54" s="10">
        <v>5</v>
      </c>
      <c r="R54" s="19">
        <f>+Penelope!R54/Mean!R54</f>
        <v>1.0281583315635958</v>
      </c>
      <c r="S54" s="11"/>
      <c r="T54" s="19">
        <f>+Penelope!T54/Mean!T54</f>
        <v>1.0259087222286922</v>
      </c>
      <c r="U54" s="11"/>
      <c r="W54" s="10">
        <v>5</v>
      </c>
      <c r="X54" s="19">
        <f>+Penelope!X54/Mean!X54</f>
        <v>1.0216664675746765</v>
      </c>
      <c r="Y54" s="11"/>
      <c r="Z54" s="19">
        <f>+Penelope!Z54/Mean!Z54</f>
        <v>1.0206623205595535</v>
      </c>
      <c r="AA54" s="11"/>
    </row>
    <row r="55" spans="3:27" s="3" customFormat="1" x14ac:dyDescent="0.25">
      <c r="C55" s="7" t="s">
        <v>17</v>
      </c>
      <c r="D55" s="7" t="s">
        <v>7</v>
      </c>
      <c r="E55" s="7"/>
      <c r="F55" s="7" t="s">
        <v>7</v>
      </c>
      <c r="G55" s="7"/>
      <c r="I55" s="7" t="s">
        <v>17</v>
      </c>
      <c r="J55" s="7" t="s">
        <v>7</v>
      </c>
      <c r="K55" s="7"/>
      <c r="L55" s="7" t="s">
        <v>7</v>
      </c>
      <c r="M55" s="7"/>
      <c r="Q55" s="10">
        <v>6</v>
      </c>
      <c r="R55" s="19">
        <f>+Penelope!R55/Mean!R55</f>
        <v>1.0273812244624929</v>
      </c>
      <c r="S55" s="11"/>
      <c r="T55" s="19">
        <f>+Penelope!T55/Mean!T55</f>
        <v>1.0266248361722936</v>
      </c>
      <c r="U55" s="11"/>
      <c r="W55" s="10">
        <v>6</v>
      </c>
      <c r="X55" s="19">
        <f>+Penelope!X55/Mean!X55</f>
        <v>1.0182911858580899</v>
      </c>
      <c r="Y55" s="11"/>
      <c r="Z55" s="19">
        <f>+Penelope!Z55/Mean!Z55</f>
        <v>1.0168708562317694</v>
      </c>
      <c r="AA55" s="11"/>
    </row>
    <row r="56" spans="3:27" s="3" customFormat="1" x14ac:dyDescent="0.25">
      <c r="C56" s="10">
        <v>1</v>
      </c>
      <c r="D56" s="19">
        <f>+Penelope!D56/Mean!D56</f>
        <v>1.0404467205371288</v>
      </c>
      <c r="E56" s="16"/>
      <c r="F56" s="19">
        <f>+Penelope!F56/Mean!F56</f>
        <v>1.0243781778205305</v>
      </c>
      <c r="G56" s="16"/>
      <c r="I56" s="10">
        <v>1</v>
      </c>
      <c r="J56" s="19">
        <f>+Penelope!J56/Mean!J56</f>
        <v>1.0340010254944649</v>
      </c>
      <c r="K56" s="16"/>
      <c r="L56" s="19">
        <f>+Penelope!L56/Mean!L56</f>
        <v>1.0222093631298559</v>
      </c>
      <c r="M56" s="16"/>
      <c r="Q56" s="10">
        <v>7</v>
      </c>
      <c r="R56" s="19">
        <f>+Penelope!R56/Mean!R56</f>
        <v>1.0177678825240644</v>
      </c>
      <c r="S56" s="11"/>
      <c r="T56" s="19">
        <f>+Penelope!T56/Mean!T56</f>
        <v>1.0162980301189484</v>
      </c>
      <c r="U56" s="11"/>
      <c r="W56" s="10">
        <v>7</v>
      </c>
      <c r="X56" s="19">
        <f>+Penelope!X56/Mean!X56</f>
        <v>1.012657927474234</v>
      </c>
      <c r="Y56" s="11"/>
      <c r="Z56" s="19">
        <f>+Penelope!Z56/Mean!Z56</f>
        <v>1.008950117225079</v>
      </c>
      <c r="AA56" s="11"/>
    </row>
    <row r="57" spans="3:27" s="3" customFormat="1" x14ac:dyDescent="0.25">
      <c r="C57" s="10">
        <v>2</v>
      </c>
      <c r="D57" s="19">
        <f>+Penelope!D57/Mean!D57</f>
        <v>1.0069745156016994</v>
      </c>
      <c r="E57" s="16"/>
      <c r="F57" s="19">
        <f>+Penelope!F57/Mean!F57</f>
        <v>1.0062988645467856</v>
      </c>
      <c r="G57" s="16"/>
      <c r="I57" s="10">
        <v>2</v>
      </c>
      <c r="J57" s="19">
        <f>+Penelope!J57/Mean!J57</f>
        <v>1.0138687171154035</v>
      </c>
      <c r="K57" s="16"/>
      <c r="L57" s="19">
        <f>+Penelope!L57/Mean!L57</f>
        <v>1.0081498512183638</v>
      </c>
      <c r="M57" s="16"/>
      <c r="Q57" s="2"/>
      <c r="W57" s="2"/>
    </row>
    <row r="58" spans="3:27" s="3" customFormat="1" x14ac:dyDescent="0.25">
      <c r="C58" s="10">
        <v>3</v>
      </c>
      <c r="D58" s="19">
        <f>+Penelope!D58/Mean!D58</f>
        <v>1.0053318923145873</v>
      </c>
      <c r="E58" s="16"/>
      <c r="F58" s="19">
        <f>+Penelope!F58/Mean!F58</f>
        <v>1.0046560166974392</v>
      </c>
      <c r="G58" s="16"/>
      <c r="I58" s="10">
        <v>3</v>
      </c>
      <c r="J58" s="19">
        <f>+Penelope!J58/Mean!J58</f>
        <v>1.018205269745148</v>
      </c>
      <c r="K58" s="16"/>
      <c r="L58" s="19">
        <f>+Penelope!L58/Mean!L58</f>
        <v>1.0152999673029439</v>
      </c>
      <c r="M58" s="16"/>
      <c r="Q58" s="2"/>
      <c r="W58" s="2"/>
    </row>
    <row r="59" spans="3:27" s="3" customFormat="1" x14ac:dyDescent="0.25">
      <c r="C59" s="10">
        <v>4</v>
      </c>
      <c r="D59" s="19">
        <f>+Penelope!D59/Mean!D59</f>
        <v>1.0087724187130069</v>
      </c>
      <c r="E59" s="16"/>
      <c r="F59" s="19">
        <f>+Penelope!F59/Mean!F59</f>
        <v>1.0056499423069272</v>
      </c>
      <c r="G59" s="16"/>
      <c r="I59" s="10">
        <v>4</v>
      </c>
      <c r="J59" s="19">
        <f>+Penelope!J59/Mean!J59</f>
        <v>1.0182389150624034</v>
      </c>
      <c r="K59" s="16"/>
      <c r="L59" s="19">
        <f>+Penelope!L59/Mean!L59</f>
        <v>1.0069738110558597</v>
      </c>
      <c r="M59" s="16"/>
      <c r="Q59" s="2"/>
      <c r="W59" s="2"/>
    </row>
    <row r="60" spans="3:27" s="3" customFormat="1" x14ac:dyDescent="0.25">
      <c r="C60" s="10">
        <v>5</v>
      </c>
      <c r="D60" s="19">
        <f>+Penelope!D60/Mean!D60</f>
        <v>1.0234687941952434</v>
      </c>
      <c r="E60" s="16"/>
      <c r="F60" s="19">
        <f>+Penelope!F60/Mean!F60</f>
        <v>1.0128201908032084</v>
      </c>
      <c r="G60" s="16"/>
      <c r="I60" s="10">
        <v>5</v>
      </c>
      <c r="J60" s="19">
        <f>+Penelope!J60/Mean!J60</f>
        <v>1.0142515607444265</v>
      </c>
      <c r="K60" s="16"/>
      <c r="L60" s="19">
        <f>+Penelope!L60/Mean!L60</f>
        <v>1.0166402661594944</v>
      </c>
      <c r="M60" s="16"/>
      <c r="Q60" s="2"/>
      <c r="W60" s="2"/>
    </row>
    <row r="61" spans="3:27" s="3" customFormat="1" x14ac:dyDescent="0.25">
      <c r="C61" s="10">
        <v>6</v>
      </c>
      <c r="D61" s="19">
        <f>+Penelope!D61/Mean!D61</f>
        <v>1.002827335760023</v>
      </c>
      <c r="E61" s="16"/>
      <c r="F61" s="19">
        <f>+Penelope!F61/Mean!F61</f>
        <v>1.0054092771457768</v>
      </c>
      <c r="G61" s="16"/>
      <c r="I61" s="10">
        <v>6</v>
      </c>
      <c r="J61" s="19">
        <f>+Penelope!J61/Mean!J61</f>
        <v>1.0127284304103434</v>
      </c>
      <c r="K61" s="16"/>
      <c r="L61" s="19">
        <f>+Penelope!L61/Mean!L61</f>
        <v>0.99962404334806487</v>
      </c>
      <c r="M61" s="16"/>
      <c r="Q61" s="2"/>
      <c r="W61" s="2"/>
    </row>
    <row r="62" spans="3:27" s="3" customFormat="1" x14ac:dyDescent="0.25">
      <c r="C62" s="10">
        <v>7</v>
      </c>
      <c r="D62" s="19">
        <f>+Penelope!D62/Mean!D62</f>
        <v>1.0308721022560252</v>
      </c>
      <c r="E62" s="16"/>
      <c r="F62" s="19">
        <f>+Penelope!F62/Mean!F62</f>
        <v>0.99249273545357009</v>
      </c>
      <c r="G62" s="16"/>
      <c r="I62" s="10">
        <v>7</v>
      </c>
      <c r="J62" s="19">
        <f>+Penelope!J62/Mean!J62</f>
        <v>1.0212047288421844</v>
      </c>
      <c r="K62" s="16"/>
      <c r="L62" s="19">
        <f>+Penelope!L62/Mean!L62</f>
        <v>1.0142702240654704</v>
      </c>
      <c r="M62" s="16"/>
      <c r="Q62" s="2"/>
      <c r="W62" s="2"/>
    </row>
    <row r="63" spans="3:27" s="3" customFormat="1" x14ac:dyDescent="0.25">
      <c r="C63" s="2"/>
      <c r="I63" s="2"/>
      <c r="Q63" s="2"/>
      <c r="W63" s="2"/>
    </row>
    <row r="64" spans="3:27" s="3" customFormat="1" x14ac:dyDescent="0.25">
      <c r="C64" s="2"/>
      <c r="D64" s="7" t="s">
        <v>3</v>
      </c>
      <c r="E64" s="7"/>
      <c r="F64" s="7" t="s">
        <v>4</v>
      </c>
      <c r="G64" s="7"/>
      <c r="I64" s="2"/>
      <c r="J64" s="7" t="s">
        <v>3</v>
      </c>
      <c r="K64" s="7"/>
      <c r="L64" s="7" t="s">
        <v>4</v>
      </c>
      <c r="M64" s="7"/>
      <c r="Q64" s="2"/>
      <c r="W64" s="2"/>
    </row>
    <row r="65" spans="3:23" s="3" customFormat="1" x14ac:dyDescent="0.25">
      <c r="C65" s="2"/>
      <c r="D65" s="7" t="s">
        <v>20</v>
      </c>
      <c r="E65" s="7"/>
      <c r="F65" s="7" t="s">
        <v>20</v>
      </c>
      <c r="G65" s="7"/>
      <c r="I65" s="2"/>
      <c r="J65" s="7" t="s">
        <v>20</v>
      </c>
      <c r="K65" s="7"/>
      <c r="L65" s="7" t="s">
        <v>20</v>
      </c>
      <c r="M65" s="7"/>
      <c r="Q65" s="2"/>
      <c r="W65" s="2"/>
    </row>
    <row r="66" spans="3:23" s="3" customFormat="1" x14ac:dyDescent="0.25">
      <c r="C66" s="7" t="s">
        <v>17</v>
      </c>
      <c r="D66" s="7" t="s">
        <v>7</v>
      </c>
      <c r="E66" s="7"/>
      <c r="F66" s="7" t="s">
        <v>7</v>
      </c>
      <c r="G66" s="7"/>
      <c r="I66" s="7" t="s">
        <v>17</v>
      </c>
      <c r="J66" s="7" t="s">
        <v>7</v>
      </c>
      <c r="K66" s="7"/>
      <c r="L66" s="7" t="s">
        <v>7</v>
      </c>
      <c r="M66" s="7"/>
      <c r="Q66" s="2"/>
      <c r="W66" s="2"/>
    </row>
    <row r="67" spans="3:23" s="3" customFormat="1" x14ac:dyDescent="0.25">
      <c r="C67" s="10">
        <v>1</v>
      </c>
      <c r="D67" s="19">
        <f>+Penelope!D67/Mean!D67</f>
        <v>0.99217187171734722</v>
      </c>
      <c r="E67" s="16"/>
      <c r="F67" s="19">
        <f>+Penelope!F67/Mean!F67</f>
        <v>0.9924205101995115</v>
      </c>
      <c r="G67" s="16"/>
      <c r="I67" s="10">
        <v>1</v>
      </c>
      <c r="J67" s="19">
        <f>+Penelope!J67/Mean!J67</f>
        <v>0.9925051319894812</v>
      </c>
      <c r="K67" s="16"/>
      <c r="L67" s="19">
        <f>+Penelope!L67/Mean!L67</f>
        <v>0.99300790084248758</v>
      </c>
      <c r="M67" s="16"/>
      <c r="Q67" s="2"/>
      <c r="W67" s="2"/>
    </row>
    <row r="68" spans="3:23" s="3" customFormat="1" x14ac:dyDescent="0.25">
      <c r="C68" s="10">
        <v>2</v>
      </c>
      <c r="D68" s="19">
        <f>+Penelope!D68/Mean!D68</f>
        <v>0.99673997158118011</v>
      </c>
      <c r="E68" s="16"/>
      <c r="F68" s="19">
        <f>+Penelope!F68/Mean!F68</f>
        <v>0.97943758346386089</v>
      </c>
      <c r="G68" s="16"/>
      <c r="I68" s="10">
        <v>2</v>
      </c>
      <c r="J68" s="19">
        <f>+Penelope!J68/Mean!J68</f>
        <v>0.99331377038773783</v>
      </c>
      <c r="K68" s="16"/>
      <c r="L68" s="19">
        <f>+Penelope!L68/Mean!L68</f>
        <v>0.98485692246133794</v>
      </c>
      <c r="M68" s="16"/>
      <c r="Q68" s="2"/>
      <c r="W68" s="2"/>
    </row>
    <row r="69" spans="3:23" s="3" customFormat="1" x14ac:dyDescent="0.25">
      <c r="C69" s="10">
        <v>3</v>
      </c>
      <c r="D69" s="19">
        <f>+Penelope!D69/Mean!D69</f>
        <v>0.99457341470927052</v>
      </c>
      <c r="E69" s="16"/>
      <c r="F69" s="19">
        <f>+Penelope!F69/Mean!F69</f>
        <v>0.99017733014019094</v>
      </c>
      <c r="G69" s="16"/>
      <c r="I69" s="10">
        <v>3</v>
      </c>
      <c r="J69" s="19">
        <f>+Penelope!J69/Mean!J69</f>
        <v>0.99289393021932904</v>
      </c>
      <c r="K69" s="16"/>
      <c r="L69" s="19">
        <f>+Penelope!L69/Mean!L69</f>
        <v>0.99408369780690031</v>
      </c>
      <c r="M69" s="16"/>
      <c r="Q69" s="2"/>
      <c r="W69" s="2"/>
    </row>
    <row r="70" spans="3:23" s="3" customFormat="1" x14ac:dyDescent="0.25">
      <c r="C70" s="10">
        <v>4</v>
      </c>
      <c r="D70" s="19">
        <f>+Penelope!D70/Mean!D70</f>
        <v>0.97907592033886537</v>
      </c>
      <c r="E70" s="16"/>
      <c r="F70" s="19">
        <f>+Penelope!F70/Mean!F70</f>
        <v>0.98653254317470829</v>
      </c>
      <c r="G70" s="16"/>
      <c r="I70" s="10">
        <v>4</v>
      </c>
      <c r="J70" s="19">
        <f>+Penelope!J70/Mean!J70</f>
        <v>0.98796275266863509</v>
      </c>
      <c r="K70" s="16"/>
      <c r="L70" s="19">
        <f>+Penelope!L70/Mean!L70</f>
        <v>0.98307157444753979</v>
      </c>
      <c r="M70" s="16"/>
      <c r="Q70" s="2"/>
      <c r="W70" s="2"/>
    </row>
    <row r="71" spans="3:23" s="3" customFormat="1" x14ac:dyDescent="0.25">
      <c r="C71" s="10">
        <v>5</v>
      </c>
      <c r="D71" s="19">
        <f>+Penelope!D71/Mean!D71</f>
        <v>0.99960153340936253</v>
      </c>
      <c r="E71" s="16"/>
      <c r="F71" s="19">
        <f>+Penelope!F71/Mean!F71</f>
        <v>0.97643841910964813</v>
      </c>
      <c r="G71" s="16"/>
      <c r="I71" s="10">
        <v>5</v>
      </c>
      <c r="J71" s="19">
        <f>+Penelope!J71/Mean!J71</f>
        <v>0.99361352748068199</v>
      </c>
      <c r="K71" s="16"/>
      <c r="L71" s="19">
        <f>+Penelope!L71/Mean!L71</f>
        <v>0.99153082474380771</v>
      </c>
      <c r="M71" s="16"/>
      <c r="Q71" s="2"/>
      <c r="W71" s="2"/>
    </row>
    <row r="72" spans="3:23" s="3" customFormat="1" x14ac:dyDescent="0.25">
      <c r="C72" s="10">
        <v>6</v>
      </c>
      <c r="D72" s="19">
        <f>+Penelope!D72/Mean!D72</f>
        <v>0.99012624723044207</v>
      </c>
      <c r="E72" s="16"/>
      <c r="F72" s="19">
        <f>+Penelope!F72/Mean!F72</f>
        <v>0.98950166905892922</v>
      </c>
      <c r="G72" s="16"/>
      <c r="I72" s="10">
        <v>6</v>
      </c>
      <c r="J72" s="19">
        <f>+Penelope!J72/Mean!J72</f>
        <v>0.99116951714874357</v>
      </c>
      <c r="K72" s="16"/>
      <c r="L72" s="19">
        <f>+Penelope!L72/Mean!L72</f>
        <v>0.98850138694611045</v>
      </c>
      <c r="M72" s="16"/>
      <c r="Q72" s="2"/>
      <c r="W72" s="2"/>
    </row>
    <row r="73" spans="3:23" s="3" customFormat="1" x14ac:dyDescent="0.25">
      <c r="C73" s="10">
        <v>7</v>
      </c>
      <c r="D73" s="19">
        <f>+Penelope!D73/Mean!D73</f>
        <v>1.0007979220073682</v>
      </c>
      <c r="E73" s="16"/>
      <c r="F73" s="19">
        <f>+Penelope!F73/Mean!F73</f>
        <v>0.9903304792925306</v>
      </c>
      <c r="G73" s="16"/>
      <c r="I73" s="10">
        <v>7</v>
      </c>
      <c r="J73" s="19">
        <f>+Penelope!J73/Mean!J73</f>
        <v>0.99128052460468552</v>
      </c>
      <c r="K73" s="16"/>
      <c r="L73" s="19">
        <f>+Penelope!L73/Mean!L73</f>
        <v>0.98682986910464621</v>
      </c>
      <c r="M73" s="16"/>
      <c r="Q73" s="2"/>
      <c r="W73" s="2"/>
    </row>
    <row r="74" spans="3:23" s="3" customFormat="1" x14ac:dyDescent="0.25">
      <c r="C74" s="2"/>
      <c r="I74" s="2"/>
      <c r="Q74" s="2"/>
      <c r="W74" s="2"/>
    </row>
    <row r="75" spans="3:23" s="3" customFormat="1" x14ac:dyDescent="0.25">
      <c r="C75" s="2"/>
      <c r="D75" s="7" t="s">
        <v>3</v>
      </c>
      <c r="E75" s="7"/>
      <c r="F75" s="7" t="s">
        <v>4</v>
      </c>
      <c r="G75" s="7"/>
      <c r="I75" s="2"/>
      <c r="J75" s="7" t="s">
        <v>3</v>
      </c>
      <c r="K75" s="7"/>
      <c r="L75" s="7" t="s">
        <v>4</v>
      </c>
      <c r="M75" s="7"/>
      <c r="Q75" s="2"/>
      <c r="W75" s="2"/>
    </row>
    <row r="76" spans="3:23" s="3" customFormat="1" x14ac:dyDescent="0.25">
      <c r="C76" s="2"/>
      <c r="D76" s="7" t="s">
        <v>21</v>
      </c>
      <c r="E76" s="7"/>
      <c r="F76" s="7" t="s">
        <v>21</v>
      </c>
      <c r="G76" s="7"/>
      <c r="I76" s="2"/>
      <c r="J76" s="7" t="s">
        <v>21</v>
      </c>
      <c r="K76" s="7"/>
      <c r="L76" s="7" t="s">
        <v>21</v>
      </c>
      <c r="M76" s="7"/>
      <c r="Q76" s="2"/>
      <c r="W76" s="2"/>
    </row>
    <row r="77" spans="3:23" s="3" customFormat="1" x14ac:dyDescent="0.25">
      <c r="C77" s="7" t="s">
        <v>17</v>
      </c>
      <c r="D77" s="7" t="s">
        <v>7</v>
      </c>
      <c r="E77" s="7"/>
      <c r="F77" s="7" t="s">
        <v>7</v>
      </c>
      <c r="G77" s="7"/>
      <c r="I77" s="7" t="s">
        <v>17</v>
      </c>
      <c r="J77" s="7" t="s">
        <v>7</v>
      </c>
      <c r="K77" s="7"/>
      <c r="L77" s="7" t="s">
        <v>7</v>
      </c>
      <c r="M77" s="7"/>
      <c r="Q77" s="2"/>
      <c r="W77" s="2"/>
    </row>
    <row r="78" spans="3:23" s="3" customFormat="1" x14ac:dyDescent="0.25">
      <c r="C78" s="10">
        <v>1</v>
      </c>
      <c r="D78" s="19">
        <f>+Penelope!D78/Mean!D78</f>
        <v>0.96687274458226646</v>
      </c>
      <c r="E78" s="16"/>
      <c r="F78" s="19">
        <f>+Penelope!F78/Mean!F78</f>
        <v>0.98562184923636142</v>
      </c>
      <c r="G78" s="16"/>
      <c r="I78" s="10">
        <v>1</v>
      </c>
      <c r="J78" s="19">
        <f>+Penelope!J78/Mean!J78</f>
        <v>0.97614228474652276</v>
      </c>
      <c r="K78" s="16"/>
      <c r="L78" s="19">
        <f>+Penelope!L78/Mean!L78</f>
        <v>0.98382009541678217</v>
      </c>
      <c r="M78" s="16"/>
      <c r="Q78" s="2"/>
      <c r="W78" s="2"/>
    </row>
    <row r="79" spans="3:23" s="3" customFormat="1" x14ac:dyDescent="0.25">
      <c r="C79" s="10">
        <v>2</v>
      </c>
      <c r="D79" s="19">
        <f>+Penelope!D79/Mean!D79</f>
        <v>0.9877041990718346</v>
      </c>
      <c r="E79" s="16"/>
      <c r="F79" s="19">
        <f>+Penelope!F79/Mean!F79</f>
        <v>1.007167839716741</v>
      </c>
      <c r="G79" s="16"/>
      <c r="I79" s="10">
        <v>2</v>
      </c>
      <c r="J79" s="19">
        <f>+Penelope!J79/Mean!J79</f>
        <v>1.0016876048968308</v>
      </c>
      <c r="K79" s="16"/>
      <c r="L79" s="19">
        <f>+Penelope!L79/Mean!L79</f>
        <v>0.99936270987764386</v>
      </c>
      <c r="M79" s="16"/>
      <c r="Q79" s="2"/>
      <c r="W79" s="2"/>
    </row>
    <row r="80" spans="3:23" s="3" customFormat="1" x14ac:dyDescent="0.25">
      <c r="C80" s="10">
        <v>3</v>
      </c>
      <c r="D80" s="19">
        <f>+Penelope!D80/Mean!D80</f>
        <v>1.0217890948679953</v>
      </c>
      <c r="E80" s="16"/>
      <c r="F80" s="19">
        <f>+Penelope!F80/Mean!F80</f>
        <v>1.0026452769007594</v>
      </c>
      <c r="G80" s="16"/>
      <c r="I80" s="10">
        <v>3</v>
      </c>
      <c r="J80" s="19">
        <f>+Penelope!J80/Mean!J80</f>
        <v>1.0089722685226035</v>
      </c>
      <c r="K80" s="16"/>
      <c r="L80" s="19">
        <f>+Penelope!L80/Mean!L80</f>
        <v>1.0042996015407826</v>
      </c>
      <c r="M80" s="16"/>
      <c r="Q80" s="2"/>
      <c r="W80" s="2"/>
    </row>
    <row r="81" spans="3:23" s="3" customFormat="1" x14ac:dyDescent="0.25">
      <c r="C81" s="10">
        <v>4</v>
      </c>
      <c r="D81" s="19">
        <f>+Penelope!D81/Mean!D81</f>
        <v>1.0152996850761264</v>
      </c>
      <c r="E81" s="16"/>
      <c r="F81" s="19">
        <f>+Penelope!F81/Mean!F81</f>
        <v>1.0049719472699905</v>
      </c>
      <c r="G81" s="16"/>
      <c r="I81" s="10">
        <v>4</v>
      </c>
      <c r="J81" s="19">
        <f>+Penelope!J81/Mean!J81</f>
        <v>1.0042875189542926</v>
      </c>
      <c r="K81" s="16"/>
      <c r="L81" s="19">
        <f>+Penelope!L81/Mean!L81</f>
        <v>1.0021793146175511</v>
      </c>
      <c r="M81" s="16"/>
      <c r="Q81" s="2"/>
      <c r="W81" s="2"/>
    </row>
    <row r="82" spans="3:23" s="3" customFormat="1" x14ac:dyDescent="0.25">
      <c r="C82" s="10">
        <v>5</v>
      </c>
      <c r="D82" s="19">
        <f>+Penelope!D82/Mean!D82</f>
        <v>1.0205914887828615</v>
      </c>
      <c r="E82" s="16"/>
      <c r="F82" s="19">
        <f>+Penelope!F82/Mean!F82</f>
        <v>1.0048359379232836</v>
      </c>
      <c r="G82" s="16"/>
      <c r="I82" s="10">
        <v>5</v>
      </c>
      <c r="J82" s="19">
        <f>+Penelope!J82/Mean!J82</f>
        <v>1.0133481737308596</v>
      </c>
      <c r="K82" s="16"/>
      <c r="L82" s="19">
        <f>+Penelope!L82/Mean!L82</f>
        <v>1.0114737713295918</v>
      </c>
      <c r="M82" s="16"/>
      <c r="Q82" s="2"/>
      <c r="W82" s="2"/>
    </row>
    <row r="83" spans="3:23" s="3" customFormat="1" x14ac:dyDescent="0.25">
      <c r="C83" s="10">
        <v>6</v>
      </c>
      <c r="D83" s="19">
        <f>+Penelope!D83/Mean!D83</f>
        <v>1.0185615161900188</v>
      </c>
      <c r="E83" s="16"/>
      <c r="F83" s="19">
        <f>+Penelope!F83/Mean!F83</f>
        <v>1.0024393213894311</v>
      </c>
      <c r="G83" s="16"/>
      <c r="I83" s="10">
        <v>6</v>
      </c>
      <c r="J83" s="19">
        <f>+Penelope!J83/Mean!J83</f>
        <v>1.0152865899824397</v>
      </c>
      <c r="K83" s="16"/>
      <c r="L83" s="19">
        <f>+Penelope!L83/Mean!L83</f>
        <v>1.0091404685562992</v>
      </c>
      <c r="M83" s="16"/>
      <c r="Q83" s="2"/>
      <c r="W83" s="2"/>
    </row>
    <row r="84" spans="3:23" s="3" customFormat="1" x14ac:dyDescent="0.25">
      <c r="C84" s="10">
        <v>7</v>
      </c>
      <c r="D84" s="19">
        <f>+Penelope!D84/Mean!D84</f>
        <v>1.0086265499596865</v>
      </c>
      <c r="E84" s="16"/>
      <c r="F84" s="19">
        <f>+Penelope!F84/Mean!F84</f>
        <v>1.0012511670149187</v>
      </c>
      <c r="G84" s="16"/>
      <c r="I84" s="10">
        <v>7</v>
      </c>
      <c r="J84" s="19">
        <f>+Penelope!J84/Mean!J84</f>
        <v>1.0024828675963404</v>
      </c>
      <c r="K84" s="16"/>
      <c r="L84" s="19">
        <f>+Penelope!L84/Mean!L84</f>
        <v>1.0033588591342626</v>
      </c>
      <c r="M84" s="16"/>
      <c r="Q84" s="2"/>
      <c r="W84" s="2"/>
    </row>
    <row r="85" spans="3:23" s="3" customFormat="1" x14ac:dyDescent="0.25">
      <c r="C85" s="2"/>
      <c r="I85" s="2"/>
      <c r="Q85" s="2"/>
      <c r="W85" s="2"/>
    </row>
    <row r="86" spans="3:23" s="3" customFormat="1" x14ac:dyDescent="0.25">
      <c r="C86" s="2"/>
      <c r="I86" s="2"/>
      <c r="Q86" s="2"/>
      <c r="W86" s="2"/>
    </row>
    <row r="87" spans="3:23" s="3" customFormat="1" x14ac:dyDescent="0.25">
      <c r="C87" s="2"/>
      <c r="I87" s="2"/>
      <c r="Q87" s="2"/>
      <c r="W87" s="2"/>
    </row>
    <row r="88" spans="3:23" s="3" customFormat="1" x14ac:dyDescent="0.25">
      <c r="C88" s="2"/>
      <c r="I88" s="2"/>
      <c r="Q88" s="2"/>
      <c r="W88" s="2"/>
    </row>
    <row r="89" spans="3:23" s="3" customFormat="1" x14ac:dyDescent="0.25">
      <c r="C89" s="2"/>
      <c r="I89" s="2"/>
      <c r="Q89" s="2"/>
      <c r="W89" s="2"/>
    </row>
    <row r="90" spans="3:23" s="3" customFormat="1" x14ac:dyDescent="0.25">
      <c r="C90" s="2"/>
      <c r="I90" s="2"/>
      <c r="Q90" s="2"/>
      <c r="W90" s="2"/>
    </row>
    <row r="91" spans="3:23" s="3" customFormat="1" x14ac:dyDescent="0.25">
      <c r="C91" s="2"/>
      <c r="I91" s="2"/>
      <c r="Q91" s="2"/>
      <c r="W91" s="2"/>
    </row>
    <row r="92" spans="3:23" s="3" customFormat="1" x14ac:dyDescent="0.25">
      <c r="C92" s="2"/>
      <c r="I92" s="2"/>
      <c r="Q92" s="2"/>
      <c r="W92" s="2"/>
    </row>
    <row r="93" spans="3:23" s="3" customFormat="1" x14ac:dyDescent="0.25">
      <c r="C93" s="2"/>
      <c r="I93" s="2"/>
      <c r="Q93" s="2"/>
      <c r="W93" s="2"/>
    </row>
    <row r="94" spans="3:23" s="3" customFormat="1" x14ac:dyDescent="0.25">
      <c r="C94" s="2"/>
      <c r="I94" s="2"/>
      <c r="Q94" s="2"/>
      <c r="W94" s="2"/>
    </row>
    <row r="95" spans="3:23" s="3" customFormat="1" x14ac:dyDescent="0.25">
      <c r="C95" s="2"/>
      <c r="I95" s="2"/>
      <c r="Q95" s="2"/>
      <c r="W95" s="2"/>
    </row>
    <row r="96" spans="3:23" s="3" customFormat="1" x14ac:dyDescent="0.25">
      <c r="C96" s="2"/>
      <c r="I96" s="2"/>
      <c r="Q96" s="2"/>
      <c r="W96" s="2"/>
    </row>
    <row r="97" spans="3:23" s="3" customFormat="1" x14ac:dyDescent="0.25">
      <c r="C97" s="2"/>
      <c r="I97" s="2"/>
      <c r="Q97" s="2"/>
      <c r="W97" s="2"/>
    </row>
    <row r="98" spans="3:23" s="3" customFormat="1" x14ac:dyDescent="0.25">
      <c r="C98" s="2"/>
      <c r="I98" s="2"/>
      <c r="Q98" s="2"/>
      <c r="W98" s="2"/>
    </row>
    <row r="99" spans="3:23" s="3" customFormat="1" x14ac:dyDescent="0.25">
      <c r="C99" s="2"/>
      <c r="I99" s="2"/>
      <c r="Q99" s="2"/>
      <c r="W99" s="2"/>
    </row>
    <row r="100" spans="3:23" s="3" customFormat="1" x14ac:dyDescent="0.25">
      <c r="C100" s="2"/>
      <c r="I100" s="2"/>
      <c r="Q100" s="2"/>
      <c r="W100" s="2"/>
    </row>
    <row r="101" spans="3:23" s="3" customFormat="1" x14ac:dyDescent="0.25">
      <c r="C101" s="2"/>
      <c r="I101" s="2"/>
      <c r="Q101" s="2"/>
      <c r="W101" s="2"/>
    </row>
    <row r="102" spans="3:23" s="3" customFormat="1" x14ac:dyDescent="0.25">
      <c r="C102" s="2"/>
      <c r="I102" s="2"/>
      <c r="Q102" s="2"/>
      <c r="W102" s="2"/>
    </row>
    <row r="103" spans="3:23" s="3" customFormat="1" x14ac:dyDescent="0.25">
      <c r="C103" s="2"/>
      <c r="I103" s="2"/>
      <c r="Q103" s="2"/>
      <c r="W103" s="2"/>
    </row>
    <row r="104" spans="3:23" s="3" customFormat="1" x14ac:dyDescent="0.25">
      <c r="C104" s="2"/>
      <c r="I104" s="2"/>
      <c r="Q104" s="2"/>
      <c r="W104" s="2"/>
    </row>
    <row r="105" spans="3:23" s="3" customFormat="1" x14ac:dyDescent="0.25">
      <c r="C105" s="2"/>
      <c r="I105" s="2"/>
      <c r="Q105" s="2"/>
      <c r="W105" s="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zoomScale="85" zoomScaleNormal="85" workbookViewId="0"/>
  </sheetViews>
  <sheetFormatPr defaultRowHeight="15" x14ac:dyDescent="0.25"/>
  <cols>
    <col min="2" max="2" width="12.28515625" bestFit="1" customWidth="1"/>
    <col min="3" max="3" width="30.42578125" style="1" bestFit="1" customWidth="1"/>
    <col min="4" max="4" width="22.140625" bestFit="1" customWidth="1"/>
    <col min="5" max="5" width="22.140625" customWidth="1"/>
    <col min="6" max="6" width="22.140625" bestFit="1" customWidth="1"/>
    <col min="7" max="7" width="13.42578125" bestFit="1" customWidth="1"/>
    <col min="9" max="9" width="30.42578125" style="1" bestFit="1" customWidth="1"/>
    <col min="10" max="10" width="22.140625" bestFit="1" customWidth="1"/>
    <col min="11" max="11" width="22.140625" customWidth="1"/>
    <col min="12" max="12" width="22.140625" bestFit="1" customWidth="1"/>
    <col min="13" max="13" width="12.7109375" bestFit="1" customWidth="1"/>
    <col min="17" max="17" width="30.42578125" style="1" bestFit="1" customWidth="1"/>
    <col min="18" max="18" width="22.140625" bestFit="1" customWidth="1"/>
    <col min="19" max="19" width="22.140625" customWidth="1"/>
    <col min="20" max="20" width="22.140625" bestFit="1" customWidth="1"/>
    <col min="21" max="21" width="11.42578125" bestFit="1" customWidth="1"/>
    <col min="23" max="23" width="30.42578125" style="1" bestFit="1" customWidth="1"/>
    <col min="24" max="24" width="22.140625" bestFit="1" customWidth="1"/>
    <col min="25" max="25" width="22.140625" customWidth="1"/>
    <col min="26" max="26" width="22.140625" bestFit="1" customWidth="1"/>
    <col min="27" max="27" width="11.42578125" bestFit="1" customWidth="1"/>
  </cols>
  <sheetData>
    <row r="1" spans="1:27" x14ac:dyDescent="0.25">
      <c r="A1" s="1" t="s">
        <v>23</v>
      </c>
      <c r="C1" s="30" t="s">
        <v>0</v>
      </c>
      <c r="D1" s="30"/>
      <c r="E1" s="30"/>
      <c r="F1" s="30"/>
      <c r="G1" s="30"/>
      <c r="I1" s="30" t="s">
        <v>1</v>
      </c>
      <c r="J1" s="30"/>
      <c r="K1" s="30"/>
      <c r="L1" s="30"/>
      <c r="M1" s="30"/>
      <c r="O1" s="1" t="s">
        <v>22</v>
      </c>
      <c r="Q1" s="30" t="s">
        <v>0</v>
      </c>
      <c r="R1" s="30"/>
      <c r="S1" s="30"/>
      <c r="T1" s="30"/>
      <c r="U1" s="30"/>
      <c r="W1" s="30" t="s">
        <v>1</v>
      </c>
      <c r="X1" s="30"/>
      <c r="Y1" s="30"/>
      <c r="Z1" s="30"/>
      <c r="AA1" s="30"/>
    </row>
    <row r="2" spans="1:27" s="3" customFormat="1" x14ac:dyDescent="0.25">
      <c r="A2" s="2"/>
      <c r="C2" s="4"/>
      <c r="I2" s="4"/>
      <c r="Q2" s="4"/>
      <c r="W2" s="4"/>
    </row>
    <row r="3" spans="1:27" s="3" customFormat="1" x14ac:dyDescent="0.25">
      <c r="C3" s="4" t="s">
        <v>2</v>
      </c>
      <c r="D3" s="5">
        <f>+AVERAGE(EGSnrc!D3,Geant4!D3,Penelope!D3,MCNP!D3)</f>
        <v>3.4208033165362921E-5</v>
      </c>
      <c r="E3" s="2" t="s">
        <v>37</v>
      </c>
      <c r="F3" s="5">
        <f>+AVERAGE(EGSnrc!F3,Geant4!F3,Penelope!F3,MCNP!F3)</f>
        <v>3.8399004335605005E-5</v>
      </c>
      <c r="G3" s="2" t="s">
        <v>37</v>
      </c>
      <c r="I3" s="4" t="s">
        <v>2</v>
      </c>
      <c r="J3" s="5">
        <f>+AVERAGE(EGSnrc!J3,Geant4!J3,Penelope!J3,MCNP!J3)</f>
        <v>3.1600088062024052E-5</v>
      </c>
      <c r="K3" s="2" t="s">
        <v>37</v>
      </c>
      <c r="L3" s="5">
        <f>+AVERAGE(EGSnrc!L3,Geant4!L3,Penelope!L3,MCNP!L3)</f>
        <v>4.4743375000000001E-5</v>
      </c>
      <c r="M3" s="2" t="s">
        <v>37</v>
      </c>
      <c r="Q3" s="4" t="s">
        <v>2</v>
      </c>
      <c r="R3" s="5">
        <f>+AVERAGE(EGSnrc!R3,Geant4!R3,Penelope!R3,MCNP!R3)</f>
        <v>1.746676812714E-5</v>
      </c>
      <c r="S3" s="2" t="s">
        <v>37</v>
      </c>
      <c r="T3" s="5">
        <f>+AVERAGE(EGSnrc!T3,Geant4!T3,Penelope!T3,MCNP!T3)</f>
        <v>1.8654514920922498E-5</v>
      </c>
      <c r="U3" s="2" t="s">
        <v>37</v>
      </c>
      <c r="W3" s="4" t="s">
        <v>2</v>
      </c>
      <c r="X3" s="5">
        <f>+AVERAGE(EGSnrc!X3,Geant4!X3,Penelope!X3,MCNP!X3)</f>
        <v>1.8020948758596806E-5</v>
      </c>
      <c r="Y3" s="2" t="s">
        <v>37</v>
      </c>
      <c r="Z3" s="5">
        <f>+AVERAGE(EGSnrc!Z3,Geant4!Z3,Penelope!Z3,MCNP!Z3)</f>
        <v>2.11727876330225E-5</v>
      </c>
      <c r="AA3" s="2" t="s">
        <v>37</v>
      </c>
    </row>
    <row r="4" spans="1:27" s="3" customFormat="1" x14ac:dyDescent="0.25">
      <c r="C4" s="4" t="s">
        <v>34</v>
      </c>
      <c r="D4" s="6">
        <f>+AVERAGE(EGSnrc!D4,Geant4!D4,Penelope!D4,MCNP!D4)</f>
        <v>1.8471854734738424</v>
      </c>
      <c r="E4" s="2" t="s">
        <v>37</v>
      </c>
      <c r="F4" s="6">
        <f>+AVERAGE(EGSnrc!F4,Geant4!F4,Penelope!F4,MCNP!F4)</f>
        <v>1.3079977156592646</v>
      </c>
      <c r="G4" s="2" t="s">
        <v>37</v>
      </c>
      <c r="I4" s="4" t="s">
        <v>34</v>
      </c>
      <c r="J4" s="6">
        <f>+AVERAGE(EGSnrc!J4,Geant4!J4,Penelope!J4,MCNP!J4)</f>
        <v>1.3034288557181628</v>
      </c>
      <c r="K4" s="2" t="s">
        <v>37</v>
      </c>
      <c r="L4" s="6">
        <f>+AVERAGE(EGSnrc!L4,Geant4!L4,Penelope!L4,MCNP!L4)</f>
        <v>1.5863648764536757</v>
      </c>
      <c r="M4" s="2" t="s">
        <v>37</v>
      </c>
      <c r="Q4" s="4" t="s">
        <v>34</v>
      </c>
      <c r="R4" s="24">
        <f>+AVERAGE(EGSnrc!R4,Geant4!R4,Penelope!R4,MCNP!R4)</f>
        <v>62881.454307241082</v>
      </c>
      <c r="S4" s="2" t="s">
        <v>37</v>
      </c>
      <c r="T4" s="24">
        <f>+AVERAGE(EGSnrc!T4,Geant4!T4,Penelope!T4,MCNP!T4)</f>
        <v>119081.56507494001</v>
      </c>
      <c r="U4" s="2" t="s">
        <v>37</v>
      </c>
      <c r="W4" s="4" t="s">
        <v>34</v>
      </c>
      <c r="X4" s="24">
        <f>+AVERAGE(EGSnrc!X4,Geant4!X4,Penelope!X4,MCNP!X4)</f>
        <v>24621.252437757954</v>
      </c>
      <c r="Y4" s="2" t="s">
        <v>37</v>
      </c>
      <c r="Z4" s="24">
        <f>+AVERAGE(EGSnrc!Z4,Geant4!Z4,Penelope!Z4,MCNP!Z4)</f>
        <v>41552.990906406994</v>
      </c>
      <c r="AA4" s="2" t="s">
        <v>37</v>
      </c>
    </row>
    <row r="5" spans="1:27" s="3" customFormat="1" x14ac:dyDescent="0.25">
      <c r="C5" s="4" t="s">
        <v>35</v>
      </c>
      <c r="D5" s="24">
        <f>+AVERAGE(EGSnrc!D5,Geant4!D5,Penelope!D5,MCNP!D5)</f>
        <v>1596.4935863281808</v>
      </c>
      <c r="E5" s="2" t="s">
        <v>37</v>
      </c>
      <c r="F5" s="24">
        <f>+AVERAGE(EGSnrc!F5,Geant4!F5,Penelope!F5,MCNP!F5)</f>
        <v>1591.2392524332829</v>
      </c>
      <c r="G5" s="2" t="s">
        <v>37</v>
      </c>
      <c r="I5" s="4" t="s">
        <v>35</v>
      </c>
      <c r="J5" s="24">
        <f>+AVERAGE(EGSnrc!J5,Geant4!J5,Penelope!J5,MCNP!J5)</f>
        <v>1547.6515156130099</v>
      </c>
      <c r="K5" s="2" t="s">
        <v>37</v>
      </c>
      <c r="L5" s="24">
        <f>+AVERAGE(EGSnrc!L5,Geant4!L5,Penelope!L5,MCNP!L5)</f>
        <v>2028.1697863988934</v>
      </c>
      <c r="M5" s="2" t="s">
        <v>37</v>
      </c>
      <c r="Q5" s="4"/>
      <c r="R5" s="5"/>
      <c r="S5" s="2"/>
      <c r="T5" s="5"/>
      <c r="U5" s="2"/>
      <c r="W5" s="4"/>
      <c r="X5" s="5"/>
      <c r="Y5" s="2"/>
      <c r="Z5" s="5"/>
      <c r="AA5" s="2"/>
    </row>
    <row r="6" spans="1:27" s="3" customFormat="1" x14ac:dyDescent="0.25">
      <c r="C6" s="4" t="s">
        <v>36</v>
      </c>
      <c r="D6" s="24">
        <f>+AVERAGE(EGSnrc!D6,Geant4!D6,Penelope!D6,MCNP!D6)</f>
        <v>4273.7003042345532</v>
      </c>
      <c r="E6" s="2" t="s">
        <v>37</v>
      </c>
      <c r="F6" s="24">
        <f>+AVERAGE(EGSnrc!F6,Geant4!F6,Penelope!F6,MCNP!F6)</f>
        <v>4636.5356133286214</v>
      </c>
      <c r="G6" s="2" t="s">
        <v>37</v>
      </c>
      <c r="I6" s="4" t="s">
        <v>36</v>
      </c>
      <c r="J6" s="24">
        <f>+AVERAGE(EGSnrc!J6,Geant4!J6,Penelope!J6,MCNP!J6)</f>
        <v>2096.9880022421098</v>
      </c>
      <c r="K6" s="2" t="s">
        <v>37</v>
      </c>
      <c r="L6" s="24">
        <f>+AVERAGE(EGSnrc!L6,Geant4!L6,Penelope!L6,MCNP!L6)</f>
        <v>2743.0380315706675</v>
      </c>
      <c r="M6" s="2" t="s">
        <v>37</v>
      </c>
      <c r="Q6" s="4"/>
      <c r="R6" s="5"/>
      <c r="S6" s="2"/>
      <c r="T6" s="5"/>
      <c r="U6" s="2"/>
      <c r="W6" s="4"/>
      <c r="X6" s="5"/>
      <c r="Y6" s="2"/>
      <c r="Z6" s="5"/>
      <c r="AA6" s="2"/>
    </row>
    <row r="7" spans="1:27" s="3" customFormat="1" x14ac:dyDescent="0.25">
      <c r="C7" s="4"/>
      <c r="D7" s="5"/>
      <c r="F7" s="5"/>
      <c r="I7" s="4"/>
      <c r="J7" s="5"/>
      <c r="L7" s="5"/>
      <c r="Q7" s="2"/>
      <c r="R7" s="5"/>
      <c r="W7" s="2"/>
      <c r="X7" s="5"/>
      <c r="Z7" s="5"/>
    </row>
    <row r="8" spans="1:27" s="3" customFormat="1" x14ac:dyDescent="0.25">
      <c r="C8" s="4"/>
      <c r="D8" s="7" t="s">
        <v>3</v>
      </c>
      <c r="E8" s="7"/>
      <c r="F8" s="7" t="s">
        <v>4</v>
      </c>
      <c r="I8" s="4"/>
      <c r="J8" s="7" t="s">
        <v>3</v>
      </c>
      <c r="K8" s="7"/>
      <c r="L8" s="7" t="s">
        <v>4</v>
      </c>
      <c r="Q8" s="4" t="s">
        <v>15</v>
      </c>
      <c r="W8" s="4" t="s">
        <v>15</v>
      </c>
    </row>
    <row r="9" spans="1:27" s="3" customFormat="1" x14ac:dyDescent="0.25">
      <c r="C9" s="2"/>
      <c r="D9" s="7" t="s">
        <v>5</v>
      </c>
      <c r="E9" s="7"/>
      <c r="F9" s="7" t="s">
        <v>5</v>
      </c>
      <c r="G9" s="7"/>
      <c r="I9" s="2"/>
      <c r="J9" s="7" t="s">
        <v>5</v>
      </c>
      <c r="K9" s="7"/>
      <c r="L9" s="7" t="s">
        <v>5</v>
      </c>
      <c r="M9" s="7"/>
      <c r="Q9" s="2"/>
      <c r="R9" s="7" t="s">
        <v>3</v>
      </c>
      <c r="S9" s="7"/>
      <c r="T9" s="7" t="s">
        <v>4</v>
      </c>
      <c r="W9" s="2"/>
      <c r="X9" s="7" t="s">
        <v>3</v>
      </c>
      <c r="Y9" s="7"/>
      <c r="Z9" s="7" t="s">
        <v>4</v>
      </c>
    </row>
    <row r="10" spans="1:27" s="3" customFormat="1" x14ac:dyDescent="0.25">
      <c r="C10" s="2"/>
      <c r="D10" s="7" t="s">
        <v>7</v>
      </c>
      <c r="E10" s="7"/>
      <c r="F10" s="7" t="s">
        <v>7</v>
      </c>
      <c r="G10" s="7"/>
      <c r="I10" s="2"/>
      <c r="J10" s="7" t="s">
        <v>7</v>
      </c>
      <c r="K10" s="7"/>
      <c r="L10" s="7" t="s">
        <v>7</v>
      </c>
      <c r="M10" s="7"/>
      <c r="Q10" s="2"/>
      <c r="R10" s="7" t="s">
        <v>16</v>
      </c>
      <c r="S10" s="7"/>
      <c r="T10" s="7" t="s">
        <v>16</v>
      </c>
      <c r="U10" s="7"/>
      <c r="W10" s="2"/>
      <c r="X10" s="7" t="s">
        <v>16</v>
      </c>
      <c r="Y10" s="7"/>
      <c r="Z10" s="7" t="s">
        <v>16</v>
      </c>
      <c r="AA10" s="7"/>
    </row>
    <row r="11" spans="1:27" s="3" customFormat="1" x14ac:dyDescent="0.25">
      <c r="C11" s="4" t="s">
        <v>9</v>
      </c>
      <c r="D11" s="6">
        <f>+AVERAGE(EGSnrc!D11,Geant4!D11,Penelope!D11,MCNP!D11)</f>
        <v>4697.3324999999995</v>
      </c>
      <c r="E11" s="9"/>
      <c r="F11" s="6">
        <f>+AVERAGE(EGSnrc!F11,Geant4!F11,Penelope!F11,MCNP!F11)</f>
        <v>4577.7425000000003</v>
      </c>
      <c r="G11" s="9"/>
      <c r="I11" s="4" t="s">
        <v>9</v>
      </c>
      <c r="J11" s="6">
        <f>+AVERAGE(EGSnrc!J11,Geant4!J11,Penelope!J11,MCNP!J11)</f>
        <v>4293.4325000000008</v>
      </c>
      <c r="K11" s="9"/>
      <c r="L11" s="6">
        <f>+AVERAGE(EGSnrc!L11,Geant4!L11,Penelope!L11,MCNP!L11)</f>
        <v>4188.8325000000004</v>
      </c>
      <c r="M11" s="9"/>
      <c r="Q11" s="7" t="s">
        <v>17</v>
      </c>
      <c r="R11" s="7" t="s">
        <v>7</v>
      </c>
      <c r="S11" s="7"/>
      <c r="T11" s="7" t="s">
        <v>7</v>
      </c>
      <c r="U11" s="7"/>
      <c r="W11" s="7" t="s">
        <v>17</v>
      </c>
      <c r="X11" s="7" t="s">
        <v>7</v>
      </c>
      <c r="Y11" s="7"/>
      <c r="Z11" s="7" t="s">
        <v>7</v>
      </c>
      <c r="AA11" s="7"/>
    </row>
    <row r="12" spans="1:27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Q12" s="10">
        <v>5</v>
      </c>
      <c r="R12" s="6">
        <f>+AVERAGE(EGSnrc!R12,Geant4!R12,Penelope!R12,MCNP!R12)</f>
        <v>130.8015</v>
      </c>
      <c r="S12" s="11"/>
      <c r="T12" s="6">
        <f>+AVERAGE(EGSnrc!T12,Geant4!T12,Penelope!T12,MCNP!T12)</f>
        <v>110.5592</v>
      </c>
      <c r="U12" s="11"/>
      <c r="W12" s="10">
        <v>5</v>
      </c>
      <c r="X12" s="6">
        <f>+AVERAGE(EGSnrc!X12,Geant4!X12,Penelope!X12,MCNP!X12)</f>
        <v>281.3741</v>
      </c>
      <c r="Y12" s="11"/>
      <c r="Z12" s="6">
        <f>+AVERAGE(EGSnrc!Z12,Geant4!Z12,Penelope!Z12,MCNP!Z12)</f>
        <v>250.86115000000001</v>
      </c>
      <c r="AA12" s="11"/>
    </row>
    <row r="13" spans="1:27" s="3" customFormat="1" x14ac:dyDescent="0.25">
      <c r="C13" s="4"/>
      <c r="D13" s="7" t="s">
        <v>3</v>
      </c>
      <c r="E13" s="7"/>
      <c r="F13" s="7" t="s">
        <v>4</v>
      </c>
      <c r="G13" s="7"/>
      <c r="H13" s="4"/>
      <c r="I13" s="4"/>
      <c r="J13" s="7" t="s">
        <v>3</v>
      </c>
      <c r="K13" s="7"/>
      <c r="L13" s="7" t="s">
        <v>4</v>
      </c>
      <c r="M13" s="7"/>
      <c r="Q13" s="2"/>
      <c r="W13" s="2"/>
    </row>
    <row r="14" spans="1:27" s="3" customFormat="1" x14ac:dyDescent="0.25">
      <c r="C14" s="4"/>
      <c r="D14" s="7" t="s">
        <v>10</v>
      </c>
      <c r="E14" s="7"/>
      <c r="F14" s="7" t="s">
        <v>10</v>
      </c>
      <c r="G14" s="7"/>
      <c r="H14" s="4"/>
      <c r="I14" s="4"/>
      <c r="J14" s="7" t="s">
        <v>10</v>
      </c>
      <c r="K14" s="7"/>
      <c r="L14" s="7" t="s">
        <v>10</v>
      </c>
      <c r="M14" s="7"/>
      <c r="Q14" s="2"/>
      <c r="R14" s="7" t="s">
        <v>3</v>
      </c>
      <c r="T14" s="7" t="s">
        <v>4</v>
      </c>
      <c r="W14" s="2"/>
      <c r="X14" s="7" t="s">
        <v>3</v>
      </c>
      <c r="Z14" s="7" t="s">
        <v>4</v>
      </c>
    </row>
    <row r="15" spans="1:27" s="3" customFormat="1" ht="15" customHeight="1" x14ac:dyDescent="0.25">
      <c r="C15" s="2"/>
      <c r="D15" s="7" t="s">
        <v>11</v>
      </c>
      <c r="E15" s="7"/>
      <c r="F15" s="7" t="s">
        <v>11</v>
      </c>
      <c r="G15" s="7"/>
      <c r="I15" s="2"/>
      <c r="J15" s="7" t="s">
        <v>11</v>
      </c>
      <c r="K15" s="7"/>
      <c r="L15" s="7" t="s">
        <v>11</v>
      </c>
      <c r="M15" s="7"/>
      <c r="Q15" s="2"/>
      <c r="R15" s="7" t="s">
        <v>18</v>
      </c>
      <c r="S15" s="7"/>
      <c r="T15" s="7" t="s">
        <v>18</v>
      </c>
      <c r="U15" s="7"/>
      <c r="W15" s="2"/>
      <c r="X15" s="7" t="s">
        <v>18</v>
      </c>
      <c r="Y15" s="7"/>
      <c r="Z15" s="7" t="s">
        <v>18</v>
      </c>
      <c r="AA15" s="7"/>
    </row>
    <row r="16" spans="1:27" s="3" customFormat="1" x14ac:dyDescent="0.25">
      <c r="C16" s="4" t="s">
        <v>9</v>
      </c>
      <c r="D16" s="5">
        <f>+AVERAGE(EGSnrc!D16,Geant4!D16,Penelope!D16,MCNP!D16)</f>
        <v>1.6696399999999999E-12</v>
      </c>
      <c r="E16" s="9"/>
      <c r="F16" s="5">
        <f>+AVERAGE(EGSnrc!F16,Geant4!F16,Penelope!F16,MCNP!F16)</f>
        <v>1.6260666666666667E-12</v>
      </c>
      <c r="G16" s="9"/>
      <c r="I16" s="4" t="s">
        <v>9</v>
      </c>
      <c r="J16" s="5">
        <f>+AVERAGE(EGSnrc!J16,Geant4!J16,Penelope!J16,MCNP!J16)</f>
        <v>1.5261576666666668E-12</v>
      </c>
      <c r="K16" s="9"/>
      <c r="L16" s="5">
        <f>+AVERAGE(EGSnrc!L16,Geant4!L16,Penelope!L16,MCNP!L16)</f>
        <v>1.4905292000000003E-12</v>
      </c>
      <c r="M16" s="9"/>
      <c r="Q16" s="7" t="s">
        <v>17</v>
      </c>
      <c r="R16" s="7" t="s">
        <v>7</v>
      </c>
      <c r="S16" s="7"/>
      <c r="T16" s="7" t="s">
        <v>7</v>
      </c>
      <c r="U16" s="7"/>
      <c r="W16" s="7" t="s">
        <v>17</v>
      </c>
      <c r="X16" s="7" t="s">
        <v>7</v>
      </c>
      <c r="Y16" s="7"/>
      <c r="Z16" s="7" t="s">
        <v>7</v>
      </c>
      <c r="AA16" s="7"/>
    </row>
    <row r="17" spans="1:27" s="3" customFormat="1" x14ac:dyDescent="0.25">
      <c r="C17" s="13" t="s">
        <v>12</v>
      </c>
      <c r="D17" s="6">
        <f>+AVERAGE(EGSnrc!D17,Geant4!D17,Penelope!D17,MCNP!D17)</f>
        <v>0.20238340474153613</v>
      </c>
      <c r="E17" s="6"/>
      <c r="F17" s="6">
        <f>+AVERAGE(EGSnrc!F17,Geant4!F17,Penelope!F17,MCNP!F17)</f>
        <v>0.19715939411906261</v>
      </c>
      <c r="G17" s="6"/>
      <c r="I17" s="13" t="s">
        <v>12</v>
      </c>
      <c r="J17" s="6">
        <f>+AVERAGE(EGSnrc!J17,Geant4!J17,Penelope!J17,MCNP!J17)</f>
        <v>0.54148096321678096</v>
      </c>
      <c r="K17" s="6"/>
      <c r="L17" s="6">
        <f>+AVERAGE(EGSnrc!L17,Geant4!L17,Penelope!L17,MCNP!L17)</f>
        <v>0.52879969556980999</v>
      </c>
      <c r="M17" s="6"/>
      <c r="Q17" s="10">
        <v>1</v>
      </c>
      <c r="R17" s="6">
        <f>+AVERAGE(EGSnrc!R17,Geant4!R17,Penelope!R17,MCNP!R17)</f>
        <v>0.33038824999999999</v>
      </c>
      <c r="S17" s="11"/>
      <c r="T17" s="6">
        <f>+AVERAGE(EGSnrc!T17,Geant4!T17,Penelope!T17,MCNP!T17)</f>
        <v>0.18780174999999999</v>
      </c>
      <c r="U17" s="11"/>
      <c r="W17" s="10">
        <v>1</v>
      </c>
      <c r="X17" s="6">
        <f>+AVERAGE(EGSnrc!X17,Geant4!X17,Penelope!X17,MCNP!X17)</f>
        <v>1.0958675</v>
      </c>
      <c r="Y17" s="11"/>
      <c r="Z17" s="6">
        <f>+AVERAGE(EGSnrc!Z17,Geant4!Z17,Penelope!Z17,MCNP!Z17)</f>
        <v>0.73476900000000001</v>
      </c>
      <c r="AA17" s="11"/>
    </row>
    <row r="18" spans="1:27" s="3" customFormat="1" x14ac:dyDescent="0.25">
      <c r="C18" s="2"/>
      <c r="D18" s="6"/>
      <c r="E18" s="6"/>
      <c r="F18" s="7"/>
      <c r="G18" s="6"/>
      <c r="I18" s="2"/>
      <c r="J18" s="6"/>
      <c r="K18" s="6"/>
      <c r="L18" s="7"/>
      <c r="M18" s="6"/>
      <c r="Q18" s="10">
        <v>2</v>
      </c>
      <c r="R18" s="6">
        <f>+AVERAGE(EGSnrc!R18,Geant4!R18,Penelope!R18,MCNP!R18)</f>
        <v>3.3763999999999998</v>
      </c>
      <c r="S18" s="11"/>
      <c r="T18" s="6">
        <f>+AVERAGE(EGSnrc!T18,Geant4!T18,Penelope!T18,MCNP!T18)</f>
        <v>2.08745</v>
      </c>
      <c r="U18" s="11"/>
      <c r="W18" s="10">
        <v>2</v>
      </c>
      <c r="X18" s="6">
        <f>+AVERAGE(EGSnrc!X18,Geant4!X18,Penelope!X18,MCNP!X18)</f>
        <v>7.3379325</v>
      </c>
      <c r="Y18" s="11"/>
      <c r="Z18" s="6">
        <f>+AVERAGE(EGSnrc!Z18,Geant4!Z18,Penelope!Z18,MCNP!Z18)</f>
        <v>5.0166325000000001</v>
      </c>
      <c r="AA18" s="11"/>
    </row>
    <row r="19" spans="1:27" s="3" customFormat="1" x14ac:dyDescent="0.25">
      <c r="C19" s="2"/>
      <c r="D19" s="7" t="s">
        <v>3</v>
      </c>
      <c r="E19" s="7"/>
      <c r="F19" s="7" t="s">
        <v>4</v>
      </c>
      <c r="G19" s="7"/>
      <c r="I19" s="2"/>
      <c r="J19" s="7" t="s">
        <v>3</v>
      </c>
      <c r="K19" s="7"/>
      <c r="L19" s="7" t="s">
        <v>4</v>
      </c>
      <c r="M19" s="7"/>
      <c r="Q19" s="10">
        <v>3</v>
      </c>
      <c r="R19" s="6">
        <f>+AVERAGE(EGSnrc!R19,Geant4!R19,Penelope!R19,MCNP!R19)</f>
        <v>1.33127</v>
      </c>
      <c r="S19" s="11"/>
      <c r="T19" s="6">
        <f>+AVERAGE(EGSnrc!T19,Geant4!T19,Penelope!T19,MCNP!T19)</f>
        <v>1.1745450000000002</v>
      </c>
      <c r="U19" s="11"/>
      <c r="W19" s="10">
        <v>3</v>
      </c>
      <c r="X19" s="6">
        <f>+AVERAGE(EGSnrc!X19,Geant4!X19,Penelope!X19,MCNP!X19)</f>
        <v>3.3827674999999999</v>
      </c>
      <c r="Y19" s="11"/>
      <c r="Z19" s="6">
        <f>+AVERAGE(EGSnrc!Z19,Geant4!Z19,Penelope!Z19,MCNP!Z19)</f>
        <v>3.1116099999999998</v>
      </c>
      <c r="AA19" s="11"/>
    </row>
    <row r="20" spans="1:27" s="3" customFormat="1" x14ac:dyDescent="0.25">
      <c r="C20" s="14"/>
      <c r="D20" s="7" t="s">
        <v>13</v>
      </c>
      <c r="E20" s="7"/>
      <c r="F20" s="7" t="s">
        <v>13</v>
      </c>
      <c r="G20" s="7"/>
      <c r="I20" s="2"/>
      <c r="J20" s="7" t="s">
        <v>13</v>
      </c>
      <c r="K20" s="7"/>
      <c r="L20" s="7" t="s">
        <v>13</v>
      </c>
      <c r="M20" s="7"/>
      <c r="Q20" s="10">
        <v>4</v>
      </c>
      <c r="R20" s="6">
        <f>+AVERAGE(EGSnrc!R20,Geant4!R20,Penelope!R20,MCNP!R20)</f>
        <v>7.3252050000000004</v>
      </c>
      <c r="S20" s="11"/>
      <c r="T20" s="6">
        <f>+AVERAGE(EGSnrc!T20,Geant4!T20,Penelope!T20,MCNP!T20)</f>
        <v>6.2489249999999998</v>
      </c>
      <c r="U20" s="11"/>
      <c r="W20" s="10">
        <v>4</v>
      </c>
      <c r="X20" s="6">
        <f>+AVERAGE(EGSnrc!X20,Geant4!X20,Penelope!X20,MCNP!X20)</f>
        <v>14.467499999999999</v>
      </c>
      <c r="Y20" s="11"/>
      <c r="Z20" s="6">
        <f>+AVERAGE(EGSnrc!Z20,Geant4!Z20,Penelope!Z20,MCNP!Z20)</f>
        <v>12.929600000000001</v>
      </c>
      <c r="AA20" s="11"/>
    </row>
    <row r="21" spans="1:27" s="3" customFormat="1" x14ac:dyDescent="0.25">
      <c r="C21" s="7" t="s">
        <v>14</v>
      </c>
      <c r="D21" s="7" t="s">
        <v>7</v>
      </c>
      <c r="E21" s="7"/>
      <c r="F21" s="7" t="s">
        <v>7</v>
      </c>
      <c r="G21" s="7"/>
      <c r="I21" s="7" t="s">
        <v>14</v>
      </c>
      <c r="J21" s="7" t="s">
        <v>7</v>
      </c>
      <c r="K21" s="7"/>
      <c r="L21" s="7" t="s">
        <v>7</v>
      </c>
      <c r="M21" s="7"/>
      <c r="Q21" s="10">
        <v>5</v>
      </c>
      <c r="R21" s="6">
        <f>+AVERAGE(EGSnrc!R21,Geant4!R21,Penelope!R21,MCNP!R21)</f>
        <v>24.855650000000001</v>
      </c>
      <c r="S21" s="11"/>
      <c r="T21" s="6">
        <f>+AVERAGE(EGSnrc!T21,Geant4!T21,Penelope!T21,MCNP!T21)</f>
        <v>20.790849999999999</v>
      </c>
      <c r="U21" s="11"/>
      <c r="W21" s="10">
        <v>5</v>
      </c>
      <c r="X21" s="6">
        <f>+AVERAGE(EGSnrc!X21,Geant4!X21,Penelope!X21,MCNP!X21)</f>
        <v>47.14555</v>
      </c>
      <c r="Y21" s="11"/>
      <c r="Z21" s="6">
        <f>+AVERAGE(EGSnrc!Z21,Geant4!Z21,Penelope!Z21,MCNP!Z21)</f>
        <v>41.364400000000003</v>
      </c>
      <c r="AA21" s="11"/>
    </row>
    <row r="22" spans="1:27" s="3" customFormat="1" x14ac:dyDescent="0.25">
      <c r="A22" s="4"/>
      <c r="B22" s="15"/>
      <c r="C22" s="10">
        <v>1</v>
      </c>
      <c r="D22" s="6">
        <f>+AVERAGE(EGSnrc!D22,Geant4!D22,Penelope!D22,MCNP!D22)</f>
        <v>17.691557500000002</v>
      </c>
      <c r="E22" s="16"/>
      <c r="F22" s="6">
        <f>+AVERAGE(EGSnrc!F22,Geant4!F22,Penelope!F22,MCNP!F22)</f>
        <v>15.217135000000001</v>
      </c>
      <c r="G22" s="16"/>
      <c r="I22" s="10">
        <v>1</v>
      </c>
      <c r="J22" s="6">
        <f>+AVERAGE(EGSnrc!J22,Geant4!J22,Penelope!J22,MCNP!J22)</f>
        <v>16.502224999999999</v>
      </c>
      <c r="K22" s="16"/>
      <c r="L22" s="6">
        <f>+AVERAGE(EGSnrc!L22,Geant4!L22,Penelope!L22,MCNP!L22)</f>
        <v>14.389825000000002</v>
      </c>
      <c r="M22" s="16"/>
      <c r="Q22" s="10">
        <v>6</v>
      </c>
      <c r="R22" s="6">
        <f>+AVERAGE(EGSnrc!R22,Geant4!R22,Penelope!R22,MCNP!R22)</f>
        <v>3.3745324999999999</v>
      </c>
      <c r="S22" s="11"/>
      <c r="T22" s="6">
        <f>+AVERAGE(EGSnrc!T22,Geant4!T22,Penelope!T22,MCNP!T22)</f>
        <v>4.3267575000000003</v>
      </c>
      <c r="U22" s="11"/>
      <c r="W22" s="10">
        <v>6</v>
      </c>
      <c r="X22" s="6">
        <f>+AVERAGE(EGSnrc!X22,Geant4!X22,Penelope!X22,MCNP!X22)</f>
        <v>7.3287599999999999</v>
      </c>
      <c r="Y22" s="11"/>
      <c r="Z22" s="6">
        <f>+AVERAGE(EGSnrc!Z22,Geant4!Z22,Penelope!Z22,MCNP!Z22)</f>
        <v>9.2659675000000004</v>
      </c>
      <c r="AA22" s="11"/>
    </row>
    <row r="23" spans="1:27" s="3" customFormat="1" x14ac:dyDescent="0.25">
      <c r="A23" s="4"/>
      <c r="B23" s="15"/>
      <c r="C23" s="10">
        <v>2</v>
      </c>
      <c r="D23" s="6">
        <f>+AVERAGE(EGSnrc!D23,Geant4!D23,Penelope!D23,MCNP!D23)</f>
        <v>18.0703575</v>
      </c>
      <c r="E23" s="16"/>
      <c r="F23" s="6">
        <f>+AVERAGE(EGSnrc!F23,Geant4!F23,Penelope!F23,MCNP!F23)</f>
        <v>16.835574999999999</v>
      </c>
      <c r="G23" s="16"/>
      <c r="I23" s="10">
        <v>2</v>
      </c>
      <c r="J23" s="6">
        <f>+AVERAGE(EGSnrc!J23,Geant4!J23,Penelope!J23,MCNP!J23)</f>
        <v>16.658200000000001</v>
      </c>
      <c r="K23" s="16"/>
      <c r="L23" s="6">
        <f>+AVERAGE(EGSnrc!L23,Geant4!L23,Penelope!L23,MCNP!L23)</f>
        <v>15.82475</v>
      </c>
      <c r="M23" s="16"/>
      <c r="Q23" s="10">
        <v>7</v>
      </c>
      <c r="R23" s="6">
        <f>+AVERAGE(EGSnrc!R23,Geant4!R23,Penelope!R23,MCNP!R23)</f>
        <v>0.32846824999999996</v>
      </c>
      <c r="S23" s="11"/>
      <c r="T23" s="6">
        <f>+AVERAGE(EGSnrc!T23,Geant4!T23,Penelope!T23,MCNP!T23)</f>
        <v>0.51788175000000003</v>
      </c>
      <c r="U23" s="11"/>
      <c r="W23" s="10">
        <v>7</v>
      </c>
      <c r="X23" s="6">
        <f>+AVERAGE(EGSnrc!X23,Geant4!X23,Penelope!X23,MCNP!X23)</f>
        <v>1.096055</v>
      </c>
      <c r="Y23" s="11"/>
      <c r="Z23" s="6">
        <f>+AVERAGE(EGSnrc!Z23,Geant4!Z23,Penelope!Z23,MCNP!Z23)</f>
        <v>1.5793174999999997</v>
      </c>
      <c r="AA23" s="11"/>
    </row>
    <row r="24" spans="1:27" s="3" customFormat="1" x14ac:dyDescent="0.25">
      <c r="A24" s="4"/>
      <c r="B24" s="15"/>
      <c r="C24" s="10">
        <v>3</v>
      </c>
      <c r="D24" s="6">
        <f>+AVERAGE(EGSnrc!D24,Geant4!D24,Penelope!D24,MCNP!D24)</f>
        <v>17.865282499999999</v>
      </c>
      <c r="E24" s="16"/>
      <c r="F24" s="6">
        <f>+AVERAGE(EGSnrc!F24,Geant4!F24,Penelope!F24,MCNP!F24)</f>
        <v>16.943185</v>
      </c>
      <c r="G24" s="16"/>
      <c r="I24" s="10">
        <v>3</v>
      </c>
      <c r="J24" s="6">
        <f>+AVERAGE(EGSnrc!J24,Geant4!J24,Penelope!J24,MCNP!J24)</f>
        <v>16.813625000000002</v>
      </c>
      <c r="K24" s="16"/>
      <c r="L24" s="6">
        <f>+AVERAGE(EGSnrc!L24,Geant4!L24,Penelope!L24,MCNP!L24)</f>
        <v>15.971625</v>
      </c>
      <c r="M24" s="16"/>
      <c r="Q24" s="10"/>
      <c r="W24" s="10"/>
    </row>
    <row r="25" spans="1:27" s="3" customFormat="1" x14ac:dyDescent="0.25">
      <c r="A25" s="17"/>
      <c r="C25" s="10">
        <v>4</v>
      </c>
      <c r="D25" s="6">
        <f>+AVERAGE(EGSnrc!D25,Geant4!D25,Penelope!D25,MCNP!D25)</f>
        <v>17.262120000000003</v>
      </c>
      <c r="E25" s="16"/>
      <c r="F25" s="6">
        <f>+AVERAGE(EGSnrc!F25,Geant4!F25,Penelope!F25,MCNP!F25)</f>
        <v>16.431237500000002</v>
      </c>
      <c r="G25" s="16"/>
      <c r="I25" s="10">
        <v>4</v>
      </c>
      <c r="J25" s="6">
        <f>+AVERAGE(EGSnrc!J25,Geant4!J25,Penelope!J25,MCNP!J25)</f>
        <v>16.248874999999998</v>
      </c>
      <c r="K25" s="16"/>
      <c r="L25" s="6">
        <f>+AVERAGE(EGSnrc!L25,Geant4!L25,Penelope!L25,MCNP!L25)</f>
        <v>15.445075000000001</v>
      </c>
      <c r="M25" s="16"/>
      <c r="Q25" s="2"/>
      <c r="R25" s="7" t="s">
        <v>3</v>
      </c>
      <c r="T25" s="7" t="s">
        <v>4</v>
      </c>
      <c r="W25" s="2"/>
      <c r="X25" s="7" t="s">
        <v>3</v>
      </c>
      <c r="Z25" s="7" t="s">
        <v>4</v>
      </c>
    </row>
    <row r="26" spans="1:27" s="3" customFormat="1" x14ac:dyDescent="0.25">
      <c r="A26" s="17"/>
      <c r="B26" s="15"/>
      <c r="C26" s="10">
        <v>5</v>
      </c>
      <c r="D26" s="6">
        <f>+AVERAGE(EGSnrc!D26,Geant4!D26,Penelope!D26,MCNP!D26)</f>
        <v>17.7675825</v>
      </c>
      <c r="E26" s="16"/>
      <c r="F26" s="6">
        <f>+AVERAGE(EGSnrc!F26,Geant4!F26,Penelope!F26,MCNP!F26)</f>
        <v>18.3697625</v>
      </c>
      <c r="G26" s="16"/>
      <c r="I26" s="10">
        <v>5</v>
      </c>
      <c r="J26" s="6">
        <f>+AVERAGE(EGSnrc!J26,Geant4!J26,Penelope!J26,MCNP!J26)</f>
        <v>16.521474999999999</v>
      </c>
      <c r="K26" s="16"/>
      <c r="L26" s="6">
        <f>+AVERAGE(EGSnrc!L26,Geant4!L26,Penelope!L26,MCNP!L26)</f>
        <v>17.171225</v>
      </c>
      <c r="M26" s="16"/>
      <c r="Q26" s="2"/>
      <c r="R26" s="7" t="s">
        <v>19</v>
      </c>
      <c r="S26" s="7"/>
      <c r="T26" s="7" t="s">
        <v>19</v>
      </c>
      <c r="U26" s="7"/>
      <c r="W26" s="2"/>
      <c r="X26" s="7" t="s">
        <v>19</v>
      </c>
      <c r="Y26" s="7"/>
      <c r="Z26" s="7" t="s">
        <v>19</v>
      </c>
      <c r="AA26" s="7"/>
    </row>
    <row r="27" spans="1:27" s="3" customFormat="1" x14ac:dyDescent="0.25">
      <c r="C27" s="10">
        <v>6</v>
      </c>
      <c r="D27" s="6">
        <f>+AVERAGE(EGSnrc!D27,Geant4!D27,Penelope!D27,MCNP!D27)</f>
        <v>5.4171022500000001</v>
      </c>
      <c r="E27" s="16"/>
      <c r="F27" s="6">
        <f>+AVERAGE(EGSnrc!F27,Geant4!F27,Penelope!F27,MCNP!F27)</f>
        <v>5.0431214999999998</v>
      </c>
      <c r="G27" s="16"/>
      <c r="I27" s="10">
        <v>6</v>
      </c>
      <c r="J27" s="6">
        <f>+AVERAGE(EGSnrc!J27,Geant4!J27,Penelope!J27,MCNP!J27)</f>
        <v>6.0411574999999997</v>
      </c>
      <c r="K27" s="16"/>
      <c r="L27" s="6">
        <f>+AVERAGE(EGSnrc!L27,Geant4!L27,Penelope!L27,MCNP!L27)</f>
        <v>5.6189575000000005</v>
      </c>
      <c r="M27" s="16"/>
      <c r="Q27" s="7" t="s">
        <v>17</v>
      </c>
      <c r="R27" s="7" t="s">
        <v>7</v>
      </c>
      <c r="S27" s="7"/>
      <c r="T27" s="7" t="s">
        <v>7</v>
      </c>
      <c r="U27" s="7"/>
      <c r="W27" s="7" t="s">
        <v>17</v>
      </c>
      <c r="X27" s="7" t="s">
        <v>7</v>
      </c>
      <c r="Y27" s="7"/>
      <c r="Z27" s="7" t="s">
        <v>7</v>
      </c>
      <c r="AA27" s="7"/>
    </row>
    <row r="28" spans="1:27" s="3" customFormat="1" x14ac:dyDescent="0.25">
      <c r="B28" s="4"/>
      <c r="C28" s="10">
        <v>7</v>
      </c>
      <c r="D28" s="6">
        <f>+AVERAGE(EGSnrc!D28,Geant4!D28,Penelope!D28,MCNP!D28)</f>
        <v>56.016755000000003</v>
      </c>
      <c r="E28" s="16"/>
      <c r="F28" s="6">
        <f>+AVERAGE(EGSnrc!F28,Geant4!F28,Penelope!F28,MCNP!F28)</f>
        <v>54.974070000000005</v>
      </c>
      <c r="G28" s="16"/>
      <c r="I28" s="10">
        <v>7</v>
      </c>
      <c r="J28" s="6">
        <f>+AVERAGE(EGSnrc!J28,Geant4!J28,Penelope!J28,MCNP!J28)</f>
        <v>50.040649999999999</v>
      </c>
      <c r="K28" s="16"/>
      <c r="L28" s="6">
        <f>+AVERAGE(EGSnrc!L28,Geant4!L28,Penelope!L28,MCNP!L28)</f>
        <v>49.022350000000003</v>
      </c>
      <c r="M28" s="16"/>
      <c r="Q28" s="10">
        <v>1</v>
      </c>
      <c r="R28" s="6">
        <f>+AVERAGE(EGSnrc!R28,Geant4!R28,Penelope!R28,MCNP!R28)</f>
        <v>0.10731666666666667</v>
      </c>
      <c r="S28" s="11"/>
      <c r="T28" s="6">
        <f>+AVERAGE(EGSnrc!T28,Geant4!T28,Penelope!T28,MCNP!T28)</f>
        <v>5.8464566666666662E-2</v>
      </c>
      <c r="U28" s="11"/>
      <c r="W28" s="10">
        <v>1</v>
      </c>
      <c r="X28" s="6">
        <f>+AVERAGE(EGSnrc!X28,Geant4!X28,Penelope!X28,MCNP!X28)</f>
        <v>0.393098</v>
      </c>
      <c r="Y28" s="11"/>
      <c r="Z28" s="6">
        <f>+AVERAGE(EGSnrc!Z28,Geant4!Z28,Penelope!Z28,MCNP!Z28)</f>
        <v>0.25476833333333332</v>
      </c>
      <c r="AA28" s="11"/>
    </row>
    <row r="29" spans="1:27" s="3" customFormat="1" x14ac:dyDescent="0.25">
      <c r="C29" s="2"/>
      <c r="I29" s="2"/>
      <c r="Q29" s="10">
        <v>2</v>
      </c>
      <c r="R29" s="6">
        <f>+AVERAGE(EGSnrc!R29,Geant4!R29,Penelope!R29,MCNP!R29)</f>
        <v>1.0446966666666666</v>
      </c>
      <c r="S29" s="11"/>
      <c r="T29" s="6">
        <f>+AVERAGE(EGSnrc!T29,Geant4!T29,Penelope!T29,MCNP!T29)</f>
        <v>0.59745733333333328</v>
      </c>
      <c r="U29" s="11"/>
      <c r="W29" s="10">
        <v>2</v>
      </c>
      <c r="X29" s="6">
        <f>+AVERAGE(EGSnrc!X29,Geant4!X29,Penelope!X29,MCNP!X29)</f>
        <v>2.7138100000000001</v>
      </c>
      <c r="Y29" s="11"/>
      <c r="Z29" s="6">
        <f>+AVERAGE(EGSnrc!Z29,Geant4!Z29,Penelope!Z29,MCNP!Z29)</f>
        <v>1.7450000000000001</v>
      </c>
      <c r="AA29" s="11"/>
    </row>
    <row r="30" spans="1:27" s="3" customFormat="1" x14ac:dyDescent="0.25">
      <c r="C30" s="4" t="s">
        <v>15</v>
      </c>
      <c r="I30" s="4" t="s">
        <v>15</v>
      </c>
      <c r="Q30" s="10">
        <v>3</v>
      </c>
      <c r="R30" s="6">
        <f>+AVERAGE(EGSnrc!R30,Geant4!R30,Penelope!R30,MCNP!R30)</f>
        <v>0.45049033333333338</v>
      </c>
      <c r="S30" s="11"/>
      <c r="T30" s="6">
        <f>+AVERAGE(EGSnrc!T30,Geant4!T30,Penelope!T30,MCNP!T30)</f>
        <v>0.38901766666666671</v>
      </c>
      <c r="U30" s="11"/>
      <c r="W30" s="10">
        <v>3</v>
      </c>
      <c r="X30" s="6">
        <f>+AVERAGE(EGSnrc!X30,Geant4!X30,Penelope!X30,MCNP!X30)</f>
        <v>1.2917366666666668</v>
      </c>
      <c r="Y30" s="11"/>
      <c r="Z30" s="6">
        <f>+AVERAGE(EGSnrc!Z30,Geant4!Z30,Penelope!Z30,MCNP!Z30)</f>
        <v>1.1756</v>
      </c>
      <c r="AA30" s="11"/>
    </row>
    <row r="31" spans="1:27" s="3" customFormat="1" x14ac:dyDescent="0.25">
      <c r="C31" s="2"/>
      <c r="D31" s="7" t="s">
        <v>3</v>
      </c>
      <c r="E31" s="7"/>
      <c r="F31" s="7" t="s">
        <v>4</v>
      </c>
      <c r="G31" s="7"/>
      <c r="I31" s="2"/>
      <c r="J31" s="7" t="s">
        <v>3</v>
      </c>
      <c r="K31" s="7"/>
      <c r="L31" s="7" t="s">
        <v>4</v>
      </c>
      <c r="M31" s="7"/>
      <c r="Q31" s="10">
        <v>4</v>
      </c>
      <c r="R31" s="6">
        <f>+AVERAGE(EGSnrc!R31,Geant4!R31,Penelope!R31,MCNP!R31)</f>
        <v>1.9801966666666668</v>
      </c>
      <c r="S31" s="11"/>
      <c r="T31" s="6">
        <f>+AVERAGE(EGSnrc!T31,Geant4!T31,Penelope!T31,MCNP!T31)</f>
        <v>1.65245</v>
      </c>
      <c r="U31" s="11"/>
      <c r="W31" s="10">
        <v>4</v>
      </c>
      <c r="X31" s="6">
        <f>+AVERAGE(EGSnrc!X31,Geant4!X31,Penelope!X31,MCNP!X31)</f>
        <v>4.8595766666666664</v>
      </c>
      <c r="Y31" s="11"/>
      <c r="Z31" s="6">
        <f>+AVERAGE(EGSnrc!Z31,Geant4!Z31,Penelope!Z31,MCNP!Z31)</f>
        <v>4.2759766666666668</v>
      </c>
      <c r="AA31" s="11"/>
    </row>
    <row r="32" spans="1:27" s="3" customFormat="1" x14ac:dyDescent="0.25">
      <c r="C32" s="2"/>
      <c r="D32" s="7" t="s">
        <v>16</v>
      </c>
      <c r="E32" s="7"/>
      <c r="F32" s="7" t="s">
        <v>16</v>
      </c>
      <c r="G32" s="7"/>
      <c r="I32" s="2"/>
      <c r="J32" s="7" t="s">
        <v>16</v>
      </c>
      <c r="K32" s="7"/>
      <c r="L32" s="7" t="s">
        <v>16</v>
      </c>
      <c r="M32" s="7"/>
      <c r="Q32" s="10">
        <v>5</v>
      </c>
      <c r="R32" s="6">
        <f>+AVERAGE(EGSnrc!R32,Geant4!R32,Penelope!R32,MCNP!R32)</f>
        <v>2.8610833333333332</v>
      </c>
      <c r="S32" s="11"/>
      <c r="T32" s="6">
        <f>+AVERAGE(EGSnrc!T32,Geant4!T32,Penelope!T32,MCNP!T32)</f>
        <v>2.3241200000000002</v>
      </c>
      <c r="U32" s="11"/>
      <c r="W32" s="10">
        <v>5</v>
      </c>
      <c r="X32" s="6">
        <f>+AVERAGE(EGSnrc!X32,Geant4!X32,Penelope!X32,MCNP!X32)</f>
        <v>7.2097866666666661</v>
      </c>
      <c r="Y32" s="11"/>
      <c r="Z32" s="6">
        <f>+AVERAGE(EGSnrc!Z32,Geant4!Z32,Penelope!Z32,MCNP!Z32)</f>
        <v>6.1854966666666664</v>
      </c>
      <c r="AA32" s="11"/>
    </row>
    <row r="33" spans="3:27" s="3" customFormat="1" x14ac:dyDescent="0.25">
      <c r="C33" s="7" t="s">
        <v>17</v>
      </c>
      <c r="D33" s="7" t="s">
        <v>7</v>
      </c>
      <c r="E33" s="7"/>
      <c r="F33" s="7" t="s">
        <v>7</v>
      </c>
      <c r="G33" s="7"/>
      <c r="I33" s="7" t="s">
        <v>17</v>
      </c>
      <c r="J33" s="7" t="s">
        <v>7</v>
      </c>
      <c r="K33" s="7"/>
      <c r="L33" s="7" t="s">
        <v>7</v>
      </c>
      <c r="M33" s="7"/>
      <c r="Q33" s="10">
        <v>6</v>
      </c>
      <c r="R33" s="6">
        <f>+AVERAGE(EGSnrc!R33,Geant4!R33,Penelope!R33,MCNP!R33)</f>
        <v>1.0477700000000001</v>
      </c>
      <c r="S33" s="11"/>
      <c r="T33" s="6">
        <f>+AVERAGE(EGSnrc!T33,Geant4!T33,Penelope!T33,MCNP!T33)</f>
        <v>1.3772333333333335</v>
      </c>
      <c r="U33" s="11"/>
      <c r="W33" s="10">
        <v>6</v>
      </c>
      <c r="X33" s="6">
        <f>+AVERAGE(EGSnrc!X33,Geant4!X33,Penelope!X33,MCNP!X33)</f>
        <v>2.7126766666666668</v>
      </c>
      <c r="Y33" s="11"/>
      <c r="Z33" s="6">
        <f>+AVERAGE(EGSnrc!Z33,Geant4!Z33,Penelope!Z33,MCNP!Z33)</f>
        <v>3.5158733333333334</v>
      </c>
      <c r="AA33" s="11"/>
    </row>
    <row r="34" spans="3:27" s="3" customFormat="1" x14ac:dyDescent="0.25">
      <c r="C34" s="10">
        <v>1</v>
      </c>
      <c r="D34" s="6">
        <f>+AVERAGE(EGSnrc!D34,Geant4!D34,Penelope!D34,MCNP!D34)</f>
        <v>110.28575000000001</v>
      </c>
      <c r="E34" s="16"/>
      <c r="F34" s="6">
        <f>+AVERAGE(EGSnrc!F34,Geant4!F34,Penelope!F34,MCNP!F34)</f>
        <v>19.179324999999999</v>
      </c>
      <c r="G34" s="16"/>
      <c r="I34" s="10">
        <v>1</v>
      </c>
      <c r="J34" s="6">
        <f>+AVERAGE(EGSnrc!J34,Geant4!J34,Penelope!J34,MCNP!J34)</f>
        <v>105.72924999999999</v>
      </c>
      <c r="K34" s="16"/>
      <c r="L34" s="6">
        <f>+AVERAGE(EGSnrc!L34,Geant4!L34,Penelope!L34,MCNP!L34)</f>
        <v>20.907550000000001</v>
      </c>
      <c r="M34" s="16"/>
      <c r="Q34" s="10">
        <v>7</v>
      </c>
      <c r="R34" s="6">
        <f>+AVERAGE(EGSnrc!R34,Geant4!R34,Penelope!R34,MCNP!R34)</f>
        <v>0.10696966666666667</v>
      </c>
      <c r="S34" s="11"/>
      <c r="T34" s="6">
        <f>+AVERAGE(EGSnrc!T34,Geant4!T34,Penelope!T34,MCNP!T34)</f>
        <v>0.17114066666666664</v>
      </c>
      <c r="U34" s="11"/>
      <c r="W34" s="10">
        <v>7</v>
      </c>
      <c r="X34" s="6">
        <f>+AVERAGE(EGSnrc!X34,Geant4!X34,Penelope!X34,MCNP!X34)</f>
        <v>0.39199900000000004</v>
      </c>
      <c r="Y34" s="11"/>
      <c r="Z34" s="6">
        <f>+AVERAGE(EGSnrc!Z34,Geant4!Z34,Penelope!Z34,MCNP!Z34)</f>
        <v>0.57796400000000003</v>
      </c>
      <c r="AA34" s="11"/>
    </row>
    <row r="35" spans="3:27" s="3" customFormat="1" x14ac:dyDescent="0.25">
      <c r="C35" s="10">
        <v>2</v>
      </c>
      <c r="D35" s="6">
        <f>+AVERAGE(EGSnrc!D35,Geant4!D35,Penelope!D35,MCNP!D35)</f>
        <v>1.484615</v>
      </c>
      <c r="E35" s="16"/>
      <c r="F35" s="6">
        <f>+AVERAGE(EGSnrc!F35,Geant4!F35,Penelope!F35,MCNP!F35)</f>
        <v>1.0494599999999998</v>
      </c>
      <c r="G35" s="16"/>
      <c r="I35" s="10">
        <v>2</v>
      </c>
      <c r="J35" s="6">
        <f>+AVERAGE(EGSnrc!J35,Geant4!J35,Penelope!J35,MCNP!J35)</f>
        <v>3.1955049999999998</v>
      </c>
      <c r="K35" s="16"/>
      <c r="L35" s="6">
        <f>+AVERAGE(EGSnrc!L35,Geant4!L35,Penelope!L35,MCNP!L35)</f>
        <v>2.4428725</v>
      </c>
      <c r="M35" s="16"/>
      <c r="Q35" s="2"/>
      <c r="W35" s="2"/>
    </row>
    <row r="36" spans="3:27" s="3" customFormat="1" x14ac:dyDescent="0.25">
      <c r="C36" s="10">
        <v>3</v>
      </c>
      <c r="D36" s="6">
        <f>+AVERAGE(EGSnrc!D36,Geant4!D36,Penelope!D36,MCNP!D36)</f>
        <v>1.4569925000000001</v>
      </c>
      <c r="E36" s="16"/>
      <c r="F36" s="6">
        <f>+AVERAGE(EGSnrc!F36,Geant4!F36,Penelope!F36,MCNP!F36)</f>
        <v>1.01979</v>
      </c>
      <c r="G36" s="16"/>
      <c r="I36" s="10">
        <v>3</v>
      </c>
      <c r="J36" s="6">
        <f>+AVERAGE(EGSnrc!J36,Geant4!J36,Penelope!J36,MCNP!J36)</f>
        <v>3.1396424999999999</v>
      </c>
      <c r="K36" s="16"/>
      <c r="L36" s="6">
        <f>+AVERAGE(EGSnrc!L36,Geant4!L36,Penelope!L36,MCNP!L36)</f>
        <v>2.40028</v>
      </c>
      <c r="M36" s="16"/>
      <c r="Q36" s="2"/>
      <c r="R36" s="7" t="s">
        <v>3</v>
      </c>
      <c r="T36" s="7" t="s">
        <v>4</v>
      </c>
      <c r="W36" s="2"/>
      <c r="X36" s="7" t="s">
        <v>3</v>
      </c>
      <c r="Z36" s="7" t="s">
        <v>4</v>
      </c>
    </row>
    <row r="37" spans="3:27" s="3" customFormat="1" x14ac:dyDescent="0.25">
      <c r="C37" s="10">
        <v>4</v>
      </c>
      <c r="D37" s="6">
        <f>+AVERAGE(EGSnrc!D37,Geant4!D37,Penelope!D37,MCNP!D37)</f>
        <v>1.533895</v>
      </c>
      <c r="E37" s="16"/>
      <c r="F37" s="6">
        <f>+AVERAGE(EGSnrc!F37,Geant4!F37,Penelope!F37,MCNP!F37)</f>
        <v>1.2917924999999999</v>
      </c>
      <c r="G37" s="16"/>
      <c r="I37" s="10">
        <v>4</v>
      </c>
      <c r="J37" s="6">
        <f>+AVERAGE(EGSnrc!J37,Geant4!J37,Penelope!J37,MCNP!J37)</f>
        <v>3.2841025000000004</v>
      </c>
      <c r="K37" s="16"/>
      <c r="L37" s="6">
        <f>+AVERAGE(EGSnrc!L37,Geant4!L37,Penelope!L37,MCNP!L37)</f>
        <v>2.90984</v>
      </c>
      <c r="M37" s="16"/>
      <c r="Q37" s="2"/>
      <c r="R37" s="7" t="s">
        <v>20</v>
      </c>
      <c r="S37" s="7"/>
      <c r="T37" s="7" t="s">
        <v>20</v>
      </c>
      <c r="U37" s="7"/>
      <c r="W37" s="2"/>
      <c r="X37" s="7" t="s">
        <v>20</v>
      </c>
      <c r="Y37" s="7"/>
      <c r="Z37" s="7" t="s">
        <v>20</v>
      </c>
      <c r="AA37" s="7"/>
    </row>
    <row r="38" spans="3:27" s="3" customFormat="1" x14ac:dyDescent="0.25">
      <c r="C38" s="10">
        <v>5</v>
      </c>
      <c r="D38" s="6">
        <f>+AVERAGE(EGSnrc!D38,Geant4!D38,Penelope!D38,MCNP!D38)</f>
        <v>1.5269850000000003</v>
      </c>
      <c r="E38" s="16"/>
      <c r="F38" s="6">
        <f>+AVERAGE(EGSnrc!F38,Geant4!F38,Penelope!F38,MCNP!F38)</f>
        <v>1.2811775000000001</v>
      </c>
      <c r="G38" s="16"/>
      <c r="I38" s="10">
        <v>5</v>
      </c>
      <c r="J38" s="6">
        <f>+AVERAGE(EGSnrc!J38,Geant4!J38,Penelope!J38,MCNP!J38)</f>
        <v>3.2599200000000002</v>
      </c>
      <c r="K38" s="16"/>
      <c r="L38" s="6">
        <f>+AVERAGE(EGSnrc!L38,Geant4!L38,Penelope!L38,MCNP!L38)</f>
        <v>2.8973825</v>
      </c>
      <c r="M38" s="16"/>
      <c r="Q38" s="7" t="s">
        <v>17</v>
      </c>
      <c r="R38" s="7" t="s">
        <v>7</v>
      </c>
      <c r="S38" s="7"/>
      <c r="T38" s="7" t="s">
        <v>7</v>
      </c>
      <c r="U38" s="7"/>
      <c r="W38" s="7" t="s">
        <v>17</v>
      </c>
      <c r="X38" s="7" t="s">
        <v>7</v>
      </c>
      <c r="Y38" s="7"/>
      <c r="Z38" s="7" t="s">
        <v>7</v>
      </c>
      <c r="AA38" s="7"/>
    </row>
    <row r="39" spans="3:27" s="3" customFormat="1" x14ac:dyDescent="0.25">
      <c r="C39" s="10">
        <v>6</v>
      </c>
      <c r="D39" s="6">
        <f>+AVERAGE(EGSnrc!D39,Geant4!D39,Penelope!D39,MCNP!D39)</f>
        <v>1.4722424999999999</v>
      </c>
      <c r="E39" s="16"/>
      <c r="F39" s="6">
        <f>+AVERAGE(EGSnrc!F39,Geant4!F39,Penelope!F39,MCNP!F39)</f>
        <v>1.2353324999999999</v>
      </c>
      <c r="G39" s="16"/>
      <c r="I39" s="10">
        <v>6</v>
      </c>
      <c r="J39" s="6">
        <f>+AVERAGE(EGSnrc!J39,Geant4!J39,Penelope!J39,MCNP!J39)</f>
        <v>3.1584399999999997</v>
      </c>
      <c r="K39" s="16"/>
      <c r="L39" s="6">
        <f>+AVERAGE(EGSnrc!L39,Geant4!L39,Penelope!L39,MCNP!L39)</f>
        <v>2.8040349999999998</v>
      </c>
      <c r="M39" s="16"/>
      <c r="Q39" s="10">
        <v>1</v>
      </c>
      <c r="R39" s="6">
        <f>+AVERAGE(EGSnrc!R39,Geant4!R39,Penelope!R39,MCNP!R39)</f>
        <v>5.93476E-2</v>
      </c>
      <c r="S39" s="11"/>
      <c r="T39" s="6">
        <f>+AVERAGE(EGSnrc!T39,Geant4!T39,Penelope!T39,MCNP!T39)</f>
        <v>3.6372600000000005E-2</v>
      </c>
      <c r="U39" s="11"/>
      <c r="W39" s="10">
        <v>1</v>
      </c>
      <c r="X39" s="6">
        <f>+AVERAGE(EGSnrc!X39,Geant4!X39,Penelope!X39,MCNP!X39)</f>
        <v>0.13506166666666666</v>
      </c>
      <c r="Y39" s="11"/>
      <c r="Z39" s="6">
        <f>+AVERAGE(EGSnrc!Z39,Geant4!Z39,Penelope!Z39,MCNP!Z39)</f>
        <v>9.9789333333333327E-2</v>
      </c>
      <c r="AA39" s="11"/>
    </row>
    <row r="40" spans="3:27" s="3" customFormat="1" x14ac:dyDescent="0.25">
      <c r="C40" s="10">
        <v>7</v>
      </c>
      <c r="D40" s="6">
        <f>+AVERAGE(EGSnrc!D40,Geant4!D40,Penelope!D40,MCNP!D40)</f>
        <v>1.4879275000000001</v>
      </c>
      <c r="E40" s="16"/>
      <c r="F40" s="6">
        <f>+AVERAGE(EGSnrc!F40,Geant4!F40,Penelope!F40,MCNP!F40)</f>
        <v>1.5121349999999998</v>
      </c>
      <c r="G40" s="16"/>
      <c r="I40" s="10">
        <v>7</v>
      </c>
      <c r="J40" s="6">
        <f>+AVERAGE(EGSnrc!J40,Geant4!J40,Penelope!J40,MCNP!J40)</f>
        <v>3.1996424999999995</v>
      </c>
      <c r="K40" s="16"/>
      <c r="L40" s="6">
        <f>+AVERAGE(EGSnrc!L40,Geant4!L40,Penelope!L40,MCNP!L40)</f>
        <v>3.2978000000000001</v>
      </c>
      <c r="M40" s="16"/>
      <c r="Q40" s="10">
        <v>2</v>
      </c>
      <c r="R40" s="6">
        <f>+AVERAGE(EGSnrc!R40,Geant4!R40,Penelope!R40,MCNP!R40)</f>
        <v>1.1200366666666668</v>
      </c>
      <c r="S40" s="11"/>
      <c r="T40" s="6">
        <f>+AVERAGE(EGSnrc!T40,Geant4!T40,Penelope!T40,MCNP!T40)</f>
        <v>0.7532133333333334</v>
      </c>
      <c r="U40" s="11"/>
      <c r="W40" s="10">
        <v>2</v>
      </c>
      <c r="X40" s="6">
        <f>+AVERAGE(EGSnrc!X40,Geant4!X40,Penelope!X40,MCNP!X40)</f>
        <v>1.8935199999999999</v>
      </c>
      <c r="Y40" s="11"/>
      <c r="Z40" s="6">
        <f>+AVERAGE(EGSnrc!Z40,Geant4!Z40,Penelope!Z40,MCNP!Z40)</f>
        <v>1.4010233333333335</v>
      </c>
      <c r="AA40" s="11"/>
    </row>
    <row r="41" spans="3:27" s="3" customFormat="1" x14ac:dyDescent="0.25">
      <c r="C41" s="2"/>
      <c r="I41" s="2"/>
      <c r="Q41" s="10">
        <v>3</v>
      </c>
      <c r="R41" s="6">
        <f>+AVERAGE(EGSnrc!R41,Geant4!R41,Penelope!R41,MCNP!R41)</f>
        <v>0.311282</v>
      </c>
      <c r="S41" s="11"/>
      <c r="T41" s="6">
        <f>+AVERAGE(EGSnrc!T41,Geant4!T41,Penelope!T41,MCNP!T41)</f>
        <v>0.27748</v>
      </c>
      <c r="U41" s="11"/>
      <c r="W41" s="10">
        <v>3</v>
      </c>
      <c r="X41" s="6">
        <f>+AVERAGE(EGSnrc!X41,Geant4!X41,Penelope!X41,MCNP!X41)</f>
        <v>0.5834813333333333</v>
      </c>
      <c r="Y41" s="11"/>
      <c r="Z41" s="6">
        <f>+AVERAGE(EGSnrc!Z41,Geant4!Z41,Penelope!Z41,MCNP!Z41)</f>
        <v>0.53933700000000007</v>
      </c>
      <c r="AA41" s="11"/>
    </row>
    <row r="42" spans="3:27" s="3" customFormat="1" x14ac:dyDescent="0.25">
      <c r="C42" s="2"/>
      <c r="D42" s="7" t="s">
        <v>3</v>
      </c>
      <c r="E42" s="7"/>
      <c r="F42" s="7" t="s">
        <v>4</v>
      </c>
      <c r="G42" s="7"/>
      <c r="I42" s="2"/>
      <c r="J42" s="7" t="s">
        <v>3</v>
      </c>
      <c r="K42" s="7"/>
      <c r="L42" s="7" t="s">
        <v>4</v>
      </c>
      <c r="M42" s="7"/>
      <c r="Q42" s="10">
        <v>4</v>
      </c>
      <c r="R42" s="6">
        <f>+AVERAGE(EGSnrc!R42,Geant4!R42,Penelope!R42,MCNP!R42)</f>
        <v>3.2170399999999995</v>
      </c>
      <c r="S42" s="11"/>
      <c r="T42" s="6">
        <f>+AVERAGE(EGSnrc!T42,Geant4!T42,Penelope!T42,MCNP!T42)</f>
        <v>2.7784166666666663</v>
      </c>
      <c r="U42" s="11"/>
      <c r="W42" s="10">
        <v>4</v>
      </c>
      <c r="X42" s="6">
        <f>+AVERAGE(EGSnrc!X42,Geant4!X42,Penelope!X42,MCNP!X42)</f>
        <v>5.2223833333333332</v>
      </c>
      <c r="Y42" s="11"/>
      <c r="Z42" s="6">
        <f>+AVERAGE(EGSnrc!Z42,Geant4!Z42,Penelope!Z42,MCNP!Z42)</f>
        <v>4.7110466666666673</v>
      </c>
      <c r="AA42" s="11"/>
    </row>
    <row r="43" spans="3:27" s="3" customFormat="1" x14ac:dyDescent="0.25">
      <c r="C43" s="2"/>
      <c r="D43" s="7" t="s">
        <v>18</v>
      </c>
      <c r="E43" s="7"/>
      <c r="F43" s="7" t="s">
        <v>18</v>
      </c>
      <c r="G43" s="7"/>
      <c r="I43" s="2"/>
      <c r="J43" s="7" t="s">
        <v>18</v>
      </c>
      <c r="K43" s="7"/>
      <c r="L43" s="7" t="s">
        <v>18</v>
      </c>
      <c r="M43" s="7"/>
      <c r="Q43" s="10">
        <v>5</v>
      </c>
      <c r="R43" s="6">
        <f>+AVERAGE(EGSnrc!R43,Geant4!R43,Penelope!R43,MCNP!R43)</f>
        <v>18.173033333333333</v>
      </c>
      <c r="S43" s="11"/>
      <c r="T43" s="6">
        <f>+AVERAGE(EGSnrc!T43,Geant4!T43,Penelope!T43,MCNP!T43)</f>
        <v>15.253033333333335</v>
      </c>
      <c r="U43" s="11"/>
      <c r="W43" s="10">
        <v>5</v>
      </c>
      <c r="X43" s="6">
        <f>+AVERAGE(EGSnrc!X43,Geant4!X43,Penelope!X43,MCNP!X43)</f>
        <v>32.560633333333335</v>
      </c>
      <c r="Y43" s="11"/>
      <c r="Z43" s="6">
        <f>+AVERAGE(EGSnrc!Z43,Geant4!Z43,Penelope!Z43,MCNP!Z43)</f>
        <v>28.68043333333333</v>
      </c>
      <c r="AA43" s="11"/>
    </row>
    <row r="44" spans="3:27" s="3" customFormat="1" x14ac:dyDescent="0.25">
      <c r="C44" s="7" t="s">
        <v>17</v>
      </c>
      <c r="D44" s="7" t="s">
        <v>7</v>
      </c>
      <c r="E44" s="7"/>
      <c r="F44" s="7" t="s">
        <v>7</v>
      </c>
      <c r="G44" s="7"/>
      <c r="I44" s="7" t="s">
        <v>17</v>
      </c>
      <c r="J44" s="7" t="s">
        <v>7</v>
      </c>
      <c r="K44" s="7"/>
      <c r="L44" s="7" t="s">
        <v>7</v>
      </c>
      <c r="M44" s="7"/>
      <c r="Q44" s="10">
        <v>6</v>
      </c>
      <c r="R44" s="6">
        <f>+AVERAGE(EGSnrc!R44,Geant4!R44,Penelope!R44,MCNP!R44)</f>
        <v>1.1208433333333332</v>
      </c>
      <c r="S44" s="11"/>
      <c r="T44" s="6">
        <f>+AVERAGE(EGSnrc!T44,Geant4!T44,Penelope!T44,MCNP!T44)</f>
        <v>1.3952433333333332</v>
      </c>
      <c r="U44" s="11"/>
      <c r="W44" s="10">
        <v>6</v>
      </c>
      <c r="X44" s="6">
        <f>+AVERAGE(EGSnrc!X44,Geant4!X44,Penelope!X44,MCNP!X44)</f>
        <v>1.88981</v>
      </c>
      <c r="Y44" s="11"/>
      <c r="Z44" s="6">
        <f>+AVERAGE(EGSnrc!Z44,Geant4!Z44,Penelope!Z44,MCNP!Z44)</f>
        <v>2.3093566666666665</v>
      </c>
      <c r="AA44" s="11"/>
    </row>
    <row r="45" spans="3:27" s="3" customFormat="1" x14ac:dyDescent="0.25">
      <c r="C45" s="10">
        <v>1</v>
      </c>
      <c r="D45" s="6">
        <f>+AVERAGE(EGSnrc!D45,Geant4!D45,Penelope!D45,MCNP!D45)</f>
        <v>3.3648324999999999</v>
      </c>
      <c r="E45" s="16"/>
      <c r="F45" s="6">
        <f>+AVERAGE(EGSnrc!F45,Geant4!F45,Penelope!F45,MCNP!F45)</f>
        <v>1.1910275000000001</v>
      </c>
      <c r="G45" s="16"/>
      <c r="I45" s="10">
        <v>1</v>
      </c>
      <c r="J45" s="6">
        <f>+AVERAGE(EGSnrc!J45,Geant4!J45,Penelope!J45,MCNP!J45)</f>
        <v>3.3653824999999999</v>
      </c>
      <c r="K45" s="16"/>
      <c r="L45" s="6">
        <f>+AVERAGE(EGSnrc!L45,Geant4!L45,Penelope!L45,MCNP!L45)</f>
        <v>1.414515</v>
      </c>
      <c r="M45" s="16"/>
      <c r="Q45" s="10">
        <v>7</v>
      </c>
      <c r="R45" s="6">
        <f>+AVERAGE(EGSnrc!R45,Geant4!R45,Penelope!R45,MCNP!R45)</f>
        <v>5.8720966666666673E-2</v>
      </c>
      <c r="S45" s="11"/>
      <c r="T45" s="6">
        <f>+AVERAGE(EGSnrc!T45,Geant4!T45,Penelope!T45,MCNP!T45)</f>
        <v>8.8629100000000002E-2</v>
      </c>
      <c r="U45" s="11"/>
      <c r="W45" s="10">
        <v>7</v>
      </c>
      <c r="X45" s="6">
        <f>+AVERAGE(EGSnrc!X45,Geant4!X45,Penelope!X45,MCNP!X45)</f>
        <v>0.13640533333333335</v>
      </c>
      <c r="Y45" s="11"/>
      <c r="Z45" s="6">
        <f>+AVERAGE(EGSnrc!Z45,Geant4!Z45,Penelope!Z45,MCNP!Z45)</f>
        <v>0.18722166666666665</v>
      </c>
      <c r="AA45" s="11"/>
    </row>
    <row r="46" spans="3:27" s="3" customFormat="1" x14ac:dyDescent="0.25">
      <c r="C46" s="10">
        <v>2</v>
      </c>
      <c r="D46" s="6">
        <f>+AVERAGE(EGSnrc!D46,Geant4!D46,Penelope!D46,MCNP!D46)</f>
        <v>0.74290024999999993</v>
      </c>
      <c r="E46" s="16"/>
      <c r="F46" s="6">
        <f>+AVERAGE(EGSnrc!F46,Geant4!F46,Penelope!F46,MCNP!F46)</f>
        <v>0.55964025000000006</v>
      </c>
      <c r="G46" s="16"/>
      <c r="I46" s="10">
        <v>2</v>
      </c>
      <c r="J46" s="6">
        <f>+AVERAGE(EGSnrc!J46,Geant4!J46,Penelope!J46,MCNP!J46)</f>
        <v>1.4933925000000001</v>
      </c>
      <c r="K46" s="16"/>
      <c r="L46" s="6">
        <f>+AVERAGE(EGSnrc!L46,Geant4!L46,Penelope!L46,MCNP!L46)</f>
        <v>1.2378974999999999</v>
      </c>
      <c r="M46" s="16"/>
      <c r="Q46" s="2"/>
      <c r="W46" s="2"/>
    </row>
    <row r="47" spans="3:27" s="3" customFormat="1" x14ac:dyDescent="0.25">
      <c r="C47" s="10">
        <v>3</v>
      </c>
      <c r="D47" s="6">
        <f>+AVERAGE(EGSnrc!D47,Geant4!D47,Penelope!D47,MCNP!D47)</f>
        <v>1.0951425000000001</v>
      </c>
      <c r="E47" s="16"/>
      <c r="F47" s="6">
        <f>+AVERAGE(EGSnrc!F47,Geant4!F47,Penelope!F47,MCNP!F47)</f>
        <v>0.80146300000000004</v>
      </c>
      <c r="G47" s="16"/>
      <c r="I47" s="10">
        <v>3</v>
      </c>
      <c r="J47" s="6">
        <f>+AVERAGE(EGSnrc!J47,Geant4!J47,Penelope!J47,MCNP!J47)</f>
        <v>1.9962749999999998</v>
      </c>
      <c r="K47" s="16"/>
      <c r="L47" s="6">
        <f>+AVERAGE(EGSnrc!L47,Geant4!L47,Penelope!L47,MCNP!L47)</f>
        <v>1.630795</v>
      </c>
      <c r="M47" s="16"/>
      <c r="Q47" s="2"/>
      <c r="R47" s="7" t="s">
        <v>3</v>
      </c>
      <c r="T47" s="7" t="s">
        <v>4</v>
      </c>
      <c r="W47" s="2"/>
      <c r="X47" s="7" t="s">
        <v>3</v>
      </c>
      <c r="Z47" s="7" t="s">
        <v>4</v>
      </c>
    </row>
    <row r="48" spans="3:27" s="3" customFormat="1" x14ac:dyDescent="0.25">
      <c r="C48" s="10">
        <v>4</v>
      </c>
      <c r="D48" s="6">
        <f>+AVERAGE(EGSnrc!D48,Geant4!D48,Penelope!D48,MCNP!D48)</f>
        <v>0.73941000000000001</v>
      </c>
      <c r="E48" s="16"/>
      <c r="F48" s="6">
        <f>+AVERAGE(EGSnrc!F48,Geant4!F48,Penelope!F48,MCNP!F48)</f>
        <v>0.66642449999999998</v>
      </c>
      <c r="G48" s="16"/>
      <c r="I48" s="10">
        <v>4</v>
      </c>
      <c r="J48" s="6">
        <f>+AVERAGE(EGSnrc!J48,Geant4!J48,Penelope!J48,MCNP!J48)</f>
        <v>1.561145</v>
      </c>
      <c r="K48" s="16"/>
      <c r="L48" s="6">
        <f>+AVERAGE(EGSnrc!L48,Geant4!L48,Penelope!L48,MCNP!L48)</f>
        <v>1.4670999999999998</v>
      </c>
      <c r="M48" s="16"/>
      <c r="Q48" s="2"/>
      <c r="R48" s="7" t="s">
        <v>21</v>
      </c>
      <c r="S48" s="7"/>
      <c r="T48" s="7" t="s">
        <v>21</v>
      </c>
      <c r="U48" s="7"/>
      <c r="W48" s="2"/>
      <c r="X48" s="7" t="s">
        <v>21</v>
      </c>
      <c r="Y48" s="7"/>
      <c r="Z48" s="7" t="s">
        <v>21</v>
      </c>
      <c r="AA48" s="7"/>
    </row>
    <row r="49" spans="3:27" s="3" customFormat="1" x14ac:dyDescent="0.25">
      <c r="C49" s="10">
        <v>5</v>
      </c>
      <c r="D49" s="6">
        <f>+AVERAGE(EGSnrc!D49,Geant4!D49,Penelope!D49,MCNP!D49)</f>
        <v>0.94418475000000002</v>
      </c>
      <c r="E49" s="16"/>
      <c r="F49" s="6">
        <f>+AVERAGE(EGSnrc!F49,Geant4!F49,Penelope!F49,MCNP!F49)</f>
        <v>0.84566399999999997</v>
      </c>
      <c r="G49" s="16"/>
      <c r="I49" s="10">
        <v>5</v>
      </c>
      <c r="J49" s="6">
        <f>+AVERAGE(EGSnrc!J49,Geant4!J49,Penelope!J49,MCNP!J49)</f>
        <v>1.9652825</v>
      </c>
      <c r="K49" s="16"/>
      <c r="L49" s="6">
        <f>+AVERAGE(EGSnrc!L49,Geant4!L49,Penelope!L49,MCNP!L49)</f>
        <v>1.8582650000000001</v>
      </c>
      <c r="M49" s="16"/>
      <c r="Q49" s="7" t="s">
        <v>17</v>
      </c>
      <c r="R49" s="7" t="s">
        <v>7</v>
      </c>
      <c r="S49" s="7"/>
      <c r="T49" s="7" t="s">
        <v>7</v>
      </c>
      <c r="U49" s="7"/>
      <c r="W49" s="7" t="s">
        <v>17</v>
      </c>
      <c r="X49" s="7" t="s">
        <v>7</v>
      </c>
      <c r="Y49" s="7"/>
      <c r="Z49" s="7" t="s">
        <v>7</v>
      </c>
      <c r="AA49" s="7"/>
    </row>
    <row r="50" spans="3:27" s="3" customFormat="1" x14ac:dyDescent="0.25">
      <c r="C50" s="10">
        <v>6</v>
      </c>
      <c r="D50" s="6">
        <f>+AVERAGE(EGSnrc!D50,Geant4!D50,Penelope!D50,MCNP!D50)</f>
        <v>1.0408175000000002</v>
      </c>
      <c r="E50" s="16"/>
      <c r="F50" s="6">
        <f>+AVERAGE(EGSnrc!F50,Geant4!F50,Penelope!F50,MCNP!F50)</f>
        <v>0.97882399999999992</v>
      </c>
      <c r="G50" s="16"/>
      <c r="I50" s="10">
        <v>6</v>
      </c>
      <c r="J50" s="6">
        <f>+AVERAGE(EGSnrc!J50,Geant4!J50,Penelope!J50,MCNP!J50)</f>
        <v>2.0354200000000002</v>
      </c>
      <c r="K50" s="16"/>
      <c r="L50" s="6">
        <f>+AVERAGE(EGSnrc!L50,Geant4!L50,Penelope!L50,MCNP!L50)</f>
        <v>1.935905</v>
      </c>
      <c r="M50" s="16"/>
      <c r="Q50" s="10">
        <v>1</v>
      </c>
      <c r="R50" s="6">
        <f>+AVERAGE(EGSnrc!R50,Geant4!R50,Penelope!R50,MCNP!R50)</f>
        <v>0.16209233333333331</v>
      </c>
      <c r="S50" s="11"/>
      <c r="T50" s="6">
        <f>+AVERAGE(EGSnrc!T50,Geant4!T50,Penelope!T50,MCNP!T50)</f>
        <v>9.0580599999999997E-2</v>
      </c>
      <c r="U50" s="11"/>
      <c r="W50" s="10">
        <v>1</v>
      </c>
      <c r="X50" s="6">
        <f>+AVERAGE(EGSnrc!X50,Geant4!X50,Penelope!X50,MCNP!X50)</f>
        <v>0.56057866666666667</v>
      </c>
      <c r="Y50" s="11"/>
      <c r="Z50" s="6">
        <f>+AVERAGE(EGSnrc!Z50,Geant4!Z50,Penelope!Z50,MCNP!Z50)</f>
        <v>0.37347066666666667</v>
      </c>
      <c r="AA50" s="11"/>
    </row>
    <row r="51" spans="3:27" s="3" customFormat="1" x14ac:dyDescent="0.25">
      <c r="C51" s="10">
        <v>7</v>
      </c>
      <c r="D51" s="6">
        <f>+AVERAGE(EGSnrc!D51,Geant4!D51,Penelope!D51,MCNP!D51)</f>
        <v>0.74544300000000008</v>
      </c>
      <c r="E51" s="16"/>
      <c r="F51" s="6">
        <f>+AVERAGE(EGSnrc!F51,Geant4!F51,Penelope!F51,MCNP!F51)</f>
        <v>0.84226825000000005</v>
      </c>
      <c r="G51" s="16"/>
      <c r="I51" s="10">
        <v>7</v>
      </c>
      <c r="J51" s="6">
        <f>+AVERAGE(EGSnrc!J51,Geant4!J51,Penelope!J51,MCNP!J51)</f>
        <v>1.4945575</v>
      </c>
      <c r="K51" s="16"/>
      <c r="L51" s="6">
        <f>+AVERAGE(EGSnrc!L51,Geant4!L51,Penelope!L51,MCNP!L51)</f>
        <v>1.6268149999999999</v>
      </c>
      <c r="M51" s="16"/>
      <c r="Q51" s="10">
        <v>2</v>
      </c>
      <c r="R51" s="6">
        <f>+AVERAGE(EGSnrc!R51,Geant4!R51,Penelope!R51,MCNP!R51)</f>
        <v>1.19536</v>
      </c>
      <c r="S51" s="11"/>
      <c r="T51" s="6">
        <f>+AVERAGE(EGSnrc!T51,Geant4!T51,Penelope!T51,MCNP!T51)</f>
        <v>0.72993400000000008</v>
      </c>
      <c r="U51" s="11"/>
      <c r="W51" s="10">
        <v>2</v>
      </c>
      <c r="X51" s="6">
        <f>+AVERAGE(EGSnrc!X51,Geant4!X51,Penelope!X51,MCNP!X51)</f>
        <v>2.7152833333333333</v>
      </c>
      <c r="Y51" s="11"/>
      <c r="Z51" s="6">
        <f>+AVERAGE(EGSnrc!Z51,Geant4!Z51,Penelope!Z51,MCNP!Z51)</f>
        <v>1.8594333333333335</v>
      </c>
      <c r="AA51" s="11"/>
    </row>
    <row r="52" spans="3:27" s="3" customFormat="1" x14ac:dyDescent="0.25">
      <c r="C52" s="10"/>
      <c r="I52" s="10"/>
      <c r="Q52" s="10">
        <v>3</v>
      </c>
      <c r="R52" s="6">
        <f>+AVERAGE(EGSnrc!R52,Geant4!R52,Penelope!R52,MCNP!R52)</f>
        <v>0.56757333333333326</v>
      </c>
      <c r="S52" s="11"/>
      <c r="T52" s="6">
        <f>+AVERAGE(EGSnrc!T52,Geant4!T52,Penelope!T52,MCNP!T52)</f>
        <v>0.50434066666666666</v>
      </c>
      <c r="U52" s="11"/>
      <c r="W52" s="10">
        <v>3</v>
      </c>
      <c r="X52" s="6">
        <f>+AVERAGE(EGSnrc!X52,Geant4!X52,Penelope!X52,MCNP!X52)</f>
        <v>1.4960799999999999</v>
      </c>
      <c r="Y52" s="11"/>
      <c r="Z52" s="6">
        <f>+AVERAGE(EGSnrc!Z52,Geant4!Z52,Penelope!Z52,MCNP!Z52)</f>
        <v>1.38426</v>
      </c>
      <c r="AA52" s="11"/>
    </row>
    <row r="53" spans="3:27" s="3" customFormat="1" x14ac:dyDescent="0.25">
      <c r="C53" s="2"/>
      <c r="D53" s="7" t="s">
        <v>3</v>
      </c>
      <c r="E53" s="7"/>
      <c r="F53" s="7" t="s">
        <v>4</v>
      </c>
      <c r="G53" s="7"/>
      <c r="I53" s="2"/>
      <c r="J53" s="7" t="s">
        <v>3</v>
      </c>
      <c r="K53" s="7"/>
      <c r="L53" s="7" t="s">
        <v>4</v>
      </c>
      <c r="M53" s="7"/>
      <c r="Q53" s="10">
        <v>4</v>
      </c>
      <c r="R53" s="6">
        <f>+AVERAGE(EGSnrc!R53,Geant4!R53,Penelope!R53,MCNP!R53)</f>
        <v>2.1147533333333333</v>
      </c>
      <c r="S53" s="11"/>
      <c r="T53" s="6">
        <f>+AVERAGE(EGSnrc!T53,Geant4!T53,Penelope!T53,MCNP!T53)</f>
        <v>1.8106899999999999</v>
      </c>
      <c r="U53" s="11"/>
      <c r="W53" s="10">
        <v>4</v>
      </c>
      <c r="X53" s="6">
        <f>+AVERAGE(EGSnrc!X53,Geant4!X53,Penelope!X53,MCNP!X53)</f>
        <v>4.3735033333333329</v>
      </c>
      <c r="Y53" s="11"/>
      <c r="Z53" s="6">
        <f>+AVERAGE(EGSnrc!Z53,Geant4!Z53,Penelope!Z53,MCNP!Z53)</f>
        <v>3.9334633333333335</v>
      </c>
      <c r="AA53" s="11"/>
    </row>
    <row r="54" spans="3:27" s="3" customFormat="1" x14ac:dyDescent="0.25">
      <c r="C54" s="2"/>
      <c r="D54" s="7" t="s">
        <v>19</v>
      </c>
      <c r="E54" s="7"/>
      <c r="F54" s="7" t="s">
        <v>19</v>
      </c>
      <c r="G54" s="7"/>
      <c r="I54" s="2"/>
      <c r="J54" s="7" t="s">
        <v>19</v>
      </c>
      <c r="K54" s="7"/>
      <c r="L54" s="7" t="s">
        <v>19</v>
      </c>
      <c r="M54" s="7"/>
      <c r="Q54" s="10">
        <v>5</v>
      </c>
      <c r="R54" s="6">
        <f>+AVERAGE(EGSnrc!R54,Geant4!R54,Penelope!R54,MCNP!R54)</f>
        <v>3.8455166666666667</v>
      </c>
      <c r="S54" s="11"/>
      <c r="T54" s="6">
        <f>+AVERAGE(EGSnrc!T54,Geant4!T54,Penelope!T54,MCNP!T54)</f>
        <v>3.2343033333333331</v>
      </c>
      <c r="U54" s="11"/>
      <c r="W54" s="10">
        <v>5</v>
      </c>
      <c r="X54" s="6">
        <f>+AVERAGE(EGSnrc!X54,Geant4!X54,Penelope!X54,MCNP!X54)</f>
        <v>7.3946833333333331</v>
      </c>
      <c r="Y54" s="11"/>
      <c r="Z54" s="6">
        <f>+AVERAGE(EGSnrc!Z54,Geant4!Z54,Penelope!Z54,MCNP!Z54)</f>
        <v>6.5228233333333323</v>
      </c>
      <c r="AA54" s="11"/>
    </row>
    <row r="55" spans="3:27" s="3" customFormat="1" x14ac:dyDescent="0.25">
      <c r="C55" s="7" t="s">
        <v>17</v>
      </c>
      <c r="D55" s="7" t="s">
        <v>7</v>
      </c>
      <c r="E55" s="7"/>
      <c r="F55" s="7" t="s">
        <v>7</v>
      </c>
      <c r="G55" s="7"/>
      <c r="I55" s="7" t="s">
        <v>17</v>
      </c>
      <c r="J55" s="7" t="s">
        <v>7</v>
      </c>
      <c r="K55" s="7"/>
      <c r="L55" s="7" t="s">
        <v>7</v>
      </c>
      <c r="M55" s="7"/>
      <c r="Q55" s="10">
        <v>6</v>
      </c>
      <c r="R55" s="6">
        <f>+AVERAGE(EGSnrc!R55,Geant4!R55,Penelope!R55,MCNP!R55)</f>
        <v>1.1959533333333334</v>
      </c>
      <c r="S55" s="11"/>
      <c r="T55" s="6">
        <f>+AVERAGE(EGSnrc!T55,Geant4!T55,Penelope!T55,MCNP!T55)</f>
        <v>1.5437966666666669</v>
      </c>
      <c r="U55" s="11"/>
      <c r="W55" s="10">
        <v>6</v>
      </c>
      <c r="X55" s="6">
        <f>+AVERAGE(EGSnrc!X55,Geant4!X55,Penelope!X55,MCNP!X55)</f>
        <v>2.7153333333333336</v>
      </c>
      <c r="Y55" s="11"/>
      <c r="Z55" s="6">
        <f>+AVERAGE(EGSnrc!Z55,Geant4!Z55,Penelope!Z55,MCNP!Z55)</f>
        <v>3.4202966666666668</v>
      </c>
      <c r="AA55" s="11"/>
    </row>
    <row r="56" spans="3:27" s="3" customFormat="1" x14ac:dyDescent="0.25">
      <c r="C56" s="10">
        <v>1</v>
      </c>
      <c r="D56" s="6">
        <f>+AVERAGE(EGSnrc!D56,Geant4!D56,Penelope!D56,MCNP!D56)</f>
        <v>0.9420953333333334</v>
      </c>
      <c r="E56" s="16"/>
      <c r="F56" s="6">
        <f>+AVERAGE(EGSnrc!F56,Geant4!F56,Penelope!F56,MCNP!F56)</f>
        <v>0.3032083333333333</v>
      </c>
      <c r="G56" s="16"/>
      <c r="I56" s="10">
        <v>1</v>
      </c>
      <c r="J56" s="6">
        <f>+AVERAGE(EGSnrc!J56,Geant4!J56,Penelope!J56,MCNP!J56)</f>
        <v>0.99139166666666656</v>
      </c>
      <c r="K56" s="16"/>
      <c r="L56" s="6">
        <f>+AVERAGE(EGSnrc!L56,Geant4!L56,Penelope!L56,MCNP!L56)</f>
        <v>0.37673299999999998</v>
      </c>
      <c r="M56" s="16"/>
      <c r="Q56" s="10">
        <v>7</v>
      </c>
      <c r="R56" s="6">
        <f>+AVERAGE(EGSnrc!R56,Geant4!R56,Penelope!R56,MCNP!R56)</f>
        <v>0.16064566666666666</v>
      </c>
      <c r="S56" s="11"/>
      <c r="T56" s="6">
        <f>+AVERAGE(EGSnrc!T56,Geant4!T56,Penelope!T56,MCNP!T56)</f>
        <v>0.25405933333333336</v>
      </c>
      <c r="U56" s="11"/>
      <c r="W56" s="10">
        <v>7</v>
      </c>
      <c r="X56" s="6">
        <f>+AVERAGE(EGSnrc!X56,Geant4!X56,Penelope!X56,MCNP!X56)</f>
        <v>0.56188766666666667</v>
      </c>
      <c r="Y56" s="11"/>
      <c r="Z56" s="6">
        <f>+AVERAGE(EGSnrc!Z56,Geant4!Z56,Penelope!Z56,MCNP!Z56)</f>
        <v>0.80628366666666673</v>
      </c>
      <c r="AA56" s="11"/>
    </row>
    <row r="57" spans="3:27" s="3" customFormat="1" x14ac:dyDescent="0.25">
      <c r="C57" s="10">
        <v>2</v>
      </c>
      <c r="D57" s="6">
        <f>+AVERAGE(EGSnrc!D57,Geant4!D57,Penelope!D57,MCNP!D57)</f>
        <v>0.19513899999999998</v>
      </c>
      <c r="E57" s="16"/>
      <c r="F57" s="6">
        <f>+AVERAGE(EGSnrc!F57,Geant4!F57,Penelope!F57,MCNP!F57)</f>
        <v>0.144788</v>
      </c>
      <c r="G57" s="16"/>
      <c r="I57" s="10">
        <v>2</v>
      </c>
      <c r="J57" s="6">
        <f>+AVERAGE(EGSnrc!J57,Geant4!J57,Penelope!J57,MCNP!J57)</f>
        <v>0.44226633333333326</v>
      </c>
      <c r="K57" s="16"/>
      <c r="L57" s="6">
        <f>+AVERAGE(EGSnrc!L57,Geant4!L57,Penelope!L57,MCNP!L57)</f>
        <v>0.36462833333333333</v>
      </c>
      <c r="M57" s="16"/>
      <c r="Q57" s="2"/>
      <c r="W57" s="2"/>
    </row>
    <row r="58" spans="3:27" s="3" customFormat="1" x14ac:dyDescent="0.25">
      <c r="C58" s="10">
        <v>3</v>
      </c>
      <c r="D58" s="6">
        <f>+AVERAGE(EGSnrc!D58,Geant4!D58,Penelope!D58,MCNP!D58)</f>
        <v>0.36147266666666661</v>
      </c>
      <c r="E58" s="16"/>
      <c r="F58" s="6">
        <f>+AVERAGE(EGSnrc!F58,Geant4!F58,Penelope!F58,MCNP!F58)</f>
        <v>0.24914</v>
      </c>
      <c r="G58" s="16"/>
      <c r="I58" s="10">
        <v>3</v>
      </c>
      <c r="J58" s="6">
        <f>+AVERAGE(EGSnrc!J58,Geant4!J58,Penelope!J58,MCNP!J58)</f>
        <v>0.67088633333333336</v>
      </c>
      <c r="K58" s="16"/>
      <c r="L58" s="6">
        <f>+AVERAGE(EGSnrc!L58,Geant4!L58,Penelope!L58,MCNP!L58)</f>
        <v>0.53215800000000002</v>
      </c>
      <c r="M58" s="16"/>
      <c r="Q58" s="2"/>
      <c r="W58" s="2"/>
    </row>
    <row r="59" spans="3:27" s="3" customFormat="1" x14ac:dyDescent="0.25">
      <c r="C59" s="10">
        <v>4</v>
      </c>
      <c r="D59" s="6">
        <f>+AVERAGE(EGSnrc!D59,Geant4!D59,Penelope!D59,MCNP!D59)</f>
        <v>0.179426</v>
      </c>
      <c r="E59" s="16"/>
      <c r="F59" s="6">
        <f>+AVERAGE(EGSnrc!F59,Geant4!F59,Penelope!F59,MCNP!F59)</f>
        <v>0.16755333333333333</v>
      </c>
      <c r="G59" s="16"/>
      <c r="I59" s="10">
        <v>4</v>
      </c>
      <c r="J59" s="6">
        <f>+AVERAGE(EGSnrc!J59,Geant4!J59,Penelope!J59,MCNP!J59)</f>
        <v>0.45048366666666667</v>
      </c>
      <c r="K59" s="16"/>
      <c r="L59" s="6">
        <f>+AVERAGE(EGSnrc!L59,Geant4!L59,Penelope!L59,MCNP!L59)</f>
        <v>0.42841233333333334</v>
      </c>
      <c r="M59" s="16"/>
      <c r="Q59" s="2"/>
      <c r="W59" s="2"/>
    </row>
    <row r="60" spans="3:27" s="3" customFormat="1" x14ac:dyDescent="0.25">
      <c r="C60" s="10">
        <v>5</v>
      </c>
      <c r="D60" s="6">
        <f>+AVERAGE(EGSnrc!D60,Geant4!D60,Penelope!D60,MCNP!D60)</f>
        <v>0.24182466666666666</v>
      </c>
      <c r="E60" s="16"/>
      <c r="F60" s="6">
        <f>+AVERAGE(EGSnrc!F60,Geant4!F60,Penelope!F60,MCNP!F60)</f>
        <v>0.22560766666666668</v>
      </c>
      <c r="G60" s="16"/>
      <c r="I60" s="10">
        <v>5</v>
      </c>
      <c r="J60" s="6">
        <f>+AVERAGE(EGSnrc!J60,Geant4!J60,Penelope!J60,MCNP!J60)</f>
        <v>0.59186499999999997</v>
      </c>
      <c r="K60" s="16"/>
      <c r="L60" s="6">
        <f>+AVERAGE(EGSnrc!L60,Geant4!L60,Penelope!L60,MCNP!L60)</f>
        <v>0.56627699999999992</v>
      </c>
      <c r="M60" s="16"/>
      <c r="Q60" s="2"/>
      <c r="W60" s="2"/>
    </row>
    <row r="61" spans="3:27" s="3" customFormat="1" x14ac:dyDescent="0.25">
      <c r="C61" s="10">
        <v>6</v>
      </c>
      <c r="D61" s="6">
        <f>+AVERAGE(EGSnrc!D61,Geant4!D61,Penelope!D61,MCNP!D61)</f>
        <v>0.31171866666666664</v>
      </c>
      <c r="E61" s="16"/>
      <c r="F61" s="6">
        <f>+AVERAGE(EGSnrc!F61,Geant4!F61,Penelope!F61,MCNP!F61)</f>
        <v>0.30435366666666663</v>
      </c>
      <c r="G61" s="16"/>
      <c r="I61" s="10">
        <v>6</v>
      </c>
      <c r="J61" s="6">
        <f>+AVERAGE(EGSnrc!J61,Geant4!J61,Penelope!J61,MCNP!J61)</f>
        <v>0.65753066666666671</v>
      </c>
      <c r="K61" s="16"/>
      <c r="L61" s="6">
        <f>+AVERAGE(EGSnrc!L61,Geant4!L61,Penelope!L61,MCNP!L61)</f>
        <v>0.63393833333333338</v>
      </c>
      <c r="M61" s="16"/>
      <c r="Q61" s="2"/>
      <c r="W61" s="2"/>
    </row>
    <row r="62" spans="3:27" s="3" customFormat="1" x14ac:dyDescent="0.25">
      <c r="C62" s="10">
        <v>7</v>
      </c>
      <c r="D62" s="6">
        <f>+AVERAGE(EGSnrc!D62,Geant4!D62,Penelope!D62,MCNP!D62)</f>
        <v>0.19730866666666669</v>
      </c>
      <c r="E62" s="16"/>
      <c r="F62" s="6">
        <f>+AVERAGE(EGSnrc!F62,Geant4!F62,Penelope!F62,MCNP!F62)</f>
        <v>0.24514033333333332</v>
      </c>
      <c r="G62" s="16"/>
      <c r="I62" s="10">
        <v>7</v>
      </c>
      <c r="J62" s="6">
        <f>+AVERAGE(EGSnrc!J62,Geant4!J62,Penelope!J62,MCNP!J62)</f>
        <v>0.44408333333333333</v>
      </c>
      <c r="K62" s="16"/>
      <c r="L62" s="6">
        <f>+AVERAGE(EGSnrc!L62,Geant4!L62,Penelope!L62,MCNP!L62)</f>
        <v>0.50538799999999995</v>
      </c>
      <c r="M62" s="16"/>
      <c r="Q62" s="2"/>
      <c r="W62" s="2"/>
    </row>
    <row r="63" spans="3:27" s="3" customFormat="1" x14ac:dyDescent="0.25">
      <c r="C63" s="2"/>
      <c r="I63" s="2"/>
      <c r="Q63" s="2"/>
      <c r="W63" s="2"/>
    </row>
    <row r="64" spans="3:27" s="3" customFormat="1" x14ac:dyDescent="0.25">
      <c r="C64" s="2"/>
      <c r="D64" s="7" t="s">
        <v>3</v>
      </c>
      <c r="E64" s="7"/>
      <c r="F64" s="7" t="s">
        <v>4</v>
      </c>
      <c r="G64" s="7"/>
      <c r="I64" s="2"/>
      <c r="J64" s="7" t="s">
        <v>3</v>
      </c>
      <c r="K64" s="7"/>
      <c r="L64" s="7" t="s">
        <v>4</v>
      </c>
      <c r="M64" s="7"/>
      <c r="Q64" s="2"/>
      <c r="W64" s="2"/>
    </row>
    <row r="65" spans="3:23" s="3" customFormat="1" x14ac:dyDescent="0.25">
      <c r="C65" s="2"/>
      <c r="D65" s="7" t="s">
        <v>20</v>
      </c>
      <c r="E65" s="7"/>
      <c r="F65" s="7" t="s">
        <v>20</v>
      </c>
      <c r="G65" s="7"/>
      <c r="I65" s="2"/>
      <c r="J65" s="7" t="s">
        <v>20</v>
      </c>
      <c r="K65" s="7"/>
      <c r="L65" s="7" t="s">
        <v>20</v>
      </c>
      <c r="M65" s="7"/>
      <c r="Q65" s="2"/>
      <c r="W65" s="2"/>
    </row>
    <row r="66" spans="3:23" s="3" customFormat="1" x14ac:dyDescent="0.25">
      <c r="C66" s="7" t="s">
        <v>17</v>
      </c>
      <c r="D66" s="7" t="s">
        <v>7</v>
      </c>
      <c r="E66" s="7"/>
      <c r="F66" s="7" t="s">
        <v>7</v>
      </c>
      <c r="G66" s="7"/>
      <c r="I66" s="7" t="s">
        <v>17</v>
      </c>
      <c r="J66" s="7" t="s">
        <v>7</v>
      </c>
      <c r="K66" s="7"/>
      <c r="L66" s="7" t="s">
        <v>7</v>
      </c>
      <c r="M66" s="7"/>
      <c r="Q66" s="2"/>
      <c r="W66" s="2"/>
    </row>
    <row r="67" spans="3:23" s="3" customFormat="1" x14ac:dyDescent="0.25">
      <c r="C67" s="10">
        <v>1</v>
      </c>
      <c r="D67" s="6">
        <f>+AVERAGE(EGSnrc!D67,Geant4!D67,Penelope!D67,MCNP!D67)</f>
        <v>2.1895399999999996</v>
      </c>
      <c r="E67" s="16"/>
      <c r="F67" s="6">
        <f>+AVERAGE(EGSnrc!F67,Geant4!F67,Penelope!F67,MCNP!F67)</f>
        <v>0.759154</v>
      </c>
      <c r="G67" s="16"/>
      <c r="I67" s="10">
        <v>1</v>
      </c>
      <c r="J67" s="6">
        <f>+AVERAGE(EGSnrc!J67,Geant4!J67,Penelope!J67,MCNP!J67)</f>
        <v>2.0800899999999998</v>
      </c>
      <c r="K67" s="16"/>
      <c r="L67" s="6">
        <f>+AVERAGE(EGSnrc!L67,Geant4!L67,Penelope!L67,MCNP!L67)</f>
        <v>0.84218866666666659</v>
      </c>
      <c r="M67" s="16"/>
      <c r="Q67" s="2"/>
      <c r="W67" s="2"/>
    </row>
    <row r="68" spans="3:23" s="3" customFormat="1" x14ac:dyDescent="0.25">
      <c r="C68" s="10">
        <v>2</v>
      </c>
      <c r="D68" s="6">
        <f>+AVERAGE(EGSnrc!D68,Geant4!D68,Penelope!D68,MCNP!D68)</f>
        <v>0.35234866666666664</v>
      </c>
      <c r="E68" s="16"/>
      <c r="F68" s="6">
        <f>+AVERAGE(EGSnrc!F68,Geant4!F68,Penelope!F68,MCNP!F68)</f>
        <v>0.25984299999999999</v>
      </c>
      <c r="G68" s="16"/>
      <c r="I68" s="10">
        <v>2</v>
      </c>
      <c r="J68" s="6">
        <f>+AVERAGE(EGSnrc!J68,Geant4!J68,Penelope!J68,MCNP!J68)</f>
        <v>0.60806566666666662</v>
      </c>
      <c r="K68" s="16"/>
      <c r="L68" s="6">
        <f>+AVERAGE(EGSnrc!L68,Geant4!L68,Penelope!L68,MCNP!L68)</f>
        <v>0.484842</v>
      </c>
      <c r="M68" s="16"/>
      <c r="Q68" s="2"/>
      <c r="W68" s="2"/>
    </row>
    <row r="69" spans="3:23" s="3" customFormat="1" x14ac:dyDescent="0.25">
      <c r="C69" s="10">
        <v>3</v>
      </c>
      <c r="D69" s="6">
        <f>+AVERAGE(EGSnrc!D69,Geant4!D69,Penelope!D69,MCNP!D69)</f>
        <v>0.46210766666666664</v>
      </c>
      <c r="E69" s="16"/>
      <c r="F69" s="6">
        <f>+AVERAGE(EGSnrc!F69,Geant4!F69,Penelope!F69,MCNP!F69)</f>
        <v>0.33711133333333337</v>
      </c>
      <c r="G69" s="16"/>
      <c r="I69" s="10">
        <v>3</v>
      </c>
      <c r="J69" s="6">
        <f>+AVERAGE(EGSnrc!J69,Geant4!J69,Penelope!J69,MCNP!J69)</f>
        <v>0.76352566666666666</v>
      </c>
      <c r="K69" s="16"/>
      <c r="L69" s="6">
        <f>+AVERAGE(EGSnrc!L69,Geant4!L69,Penelope!L69,MCNP!L69)</f>
        <v>0.60719233333333333</v>
      </c>
      <c r="M69" s="16"/>
      <c r="Q69" s="2"/>
      <c r="W69" s="2"/>
    </row>
    <row r="70" spans="3:23" s="3" customFormat="1" x14ac:dyDescent="0.25">
      <c r="C70" s="10">
        <v>4</v>
      </c>
      <c r="D70" s="6">
        <f>+AVERAGE(EGSnrc!D70,Geant4!D70,Penelope!D70,MCNP!D70)</f>
        <v>0.35553933333333337</v>
      </c>
      <c r="E70" s="16"/>
      <c r="F70" s="6">
        <f>+AVERAGE(EGSnrc!F70,Geant4!F70,Penelope!F70,MCNP!F70)</f>
        <v>0.31453599999999998</v>
      </c>
      <c r="G70" s="16"/>
      <c r="I70" s="10">
        <v>4</v>
      </c>
      <c r="J70" s="6">
        <f>+AVERAGE(EGSnrc!J70,Geant4!J70,Penelope!J70,MCNP!J70)</f>
        <v>0.62229066666666666</v>
      </c>
      <c r="K70" s="16"/>
      <c r="L70" s="6">
        <f>+AVERAGE(EGSnrc!L70,Geant4!L70,Penelope!L70,MCNP!L70)</f>
        <v>0.56750699999999998</v>
      </c>
      <c r="M70" s="16"/>
      <c r="Q70" s="2"/>
      <c r="W70" s="2"/>
    </row>
    <row r="71" spans="3:23" s="3" customFormat="1" x14ac:dyDescent="0.25">
      <c r="C71" s="10">
        <v>5</v>
      </c>
      <c r="D71" s="6">
        <f>+AVERAGE(EGSnrc!D71,Geant4!D71,Penelope!D71,MCNP!D71)</f>
        <v>0.43667400000000001</v>
      </c>
      <c r="E71" s="16"/>
      <c r="F71" s="6">
        <f>+AVERAGE(EGSnrc!F71,Geant4!F71,Penelope!F71,MCNP!F71)</f>
        <v>0.38302466666666674</v>
      </c>
      <c r="G71" s="16"/>
      <c r="I71" s="10">
        <v>5</v>
      </c>
      <c r="J71" s="6">
        <f>+AVERAGE(EGSnrc!J71,Geant4!J71,Penelope!J71,MCNP!J71)</f>
        <v>0.75331100000000006</v>
      </c>
      <c r="K71" s="16"/>
      <c r="L71" s="6">
        <f>+AVERAGE(EGSnrc!L71,Geant4!L71,Penelope!L71,MCNP!L71)</f>
        <v>0.69196033333333329</v>
      </c>
      <c r="M71" s="16"/>
      <c r="Q71" s="2"/>
      <c r="W71" s="2"/>
    </row>
    <row r="72" spans="3:23" s="3" customFormat="1" x14ac:dyDescent="0.25">
      <c r="C72" s="10">
        <v>6</v>
      </c>
      <c r="D72" s="6">
        <f>+AVERAGE(EGSnrc!D72,Geant4!D72,Penelope!D72,MCNP!D72)</f>
        <v>0.44832666666666671</v>
      </c>
      <c r="E72" s="16"/>
      <c r="F72" s="6">
        <f>+AVERAGE(EGSnrc!F72,Geant4!F72,Penelope!F72,MCNP!F72)</f>
        <v>0.40222266666666667</v>
      </c>
      <c r="G72" s="16"/>
      <c r="I72" s="10">
        <v>6</v>
      </c>
      <c r="J72" s="6">
        <f>+AVERAGE(EGSnrc!J72,Geant4!J72,Penelope!J72,MCNP!J72)</f>
        <v>0.76334066666666667</v>
      </c>
      <c r="K72" s="16"/>
      <c r="L72" s="6">
        <f>+AVERAGE(EGSnrc!L72,Geant4!L72,Penelope!L72,MCNP!L72)</f>
        <v>0.7029833333333334</v>
      </c>
      <c r="M72" s="16"/>
      <c r="Q72" s="2"/>
      <c r="W72" s="2"/>
    </row>
    <row r="73" spans="3:23" s="3" customFormat="1" x14ac:dyDescent="0.25">
      <c r="C73" s="10">
        <v>7</v>
      </c>
      <c r="D73" s="6">
        <f>+AVERAGE(EGSnrc!D73,Geant4!D73,Penelope!D73,MCNP!D73)</f>
        <v>0.35341800000000001</v>
      </c>
      <c r="E73" s="16"/>
      <c r="F73" s="6">
        <f>+AVERAGE(EGSnrc!F73,Geant4!F73,Penelope!F73,MCNP!F73)</f>
        <v>0.37926733333333335</v>
      </c>
      <c r="G73" s="16"/>
      <c r="I73" s="10">
        <v>7</v>
      </c>
      <c r="J73" s="6">
        <f>+AVERAGE(EGSnrc!J73,Geant4!J73,Penelope!J73,MCNP!J73)</f>
        <v>0.6081023333333333</v>
      </c>
      <c r="K73" s="16"/>
      <c r="L73" s="6">
        <f>+AVERAGE(EGSnrc!L73,Geant4!L73,Penelope!L73,MCNP!L73)</f>
        <v>0.64519733333333329</v>
      </c>
      <c r="M73" s="16"/>
      <c r="Q73" s="2"/>
      <c r="W73" s="2"/>
    </row>
    <row r="74" spans="3:23" s="3" customFormat="1" x14ac:dyDescent="0.25">
      <c r="C74" s="2"/>
      <c r="I74" s="2"/>
      <c r="Q74" s="2"/>
      <c r="W74" s="2"/>
    </row>
    <row r="75" spans="3:23" s="3" customFormat="1" x14ac:dyDescent="0.25">
      <c r="C75" s="2"/>
      <c r="D75" s="7" t="s">
        <v>3</v>
      </c>
      <c r="E75" s="7"/>
      <c r="F75" s="7" t="s">
        <v>4</v>
      </c>
      <c r="G75" s="7"/>
      <c r="I75" s="2"/>
      <c r="J75" s="7" t="s">
        <v>3</v>
      </c>
      <c r="K75" s="7"/>
      <c r="L75" s="7" t="s">
        <v>4</v>
      </c>
      <c r="M75" s="7"/>
      <c r="Q75" s="2"/>
      <c r="W75" s="2"/>
    </row>
    <row r="76" spans="3:23" s="3" customFormat="1" x14ac:dyDescent="0.25">
      <c r="C76" s="2"/>
      <c r="D76" s="7" t="s">
        <v>21</v>
      </c>
      <c r="E76" s="7"/>
      <c r="F76" s="7" t="s">
        <v>21</v>
      </c>
      <c r="G76" s="7"/>
      <c r="I76" s="2"/>
      <c r="J76" s="7" t="s">
        <v>21</v>
      </c>
      <c r="K76" s="7"/>
      <c r="L76" s="7" t="s">
        <v>21</v>
      </c>
      <c r="M76" s="7"/>
      <c r="Q76" s="2"/>
      <c r="W76" s="2"/>
    </row>
    <row r="77" spans="3:23" s="3" customFormat="1" x14ac:dyDescent="0.25">
      <c r="C77" s="7" t="s">
        <v>17</v>
      </c>
      <c r="D77" s="7" t="s">
        <v>7</v>
      </c>
      <c r="E77" s="7"/>
      <c r="F77" s="7" t="s">
        <v>7</v>
      </c>
      <c r="G77" s="7"/>
      <c r="I77" s="7" t="s">
        <v>17</v>
      </c>
      <c r="J77" s="7" t="s">
        <v>7</v>
      </c>
      <c r="K77" s="7"/>
      <c r="L77" s="7" t="s">
        <v>7</v>
      </c>
      <c r="M77" s="7"/>
      <c r="Q77" s="2"/>
      <c r="W77" s="2"/>
    </row>
    <row r="78" spans="3:23" s="3" customFormat="1" x14ac:dyDescent="0.25">
      <c r="C78" s="10">
        <v>1</v>
      </c>
      <c r="D78" s="6">
        <f>+AVERAGE(EGSnrc!D78,Geant4!D78,Penelope!D78,MCNP!D78)</f>
        <v>0.22898566666666667</v>
      </c>
      <c r="E78" s="16"/>
      <c r="F78" s="6">
        <f>+AVERAGE(EGSnrc!F78,Geant4!F78,Penelope!F78,MCNP!F78)</f>
        <v>0.12966433333333335</v>
      </c>
      <c r="G78" s="16"/>
      <c r="I78" s="10">
        <v>1</v>
      </c>
      <c r="J78" s="6">
        <f>+AVERAGE(EGSnrc!J78,Geant4!J78,Penelope!J78,MCNP!J78)</f>
        <v>0.28243833333333335</v>
      </c>
      <c r="K78" s="16"/>
      <c r="L78" s="6">
        <f>+AVERAGE(EGSnrc!L78,Geant4!L78,Penelope!L78,MCNP!L78)</f>
        <v>0.18885566666666664</v>
      </c>
      <c r="M78" s="16"/>
      <c r="Q78" s="2"/>
      <c r="W78" s="2"/>
    </row>
    <row r="79" spans="3:23" s="3" customFormat="1" x14ac:dyDescent="0.25">
      <c r="C79" s="10">
        <v>2</v>
      </c>
      <c r="D79" s="6">
        <f>+AVERAGE(EGSnrc!D79,Geant4!D79,Penelope!D79,MCNP!D79)</f>
        <v>0.18811299999999997</v>
      </c>
      <c r="E79" s="16"/>
      <c r="F79" s="6">
        <f>+AVERAGE(EGSnrc!F79,Geant4!F79,Penelope!F79,MCNP!F79)</f>
        <v>0.1543933333333333</v>
      </c>
      <c r="G79" s="16"/>
      <c r="I79" s="10">
        <v>2</v>
      </c>
      <c r="J79" s="6">
        <f>+AVERAGE(EGSnrc!J79,Geant4!J79,Penelope!J79,MCNP!J79)</f>
        <v>0.4321706666666667</v>
      </c>
      <c r="K79" s="16"/>
      <c r="L79" s="6">
        <f>+AVERAGE(EGSnrc!L79,Geant4!L79,Penelope!L79,MCNP!L79)</f>
        <v>0.37764066666666668</v>
      </c>
      <c r="M79" s="16"/>
      <c r="Q79" s="2"/>
      <c r="W79" s="2"/>
    </row>
    <row r="80" spans="3:23" s="3" customFormat="1" x14ac:dyDescent="0.25">
      <c r="C80" s="10">
        <v>3</v>
      </c>
      <c r="D80" s="6">
        <f>+AVERAGE(EGSnrc!D80,Geant4!D80,Penelope!D80,MCNP!D80)</f>
        <v>0.26453599999999999</v>
      </c>
      <c r="E80" s="16"/>
      <c r="F80" s="6">
        <f>+AVERAGE(EGSnrc!F80,Geant4!F80,Penelope!F80,MCNP!F80)</f>
        <v>0.21094199999999999</v>
      </c>
      <c r="G80" s="16"/>
      <c r="I80" s="10">
        <v>3</v>
      </c>
      <c r="J80" s="6">
        <f>+AVERAGE(EGSnrc!J80,Geant4!J80,Penelope!J80,MCNP!J80)</f>
        <v>0.55155133333333339</v>
      </c>
      <c r="K80" s="16"/>
      <c r="L80" s="6">
        <f>+AVERAGE(EGSnrc!L80,Geant4!L80,Penelope!L80,MCNP!L80)</f>
        <v>0.48252533333333331</v>
      </c>
      <c r="M80" s="16"/>
      <c r="Q80" s="2"/>
      <c r="W80" s="2"/>
    </row>
    <row r="81" spans="3:23" s="3" customFormat="1" x14ac:dyDescent="0.25">
      <c r="C81" s="10">
        <v>4</v>
      </c>
      <c r="D81" s="6">
        <f>+AVERAGE(EGSnrc!D81,Geant4!D81,Penelope!D81,MCNP!D81)</f>
        <v>0.19708466666666666</v>
      </c>
      <c r="E81" s="16"/>
      <c r="F81" s="6">
        <f>+AVERAGE(EGSnrc!F81,Geant4!F81,Penelope!F81,MCNP!F81)</f>
        <v>0.18269166666666667</v>
      </c>
      <c r="G81" s="16"/>
      <c r="I81" s="10">
        <v>4</v>
      </c>
      <c r="J81" s="6">
        <f>+AVERAGE(EGSnrc!J81,Geant4!J81,Penelope!J81,MCNP!J81)</f>
        <v>0.47416700000000001</v>
      </c>
      <c r="K81" s="16"/>
      <c r="L81" s="6">
        <f>+AVERAGE(EGSnrc!L81,Geant4!L81,Penelope!L81,MCNP!L81)</f>
        <v>0.458401</v>
      </c>
      <c r="M81" s="16"/>
      <c r="Q81" s="2"/>
      <c r="W81" s="2"/>
    </row>
    <row r="82" spans="3:23" s="3" customFormat="1" x14ac:dyDescent="0.25">
      <c r="C82" s="10">
        <v>5</v>
      </c>
      <c r="D82" s="6">
        <f>+AVERAGE(EGSnrc!D82,Geant4!D82,Penelope!D82,MCNP!D82)</f>
        <v>0.25975133333333333</v>
      </c>
      <c r="E82" s="16"/>
      <c r="F82" s="6">
        <f>+AVERAGE(EGSnrc!F82,Geant4!F82,Penelope!F82,MCNP!F82)</f>
        <v>0.23993966666666666</v>
      </c>
      <c r="G82" s="16"/>
      <c r="I82" s="10">
        <v>5</v>
      </c>
      <c r="J82" s="6">
        <f>+AVERAGE(EGSnrc!J82,Geant4!J82,Penelope!J82,MCNP!J82)</f>
        <v>0.61094499999999996</v>
      </c>
      <c r="K82" s="16"/>
      <c r="L82" s="6">
        <f>+AVERAGE(EGSnrc!L82,Geant4!L82,Penelope!L82,MCNP!L82)</f>
        <v>0.58963466666666664</v>
      </c>
      <c r="M82" s="16"/>
      <c r="Q82" s="2"/>
      <c r="W82" s="2"/>
    </row>
    <row r="83" spans="3:23" s="3" customFormat="1" x14ac:dyDescent="0.25">
      <c r="C83" s="10">
        <v>6</v>
      </c>
      <c r="D83" s="6">
        <f>+AVERAGE(EGSnrc!D83,Geant4!D83,Penelope!D83,MCNP!D83)</f>
        <v>0.27205033333333334</v>
      </c>
      <c r="E83" s="16"/>
      <c r="F83" s="6">
        <f>+AVERAGE(EGSnrc!F83,Geant4!F83,Penelope!F83,MCNP!F83)</f>
        <v>0.254579</v>
      </c>
      <c r="G83" s="16"/>
      <c r="I83" s="10">
        <v>6</v>
      </c>
      <c r="J83" s="6">
        <f>+AVERAGE(EGSnrc!J83,Geant4!J83,Penelope!J83,MCNP!J83)</f>
        <v>0.60800566666666667</v>
      </c>
      <c r="K83" s="16"/>
      <c r="L83" s="6">
        <f>+AVERAGE(EGSnrc!L83,Geant4!L83,Penelope!L83,MCNP!L83)</f>
        <v>0.58643966666666669</v>
      </c>
      <c r="M83" s="16"/>
      <c r="Q83" s="2"/>
      <c r="W83" s="2"/>
    </row>
    <row r="84" spans="3:23" s="3" customFormat="1" x14ac:dyDescent="0.25">
      <c r="C84" s="10">
        <v>7</v>
      </c>
      <c r="D84" s="6">
        <f>+AVERAGE(EGSnrc!D84,Geant4!D84,Penelope!D84,MCNP!D84)</f>
        <v>0.18976300000000001</v>
      </c>
      <c r="E84" s="16"/>
      <c r="F84" s="6">
        <f>+AVERAGE(EGSnrc!F84,Geant4!F84,Penelope!F84,MCNP!F84)</f>
        <v>0.20993733333333334</v>
      </c>
      <c r="G84" s="16"/>
      <c r="I84" s="10">
        <v>7</v>
      </c>
      <c r="J84" s="6">
        <f>+AVERAGE(EGSnrc!J84,Geant4!J84,Penelope!J84,MCNP!J84)</f>
        <v>0.43202733333333332</v>
      </c>
      <c r="K84" s="16"/>
      <c r="L84" s="6">
        <f>+AVERAGE(EGSnrc!L84,Geant4!L84,Penelope!L84,MCNP!L84)</f>
        <v>0.46523733333333334</v>
      </c>
      <c r="M84" s="16"/>
      <c r="Q84" s="2"/>
      <c r="W84" s="2"/>
    </row>
    <row r="85" spans="3:23" s="3" customFormat="1" x14ac:dyDescent="0.25">
      <c r="C85" s="2"/>
      <c r="I85" s="2"/>
      <c r="Q85" s="2"/>
      <c r="W85" s="2"/>
    </row>
    <row r="86" spans="3:23" s="3" customFormat="1" x14ac:dyDescent="0.25">
      <c r="C86" s="2"/>
      <c r="I86" s="2"/>
      <c r="Q86" s="2"/>
      <c r="W86" s="2"/>
    </row>
    <row r="87" spans="3:23" s="3" customFormat="1" x14ac:dyDescent="0.25">
      <c r="C87" s="2"/>
      <c r="I87" s="2"/>
      <c r="Q87" s="2"/>
      <c r="W87" s="2"/>
    </row>
    <row r="88" spans="3:23" s="3" customFormat="1" x14ac:dyDescent="0.25">
      <c r="C88" s="2"/>
      <c r="I88" s="2"/>
      <c r="Q88" s="2"/>
      <c r="W88" s="2"/>
    </row>
    <row r="89" spans="3:23" s="3" customFormat="1" x14ac:dyDescent="0.25">
      <c r="C89" s="2"/>
      <c r="I89" s="2"/>
      <c r="Q89" s="2"/>
      <c r="W89" s="2"/>
    </row>
    <row r="90" spans="3:23" s="3" customFormat="1" x14ac:dyDescent="0.25">
      <c r="C90" s="2"/>
      <c r="I90" s="2"/>
      <c r="Q90" s="2"/>
      <c r="W90" s="2"/>
    </row>
    <row r="91" spans="3:23" s="3" customFormat="1" x14ac:dyDescent="0.25">
      <c r="C91" s="2"/>
      <c r="I91" s="2"/>
      <c r="Q91" s="2"/>
      <c r="W91" s="2"/>
    </row>
    <row r="92" spans="3:23" s="3" customFormat="1" x14ac:dyDescent="0.25">
      <c r="C92" s="2"/>
      <c r="I92" s="2"/>
      <c r="Q92" s="2"/>
      <c r="W92" s="2"/>
    </row>
    <row r="93" spans="3:23" s="3" customFormat="1" x14ac:dyDescent="0.25">
      <c r="C93" s="2"/>
      <c r="I93" s="2"/>
      <c r="Q93" s="2"/>
      <c r="W93" s="2"/>
    </row>
    <row r="94" spans="3:23" s="3" customFormat="1" x14ac:dyDescent="0.25">
      <c r="C94" s="2"/>
      <c r="I94" s="2"/>
      <c r="Q94" s="2"/>
      <c r="W94" s="2"/>
    </row>
    <row r="95" spans="3:23" s="3" customFormat="1" x14ac:dyDescent="0.25">
      <c r="C95" s="2"/>
      <c r="I95" s="2"/>
      <c r="Q95" s="2"/>
      <c r="W95" s="2"/>
    </row>
    <row r="96" spans="3:23" s="3" customFormat="1" x14ac:dyDescent="0.25">
      <c r="C96" s="2"/>
      <c r="I96" s="2"/>
      <c r="Q96" s="2"/>
      <c r="W96" s="2"/>
    </row>
    <row r="97" spans="3:23" s="3" customFormat="1" x14ac:dyDescent="0.25">
      <c r="C97" s="2"/>
      <c r="I97" s="2"/>
      <c r="Q97" s="2"/>
      <c r="W97" s="2"/>
    </row>
    <row r="98" spans="3:23" s="3" customFormat="1" x14ac:dyDescent="0.25">
      <c r="C98" s="2"/>
      <c r="I98" s="2"/>
      <c r="Q98" s="2"/>
      <c r="W98" s="2"/>
    </row>
    <row r="99" spans="3:23" s="3" customFormat="1" x14ac:dyDescent="0.25">
      <c r="C99" s="2"/>
      <c r="I99" s="2"/>
      <c r="Q99" s="2"/>
      <c r="W99" s="2"/>
    </row>
    <row r="100" spans="3:23" s="3" customFormat="1" x14ac:dyDescent="0.25">
      <c r="C100" s="2"/>
      <c r="I100" s="2"/>
      <c r="Q100" s="2"/>
      <c r="W100" s="2"/>
    </row>
    <row r="101" spans="3:23" s="3" customFormat="1" x14ac:dyDescent="0.25">
      <c r="C101" s="2"/>
      <c r="I101" s="2"/>
      <c r="Q101" s="2"/>
      <c r="W101" s="2"/>
    </row>
    <row r="102" spans="3:23" s="3" customFormat="1" x14ac:dyDescent="0.25">
      <c r="C102" s="2"/>
      <c r="I102" s="2"/>
      <c r="Q102" s="2"/>
      <c r="W102" s="2"/>
    </row>
    <row r="103" spans="3:23" s="3" customFormat="1" x14ac:dyDescent="0.25">
      <c r="C103" s="2"/>
      <c r="I103" s="2"/>
      <c r="Q103" s="2"/>
      <c r="W103" s="2"/>
    </row>
    <row r="104" spans="3:23" s="3" customFormat="1" x14ac:dyDescent="0.25">
      <c r="C104" s="2"/>
      <c r="I104" s="2"/>
      <c r="Q104" s="2"/>
      <c r="W104" s="2"/>
    </row>
    <row r="105" spans="3:23" s="3" customFormat="1" x14ac:dyDescent="0.25">
      <c r="C105" s="2"/>
      <c r="I105" s="2"/>
      <c r="Q105" s="2"/>
      <c r="W105" s="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zoomScale="85" zoomScaleNormal="85" workbookViewId="0"/>
  </sheetViews>
  <sheetFormatPr defaultRowHeight="15" x14ac:dyDescent="0.25"/>
  <cols>
    <col min="2" max="2" width="12.28515625" bestFit="1" customWidth="1"/>
    <col min="3" max="3" width="30.42578125" style="1" bestFit="1" customWidth="1"/>
    <col min="4" max="4" width="22.140625" bestFit="1" customWidth="1"/>
    <col min="5" max="5" width="22.140625" customWidth="1"/>
    <col min="6" max="6" width="22.140625" bestFit="1" customWidth="1"/>
    <col min="7" max="7" width="13.42578125" bestFit="1" customWidth="1"/>
    <col min="9" max="9" width="30.42578125" style="1" bestFit="1" customWidth="1"/>
    <col min="10" max="10" width="22.140625" bestFit="1" customWidth="1"/>
    <col min="11" max="11" width="22.140625" customWidth="1"/>
    <col min="12" max="12" width="22.140625" bestFit="1" customWidth="1"/>
    <col min="13" max="13" width="12.7109375" bestFit="1" customWidth="1"/>
    <col min="17" max="17" width="30.42578125" style="1" bestFit="1" customWidth="1"/>
    <col min="18" max="18" width="22.140625" bestFit="1" customWidth="1"/>
    <col min="19" max="19" width="22.140625" customWidth="1"/>
    <col min="20" max="20" width="22.140625" bestFit="1" customWidth="1"/>
    <col min="21" max="21" width="11.42578125" bestFit="1" customWidth="1"/>
    <col min="23" max="23" width="30.42578125" style="1" bestFit="1" customWidth="1"/>
    <col min="24" max="24" width="22.140625" bestFit="1" customWidth="1"/>
    <col min="25" max="25" width="22.140625" customWidth="1"/>
    <col min="26" max="26" width="22.140625" bestFit="1" customWidth="1"/>
    <col min="27" max="27" width="11.42578125" bestFit="1" customWidth="1"/>
  </cols>
  <sheetData>
    <row r="1" spans="1:27" x14ac:dyDescent="0.25">
      <c r="A1" s="1" t="s">
        <v>23</v>
      </c>
      <c r="C1" s="30" t="s">
        <v>0</v>
      </c>
      <c r="D1" s="30"/>
      <c r="E1" s="30"/>
      <c r="F1" s="30"/>
      <c r="G1" s="30"/>
      <c r="I1" s="30" t="s">
        <v>1</v>
      </c>
      <c r="J1" s="30"/>
      <c r="K1" s="30"/>
      <c r="L1" s="30"/>
      <c r="M1" s="30"/>
      <c r="O1" s="1" t="s">
        <v>22</v>
      </c>
      <c r="Q1" s="30" t="s">
        <v>0</v>
      </c>
      <c r="R1" s="30"/>
      <c r="S1" s="30"/>
      <c r="T1" s="30"/>
      <c r="U1" s="30"/>
      <c r="W1" s="30" t="s">
        <v>1</v>
      </c>
      <c r="X1" s="30"/>
      <c r="Y1" s="30"/>
      <c r="Z1" s="30"/>
      <c r="AA1" s="30"/>
    </row>
    <row r="2" spans="1:27" s="3" customFormat="1" x14ac:dyDescent="0.25">
      <c r="A2" s="2"/>
      <c r="C2" s="4"/>
      <c r="I2" s="4"/>
      <c r="Q2" s="4"/>
      <c r="W2" s="4"/>
    </row>
    <row r="3" spans="1:27" s="3" customFormat="1" x14ac:dyDescent="0.25">
      <c r="C3" s="4" t="s">
        <v>2</v>
      </c>
      <c r="D3" s="18" t="str">
        <f>CONCATENATE(TEXT(MIN(EGSnrc!D3,Geant4!D3,Penelope!D3,MCNP!D3), "0.00E+00")," - ", TEXT(MAX(EGSnrc!D3,Geant4!D3,Penelope!D3,MCNP!D3), "0.00E+00"))</f>
        <v>6.73E-06 - 8.28E-05</v>
      </c>
      <c r="E3" s="2" t="s">
        <v>37</v>
      </c>
      <c r="F3" s="18" t="str">
        <f>CONCATENATE(TEXT(MIN(EGSnrc!F3,Geant4!F3,Penelope!F3,MCNP!F3), "0.00E+00")," - ", TEXT(MAX(EGSnrc!F3,Geant4!F3,Penelope!F3,MCNP!F3), "0.00E+00"))</f>
        <v>5.94E-06 - 1.08E-04</v>
      </c>
      <c r="G3" s="2" t="s">
        <v>37</v>
      </c>
      <c r="I3" s="4" t="s">
        <v>2</v>
      </c>
      <c r="J3" s="18" t="str">
        <f>CONCATENATE(TEXT(MIN(EGSnrc!J3,Geant4!J3,Penelope!J3,MCNP!J3), "0.00E+00")," - ", TEXT(MAX(EGSnrc!J3,Geant4!J3,Penelope!J3,MCNP!J3), "0.00E+00"))</f>
        <v>5.83E-06 - 7.83E-05</v>
      </c>
      <c r="K3" s="2" t="s">
        <v>37</v>
      </c>
      <c r="L3" s="18" t="str">
        <f>CONCATENATE(TEXT(MIN(EGSnrc!L3,Geant4!L3,Penelope!L3,MCNP!L3), "0.00E+00")," - ", TEXT(MAX(EGSnrc!L3,Geant4!L3,Penelope!L3,MCNP!L3), "0.00E+00"))</f>
        <v>6.15E-06 - 1.30E-04</v>
      </c>
      <c r="M3" s="2" t="s">
        <v>37</v>
      </c>
      <c r="Q3" s="4" t="s">
        <v>2</v>
      </c>
      <c r="R3" s="18" t="str">
        <f>CONCATENATE(TEXT(MIN(EGSnrc!R3,Geant4!R3,Penelope!R3,MCNP!R3), "0.00E+00")," - ", TEXT(MAX(EGSnrc!R3,Geant4!R3,Penelope!R3,MCNP!R3), "0.00E+00"))</f>
        <v>4.31E-06 - 3.17E-05</v>
      </c>
      <c r="S3" s="2" t="s">
        <v>37</v>
      </c>
      <c r="T3" s="18" t="str">
        <f>CONCATENATE(TEXT(MIN(EGSnrc!T3,Geant4!T3,Penelope!T3,MCNP!T3), "0.00E+00")," - ", TEXT(MAX(EGSnrc!T3,Geant4!T3,Penelope!T3,MCNP!T3), "0.00E+00"))</f>
        <v>4.75E-06 - 3.27E-05</v>
      </c>
      <c r="U3" s="2" t="s">
        <v>37</v>
      </c>
      <c r="W3" s="4" t="s">
        <v>2</v>
      </c>
      <c r="X3" s="18" t="str">
        <f>CONCATENATE(TEXT(MIN(EGSnrc!X3,Geant4!X3,Penelope!X3,MCNP!X3), "0.00E+00")," - ", TEXT(MAX(EGSnrc!X3,Geant4!X3,Penelope!X3,MCNP!X3), "0.00E+00"))</f>
        <v>4.06E-06 - 3.42E-05</v>
      </c>
      <c r="Y3" s="2" t="s">
        <v>37</v>
      </c>
      <c r="Z3" s="18" t="str">
        <f>CONCATENATE(TEXT(MIN(EGSnrc!Z3,Geant4!Z3,Penelope!Z3,MCNP!Z3), "0.00E+00")," - ", TEXT(MAX(EGSnrc!Z3,Geant4!Z3,Penelope!Z3,MCNP!Z3), "0.00E+00"))</f>
        <v>4.83E-06 - 3.54E-05</v>
      </c>
      <c r="AA3" s="2" t="s">
        <v>37</v>
      </c>
    </row>
    <row r="4" spans="1:27" s="3" customFormat="1" x14ac:dyDescent="0.25">
      <c r="C4" s="4" t="s">
        <v>34</v>
      </c>
      <c r="D4" s="18" t="str">
        <f>CONCATENATE(FIXED(MIN(EGSnrc!D4,Geant4!D4,Penelope!D4,MCNP!D4),3)," - ", FIXED(MAX(EGSnrc!D4,Geant4!D4,Penelope!D4,MCNP!D4),3))</f>
        <v>0.269 - 3.497</v>
      </c>
      <c r="E4" s="2" t="s">
        <v>37</v>
      </c>
      <c r="F4" s="18" t="str">
        <f>CONCATENATE(FIXED(MIN(EGSnrc!F4,Geant4!F4,Penelope!F4,MCNP!F4),3)," - ", FIXED(MAX(EGSnrc!F4,Geant4!F4,Penelope!F4,MCNP!F4),3))</f>
        <v>0.237 - 2.801</v>
      </c>
      <c r="G4" s="2" t="s">
        <v>37</v>
      </c>
      <c r="I4" s="4" t="s">
        <v>34</v>
      </c>
      <c r="J4" s="18" t="str">
        <f>CONCATENATE(FIXED(MIN(EGSnrc!J4,Geant4!J4,Penelope!J4,MCNP!J4),3)," - ", FIXED(MAX(EGSnrc!J4,Geant4!J4,Penelope!J4,MCNP!J4),3))</f>
        <v>0.233 - 2.037</v>
      </c>
      <c r="K4" s="2" t="s">
        <v>37</v>
      </c>
      <c r="L4" s="18" t="str">
        <f>CONCATENATE(FIXED(MIN(EGSnrc!L4,Geant4!L4,Penelope!L4,MCNP!L4),3)," - ", FIXED(MAX(EGSnrc!L4,Geant4!L4,Penelope!L4,MCNP!L4),3))</f>
        <v>0.246 - 3.371</v>
      </c>
      <c r="M4" s="2" t="s">
        <v>37</v>
      </c>
      <c r="Q4" s="4" t="s">
        <v>34</v>
      </c>
      <c r="R4" s="18" t="str">
        <f>CONCATENATE(FIXED(MIN(EGSnrc!R4,Geant4!R4,Penelope!R4,MCNP!R4),0)," - ", FIXED(MAX(EGSnrc!R4,Geant4!R4,Penelope!R4,MCNP!R4),0))</f>
        <v>2,136 - 215,581</v>
      </c>
      <c r="S4" s="2" t="s">
        <v>37</v>
      </c>
      <c r="T4" s="18" t="str">
        <f>CONCATENATE(FIXED(MIN(EGSnrc!T4,Geant4!T4,Penelope!T4,MCNP!T4),0)," - ", FIXED(MAX(EGSnrc!T4,Geant4!T4,Penelope!T4,MCNP!T4),0))</f>
        <v>4,517 - 416,094</v>
      </c>
      <c r="U4" s="2" t="s">
        <v>37</v>
      </c>
      <c r="W4" s="4" t="s">
        <v>34</v>
      </c>
      <c r="X4" s="18" t="str">
        <f>CONCATENATE(FIXED(MIN(EGSnrc!X4,Geant4!X4,Penelope!X4,MCNP!X4),0)," - ", FIXED(MAX(EGSnrc!X4,Geant4!X4,Penelope!X4,MCNP!X4),0))</f>
        <v>812 - 83,926</v>
      </c>
      <c r="Y4" s="2" t="s">
        <v>37</v>
      </c>
      <c r="Z4" s="18" t="str">
        <f>CONCATENATE(FIXED(MIN(EGSnrc!Z4,Geant4!Z4,Penelope!Z4,MCNP!Z4),0)," - ", FIXED(MAX(EGSnrc!Z4,Geant4!Z4,Penelope!Z4,MCNP!Z4),0))</f>
        <v>1,433 - 142,881</v>
      </c>
      <c r="AA4" s="2" t="s">
        <v>37</v>
      </c>
    </row>
    <row r="5" spans="1:27" s="3" customFormat="1" x14ac:dyDescent="0.25">
      <c r="C5" s="4" t="s">
        <v>35</v>
      </c>
      <c r="D5" s="18" t="str">
        <f>CONCATENATE(FIXED(MIN(EGSnrc!D5,Geant4!D5,Penelope!D5,MCNP!D5),0)," - ", FIXED(MAX(EGSnrc!D5,Geant4!D5,Penelope!D5,MCNP!D5),0))</f>
        <v>208 - 2,927</v>
      </c>
      <c r="E5" s="2" t="s">
        <v>37</v>
      </c>
      <c r="F5" s="18" t="str">
        <f>CONCATENATE(FIXED(MIN(EGSnrc!F5,Geant4!F5,Penelope!F5,MCNP!F5),0)," - ", FIXED(MAX(EGSnrc!F5,Geant4!F5,Penelope!F5,MCNP!F5),0))</f>
        <v>210 - 3,497</v>
      </c>
      <c r="G5" s="2" t="s">
        <v>37</v>
      </c>
      <c r="I5" s="4" t="s">
        <v>35</v>
      </c>
      <c r="J5" s="18" t="str">
        <f>CONCATENATE(FIXED(MIN(EGSnrc!J5,Geant4!J5,Penelope!J5,MCNP!J5),0)," - ", FIXED(MAX(EGSnrc!J5,Geant4!J5,Penelope!J5,MCNP!J5),0))</f>
        <v>183 - 3,324</v>
      </c>
      <c r="K5" s="2" t="s">
        <v>37</v>
      </c>
      <c r="L5" s="18" t="str">
        <f>CONCATENATE(FIXED(MIN(EGSnrc!L5,Geant4!L5,Penelope!L5,MCNP!L5),0)," - ", FIXED(MAX(EGSnrc!L5,Geant4!L5,Penelope!L5,MCNP!L5),0))</f>
        <v>205 - 5,081</v>
      </c>
      <c r="M5" s="2" t="s">
        <v>37</v>
      </c>
      <c r="Q5" s="4"/>
      <c r="R5" s="5"/>
      <c r="S5" s="2"/>
      <c r="T5" s="5"/>
      <c r="U5" s="2"/>
      <c r="W5" s="4"/>
      <c r="X5" s="5"/>
      <c r="Y5" s="2"/>
      <c r="Z5" s="5"/>
      <c r="AA5" s="2"/>
    </row>
    <row r="6" spans="1:27" s="3" customFormat="1" x14ac:dyDescent="0.25">
      <c r="C6" s="4" t="s">
        <v>36</v>
      </c>
      <c r="D6" s="18" t="str">
        <f>CONCATENATE(FIXED(MIN(EGSnrc!D6,Geant4!D6,Penelope!D6,MCNP!D6),0)," - ", FIXED(MAX(EGSnrc!D6,Geant4!D6,Penelope!D6,MCNP!D6),0))</f>
        <v>57 - 6,597</v>
      </c>
      <c r="E6" s="2" t="s">
        <v>37</v>
      </c>
      <c r="F6" s="18" t="str">
        <f>CONCATENATE(FIXED(MIN(EGSnrc!F6,Geant4!F6,Penelope!F6,MCNP!F6),0)," - ", FIXED(MAX(EGSnrc!F6,Geant4!F6,Penelope!F6,MCNP!F6),0))</f>
        <v>642 - 8,257</v>
      </c>
      <c r="G6" s="2" t="s">
        <v>37</v>
      </c>
      <c r="I6" s="4" t="s">
        <v>36</v>
      </c>
      <c r="J6" s="18" t="str">
        <f>CONCATENATE(FIXED(MIN(EGSnrc!J6,Geant4!J6,Penelope!J6,MCNP!J6),0)," - ", FIXED(MAX(EGSnrc!J6,Geant4!J6,Penelope!J6,MCNP!J6),0))</f>
        <v>299 - 3,870</v>
      </c>
      <c r="K6" s="2" t="s">
        <v>37</v>
      </c>
      <c r="L6" s="18" t="str">
        <f>CONCATENATE(FIXED(MIN(EGSnrc!L6,Geant4!L6,Penelope!L6,MCNP!L6),0)," - ", FIXED(MAX(EGSnrc!L6,Geant4!L6,Penelope!L6,MCNP!L6),0))</f>
        <v>395 - 4,737</v>
      </c>
      <c r="M6" s="2" t="s">
        <v>37</v>
      </c>
      <c r="Q6" s="4"/>
      <c r="R6" s="5"/>
      <c r="S6" s="2"/>
      <c r="T6" s="5"/>
      <c r="U6" s="2"/>
      <c r="W6" s="4"/>
      <c r="X6" s="5"/>
      <c r="Y6" s="2"/>
      <c r="Z6" s="5"/>
      <c r="AA6" s="2"/>
    </row>
    <row r="7" spans="1:27" s="3" customFormat="1" x14ac:dyDescent="0.25">
      <c r="C7" s="4"/>
      <c r="D7" s="5"/>
      <c r="F7" s="5"/>
      <c r="I7" s="4"/>
      <c r="J7" s="5"/>
      <c r="L7" s="6"/>
      <c r="Q7" s="2"/>
      <c r="R7" s="5"/>
      <c r="W7" s="2"/>
      <c r="X7" s="5"/>
      <c r="Z7" s="5"/>
    </row>
    <row r="8" spans="1:27" s="3" customFormat="1" x14ac:dyDescent="0.25">
      <c r="C8" s="4"/>
      <c r="D8" s="7" t="s">
        <v>3</v>
      </c>
      <c r="E8" s="7"/>
      <c r="F8" s="7" t="s">
        <v>4</v>
      </c>
      <c r="I8" s="4"/>
      <c r="J8" s="7" t="s">
        <v>3</v>
      </c>
      <c r="K8" s="7"/>
      <c r="L8" s="7" t="s">
        <v>4</v>
      </c>
      <c r="Q8" s="4" t="s">
        <v>15</v>
      </c>
      <c r="W8" s="4" t="s">
        <v>15</v>
      </c>
    </row>
    <row r="9" spans="1:27" s="3" customFormat="1" x14ac:dyDescent="0.25">
      <c r="C9" s="2"/>
      <c r="D9" s="7" t="s">
        <v>5</v>
      </c>
      <c r="E9" s="7"/>
      <c r="F9" s="7" t="s">
        <v>5</v>
      </c>
      <c r="G9" s="7"/>
      <c r="I9" s="2"/>
      <c r="J9" s="7" t="s">
        <v>5</v>
      </c>
      <c r="K9" s="7"/>
      <c r="L9" s="7" t="s">
        <v>5</v>
      </c>
      <c r="M9" s="7"/>
      <c r="Q9" s="2"/>
      <c r="R9" s="7" t="s">
        <v>3</v>
      </c>
      <c r="S9" s="7"/>
      <c r="T9" s="7" t="s">
        <v>4</v>
      </c>
      <c r="W9" s="2"/>
      <c r="X9" s="7" t="s">
        <v>3</v>
      </c>
      <c r="Y9" s="7"/>
      <c r="Z9" s="7" t="s">
        <v>4</v>
      </c>
    </row>
    <row r="10" spans="1:27" s="3" customFormat="1" x14ac:dyDescent="0.25">
      <c r="C10" s="2"/>
      <c r="D10" s="7" t="s">
        <v>7</v>
      </c>
      <c r="E10" s="7"/>
      <c r="F10" s="7" t="s">
        <v>7</v>
      </c>
      <c r="G10" s="7"/>
      <c r="I10" s="2"/>
      <c r="J10" s="7" t="s">
        <v>7</v>
      </c>
      <c r="K10" s="7"/>
      <c r="L10" s="7" t="s">
        <v>7</v>
      </c>
      <c r="M10" s="7"/>
      <c r="Q10" s="2"/>
      <c r="R10" s="7" t="s">
        <v>16</v>
      </c>
      <c r="S10" s="7"/>
      <c r="T10" s="7" t="s">
        <v>16</v>
      </c>
      <c r="U10" s="7"/>
      <c r="W10" s="2"/>
      <c r="X10" s="7" t="s">
        <v>16</v>
      </c>
      <c r="Y10" s="7"/>
      <c r="Z10" s="7" t="s">
        <v>16</v>
      </c>
      <c r="AA10" s="7"/>
    </row>
    <row r="11" spans="1:27" s="3" customFormat="1" x14ac:dyDescent="0.25">
      <c r="C11" s="4" t="s">
        <v>9</v>
      </c>
      <c r="D11" s="18" t="str">
        <f>CONCATENATE(FIXED(MIN(EGSnrc!D11,Geant4!D11,Penelope!D11,MCNP!D11),1)," - ", FIXED(MAX(EGSnrc!D11,Geant4!D11,Penelope!D11,MCNP!D11),1))</f>
        <v>4,691.0 - 4,700.5</v>
      </c>
      <c r="E11" s="9"/>
      <c r="F11" s="18" t="str">
        <f>CONCATENATE(FIXED(MIN(EGSnrc!F11,Geant4!F11,Penelope!F11,MCNP!F11),1)," - ", FIXED(MAX(EGSnrc!F11,Geant4!F11,Penelope!F11,MCNP!F11),1))</f>
        <v>4,565.2 - 4,588.2</v>
      </c>
      <c r="G11" s="9"/>
      <c r="I11" s="4" t="s">
        <v>9</v>
      </c>
      <c r="J11" s="18" t="str">
        <f>CONCATENATE(FIXED(MIN(EGSnrc!J11,Geant4!J11,Penelope!J11,MCNP!J11),1)," - ", FIXED(MAX(EGSnrc!J11,Geant4!J11,Penelope!J11,MCNP!J11),1))</f>
        <v>4,287.4 - 4,296.8</v>
      </c>
      <c r="K11" s="9"/>
      <c r="L11" s="18" t="str">
        <f>CONCATENATE(FIXED(MIN(EGSnrc!L11,Geant4!L11,Penelope!L11,MCNP!L11),1)," - ", FIXED(MAX(EGSnrc!L11,Geant4!L11,Penelope!L11,MCNP!L11),1))</f>
        <v>4,176.5 - 4,198.2</v>
      </c>
      <c r="M11" s="9"/>
      <c r="Q11" s="7" t="s">
        <v>17</v>
      </c>
      <c r="R11" s="7" t="s">
        <v>7</v>
      </c>
      <c r="S11" s="7"/>
      <c r="T11" s="7" t="s">
        <v>7</v>
      </c>
      <c r="U11" s="7"/>
      <c r="W11" s="7" t="s">
        <v>17</v>
      </c>
      <c r="X11" s="7" t="s">
        <v>7</v>
      </c>
      <c r="Y11" s="7"/>
      <c r="Z11" s="7" t="s">
        <v>7</v>
      </c>
      <c r="AA11" s="7"/>
    </row>
    <row r="12" spans="1:27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Q12" s="10">
        <v>5</v>
      </c>
      <c r="R12" s="18" t="str">
        <f>CONCATENATE(FIXED(MIN(EGSnrc!R12,Geant4!R12,Penelope!R12,MCNP!R12),3)," - ", FIXED(MAX(EGSnrc!R12,Geant4!R12,Penelope!R12,MCNP!R12),3))</f>
        <v>129.680 - 131.797</v>
      </c>
      <c r="S12" s="11"/>
      <c r="T12" s="18" t="str">
        <f>CONCATENATE(FIXED(MIN(EGSnrc!T12,Geant4!T12,Penelope!T12,MCNP!T12),3)," - ", FIXED(MAX(EGSnrc!T12,Geant4!T12,Penelope!T12,MCNP!T12),3))</f>
        <v>109.600 - 111.405</v>
      </c>
      <c r="U12" s="11"/>
      <c r="W12" s="10">
        <v>5</v>
      </c>
      <c r="X12" s="18" t="str">
        <f>CONCATENATE(FIXED(MIN(EGSnrc!X12,Geant4!X12,Penelope!X12,MCNP!X12),3)," - ", FIXED(MAX(EGSnrc!X12,Geant4!X12,Penelope!X12,MCNP!X12),3))</f>
        <v>279.360 - 283.407</v>
      </c>
      <c r="Y12" s="11"/>
      <c r="Z12" s="18" t="str">
        <f>CONCATENATE(FIXED(MIN(EGSnrc!Z12,Geant4!Z12,Penelope!Z12,MCNP!Z12),3)," - ", FIXED(MAX(EGSnrc!Z12,Geant4!Z12,Penelope!Z12,MCNP!Z12),3))</f>
        <v>249.020 - 252.736</v>
      </c>
      <c r="AA12" s="11"/>
    </row>
    <row r="13" spans="1:27" s="3" customFormat="1" x14ac:dyDescent="0.25">
      <c r="C13" s="4"/>
      <c r="D13" s="7" t="s">
        <v>3</v>
      </c>
      <c r="E13" s="7"/>
      <c r="F13" s="7" t="s">
        <v>4</v>
      </c>
      <c r="G13" s="7"/>
      <c r="H13" s="4"/>
      <c r="I13" s="4"/>
      <c r="J13" s="7" t="s">
        <v>3</v>
      </c>
      <c r="K13" s="7"/>
      <c r="L13" s="7" t="s">
        <v>4</v>
      </c>
      <c r="M13" s="7"/>
      <c r="Q13" s="2"/>
      <c r="W13" s="2"/>
    </row>
    <row r="14" spans="1:27" s="3" customFormat="1" x14ac:dyDescent="0.25">
      <c r="C14" s="4"/>
      <c r="D14" s="7" t="s">
        <v>10</v>
      </c>
      <c r="E14" s="7"/>
      <c r="F14" s="7" t="s">
        <v>10</v>
      </c>
      <c r="G14" s="7"/>
      <c r="H14" s="4"/>
      <c r="I14" s="4"/>
      <c r="J14" s="7" t="s">
        <v>10</v>
      </c>
      <c r="K14" s="7"/>
      <c r="L14" s="7" t="s">
        <v>10</v>
      </c>
      <c r="M14" s="7"/>
      <c r="Q14" s="2"/>
      <c r="R14" s="7" t="s">
        <v>3</v>
      </c>
      <c r="T14" s="7" t="s">
        <v>4</v>
      </c>
      <c r="W14" s="2"/>
      <c r="X14" s="7" t="s">
        <v>3</v>
      </c>
      <c r="Z14" s="7" t="s">
        <v>4</v>
      </c>
    </row>
    <row r="15" spans="1:27" s="3" customFormat="1" ht="15" customHeight="1" x14ac:dyDescent="0.25">
      <c r="C15" s="2"/>
      <c r="D15" s="7" t="s">
        <v>11</v>
      </c>
      <c r="E15" s="7"/>
      <c r="F15" s="7" t="s">
        <v>11</v>
      </c>
      <c r="G15" s="7"/>
      <c r="I15" s="2"/>
      <c r="J15" s="7" t="s">
        <v>11</v>
      </c>
      <c r="K15" s="7"/>
      <c r="L15" s="7" t="s">
        <v>11</v>
      </c>
      <c r="M15" s="7"/>
      <c r="Q15" s="2"/>
      <c r="R15" s="7" t="s">
        <v>18</v>
      </c>
      <c r="S15" s="7"/>
      <c r="T15" s="7" t="s">
        <v>18</v>
      </c>
      <c r="U15" s="7"/>
      <c r="W15" s="2"/>
      <c r="X15" s="7" t="s">
        <v>18</v>
      </c>
      <c r="Y15" s="7"/>
      <c r="Z15" s="7" t="s">
        <v>18</v>
      </c>
      <c r="AA15" s="7"/>
    </row>
    <row r="16" spans="1:27" s="3" customFormat="1" x14ac:dyDescent="0.25">
      <c r="C16" s="4" t="s">
        <v>9</v>
      </c>
      <c r="D16" s="18" t="str">
        <f>CONCATENATE(TEXT(MIN(EGSnrc!D16,Geant4!D16,Penelope!D16,MCNP!D16), "0.00E+00")," - ", TEXT(MAX(EGSnrc!D16,Geant4!D16,Penelope!D16,MCNP!D16), "0.00E+00"))</f>
        <v>1.67E-12 - 1.67E-12</v>
      </c>
      <c r="E16" s="9"/>
      <c r="F16" s="18" t="str">
        <f>CONCATENATE(TEXT(MIN(EGSnrc!F16,Geant4!F16,Penelope!F16,MCNP!F16), "0.00E+00")," - ", TEXT(MAX(EGSnrc!F16,Geant4!F16,Penelope!F16,MCNP!F16), "0.00E+00"))</f>
        <v>1.62E-12 - 1.63E-12</v>
      </c>
      <c r="G16" s="9"/>
      <c r="I16" s="4" t="s">
        <v>9</v>
      </c>
      <c r="J16" s="18" t="str">
        <f>CONCATENATE(TEXT(MIN(EGSnrc!J16,Geant4!J16,Penelope!J16,MCNP!J16), "0.00E+00")," - ", TEXT(MAX(EGSnrc!J16,Geant4!J16,Penelope!J16,MCNP!J16), "0.00E+00"))</f>
        <v>1.52E-12 - 1.53E-12</v>
      </c>
      <c r="K16" s="9"/>
      <c r="L16" s="18" t="str">
        <f>CONCATENATE(TEXT(MIN(EGSnrc!L16,Geant4!L16,Penelope!L16,MCNP!L16), "0.00E+00")," - ", TEXT(MAX(EGSnrc!L16,Geant4!L16,Penelope!L16,MCNP!L16), "0.00E+00"))</f>
        <v>1.49E-12 - 1.50E-12</v>
      </c>
      <c r="M16" s="9"/>
      <c r="Q16" s="7" t="s">
        <v>17</v>
      </c>
      <c r="R16" s="7" t="s">
        <v>7</v>
      </c>
      <c r="S16" s="7"/>
      <c r="T16" s="7" t="s">
        <v>7</v>
      </c>
      <c r="U16" s="7"/>
      <c r="W16" s="7" t="s">
        <v>17</v>
      </c>
      <c r="X16" s="7" t="s">
        <v>7</v>
      </c>
      <c r="Y16" s="7"/>
      <c r="Z16" s="7" t="s">
        <v>7</v>
      </c>
      <c r="AA16" s="7"/>
    </row>
    <row r="17" spans="1:27" s="3" customFormat="1" x14ac:dyDescent="0.25">
      <c r="C17" s="13" t="s">
        <v>12</v>
      </c>
      <c r="D17" s="18" t="str">
        <f>CONCATENATE(FIXED(MIN(EGSnrc!D17,Geant4!D17,Penelope!D17,MCNP!D17),3)," - ", FIXED(MAX(EGSnrc!D17,Geant4!D17,Penelope!D17,MCNP!D17),3))</f>
        <v>0.202 - 0.203</v>
      </c>
      <c r="E17" s="6"/>
      <c r="F17" s="18" t="str">
        <f>CONCATENATE(FIXED(MIN(EGSnrc!F17,Geant4!F17,Penelope!F17,MCNP!F17),3)," - ", FIXED(MAX(EGSnrc!F17,Geant4!F17,Penelope!F17,MCNP!F17),3))</f>
        <v>0.197 - 0.198</v>
      </c>
      <c r="G17" s="6"/>
      <c r="I17" s="13" t="s">
        <v>12</v>
      </c>
      <c r="J17" s="18" t="str">
        <f>CONCATENATE(FIXED(MIN(EGSnrc!J17,Geant4!J17,Penelope!J17,MCNP!J17),3)," - ", FIXED(MAX(EGSnrc!J17,Geant4!J17,Penelope!J17,MCNP!J17),3))</f>
        <v>0.540 - 0.543</v>
      </c>
      <c r="K17" s="6"/>
      <c r="L17" s="18" t="str">
        <f>CONCATENATE(FIXED(MIN(EGSnrc!L17,Geant4!L17,Penelope!L17,MCNP!L17),3)," - ", FIXED(MAX(EGSnrc!L17,Geant4!L17,Penelope!L17,MCNP!L17),3))</f>
        <v>0.528 - 0.530</v>
      </c>
      <c r="M17" s="6"/>
      <c r="Q17" s="10">
        <v>1</v>
      </c>
      <c r="R17" s="18" t="str">
        <f>CONCATENATE(FIXED(MIN(EGSnrc!R17,Geant4!R17,Penelope!R17,MCNP!R17),3)," - ", FIXED(MAX(EGSnrc!R17,Geant4!R17,Penelope!R17,MCNP!R17),3))</f>
        <v>0.323 - 0.338</v>
      </c>
      <c r="S17" s="11"/>
      <c r="T17" s="18" t="str">
        <f>CONCATENATE(FIXED(MIN(EGSnrc!T17,Geant4!T17,Penelope!T17,MCNP!T17),3)," - ", FIXED(MAX(EGSnrc!T17,Geant4!T17,Penelope!T17,MCNP!T17),3))</f>
        <v>0.184 - 0.195</v>
      </c>
      <c r="U17" s="11"/>
      <c r="W17" s="10">
        <v>1</v>
      </c>
      <c r="X17" s="18" t="str">
        <f>CONCATENATE(FIXED(MIN(EGSnrc!X17,Geant4!X17,Penelope!X17,MCNP!X17),3)," - ", FIXED(MAX(EGSnrc!X17,Geant4!X17,Penelope!X17,MCNP!X17),3))</f>
        <v>1.080 - 1.117</v>
      </c>
      <c r="Y17" s="11"/>
      <c r="Z17" s="18" t="str">
        <f>CONCATENATE(FIXED(MIN(EGSnrc!Z17,Geant4!Z17,Penelope!Z17,MCNP!Z17),3)," - ", FIXED(MAX(EGSnrc!Z17,Geant4!Z17,Penelope!Z17,MCNP!Z17),3))</f>
        <v>0.719 - 0.755</v>
      </c>
      <c r="AA17" s="11"/>
    </row>
    <row r="18" spans="1:27" s="3" customFormat="1" x14ac:dyDescent="0.25">
      <c r="C18" s="2"/>
      <c r="D18" s="6"/>
      <c r="E18" s="6"/>
      <c r="F18" s="7"/>
      <c r="G18" s="6"/>
      <c r="I18" s="2"/>
      <c r="K18" s="6"/>
      <c r="M18" s="6"/>
      <c r="Q18" s="10">
        <v>2</v>
      </c>
      <c r="R18" s="18" t="str">
        <f>CONCATENATE(FIXED(MIN(EGSnrc!R18,Geant4!R18,Penelope!R18,MCNP!R18),3)," - ", FIXED(MAX(EGSnrc!R18,Geant4!R18,Penelope!R18,MCNP!R18),3))</f>
        <v>3.319 - 3.425</v>
      </c>
      <c r="S18" s="11"/>
      <c r="T18" s="18" t="str">
        <f>CONCATENATE(FIXED(MIN(EGSnrc!T18,Geant4!T18,Penelope!T18,MCNP!T18),3)," - ", FIXED(MAX(EGSnrc!T18,Geant4!T18,Penelope!T18,MCNP!T18),3))</f>
        <v>2.055 - 2.115</v>
      </c>
      <c r="U18" s="11"/>
      <c r="W18" s="10">
        <v>2</v>
      </c>
      <c r="X18" s="18" t="str">
        <f>CONCATENATE(FIXED(MIN(EGSnrc!X18,Geant4!X18,Penelope!X18,MCNP!X18),3)," - ", FIXED(MAX(EGSnrc!X18,Geant4!X18,Penelope!X18,MCNP!X18),3))</f>
        <v>7.272 - 7.396</v>
      </c>
      <c r="Y18" s="11"/>
      <c r="Z18" s="18" t="str">
        <f>CONCATENATE(FIXED(MIN(EGSnrc!Z18,Geant4!Z18,Penelope!Z18,MCNP!Z18),3)," - ", FIXED(MAX(EGSnrc!Z18,Geant4!Z18,Penelope!Z18,MCNP!Z18),3))</f>
        <v>4.970 - 5.057</v>
      </c>
      <c r="AA18" s="11"/>
    </row>
    <row r="19" spans="1:27" s="3" customFormat="1" x14ac:dyDescent="0.25">
      <c r="C19" s="2"/>
      <c r="D19" s="7" t="s">
        <v>3</v>
      </c>
      <c r="E19" s="7"/>
      <c r="F19" s="7" t="s">
        <v>4</v>
      </c>
      <c r="G19" s="7"/>
      <c r="I19" s="2"/>
      <c r="J19" s="7" t="s">
        <v>3</v>
      </c>
      <c r="K19" s="7"/>
      <c r="L19" s="7" t="s">
        <v>4</v>
      </c>
      <c r="M19" s="7"/>
      <c r="Q19" s="10">
        <v>3</v>
      </c>
      <c r="R19" s="18" t="str">
        <f>CONCATENATE(FIXED(MIN(EGSnrc!R19,Geant4!R19,Penelope!R19,MCNP!R19),3)," - ", FIXED(MAX(EGSnrc!R19,Geant4!R19,Penelope!R19,MCNP!R19),3))</f>
        <v>1.319 - 1.342</v>
      </c>
      <c r="S19" s="11"/>
      <c r="T19" s="18" t="str">
        <f>CONCATENATE(FIXED(MIN(EGSnrc!T19,Geant4!T19,Penelope!T19,MCNP!T19),3)," - ", FIXED(MAX(EGSnrc!T19,Geant4!T19,Penelope!T19,MCNP!T19),3))</f>
        <v>1.157 - 1.191</v>
      </c>
      <c r="U19" s="11"/>
      <c r="W19" s="10">
        <v>3</v>
      </c>
      <c r="X19" s="18" t="str">
        <f>CONCATENATE(FIXED(MIN(EGSnrc!X19,Geant4!X19,Penelope!X19,MCNP!X19),3)," - ", FIXED(MAX(EGSnrc!X19,Geant4!X19,Penelope!X19,MCNP!X19),3))</f>
        <v>3.359 - 3.417</v>
      </c>
      <c r="Y19" s="11"/>
      <c r="Z19" s="18" t="str">
        <f>CONCATENATE(FIXED(MIN(EGSnrc!Z19,Geant4!Z19,Penelope!Z19,MCNP!Z19),3)," - ", FIXED(MAX(EGSnrc!Z19,Geant4!Z19,Penelope!Z19,MCNP!Z19),3))</f>
        <v>3.083 - 3.149</v>
      </c>
      <c r="AA19" s="11"/>
    </row>
    <row r="20" spans="1:27" s="3" customFormat="1" x14ac:dyDescent="0.25">
      <c r="C20" s="14"/>
      <c r="D20" s="7" t="s">
        <v>13</v>
      </c>
      <c r="E20" s="7"/>
      <c r="F20" s="7" t="s">
        <v>13</v>
      </c>
      <c r="G20" s="7"/>
      <c r="I20" s="2"/>
      <c r="J20" s="7" t="s">
        <v>13</v>
      </c>
      <c r="K20" s="7"/>
      <c r="L20" s="7" t="s">
        <v>13</v>
      </c>
      <c r="M20" s="7"/>
      <c r="Q20" s="10">
        <v>4</v>
      </c>
      <c r="R20" s="18" t="str">
        <f>CONCATENATE(FIXED(MIN(EGSnrc!R20,Geant4!R20,Penelope!R20,MCNP!R20),3)," - ", FIXED(MAX(EGSnrc!R20,Geant4!R20,Penelope!R20,MCNP!R20),3))</f>
        <v>7.204 - 7.443</v>
      </c>
      <c r="S20" s="11"/>
      <c r="T20" s="18" t="str">
        <f>CONCATENATE(FIXED(MIN(EGSnrc!T20,Geant4!T20,Penelope!T20,MCNP!T20),3)," - ", FIXED(MAX(EGSnrc!T20,Geant4!T20,Penelope!T20,MCNP!T20),3))</f>
        <v>6.154 - 6.346</v>
      </c>
      <c r="U20" s="11"/>
      <c r="W20" s="10">
        <v>4</v>
      </c>
      <c r="X20" s="18" t="str">
        <f>CONCATENATE(FIXED(MIN(EGSnrc!X20,Geant4!X20,Penelope!X20,MCNP!X20),3)," - ", FIXED(MAX(EGSnrc!X20,Geant4!X20,Penelope!X20,MCNP!X20),3))</f>
        <v>14.323 - 14.617</v>
      </c>
      <c r="Y20" s="11"/>
      <c r="Z20" s="18" t="str">
        <f>CONCATENATE(FIXED(MIN(EGSnrc!Z20,Geant4!Z20,Penelope!Z20,MCNP!Z20),3)," - ", FIXED(MAX(EGSnrc!Z20,Geant4!Z20,Penelope!Z20,MCNP!Z20),3))</f>
        <v>12.787 - 13.087</v>
      </c>
      <c r="AA20" s="11"/>
    </row>
    <row r="21" spans="1:27" s="3" customFormat="1" x14ac:dyDescent="0.25">
      <c r="C21" s="7" t="s">
        <v>14</v>
      </c>
      <c r="D21" s="7" t="s">
        <v>7</v>
      </c>
      <c r="E21" s="7"/>
      <c r="F21" s="7" t="s">
        <v>7</v>
      </c>
      <c r="G21" s="7"/>
      <c r="I21" s="7" t="s">
        <v>14</v>
      </c>
      <c r="J21" s="7" t="s">
        <v>7</v>
      </c>
      <c r="K21" s="7"/>
      <c r="L21" s="7" t="s">
        <v>7</v>
      </c>
      <c r="M21" s="7"/>
      <c r="Q21" s="10">
        <v>5</v>
      </c>
      <c r="R21" s="18" t="str">
        <f>CONCATENATE(FIXED(MIN(EGSnrc!R21,Geant4!R21,Penelope!R21,MCNP!R21),3)," - ", FIXED(MAX(EGSnrc!R21,Geant4!R21,Penelope!R21,MCNP!R21),3))</f>
        <v>24.448 - 25.332</v>
      </c>
      <c r="S21" s="11"/>
      <c r="T21" s="18" t="str">
        <f>CONCATENATE(FIXED(MIN(EGSnrc!T21,Geant4!T21,Penelope!T21,MCNP!T21),3)," - ", FIXED(MAX(EGSnrc!T21,Geant4!T21,Penelope!T21,MCNP!T21),3))</f>
        <v>20.433 - 21.201</v>
      </c>
      <c r="U21" s="11"/>
      <c r="W21" s="10">
        <v>5</v>
      </c>
      <c r="X21" s="18" t="str">
        <f>CONCATENATE(FIXED(MIN(EGSnrc!X21,Geant4!X21,Penelope!X21,MCNP!X21),3)," - ", FIXED(MAX(EGSnrc!X21,Geant4!X21,Penelope!X21,MCNP!X21),3))</f>
        <v>46.469 - 47.892</v>
      </c>
      <c r="Y21" s="11"/>
      <c r="Z21" s="18" t="str">
        <f>CONCATENATE(FIXED(MIN(EGSnrc!Z21,Geant4!Z21,Penelope!Z21,MCNP!Z21),3)," - ", FIXED(MAX(EGSnrc!Z21,Geant4!Z21,Penelope!Z21,MCNP!Z21),3))</f>
        <v>40.771 - 42.030</v>
      </c>
      <c r="AA21" s="11"/>
    </row>
    <row r="22" spans="1:27" s="3" customFormat="1" x14ac:dyDescent="0.25">
      <c r="A22" s="4"/>
      <c r="B22" s="15"/>
      <c r="C22" s="10">
        <v>1</v>
      </c>
      <c r="D22" s="18" t="str">
        <f>CONCATENATE(FIXED(MIN(EGSnrc!D22,Geant4!D22,Penelope!D22,MCNP!D22),3)," - ", FIXED(MAX(EGSnrc!D22,Geant4!D22,Penelope!D22,MCNP!D22),3))</f>
        <v>17.462 - 17.794</v>
      </c>
      <c r="E22" s="16"/>
      <c r="F22" s="18" t="str">
        <f>CONCATENATE(FIXED(MIN(EGSnrc!F22,Geant4!F22,Penelope!F22,MCNP!F22),3)," - ", FIXED(MAX(EGSnrc!F22,Geant4!F22,Penelope!F22,MCNP!F22),3))</f>
        <v>14.965 - 15.351</v>
      </c>
      <c r="G22" s="16"/>
      <c r="I22" s="10">
        <v>1</v>
      </c>
      <c r="J22" s="18" t="str">
        <f>CONCATENATE(FIXED(MIN(EGSnrc!J22,Geant4!J22,Penelope!J22,MCNP!J22),3)," - ", FIXED(MAX(EGSnrc!J22,Geant4!J22,Penelope!J22,MCNP!J22),3))</f>
        <v>16.471 - 16.528</v>
      </c>
      <c r="K22" s="16"/>
      <c r="L22" s="18" t="str">
        <f>CONCATENATE(FIXED(MIN(EGSnrc!L22,Geant4!L22,Penelope!L22,MCNP!L22),3)," - ", FIXED(MAX(EGSnrc!L22,Geant4!L22,Penelope!L22,MCNP!L22),3))</f>
        <v>14.346 - 14.432</v>
      </c>
      <c r="M22" s="16"/>
      <c r="Q22" s="10">
        <v>6</v>
      </c>
      <c r="R22" s="18" t="str">
        <f>CONCATENATE(FIXED(MIN(EGSnrc!R22,Geant4!R22,Penelope!R22,MCNP!R22),3)," - ", FIXED(MAX(EGSnrc!R22,Geant4!R22,Penelope!R22,MCNP!R22),3))</f>
        <v>3.317 - 3.423</v>
      </c>
      <c r="S22" s="11"/>
      <c r="T22" s="18" t="str">
        <f>CONCATENATE(FIXED(MIN(EGSnrc!T22,Geant4!T22,Penelope!T22,MCNP!T22),3)," - ", FIXED(MAX(EGSnrc!T22,Geant4!T22,Penelope!T22,MCNP!T22),3))</f>
        <v>4.263 - 4.384</v>
      </c>
      <c r="U22" s="11"/>
      <c r="W22" s="10">
        <v>6</v>
      </c>
      <c r="X22" s="18" t="str">
        <f>CONCATENATE(FIXED(MIN(EGSnrc!X22,Geant4!X22,Penelope!X22,MCNP!X22),3)," - ", FIXED(MAX(EGSnrc!X22,Geant4!X22,Penelope!X22,MCNP!X22),3))</f>
        <v>7.268 - 7.384</v>
      </c>
      <c r="Y22" s="11"/>
      <c r="Z22" s="18" t="str">
        <f>CONCATENATE(FIXED(MIN(EGSnrc!Z22,Geant4!Z22,Penelope!Z22,MCNP!Z22),3)," - ", FIXED(MAX(EGSnrc!Z22,Geant4!Z22,Penelope!Z22,MCNP!Z22),3))</f>
        <v>9.176 - 9.332</v>
      </c>
      <c r="AA22" s="11"/>
    </row>
    <row r="23" spans="1:27" s="3" customFormat="1" x14ac:dyDescent="0.25">
      <c r="A23" s="4"/>
      <c r="B23" s="15"/>
      <c r="C23" s="10">
        <v>2</v>
      </c>
      <c r="D23" s="18" t="str">
        <f>CONCATENATE(FIXED(MIN(EGSnrc!D23,Geant4!D23,Penelope!D23,MCNP!D23),3)," - ", FIXED(MAX(EGSnrc!D23,Geant4!D23,Penelope!D23,MCNP!D23),3))</f>
        <v>17.931 - 18.329</v>
      </c>
      <c r="E23" s="16"/>
      <c r="F23" s="18" t="str">
        <f>CONCATENATE(FIXED(MIN(EGSnrc!F23,Geant4!F23,Penelope!F23,MCNP!F23),3)," - ", FIXED(MAX(EGSnrc!F23,Geant4!F23,Penelope!F23,MCNP!F23),3))</f>
        <v>16.574 - 16.994</v>
      </c>
      <c r="G23" s="16"/>
      <c r="I23" s="10">
        <v>2</v>
      </c>
      <c r="J23" s="18" t="str">
        <f>CONCATENATE(FIXED(MIN(EGSnrc!J23,Geant4!J23,Penelope!J23,MCNP!J23),3)," - ", FIXED(MAX(EGSnrc!J23,Geant4!J23,Penelope!J23,MCNP!J23),3))</f>
        <v>16.635 - 16.691</v>
      </c>
      <c r="K23" s="16"/>
      <c r="L23" s="18" t="str">
        <f>CONCATENATE(FIXED(MIN(EGSnrc!L23,Geant4!L23,Penelope!L23,MCNP!L23),3)," - ", FIXED(MAX(EGSnrc!L23,Geant4!L23,Penelope!L23,MCNP!L23),3))</f>
        <v>15.786 - 15.875</v>
      </c>
      <c r="M23" s="16"/>
      <c r="Q23" s="10">
        <v>7</v>
      </c>
      <c r="R23" s="18" t="str">
        <f>CONCATENATE(FIXED(MIN(EGSnrc!R23,Geant4!R23,Penelope!R23,MCNP!R23),3)," - ", FIXED(MAX(EGSnrc!R23,Geant4!R23,Penelope!R23,MCNP!R23),3))</f>
        <v>0.324 - 0.335</v>
      </c>
      <c r="S23" s="11"/>
      <c r="T23" s="18" t="str">
        <f>CONCATENATE(FIXED(MIN(EGSnrc!T23,Geant4!T23,Penelope!T23,MCNP!T23),3)," - ", FIXED(MAX(EGSnrc!T23,Geant4!T23,Penelope!T23,MCNP!T23),3))</f>
        <v>0.512 - 0.530</v>
      </c>
      <c r="U23" s="11"/>
      <c r="W23" s="10">
        <v>7</v>
      </c>
      <c r="X23" s="18" t="str">
        <f>CONCATENATE(FIXED(MIN(EGSnrc!X23,Geant4!X23,Penelope!X23,MCNP!X23),3)," - ", FIXED(MAX(EGSnrc!X23,Geant4!X23,Penelope!X23,MCNP!X23),3))</f>
        <v>1.080 - 1.113</v>
      </c>
      <c r="Y23" s="11"/>
      <c r="Z23" s="18" t="str">
        <f>CONCATENATE(FIXED(MIN(EGSnrc!Z23,Geant4!Z23,Penelope!Z23,MCNP!Z23),3)," - ", FIXED(MAX(EGSnrc!Z23,Geant4!Z23,Penelope!Z23,MCNP!Z23),3))</f>
        <v>1.558 - 1.603</v>
      </c>
      <c r="AA23" s="11"/>
    </row>
    <row r="24" spans="1:27" s="3" customFormat="1" x14ac:dyDescent="0.25">
      <c r="A24" s="4"/>
      <c r="B24" s="15"/>
      <c r="C24" s="10">
        <v>3</v>
      </c>
      <c r="D24" s="18" t="str">
        <f>CONCATENATE(FIXED(MIN(EGSnrc!D24,Geant4!D24,Penelope!D24,MCNP!D24),3)," - ", FIXED(MAX(EGSnrc!D24,Geant4!D24,Penelope!D24,MCNP!D24),3))</f>
        <v>17.303 - 18.074</v>
      </c>
      <c r="E24" s="16"/>
      <c r="F24" s="18" t="str">
        <f>CONCATENATE(FIXED(MIN(EGSnrc!F24,Geant4!F24,Penelope!F24,MCNP!F24),3)," - ", FIXED(MAX(EGSnrc!F24,Geant4!F24,Penelope!F24,MCNP!F24),3))</f>
        <v>16.651 - 17.074</v>
      </c>
      <c r="G24" s="16"/>
      <c r="I24" s="10">
        <v>3</v>
      </c>
      <c r="J24" s="18" t="str">
        <f>CONCATENATE(FIXED(MIN(EGSnrc!J24,Geant4!J24,Penelope!J24,MCNP!J24),3)," - ", FIXED(MAX(EGSnrc!J24,Geant4!J24,Penelope!J24,MCNP!J24),3))</f>
        <v>16.779 - 16.839</v>
      </c>
      <c r="K24" s="16"/>
      <c r="L24" s="18" t="str">
        <f>CONCATENATE(FIXED(MIN(EGSnrc!L24,Geant4!L24,Penelope!L24,MCNP!L24),3)," - ", FIXED(MAX(EGSnrc!L24,Geant4!L24,Penelope!L24,MCNP!L24),3))</f>
        <v>15.944 - 16.007</v>
      </c>
      <c r="M24" s="16"/>
      <c r="Q24" s="10"/>
      <c r="W24" s="10"/>
    </row>
    <row r="25" spans="1:27" s="3" customFormat="1" x14ac:dyDescent="0.25">
      <c r="A25" s="17"/>
      <c r="C25" s="10">
        <v>4</v>
      </c>
      <c r="D25" s="18" t="str">
        <f>CONCATENATE(FIXED(MIN(EGSnrc!D25,Geant4!D25,Penelope!D25,MCNP!D25),3)," - ", FIXED(MAX(EGSnrc!D25,Geant4!D25,Penelope!D25,MCNP!D25),3))</f>
        <v>16.472 - 17.550</v>
      </c>
      <c r="E25" s="16"/>
      <c r="F25" s="18" t="str">
        <f>CONCATENATE(FIXED(MIN(EGSnrc!F25,Geant4!F25,Penelope!F25,MCNP!F25),3)," - ", FIXED(MAX(EGSnrc!F25,Geant4!F25,Penelope!F25,MCNP!F25),3))</f>
        <v>16.158 - 16.569</v>
      </c>
      <c r="G25" s="16"/>
      <c r="I25" s="10">
        <v>4</v>
      </c>
      <c r="J25" s="18" t="str">
        <f>CONCATENATE(FIXED(MIN(EGSnrc!J25,Geant4!J25,Penelope!J25,MCNP!J25),3)," - ", FIXED(MAX(EGSnrc!J25,Geant4!J25,Penelope!J25,MCNP!J25),3))</f>
        <v>16.227 - 16.271</v>
      </c>
      <c r="K25" s="16"/>
      <c r="L25" s="18" t="str">
        <f>CONCATENATE(FIXED(MIN(EGSnrc!L25,Geant4!L25,Penelope!L25,MCNP!L25),3)," - ", FIXED(MAX(EGSnrc!L25,Geant4!L25,Penelope!L25,MCNP!L25),3))</f>
        <v>15.402 - 15.490</v>
      </c>
      <c r="M25" s="16"/>
      <c r="Q25" s="2"/>
      <c r="R25" s="7" t="s">
        <v>3</v>
      </c>
      <c r="T25" s="7" t="s">
        <v>4</v>
      </c>
      <c r="W25" s="2"/>
      <c r="X25" s="7" t="s">
        <v>3</v>
      </c>
      <c r="Z25" s="7" t="s">
        <v>4</v>
      </c>
    </row>
    <row r="26" spans="1:27" s="3" customFormat="1" x14ac:dyDescent="0.25">
      <c r="A26" s="17"/>
      <c r="B26" s="15"/>
      <c r="C26" s="10">
        <v>5</v>
      </c>
      <c r="D26" s="18" t="str">
        <f>CONCATENATE(FIXED(MIN(EGSnrc!D26,Geant4!D26,Penelope!D26,MCNP!D26),3)," - ", FIXED(MAX(EGSnrc!D26,Geant4!D26,Penelope!D26,MCNP!D26),3))</f>
        <v>17.727 - 17.801</v>
      </c>
      <c r="E26" s="16"/>
      <c r="F26" s="18" t="str">
        <f>CONCATENATE(FIXED(MIN(EGSnrc!F26,Geant4!F26,Penelope!F26,MCNP!F26),3)," - ", FIXED(MAX(EGSnrc!F26,Geant4!F26,Penelope!F26,MCNP!F26),3))</f>
        <v>18.031 - 18.595</v>
      </c>
      <c r="G26" s="16"/>
      <c r="I26" s="10">
        <v>5</v>
      </c>
      <c r="J26" s="18" t="str">
        <f>CONCATENATE(FIXED(MIN(EGSnrc!J26,Geant4!J26,Penelope!J26,MCNP!J26),3)," - ", FIXED(MAX(EGSnrc!J26,Geant4!J26,Penelope!J26,MCNP!J26),3))</f>
        <v>16.475 - 16.548</v>
      </c>
      <c r="K26" s="16"/>
      <c r="L26" s="18" t="str">
        <f>CONCATENATE(FIXED(MIN(EGSnrc!L26,Geant4!L26,Penelope!L26,MCNP!L26),3)," - ", FIXED(MAX(EGSnrc!L26,Geant4!L26,Penelope!L26,MCNP!L26),3))</f>
        <v>17.124 - 17.219</v>
      </c>
      <c r="M26" s="16"/>
      <c r="Q26" s="2"/>
      <c r="R26" s="7" t="s">
        <v>19</v>
      </c>
      <c r="S26" s="7"/>
      <c r="T26" s="7" t="s">
        <v>19</v>
      </c>
      <c r="U26" s="7"/>
      <c r="W26" s="2"/>
      <c r="X26" s="7" t="s">
        <v>19</v>
      </c>
      <c r="Y26" s="7"/>
      <c r="Z26" s="7" t="s">
        <v>19</v>
      </c>
      <c r="AA26" s="7"/>
    </row>
    <row r="27" spans="1:27" s="3" customFormat="1" x14ac:dyDescent="0.25">
      <c r="C27" s="10">
        <v>6</v>
      </c>
      <c r="D27" s="18" t="str">
        <f>CONCATENATE(FIXED(MIN(EGSnrc!D27,Geant4!D27,Penelope!D27,MCNP!D27),3)," - ", FIXED(MAX(EGSnrc!D27,Geant4!D27,Penelope!D27,MCNP!D27),3))</f>
        <v>4.965 - 5.587</v>
      </c>
      <c r="E27" s="16"/>
      <c r="F27" s="18" t="str">
        <f>CONCATENATE(FIXED(MIN(EGSnrc!F27,Geant4!F27,Penelope!F27,MCNP!F27),3)," - ", FIXED(MAX(EGSnrc!F27,Geant4!F27,Penelope!F27,MCNP!F27),3))</f>
        <v>4.970 - 5.086</v>
      </c>
      <c r="G27" s="16"/>
      <c r="I27" s="10">
        <v>6</v>
      </c>
      <c r="J27" s="18" t="str">
        <f>CONCATENATE(FIXED(MIN(EGSnrc!J27,Geant4!J27,Penelope!J27,MCNP!J27),3)," - ", FIXED(MAX(EGSnrc!J27,Geant4!J27,Penelope!J27,MCNP!J27),3))</f>
        <v>6.023 - 6.051</v>
      </c>
      <c r="K27" s="16"/>
      <c r="L27" s="18" t="str">
        <f>CONCATENATE(FIXED(MIN(EGSnrc!L27,Geant4!L27,Penelope!L27,MCNP!L27),3)," - ", FIXED(MAX(EGSnrc!L27,Geant4!L27,Penelope!L27,MCNP!L27),3))</f>
        <v>5.597 - 5.646</v>
      </c>
      <c r="M27" s="16"/>
      <c r="Q27" s="7" t="s">
        <v>17</v>
      </c>
      <c r="R27" s="7" t="s">
        <v>7</v>
      </c>
      <c r="S27" s="7"/>
      <c r="T27" s="7" t="s">
        <v>7</v>
      </c>
      <c r="U27" s="7"/>
      <c r="W27" s="7" t="s">
        <v>17</v>
      </c>
      <c r="X27" s="7" t="s">
        <v>7</v>
      </c>
      <c r="Y27" s="7"/>
      <c r="Z27" s="7" t="s">
        <v>7</v>
      </c>
      <c r="AA27" s="7"/>
    </row>
    <row r="28" spans="1:27" s="3" customFormat="1" x14ac:dyDescent="0.25">
      <c r="B28" s="4"/>
      <c r="C28" s="10">
        <v>7</v>
      </c>
      <c r="D28" s="18" t="str">
        <f>CONCATENATE(FIXED(MIN(EGSnrc!D28,Geant4!D28,Penelope!D28,MCNP!D28),3)," - ", FIXED(MAX(EGSnrc!D28,Geant4!D28,Penelope!D28,MCNP!D28),3))</f>
        <v>55.232 - 56.299</v>
      </c>
      <c r="E28" s="16"/>
      <c r="F28" s="18" t="str">
        <f>CONCATENATE(FIXED(MIN(EGSnrc!F28,Geant4!F28,Penelope!F28,MCNP!F28),3)," - ", FIXED(MAX(EGSnrc!F28,Geant4!F28,Penelope!F28,MCNP!F28),3))</f>
        <v>53.898 - 55.480</v>
      </c>
      <c r="G28" s="16"/>
      <c r="I28" s="10">
        <v>7</v>
      </c>
      <c r="J28" s="18" t="str">
        <f>CONCATENATE(FIXED(MIN(EGSnrc!J28,Geant4!J28,Penelope!J28,MCNP!J28),3)," - ", FIXED(MAX(EGSnrc!J28,Geant4!J28,Penelope!J28,MCNP!J28),3))</f>
        <v>49.981 - 50.075</v>
      </c>
      <c r="K28" s="16"/>
      <c r="L28" s="18" t="str">
        <f>CONCATENATE(FIXED(MIN(EGSnrc!L28,Geant4!L28,Penelope!L28,MCNP!L28),3)," - ", FIXED(MAX(EGSnrc!L28,Geant4!L28,Penelope!L28,MCNP!L28),3))</f>
        <v>48.883 - 49.154</v>
      </c>
      <c r="M28" s="16"/>
      <c r="Q28" s="10">
        <v>1</v>
      </c>
      <c r="R28" s="18" t="str">
        <f>CONCATENATE(FIXED(MIN(EGSnrc!R28,Geant4!R28,Penelope!R28,MCNP!R28),3)," - ", FIXED(MAX(EGSnrc!R28,Geant4!R28,Penelope!R28,MCNP!R28),3))</f>
        <v>0.106 - 0.109</v>
      </c>
      <c r="S28" s="11"/>
      <c r="T28" s="18" t="str">
        <f>CONCATENATE(FIXED(MIN(EGSnrc!T28,Geant4!T28,Penelope!T28,MCNP!T28),3)," - ", FIXED(MAX(EGSnrc!T28,Geant4!T28,Penelope!T28,MCNP!T28),3))</f>
        <v>0.058 - 0.059</v>
      </c>
      <c r="U28" s="11"/>
      <c r="W28" s="10">
        <v>1</v>
      </c>
      <c r="X28" s="18" t="str">
        <f>CONCATENATE(FIXED(MIN(EGSnrc!X28,Geant4!X28,Penelope!X28,MCNP!X28),3)," - ", FIXED(MAX(EGSnrc!X28,Geant4!X28,Penelope!X28,MCNP!X28),3))</f>
        <v>0.391 - 0.394</v>
      </c>
      <c r="Y28" s="11"/>
      <c r="Z28" s="18" t="str">
        <f>CONCATENATE(FIXED(MIN(EGSnrc!Z28,Geant4!Z28,Penelope!Z28,MCNP!Z28),3)," - ", FIXED(MAX(EGSnrc!Z28,Geant4!Z28,Penelope!Z28,MCNP!Z28),3))</f>
        <v>0.253 - 0.256</v>
      </c>
      <c r="AA28" s="11"/>
    </row>
    <row r="29" spans="1:27" s="3" customFormat="1" x14ac:dyDescent="0.25">
      <c r="C29" s="2"/>
      <c r="I29" s="2"/>
      <c r="Q29" s="10">
        <v>2</v>
      </c>
      <c r="R29" s="18" t="str">
        <f>CONCATENATE(FIXED(MIN(EGSnrc!R29,Geant4!R29,Penelope!R29,MCNP!R29),3)," - ", FIXED(MAX(EGSnrc!R29,Geant4!R29,Penelope!R29,MCNP!R29),3))</f>
        <v>1.033 - 1.065</v>
      </c>
      <c r="S29" s="11"/>
      <c r="T29" s="18" t="str">
        <f>CONCATENATE(FIXED(MIN(EGSnrc!T29,Geant4!T29,Penelope!T29,MCNP!T29),3)," - ", FIXED(MAX(EGSnrc!T29,Geant4!T29,Penelope!T29,MCNP!T29),3))</f>
        <v>0.587 - 0.616</v>
      </c>
      <c r="U29" s="11"/>
      <c r="W29" s="10">
        <v>2</v>
      </c>
      <c r="X29" s="18" t="str">
        <f>CONCATENATE(FIXED(MIN(EGSnrc!X29,Geant4!X29,Penelope!X29,MCNP!X29),3)," - ", FIXED(MAX(EGSnrc!X29,Geant4!X29,Penelope!X29,MCNP!X29),3))</f>
        <v>2.691 - 2.755</v>
      </c>
      <c r="Y29" s="11"/>
      <c r="Z29" s="18" t="str">
        <f>CONCATENATE(FIXED(MIN(EGSnrc!Z29,Geant4!Z29,Penelope!Z29,MCNP!Z29),3)," - ", FIXED(MAX(EGSnrc!Z29,Geant4!Z29,Penelope!Z29,MCNP!Z29),3))</f>
        <v>1.727 - 1.776</v>
      </c>
      <c r="AA29" s="11"/>
    </row>
    <row r="30" spans="1:27" s="3" customFormat="1" x14ac:dyDescent="0.25">
      <c r="C30" s="4" t="s">
        <v>15</v>
      </c>
      <c r="I30" s="4" t="s">
        <v>15</v>
      </c>
      <c r="Q30" s="10">
        <v>3</v>
      </c>
      <c r="R30" s="18" t="str">
        <f>CONCATENATE(FIXED(MIN(EGSnrc!R30,Geant4!R30,Penelope!R30,MCNP!R30),3)," - ", FIXED(MAX(EGSnrc!R30,Geant4!R30,Penelope!R30,MCNP!R30),3))</f>
        <v>0.446 - 0.459</v>
      </c>
      <c r="S30" s="11"/>
      <c r="T30" s="18" t="str">
        <f>CONCATENATE(FIXED(MIN(EGSnrc!T30,Geant4!T30,Penelope!T30,MCNP!T30),3)," - ", FIXED(MAX(EGSnrc!T30,Geant4!T30,Penelope!T30,MCNP!T30),3))</f>
        <v>0.384 - 0.397</v>
      </c>
      <c r="U30" s="11"/>
      <c r="W30" s="10">
        <v>3</v>
      </c>
      <c r="X30" s="18" t="str">
        <f>CONCATENATE(FIXED(MIN(EGSnrc!X30,Geant4!X30,Penelope!X30,MCNP!X30),3)," - ", FIXED(MAX(EGSnrc!X30,Geant4!X30,Penelope!X30,MCNP!X30),3))</f>
        <v>1.285 - 1.303</v>
      </c>
      <c r="Y30" s="11"/>
      <c r="Z30" s="18" t="str">
        <f>CONCATENATE(FIXED(MIN(EGSnrc!Z30,Geant4!Z30,Penelope!Z30,MCNP!Z30),3)," - ", FIXED(MAX(EGSnrc!Z30,Geant4!Z30,Penelope!Z30,MCNP!Z30),3))</f>
        <v>1.167 - 1.192</v>
      </c>
      <c r="AA30" s="11"/>
    </row>
    <row r="31" spans="1:27" s="3" customFormat="1" x14ac:dyDescent="0.25">
      <c r="C31" s="2"/>
      <c r="D31" s="7" t="s">
        <v>3</v>
      </c>
      <c r="E31" s="7"/>
      <c r="F31" s="7" t="s">
        <v>4</v>
      </c>
      <c r="G31" s="7"/>
      <c r="I31" s="2"/>
      <c r="J31" s="7" t="s">
        <v>3</v>
      </c>
      <c r="K31" s="7"/>
      <c r="L31" s="7" t="s">
        <v>4</v>
      </c>
      <c r="M31" s="7"/>
      <c r="Q31" s="10">
        <v>4</v>
      </c>
      <c r="R31" s="18" t="str">
        <f>CONCATENATE(FIXED(MIN(EGSnrc!R31,Geant4!R31,Penelope!R31,MCNP!R31),3)," - ", FIXED(MAX(EGSnrc!R31,Geant4!R31,Penelope!R31,MCNP!R31),3))</f>
        <v>1.932 - 2.065</v>
      </c>
      <c r="S31" s="11"/>
      <c r="T31" s="18" t="str">
        <f>CONCATENATE(FIXED(MIN(EGSnrc!T31,Geant4!T31,Penelope!T31,MCNP!T31),3)," - ", FIXED(MAX(EGSnrc!T31,Geant4!T31,Penelope!T31,MCNP!T31),3))</f>
        <v>1.614 - 1.723</v>
      </c>
      <c r="U31" s="11"/>
      <c r="W31" s="10">
        <v>4</v>
      </c>
      <c r="X31" s="18" t="str">
        <f>CONCATENATE(FIXED(MIN(EGSnrc!X31,Geant4!X31,Penelope!X31,MCNP!X31),3)," - ", FIXED(MAX(EGSnrc!X31,Geant4!X31,Penelope!X31,MCNP!X31),3))</f>
        <v>4.787 - 4.988</v>
      </c>
      <c r="Y31" s="11"/>
      <c r="Z31" s="18" t="str">
        <f>CONCATENATE(FIXED(MIN(EGSnrc!Z31,Geant4!Z31,Penelope!Z31,MCNP!Z31),3)," - ", FIXED(MAX(EGSnrc!Z31,Geant4!Z31,Penelope!Z31,MCNP!Z31),3))</f>
        <v>4.208 - 4.399</v>
      </c>
      <c r="AA31" s="11"/>
    </row>
    <row r="32" spans="1:27" s="3" customFormat="1" x14ac:dyDescent="0.25">
      <c r="C32" s="2"/>
      <c r="D32" s="7" t="s">
        <v>16</v>
      </c>
      <c r="E32" s="7"/>
      <c r="F32" s="7" t="s">
        <v>16</v>
      </c>
      <c r="G32" s="7"/>
      <c r="I32" s="2"/>
      <c r="J32" s="7" t="s">
        <v>16</v>
      </c>
      <c r="K32" s="7"/>
      <c r="L32" s="7" t="s">
        <v>16</v>
      </c>
      <c r="M32" s="7"/>
      <c r="Q32" s="10">
        <v>5</v>
      </c>
      <c r="R32" s="18" t="str">
        <f>CONCATENATE(FIXED(MIN(EGSnrc!R32,Geant4!R32,Penelope!R32,MCNP!R32),3)," - ", FIXED(MAX(EGSnrc!R32,Geant4!R32,Penelope!R32,MCNP!R32),3))</f>
        <v>2.602 - 3.278</v>
      </c>
      <c r="S32" s="11"/>
      <c r="T32" s="18" t="str">
        <f>CONCATENATE(FIXED(MIN(EGSnrc!T32,Geant4!T32,Penelope!T32,MCNP!T32),3)," - ", FIXED(MAX(EGSnrc!T32,Geant4!T32,Penelope!T32,MCNP!T32),3))</f>
        <v>2.106 - 2.675</v>
      </c>
      <c r="U32" s="11"/>
      <c r="W32" s="10">
        <v>5</v>
      </c>
      <c r="X32" s="18" t="str">
        <f>CONCATENATE(FIXED(MIN(EGSnrc!X32,Geant4!X32,Penelope!X32,MCNP!X32),3)," - ", FIXED(MAX(EGSnrc!X32,Geant4!X32,Penelope!X32,MCNP!X32),3))</f>
        <v>6.740 - 7.976</v>
      </c>
      <c r="Y32" s="11"/>
      <c r="Z32" s="18" t="str">
        <f>CONCATENATE(FIXED(MIN(EGSnrc!Z32,Geant4!Z32,Penelope!Z32,MCNP!Z32),3)," - ", FIXED(MAX(EGSnrc!Z32,Geant4!Z32,Penelope!Z32,MCNP!Z32),3))</f>
        <v>5.777 - 6.852</v>
      </c>
      <c r="AA32" s="11"/>
    </row>
    <row r="33" spans="3:27" s="3" customFormat="1" x14ac:dyDescent="0.25">
      <c r="C33" s="7" t="s">
        <v>17</v>
      </c>
      <c r="D33" s="7" t="s">
        <v>7</v>
      </c>
      <c r="E33" s="7"/>
      <c r="F33" s="7" t="s">
        <v>7</v>
      </c>
      <c r="G33" s="7"/>
      <c r="I33" s="7" t="s">
        <v>17</v>
      </c>
      <c r="J33" s="7" t="s">
        <v>7</v>
      </c>
      <c r="K33" s="7"/>
      <c r="L33" s="7" t="s">
        <v>7</v>
      </c>
      <c r="M33" s="7"/>
      <c r="Q33" s="10">
        <v>6</v>
      </c>
      <c r="R33" s="18" t="str">
        <f>CONCATENATE(FIXED(MIN(EGSnrc!R33,Geant4!R33,Penelope!R33,MCNP!R33),3)," - ", FIXED(MAX(EGSnrc!R33,Geant4!R33,Penelope!R33,MCNP!R33),3))</f>
        <v>1.032 - 1.078</v>
      </c>
      <c r="S33" s="11"/>
      <c r="T33" s="18" t="str">
        <f>CONCATENATE(FIXED(MIN(EGSnrc!T33,Geant4!T33,Penelope!T33,MCNP!T33),3)," - ", FIXED(MAX(EGSnrc!T33,Geant4!T33,Penelope!T33,MCNP!T33),3))</f>
        <v>1.360 - 1.411</v>
      </c>
      <c r="U33" s="11"/>
      <c r="W33" s="10">
        <v>6</v>
      </c>
      <c r="X33" s="18" t="str">
        <f>CONCATENATE(FIXED(MIN(EGSnrc!X33,Geant4!X33,Penelope!X33,MCNP!X33),3)," - ", FIXED(MAX(EGSnrc!X33,Geant4!X33,Penelope!X33,MCNP!X33),3))</f>
        <v>2.692 - 2.751</v>
      </c>
      <c r="Y33" s="11"/>
      <c r="Z33" s="18" t="str">
        <f>CONCATENATE(FIXED(MIN(EGSnrc!Z33,Geant4!Z33,Penelope!Z33,MCNP!Z33),3)," - ", FIXED(MAX(EGSnrc!Z33,Geant4!Z33,Penelope!Z33,MCNP!Z33),3))</f>
        <v>3.486 - 3.569</v>
      </c>
      <c r="AA33" s="11"/>
    </row>
    <row r="34" spans="3:27" s="3" customFormat="1" x14ac:dyDescent="0.25">
      <c r="C34" s="10">
        <v>1</v>
      </c>
      <c r="D34" s="18" t="str">
        <f>CONCATENATE(FIXED(MIN(EGSnrc!D34,Geant4!D34,Penelope!D34,MCNP!D34),3)," - ", FIXED(MAX(EGSnrc!D34,Geant4!D34,Penelope!D34,MCNP!D34),3))</f>
        <v>110.160 - 110.342</v>
      </c>
      <c r="E34" s="16"/>
      <c r="F34" s="18" t="str">
        <f>CONCATENATE(FIXED(MIN(EGSnrc!F34,Geant4!F34,Penelope!F34,MCNP!F34),3)," - ", FIXED(MAX(EGSnrc!F34,Geant4!F34,Penelope!F34,MCNP!F34),3))</f>
        <v>19.108 - 19.250</v>
      </c>
      <c r="G34" s="16"/>
      <c r="I34" s="10">
        <v>1</v>
      </c>
      <c r="J34" s="18" t="str">
        <f>CONCATENATE(FIXED(MIN(EGSnrc!J34,Geant4!J34,Penelope!J34,MCNP!J34),3)," - ", FIXED(MAX(EGSnrc!J34,Geant4!J34,Penelope!J34,MCNP!J34),3))</f>
        <v>105.606 - 105.806</v>
      </c>
      <c r="K34" s="16"/>
      <c r="L34" s="18" t="str">
        <f>CONCATENATE(FIXED(MIN(EGSnrc!L34,Geant4!L34,Penelope!L34,MCNP!L34),3)," - ", FIXED(MAX(EGSnrc!L34,Geant4!L34,Penelope!L34,MCNP!L34),3))</f>
        <v>20.823 - 20.984</v>
      </c>
      <c r="M34" s="16"/>
      <c r="Q34" s="10">
        <v>7</v>
      </c>
      <c r="R34" s="18" t="str">
        <f>CONCATENATE(FIXED(MIN(EGSnrc!R34,Geant4!R34,Penelope!R34,MCNP!R34),3)," - ", FIXED(MAX(EGSnrc!R34,Geant4!R34,Penelope!R34,MCNP!R34),3))</f>
        <v>0.106 - 0.107</v>
      </c>
      <c r="S34" s="11"/>
      <c r="T34" s="18" t="str">
        <f>CONCATENATE(FIXED(MIN(EGSnrc!T34,Geant4!T34,Penelope!T34,MCNP!T34),3)," - ", FIXED(MAX(EGSnrc!T34,Geant4!T34,Penelope!T34,MCNP!T34),3))</f>
        <v>0.170 - 0.172</v>
      </c>
      <c r="U34" s="11"/>
      <c r="W34" s="10">
        <v>7</v>
      </c>
      <c r="X34" s="18" t="str">
        <f>CONCATENATE(FIXED(MIN(EGSnrc!X34,Geant4!X34,Penelope!X34,MCNP!X34),3)," - ", FIXED(MAX(EGSnrc!X34,Geant4!X34,Penelope!X34,MCNP!X34),3))</f>
        <v>0.390 - 0.395</v>
      </c>
      <c r="Y34" s="11"/>
      <c r="Z34" s="18" t="str">
        <f>CONCATENATE(FIXED(MIN(EGSnrc!Z34,Geant4!Z34,Penelope!Z34,MCNP!Z34),3)," - ", FIXED(MAX(EGSnrc!Z34,Geant4!Z34,Penelope!Z34,MCNP!Z34),3))</f>
        <v>0.573 - 0.582</v>
      </c>
      <c r="AA34" s="11"/>
    </row>
    <row r="35" spans="3:27" s="3" customFormat="1" x14ac:dyDescent="0.25">
      <c r="C35" s="10">
        <v>2</v>
      </c>
      <c r="D35" s="18" t="str">
        <f>CONCATENATE(FIXED(MIN(EGSnrc!D35,Geant4!D35,Penelope!D35,MCNP!D35),3)," - ", FIXED(MAX(EGSnrc!D35,Geant4!D35,Penelope!D35,MCNP!D35),3))</f>
        <v>1.474 - 1.496</v>
      </c>
      <c r="E35" s="16"/>
      <c r="F35" s="18" t="str">
        <f>CONCATENATE(FIXED(MIN(EGSnrc!F35,Geant4!F35,Penelope!F35,MCNP!F35),3)," - ", FIXED(MAX(EGSnrc!F35,Geant4!F35,Penelope!F35,MCNP!F35),3))</f>
        <v>1.030 - 1.089</v>
      </c>
      <c r="G35" s="16"/>
      <c r="I35" s="10">
        <v>2</v>
      </c>
      <c r="J35" s="18" t="str">
        <f>CONCATENATE(FIXED(MIN(EGSnrc!J35,Geant4!J35,Penelope!J35,MCNP!J35),3)," - ", FIXED(MAX(EGSnrc!J35,Geant4!J35,Penelope!J35,MCNP!J35),3))</f>
        <v>3.170 - 3.218</v>
      </c>
      <c r="K35" s="16"/>
      <c r="L35" s="18" t="str">
        <f>CONCATENATE(FIXED(MIN(EGSnrc!L35,Geant4!L35,Penelope!L35,MCNP!L35),3)," - ", FIXED(MAX(EGSnrc!L35,Geant4!L35,Penelope!L35,MCNP!L35),3))</f>
        <v>2.417 - 2.466</v>
      </c>
      <c r="M35" s="16"/>
      <c r="Q35" s="2"/>
      <c r="W35" s="2"/>
    </row>
    <row r="36" spans="3:27" s="3" customFormat="1" x14ac:dyDescent="0.25">
      <c r="C36" s="10">
        <v>3</v>
      </c>
      <c r="D36" s="18" t="str">
        <f>CONCATENATE(FIXED(MIN(EGSnrc!D36,Geant4!D36,Penelope!D36,MCNP!D36),3)," - ", FIXED(MAX(EGSnrc!D36,Geant4!D36,Penelope!D36,MCNP!D36),3))</f>
        <v>1.443 - 1.469</v>
      </c>
      <c r="E36" s="16"/>
      <c r="F36" s="18" t="str">
        <f>CONCATENATE(FIXED(MIN(EGSnrc!F36,Geant4!F36,Penelope!F36,MCNP!F36),3)," - ", FIXED(MAX(EGSnrc!F36,Geant4!F36,Penelope!F36,MCNP!F36),3))</f>
        <v>1.008 - 1.037</v>
      </c>
      <c r="G36" s="16"/>
      <c r="I36" s="10">
        <v>3</v>
      </c>
      <c r="J36" s="18" t="str">
        <f>CONCATENATE(FIXED(MIN(EGSnrc!J36,Geant4!J36,Penelope!J36,MCNP!J36),3)," - ", FIXED(MAX(EGSnrc!J36,Geant4!J36,Penelope!J36,MCNP!J36),3))</f>
        <v>3.116 - 3.168</v>
      </c>
      <c r="K36" s="16"/>
      <c r="L36" s="18" t="str">
        <f>CONCATENATE(FIXED(MIN(EGSnrc!L36,Geant4!L36,Penelope!L36,MCNP!L36),3)," - ", FIXED(MAX(EGSnrc!L36,Geant4!L36,Penelope!L36,MCNP!L36),3))</f>
        <v>2.377 - 2.423</v>
      </c>
      <c r="M36" s="16"/>
      <c r="Q36" s="2"/>
      <c r="R36" s="7" t="s">
        <v>3</v>
      </c>
      <c r="T36" s="7" t="s">
        <v>4</v>
      </c>
      <c r="W36" s="2"/>
      <c r="X36" s="7" t="s">
        <v>3</v>
      </c>
      <c r="Z36" s="7" t="s">
        <v>4</v>
      </c>
    </row>
    <row r="37" spans="3:27" s="3" customFormat="1" x14ac:dyDescent="0.25">
      <c r="C37" s="10">
        <v>4</v>
      </c>
      <c r="D37" s="18" t="str">
        <f>CONCATENATE(FIXED(MIN(EGSnrc!D37,Geant4!D37,Penelope!D37,MCNP!D37),3)," - ", FIXED(MAX(EGSnrc!D37,Geant4!D37,Penelope!D37,MCNP!D37),3))</f>
        <v>1.523 - 1.540</v>
      </c>
      <c r="E37" s="16"/>
      <c r="F37" s="18" t="str">
        <f>CONCATENATE(FIXED(MIN(EGSnrc!F37,Geant4!F37,Penelope!F37,MCNP!F37),3)," - ", FIXED(MAX(EGSnrc!F37,Geant4!F37,Penelope!F37,MCNP!F37),3))</f>
        <v>1.281 - 1.303</v>
      </c>
      <c r="G37" s="16"/>
      <c r="I37" s="10">
        <v>4</v>
      </c>
      <c r="J37" s="18" t="str">
        <f>CONCATENATE(FIXED(MIN(EGSnrc!J37,Geant4!J37,Penelope!J37,MCNP!J37),3)," - ", FIXED(MAX(EGSnrc!J37,Geant4!J37,Penelope!J37,MCNP!J37),3))</f>
        <v>3.252 - 3.315</v>
      </c>
      <c r="K37" s="16"/>
      <c r="L37" s="18" t="str">
        <f>CONCATENATE(FIXED(MIN(EGSnrc!L37,Geant4!L37,Penelope!L37,MCNP!L37),3)," - ", FIXED(MAX(EGSnrc!L37,Geant4!L37,Penelope!L37,MCNP!L37),3))</f>
        <v>2.883 - 2.944</v>
      </c>
      <c r="M37" s="16"/>
      <c r="Q37" s="2"/>
      <c r="R37" s="7" t="s">
        <v>20</v>
      </c>
      <c r="S37" s="7"/>
      <c r="T37" s="7" t="s">
        <v>20</v>
      </c>
      <c r="U37" s="7"/>
      <c r="W37" s="2"/>
      <c r="X37" s="7" t="s">
        <v>20</v>
      </c>
      <c r="Y37" s="7"/>
      <c r="Z37" s="7" t="s">
        <v>20</v>
      </c>
      <c r="AA37" s="7"/>
    </row>
    <row r="38" spans="3:27" s="3" customFormat="1" x14ac:dyDescent="0.25">
      <c r="C38" s="10">
        <v>5</v>
      </c>
      <c r="D38" s="18" t="str">
        <f>CONCATENATE(FIXED(MIN(EGSnrc!D38,Geant4!D38,Penelope!D38,MCNP!D38),3)," - ", FIXED(MAX(EGSnrc!D38,Geant4!D38,Penelope!D38,MCNP!D38),3))</f>
        <v>1.511 - 1.544</v>
      </c>
      <c r="E38" s="16"/>
      <c r="F38" s="18" t="str">
        <f>CONCATENATE(FIXED(MIN(EGSnrc!F38,Geant4!F38,Penelope!F38,MCNP!F38),3)," - ", FIXED(MAX(EGSnrc!F38,Geant4!F38,Penelope!F38,MCNP!F38),3))</f>
        <v>1.272 - 1.289</v>
      </c>
      <c r="G38" s="16"/>
      <c r="I38" s="10">
        <v>5</v>
      </c>
      <c r="J38" s="18" t="str">
        <f>CONCATENATE(FIXED(MIN(EGSnrc!J38,Geant4!J38,Penelope!J38,MCNP!J38),3)," - ", FIXED(MAX(EGSnrc!J38,Geant4!J38,Penelope!J38,MCNP!J38),3))</f>
        <v>3.236 - 3.286</v>
      </c>
      <c r="K38" s="16"/>
      <c r="L38" s="18" t="str">
        <f>CONCATENATE(FIXED(MIN(EGSnrc!L38,Geant4!L38,Penelope!L38,MCNP!L38),3)," - ", FIXED(MAX(EGSnrc!L38,Geant4!L38,Penelope!L38,MCNP!L38),3))</f>
        <v>2.866 - 2.945</v>
      </c>
      <c r="M38" s="16"/>
      <c r="Q38" s="7" t="s">
        <v>17</v>
      </c>
      <c r="R38" s="7" t="s">
        <v>7</v>
      </c>
      <c r="S38" s="7"/>
      <c r="T38" s="7" t="s">
        <v>7</v>
      </c>
      <c r="U38" s="7"/>
      <c r="W38" s="7" t="s">
        <v>17</v>
      </c>
      <c r="X38" s="7" t="s">
        <v>7</v>
      </c>
      <c r="Y38" s="7"/>
      <c r="Z38" s="7" t="s">
        <v>7</v>
      </c>
      <c r="AA38" s="7"/>
    </row>
    <row r="39" spans="3:27" s="3" customFormat="1" x14ac:dyDescent="0.25">
      <c r="C39" s="10">
        <v>6</v>
      </c>
      <c r="D39" s="18" t="str">
        <f>CONCATENATE(FIXED(MIN(EGSnrc!D39,Geant4!D39,Penelope!D39,MCNP!D39),3)," - ", FIXED(MAX(EGSnrc!D39,Geant4!D39,Penelope!D39,MCNP!D39),3))</f>
        <v>1.459 - 1.487</v>
      </c>
      <c r="E39" s="16"/>
      <c r="F39" s="18" t="str">
        <f>CONCATENATE(FIXED(MIN(EGSnrc!F39,Geant4!F39,Penelope!F39,MCNP!F39),3)," - ", FIXED(MAX(EGSnrc!F39,Geant4!F39,Penelope!F39,MCNP!F39),3))</f>
        <v>1.225 - 1.241</v>
      </c>
      <c r="G39" s="16"/>
      <c r="I39" s="10">
        <v>6</v>
      </c>
      <c r="J39" s="18" t="str">
        <f>CONCATENATE(FIXED(MIN(EGSnrc!J39,Geant4!J39,Penelope!J39,MCNP!J39),3)," - ", FIXED(MAX(EGSnrc!J39,Geant4!J39,Penelope!J39,MCNP!J39),3))</f>
        <v>3.144 - 3.178</v>
      </c>
      <c r="K39" s="16"/>
      <c r="L39" s="18" t="str">
        <f>CONCATENATE(FIXED(MIN(EGSnrc!L39,Geant4!L39,Penelope!L39,MCNP!L39),3)," - ", FIXED(MAX(EGSnrc!L39,Geant4!L39,Penelope!L39,MCNP!L39),3))</f>
        <v>2.777 - 2.832</v>
      </c>
      <c r="M39" s="16"/>
      <c r="Q39" s="10">
        <v>1</v>
      </c>
      <c r="R39" s="18" t="str">
        <f>CONCATENATE(FIXED(MIN(EGSnrc!R39,Geant4!R39,Penelope!R39,MCNP!R39),3)," - ", FIXED(MAX(EGSnrc!R39,Geant4!R39,Penelope!R39,MCNP!R39),3))</f>
        <v>0.058 - 0.060</v>
      </c>
      <c r="S39" s="11"/>
      <c r="T39" s="18" t="str">
        <f>CONCATENATE(FIXED(MIN(EGSnrc!T39,Geant4!T39,Penelope!T39,MCNP!T39),3)," - ", FIXED(MAX(EGSnrc!T39,Geant4!T39,Penelope!T39,MCNP!T39),3))</f>
        <v>0.036 - 0.037</v>
      </c>
      <c r="U39" s="11"/>
      <c r="W39" s="10">
        <v>1</v>
      </c>
      <c r="X39" s="18" t="str">
        <f>CONCATENATE(FIXED(MIN(EGSnrc!X39,Geant4!X39,Penelope!X39,MCNP!X39),3)," - ", FIXED(MAX(EGSnrc!X39,Geant4!X39,Penelope!X39,MCNP!X39),3))</f>
        <v>0.131 - 0.139</v>
      </c>
      <c r="Y39" s="11"/>
      <c r="Z39" s="18" t="str">
        <f>CONCATENATE(FIXED(MIN(EGSnrc!Z39,Geant4!Z39,Penelope!Z39,MCNP!Z39),3)," - ", FIXED(MAX(EGSnrc!Z39,Geant4!Z39,Penelope!Z39,MCNP!Z39),3))</f>
        <v>0.098 - 0.101</v>
      </c>
      <c r="AA39" s="11"/>
    </row>
    <row r="40" spans="3:27" s="3" customFormat="1" x14ac:dyDescent="0.25">
      <c r="C40" s="10">
        <v>7</v>
      </c>
      <c r="D40" s="18" t="str">
        <f>CONCATENATE(FIXED(MIN(EGSnrc!D40,Geant4!D40,Penelope!D40,MCNP!D40),3)," - ", FIXED(MAX(EGSnrc!D40,Geant4!D40,Penelope!D40,MCNP!D40),3))</f>
        <v>1.475 - 1.499</v>
      </c>
      <c r="E40" s="16"/>
      <c r="F40" s="18" t="str">
        <f>CONCATENATE(FIXED(MIN(EGSnrc!F40,Geant4!F40,Penelope!F40,MCNP!F40),3)," - ", FIXED(MAX(EGSnrc!F40,Geant4!F40,Penelope!F40,MCNP!F40),3))</f>
        <v>1.499 - 1.525</v>
      </c>
      <c r="G40" s="16"/>
      <c r="I40" s="10">
        <v>7</v>
      </c>
      <c r="J40" s="18" t="str">
        <f>CONCATENATE(FIXED(MIN(EGSnrc!J40,Geant4!J40,Penelope!J40,MCNP!J40),3)," - ", FIXED(MAX(EGSnrc!J40,Geant4!J40,Penelope!J40,MCNP!J40),3))</f>
        <v>3.171 - 3.228</v>
      </c>
      <c r="K40" s="16"/>
      <c r="L40" s="18" t="str">
        <f>CONCATENATE(FIXED(MIN(EGSnrc!L40,Geant4!L40,Penelope!L40,MCNP!L40),3)," - ", FIXED(MAX(EGSnrc!L40,Geant4!L40,Penelope!L40,MCNP!L40),3))</f>
        <v>3.266 - 3.332</v>
      </c>
      <c r="M40" s="16"/>
      <c r="Q40" s="10">
        <v>2</v>
      </c>
      <c r="R40" s="18" t="str">
        <f>CONCATENATE(FIXED(MIN(EGSnrc!R40,Geant4!R40,Penelope!R40,MCNP!R40),3)," - ", FIXED(MAX(EGSnrc!R40,Geant4!R40,Penelope!R40,MCNP!R40),3))</f>
        <v>1.111 - 1.138</v>
      </c>
      <c r="S40" s="11"/>
      <c r="T40" s="18" t="str">
        <f>CONCATENATE(FIXED(MIN(EGSnrc!T40,Geant4!T40,Penelope!T40,MCNP!T40),3)," - ", FIXED(MAX(EGSnrc!T40,Geant4!T40,Penelope!T40,MCNP!T40),3))</f>
        <v>0.747 - 0.763</v>
      </c>
      <c r="U40" s="11"/>
      <c r="W40" s="10">
        <v>2</v>
      </c>
      <c r="X40" s="18" t="str">
        <f>CONCATENATE(FIXED(MIN(EGSnrc!X40,Geant4!X40,Penelope!X40,MCNP!X40),3)," - ", FIXED(MAX(EGSnrc!X40,Geant4!X40,Penelope!X40,MCNP!X40),3))</f>
        <v>1.878 - 1.921</v>
      </c>
      <c r="Y40" s="11"/>
      <c r="Z40" s="18" t="str">
        <f>CONCATENATE(FIXED(MIN(EGSnrc!Z40,Geant4!Z40,Penelope!Z40,MCNP!Z40),3)," - ", FIXED(MAX(EGSnrc!Z40,Geant4!Z40,Penelope!Z40,MCNP!Z40),3))</f>
        <v>1.388 - 1.426</v>
      </c>
      <c r="AA40" s="11"/>
    </row>
    <row r="41" spans="3:27" s="3" customFormat="1" x14ac:dyDescent="0.25">
      <c r="C41" s="2"/>
      <c r="I41" s="2"/>
      <c r="Q41" s="10">
        <v>3</v>
      </c>
      <c r="R41" s="18" t="str">
        <f>CONCATENATE(FIXED(MIN(EGSnrc!R41,Geant4!R41,Penelope!R41,MCNP!R41),3)," - ", FIXED(MAX(EGSnrc!R41,Geant4!R41,Penelope!R41,MCNP!R41),3))</f>
        <v>0.309 - 0.316</v>
      </c>
      <c r="S41" s="11"/>
      <c r="T41" s="18" t="str">
        <f>CONCATENATE(FIXED(MIN(EGSnrc!T41,Geant4!T41,Penelope!T41,MCNP!T41),3)," - ", FIXED(MAX(EGSnrc!T41,Geant4!T41,Penelope!T41,MCNP!T41),3))</f>
        <v>0.275 - 0.282</v>
      </c>
      <c r="U41" s="11"/>
      <c r="W41" s="10">
        <v>3</v>
      </c>
      <c r="X41" s="18" t="str">
        <f>CONCATENATE(FIXED(MIN(EGSnrc!X41,Geant4!X41,Penelope!X41,MCNP!X41),3)," - ", FIXED(MAX(EGSnrc!X41,Geant4!X41,Penelope!X41,MCNP!X41),3))</f>
        <v>0.576 - 0.595</v>
      </c>
      <c r="Y41" s="11"/>
      <c r="Z41" s="18" t="str">
        <f>CONCATENATE(FIXED(MIN(EGSnrc!Z41,Geant4!Z41,Penelope!Z41,MCNP!Z41),3)," - ", FIXED(MAX(EGSnrc!Z41,Geant4!Z41,Penelope!Z41,MCNP!Z41),3))</f>
        <v>0.534 - 0.548</v>
      </c>
      <c r="AA41" s="11"/>
    </row>
    <row r="42" spans="3:27" s="3" customFormat="1" x14ac:dyDescent="0.25">
      <c r="C42" s="2"/>
      <c r="D42" s="7" t="s">
        <v>3</v>
      </c>
      <c r="E42" s="7"/>
      <c r="F42" s="7" t="s">
        <v>4</v>
      </c>
      <c r="G42" s="7"/>
      <c r="I42" s="2"/>
      <c r="J42" s="7" t="s">
        <v>3</v>
      </c>
      <c r="K42" s="7"/>
      <c r="L42" s="7" t="s">
        <v>4</v>
      </c>
      <c r="M42" s="7"/>
      <c r="Q42" s="10">
        <v>4</v>
      </c>
      <c r="R42" s="18" t="str">
        <f>CONCATENATE(FIXED(MIN(EGSnrc!R42,Geant4!R42,Penelope!R42,MCNP!R42),3)," - ", FIXED(MAX(EGSnrc!R42,Geant4!R42,Penelope!R42,MCNP!R42),3))</f>
        <v>3.185 - 3.261</v>
      </c>
      <c r="S42" s="11"/>
      <c r="T42" s="18" t="str">
        <f>CONCATENATE(FIXED(MIN(EGSnrc!T42,Geant4!T42,Penelope!T42,MCNP!T42),3)," - ", FIXED(MAX(EGSnrc!T42,Geant4!T42,Penelope!T42,MCNP!T42),3))</f>
        <v>2.754 - 2.818</v>
      </c>
      <c r="U42" s="11"/>
      <c r="W42" s="10">
        <v>4</v>
      </c>
      <c r="X42" s="18" t="str">
        <f>CONCATENATE(FIXED(MIN(EGSnrc!X42,Geant4!X42,Penelope!X42,MCNP!X42),3)," - ", FIXED(MAX(EGSnrc!X42,Geant4!X42,Penelope!X42,MCNP!X42),3))</f>
        <v>5.179 - 5.306</v>
      </c>
      <c r="Y42" s="11"/>
      <c r="Z42" s="18" t="str">
        <f>CONCATENATE(FIXED(MIN(EGSnrc!Z42,Geant4!Z42,Penelope!Z42,MCNP!Z42),3)," - ", FIXED(MAX(EGSnrc!Z42,Geant4!Z42,Penelope!Z42,MCNP!Z42),3))</f>
        <v>4.674 - 4.786</v>
      </c>
      <c r="AA42" s="11"/>
    </row>
    <row r="43" spans="3:27" s="3" customFormat="1" x14ac:dyDescent="0.25">
      <c r="C43" s="2"/>
      <c r="D43" s="7" t="s">
        <v>18</v>
      </c>
      <c r="E43" s="7"/>
      <c r="F43" s="7" t="s">
        <v>18</v>
      </c>
      <c r="G43" s="7"/>
      <c r="I43" s="2"/>
      <c r="J43" s="7" t="s">
        <v>18</v>
      </c>
      <c r="K43" s="7"/>
      <c r="L43" s="7" t="s">
        <v>18</v>
      </c>
      <c r="M43" s="7"/>
      <c r="Q43" s="10">
        <v>5</v>
      </c>
      <c r="R43" s="18" t="str">
        <f>CONCATENATE(FIXED(MIN(EGSnrc!R43,Geant4!R43,Penelope!R43,MCNP!R43),3)," - ", FIXED(MAX(EGSnrc!R43,Geant4!R43,Penelope!R43,MCNP!R43),3))</f>
        <v>17.987 - 18.432</v>
      </c>
      <c r="S43" s="11"/>
      <c r="T43" s="18" t="str">
        <f>CONCATENATE(FIXED(MIN(EGSnrc!T43,Geant4!T43,Penelope!T43,MCNP!T43),3)," - ", FIXED(MAX(EGSnrc!T43,Geant4!T43,Penelope!T43,MCNP!T43),3))</f>
        <v>15.080 - 15.470</v>
      </c>
      <c r="U43" s="11"/>
      <c r="W43" s="10">
        <v>5</v>
      </c>
      <c r="X43" s="18" t="str">
        <f>CONCATENATE(FIXED(MIN(EGSnrc!X43,Geant4!X43,Penelope!X43,MCNP!X43),3)," - ", FIXED(MAX(EGSnrc!X43,Geant4!X43,Penelope!X43,MCNP!X43),3))</f>
        <v>32.279 - 33.041</v>
      </c>
      <c r="Y43" s="11"/>
      <c r="Z43" s="18" t="str">
        <f>CONCATENATE(FIXED(MIN(EGSnrc!Z43,Geant4!Z43,Penelope!Z43,MCNP!Z43),3)," - ", FIXED(MAX(EGSnrc!Z43,Geant4!Z43,Penelope!Z43,MCNP!Z43),3))</f>
        <v>28.421 - 29.099</v>
      </c>
      <c r="AA43" s="11"/>
    </row>
    <row r="44" spans="3:27" s="3" customFormat="1" x14ac:dyDescent="0.25">
      <c r="C44" s="7" t="s">
        <v>17</v>
      </c>
      <c r="D44" s="7" t="s">
        <v>7</v>
      </c>
      <c r="E44" s="7"/>
      <c r="F44" s="7" t="s">
        <v>7</v>
      </c>
      <c r="G44" s="7"/>
      <c r="I44" s="7" t="s">
        <v>17</v>
      </c>
      <c r="J44" s="7" t="s">
        <v>7</v>
      </c>
      <c r="K44" s="7"/>
      <c r="L44" s="7" t="s">
        <v>7</v>
      </c>
      <c r="M44" s="7"/>
      <c r="Q44" s="10">
        <v>6</v>
      </c>
      <c r="R44" s="18" t="str">
        <f>CONCATENATE(FIXED(MIN(EGSnrc!R44,Geant4!R44,Penelope!R44,MCNP!R44),3)," - ", FIXED(MAX(EGSnrc!R44,Geant4!R44,Penelope!R44,MCNP!R44),3))</f>
        <v>1.111 - 1.135</v>
      </c>
      <c r="S44" s="11"/>
      <c r="T44" s="18" t="str">
        <f>CONCATENATE(FIXED(MIN(EGSnrc!T44,Geant4!T44,Penelope!T44,MCNP!T44),3)," - ", FIXED(MAX(EGSnrc!T44,Geant4!T44,Penelope!T44,MCNP!T44),3))</f>
        <v>1.384 - 1.414</v>
      </c>
      <c r="U44" s="11"/>
      <c r="W44" s="10">
        <v>6</v>
      </c>
      <c r="X44" s="18" t="str">
        <f>CONCATENATE(FIXED(MIN(EGSnrc!X44,Geant4!X44,Penelope!X44,MCNP!X44),3)," - ", FIXED(MAX(EGSnrc!X44,Geant4!X44,Penelope!X44,MCNP!X44),3))</f>
        <v>1.867 - 1.923</v>
      </c>
      <c r="Y44" s="11"/>
      <c r="Z44" s="18" t="str">
        <f>CONCATENATE(FIXED(MIN(EGSnrc!Z44,Geant4!Z44,Penelope!Z44,MCNP!Z44),3)," - ", FIXED(MAX(EGSnrc!Z44,Geant4!Z44,Penelope!Z44,MCNP!Z44),3))</f>
        <v>2.286 - 2.349</v>
      </c>
      <c r="AA44" s="11"/>
    </row>
    <row r="45" spans="3:27" s="3" customFormat="1" x14ac:dyDescent="0.25">
      <c r="C45" s="10">
        <v>1</v>
      </c>
      <c r="D45" s="18" t="str">
        <f>CONCATENATE(FIXED(MIN(EGSnrc!D45,Geant4!D45,Penelope!D45,MCNP!D45),3)," - ", FIXED(MAX(EGSnrc!D45,Geant4!D45,Penelope!D45,MCNP!D45),3))</f>
        <v>3.339 - 3.377</v>
      </c>
      <c r="E45" s="16"/>
      <c r="F45" s="18" t="str">
        <f>CONCATENATE(FIXED(MIN(EGSnrc!F45,Geant4!F45,Penelope!F45,MCNP!F45),3)," - ", FIXED(MAX(EGSnrc!F45,Geant4!F45,Penelope!F45,MCNP!F45),3))</f>
        <v>1.185 - 1.199</v>
      </c>
      <c r="G45" s="16"/>
      <c r="I45" s="10">
        <v>1</v>
      </c>
      <c r="J45" s="18" t="str">
        <f>CONCATENATE(FIXED(MIN(EGSnrc!J45,Geant4!J45,Penelope!J45,MCNP!J45),3)," - ", FIXED(MAX(EGSnrc!J45,Geant4!J45,Penelope!J45,MCNP!J45),3))</f>
        <v>3.329 - 3.400</v>
      </c>
      <c r="K45" s="16"/>
      <c r="L45" s="18" t="str">
        <f>CONCATENATE(FIXED(MIN(EGSnrc!L45,Geant4!L45,Penelope!L45,MCNP!L45),3)," - ", FIXED(MAX(EGSnrc!L45,Geant4!L45,Penelope!L45,MCNP!L45),3))</f>
        <v>1.399 - 1.435</v>
      </c>
      <c r="M45" s="16"/>
      <c r="Q45" s="10">
        <v>7</v>
      </c>
      <c r="R45" s="18" t="str">
        <f>CONCATENATE(FIXED(MIN(EGSnrc!R45,Geant4!R45,Penelope!R45,MCNP!R45),3)," - ", FIXED(MAX(EGSnrc!R45,Geant4!R45,Penelope!R45,MCNP!R45),3))</f>
        <v>0.058 - 0.060</v>
      </c>
      <c r="S45" s="11"/>
      <c r="T45" s="18" t="str">
        <f>CONCATENATE(FIXED(MIN(EGSnrc!T45,Geant4!T45,Penelope!T45,MCNP!T45),3)," - ", FIXED(MAX(EGSnrc!T45,Geant4!T45,Penelope!T45,MCNP!T45),3))</f>
        <v>0.087 - 0.090</v>
      </c>
      <c r="U45" s="11"/>
      <c r="W45" s="10">
        <v>7</v>
      </c>
      <c r="X45" s="18" t="str">
        <f>CONCATENATE(FIXED(MIN(EGSnrc!X45,Geant4!X45,Penelope!X45,MCNP!X45),3)," - ", FIXED(MAX(EGSnrc!X45,Geant4!X45,Penelope!X45,MCNP!X45),3))</f>
        <v>0.134 - 0.139</v>
      </c>
      <c r="Y45" s="11"/>
      <c r="Z45" s="18" t="str">
        <f>CONCATENATE(FIXED(MIN(EGSnrc!Z45,Geant4!Z45,Penelope!Z45,MCNP!Z45),3)," - ", FIXED(MAX(EGSnrc!Z45,Geant4!Z45,Penelope!Z45,MCNP!Z45),3))</f>
        <v>0.184 - 0.191</v>
      </c>
      <c r="AA45" s="11"/>
    </row>
    <row r="46" spans="3:27" s="3" customFormat="1" x14ac:dyDescent="0.25">
      <c r="C46" s="10">
        <v>2</v>
      </c>
      <c r="D46" s="18" t="str">
        <f>CONCATENATE(FIXED(MIN(EGSnrc!D46,Geant4!D46,Penelope!D46,MCNP!D46),3)," - ", FIXED(MAX(EGSnrc!D46,Geant4!D46,Penelope!D46,MCNP!D46),3))</f>
        <v>0.724 - 0.765</v>
      </c>
      <c r="E46" s="16"/>
      <c r="F46" s="18" t="str">
        <f>CONCATENATE(FIXED(MIN(EGSnrc!F46,Geant4!F46,Penelope!F46,MCNP!F46),3)," - ", FIXED(MAX(EGSnrc!F46,Geant4!F46,Penelope!F46,MCNP!F46),3))</f>
        <v>0.552 - 0.570</v>
      </c>
      <c r="G46" s="16"/>
      <c r="I46" s="10">
        <v>2</v>
      </c>
      <c r="J46" s="18" t="str">
        <f>CONCATENATE(FIXED(MIN(EGSnrc!J46,Geant4!J46,Penelope!J46,MCNP!J46),3)," - ", FIXED(MAX(EGSnrc!J46,Geant4!J46,Penelope!J46,MCNP!J46),3))</f>
        <v>1.465 - 1.526</v>
      </c>
      <c r="K46" s="16"/>
      <c r="L46" s="18" t="str">
        <f>CONCATENATE(FIXED(MIN(EGSnrc!L46,Geant4!L46,Penelope!L46,MCNP!L46),3)," - ", FIXED(MAX(EGSnrc!L46,Geant4!L46,Penelope!L46,MCNP!L46),3))</f>
        <v>1.215 - 1.270</v>
      </c>
      <c r="M46" s="16"/>
      <c r="Q46" s="2"/>
      <c r="W46" s="2"/>
    </row>
    <row r="47" spans="3:27" s="3" customFormat="1" x14ac:dyDescent="0.25">
      <c r="C47" s="10">
        <v>3</v>
      </c>
      <c r="D47" s="18" t="str">
        <f>CONCATENATE(FIXED(MIN(EGSnrc!D47,Geant4!D47,Penelope!D47,MCNP!D47),3)," - ", FIXED(MAX(EGSnrc!D47,Geant4!D47,Penelope!D47,MCNP!D47),3))</f>
        <v>1.069 - 1.116</v>
      </c>
      <c r="E47" s="16"/>
      <c r="F47" s="18" t="str">
        <f>CONCATENATE(FIXED(MIN(EGSnrc!F47,Geant4!F47,Penelope!F47,MCNP!F47),3)," - ", FIXED(MAX(EGSnrc!F47,Geant4!F47,Penelope!F47,MCNP!F47),3))</f>
        <v>0.789 - 0.814</v>
      </c>
      <c r="G47" s="16"/>
      <c r="I47" s="10">
        <v>3</v>
      </c>
      <c r="J47" s="18" t="str">
        <f>CONCATENATE(FIXED(MIN(EGSnrc!J47,Geant4!J47,Penelope!J47,MCNP!J47),3)," - ", FIXED(MAX(EGSnrc!J47,Geant4!J47,Penelope!J47,MCNP!J47),3))</f>
        <v>1.963 - 2.027</v>
      </c>
      <c r="K47" s="16"/>
      <c r="L47" s="18" t="str">
        <f>CONCATENATE(FIXED(MIN(EGSnrc!L47,Geant4!L47,Penelope!L47,MCNP!L47),3)," - ", FIXED(MAX(EGSnrc!L47,Geant4!L47,Penelope!L47,MCNP!L47),3))</f>
        <v>1.609 - 1.657</v>
      </c>
      <c r="M47" s="16"/>
      <c r="Q47" s="2"/>
      <c r="R47" s="7" t="s">
        <v>3</v>
      </c>
      <c r="T47" s="7" t="s">
        <v>4</v>
      </c>
      <c r="W47" s="2"/>
      <c r="X47" s="7" t="s">
        <v>3</v>
      </c>
      <c r="Z47" s="7" t="s">
        <v>4</v>
      </c>
    </row>
    <row r="48" spans="3:27" s="3" customFormat="1" x14ac:dyDescent="0.25">
      <c r="C48" s="10">
        <v>4</v>
      </c>
      <c r="D48" s="18" t="str">
        <f>CONCATENATE(FIXED(MIN(EGSnrc!D48,Geant4!D48,Penelope!D48,MCNP!D48),3)," - ", FIXED(MAX(EGSnrc!D48,Geant4!D48,Penelope!D48,MCNP!D48),3))</f>
        <v>0.723 - 0.761</v>
      </c>
      <c r="E48" s="16"/>
      <c r="F48" s="18" t="str">
        <f>CONCATENATE(FIXED(MIN(EGSnrc!F48,Geant4!F48,Penelope!F48,MCNP!F48),3)," - ", FIXED(MAX(EGSnrc!F48,Geant4!F48,Penelope!F48,MCNP!F48),3))</f>
        <v>0.655 - 0.677</v>
      </c>
      <c r="G48" s="16"/>
      <c r="I48" s="10">
        <v>4</v>
      </c>
      <c r="J48" s="18" t="str">
        <f>CONCATENATE(FIXED(MIN(EGSnrc!J48,Geant4!J48,Penelope!J48,MCNP!J48),3)," - ", FIXED(MAX(EGSnrc!J48,Geant4!J48,Penelope!J48,MCNP!J48),3))</f>
        <v>1.530 - 1.604</v>
      </c>
      <c r="K48" s="16"/>
      <c r="L48" s="18" t="str">
        <f>CONCATENATE(FIXED(MIN(EGSnrc!L48,Geant4!L48,Penelope!L48,MCNP!L48),3)," - ", FIXED(MAX(EGSnrc!L48,Geant4!L48,Penelope!L48,MCNP!L48),3))</f>
        <v>1.443 - 1.505</v>
      </c>
      <c r="M48" s="16"/>
      <c r="Q48" s="2"/>
      <c r="R48" s="7" t="s">
        <v>21</v>
      </c>
      <c r="S48" s="7"/>
      <c r="T48" s="7" t="s">
        <v>21</v>
      </c>
      <c r="U48" s="7"/>
      <c r="W48" s="2"/>
      <c r="X48" s="7" t="s">
        <v>21</v>
      </c>
      <c r="Y48" s="7"/>
      <c r="Z48" s="7" t="s">
        <v>21</v>
      </c>
      <c r="AA48" s="7"/>
    </row>
    <row r="49" spans="3:27" s="3" customFormat="1" x14ac:dyDescent="0.25">
      <c r="C49" s="10">
        <v>5</v>
      </c>
      <c r="D49" s="18" t="str">
        <f>CONCATENATE(FIXED(MIN(EGSnrc!D49,Geant4!D49,Penelope!D49,MCNP!D49),3)," - ", FIXED(MAX(EGSnrc!D49,Geant4!D49,Penelope!D49,MCNP!D49),3))</f>
        <v>0.922 - 0.962</v>
      </c>
      <c r="E49" s="16"/>
      <c r="F49" s="18" t="str">
        <f>CONCATENATE(FIXED(MIN(EGSnrc!F49,Geant4!F49,Penelope!F49,MCNP!F49),3)," - ", FIXED(MAX(EGSnrc!F49,Geant4!F49,Penelope!F49,MCNP!F49),3))</f>
        <v>0.837 - 0.863</v>
      </c>
      <c r="G49" s="16"/>
      <c r="I49" s="10">
        <v>5</v>
      </c>
      <c r="J49" s="18" t="str">
        <f>CONCATENATE(FIXED(MIN(EGSnrc!J49,Geant4!J49,Penelope!J49,MCNP!J49),3)," - ", FIXED(MAX(EGSnrc!J49,Geant4!J49,Penelope!J49,MCNP!J49),3))</f>
        <v>1.936 - 1.993</v>
      </c>
      <c r="K49" s="16"/>
      <c r="L49" s="18" t="str">
        <f>CONCATENATE(FIXED(MIN(EGSnrc!L49,Geant4!L49,Penelope!L49,MCNP!L49),3)," - ", FIXED(MAX(EGSnrc!L49,Geant4!L49,Penelope!L49,MCNP!L49),3))</f>
        <v>1.831 - 1.889</v>
      </c>
      <c r="M49" s="16"/>
      <c r="Q49" s="7" t="s">
        <v>17</v>
      </c>
      <c r="R49" s="7" t="s">
        <v>7</v>
      </c>
      <c r="S49" s="7"/>
      <c r="T49" s="7" t="s">
        <v>7</v>
      </c>
      <c r="U49" s="7"/>
      <c r="W49" s="7" t="s">
        <v>17</v>
      </c>
      <c r="X49" s="7" t="s">
        <v>7</v>
      </c>
      <c r="Y49" s="7"/>
      <c r="Z49" s="7" t="s">
        <v>7</v>
      </c>
      <c r="AA49" s="7"/>
    </row>
    <row r="50" spans="3:27" s="3" customFormat="1" x14ac:dyDescent="0.25">
      <c r="C50" s="10">
        <v>6</v>
      </c>
      <c r="D50" s="18" t="str">
        <f>CONCATENATE(FIXED(MIN(EGSnrc!D50,Geant4!D50,Penelope!D50,MCNP!D50),3)," - ", FIXED(MAX(EGSnrc!D50,Geant4!D50,Penelope!D50,MCNP!D50),3))</f>
        <v>1.017 - 1.067</v>
      </c>
      <c r="E50" s="16"/>
      <c r="F50" s="18" t="str">
        <f>CONCATENATE(FIXED(MIN(EGSnrc!F50,Geant4!F50,Penelope!F50,MCNP!F50),3)," - ", FIXED(MAX(EGSnrc!F50,Geant4!F50,Penelope!F50,MCNP!F50),3))</f>
        <v>0.946 - 1.032</v>
      </c>
      <c r="G50" s="16"/>
      <c r="I50" s="10">
        <v>6</v>
      </c>
      <c r="J50" s="18" t="str">
        <f>CONCATENATE(FIXED(MIN(EGSnrc!J50,Geant4!J50,Penelope!J50,MCNP!J50),3)," - ", FIXED(MAX(EGSnrc!J50,Geant4!J50,Penelope!J50,MCNP!J50),3))</f>
        <v>2.010 - 2.055</v>
      </c>
      <c r="K50" s="16"/>
      <c r="L50" s="18" t="str">
        <f>CONCATENATE(FIXED(MIN(EGSnrc!L50,Geant4!L50,Penelope!L50,MCNP!L50),3)," - ", FIXED(MAX(EGSnrc!L50,Geant4!L50,Penelope!L50,MCNP!L50),3))</f>
        <v>1.911 - 1.973</v>
      </c>
      <c r="M50" s="16"/>
      <c r="Q50" s="10">
        <v>1</v>
      </c>
      <c r="R50" s="18" t="str">
        <f>CONCATENATE(FIXED(MIN(EGSnrc!R50,Geant4!R50,Penelope!R50,MCNP!R50),3)," - ", FIXED(MAX(EGSnrc!R50,Geant4!R50,Penelope!R50,MCNP!R50),3))</f>
        <v>0.157 - 0.169</v>
      </c>
      <c r="S50" s="11"/>
      <c r="T50" s="18" t="str">
        <f>CONCATENATE(FIXED(MIN(EGSnrc!T50,Geant4!T50,Penelope!T50,MCNP!T50),3)," - ", FIXED(MAX(EGSnrc!T50,Geant4!T50,Penelope!T50,MCNP!T50),3))</f>
        <v>0.090 - 0.092</v>
      </c>
      <c r="U50" s="11"/>
      <c r="W50" s="10">
        <v>1</v>
      </c>
      <c r="X50" s="18" t="str">
        <f>CONCATENATE(FIXED(MIN(EGSnrc!X50,Geant4!X50,Penelope!X50,MCNP!X50),3)," - ", FIXED(MAX(EGSnrc!X50,Geant4!X50,Penelope!X50,MCNP!X50),3))</f>
        <v>0.549 - 0.567</v>
      </c>
      <c r="Y50" s="11"/>
      <c r="Z50" s="18" t="str">
        <f>CONCATENATE(FIXED(MIN(EGSnrc!Z50,Geant4!Z50,Penelope!Z50,MCNP!Z50),3)," - ", FIXED(MAX(EGSnrc!Z50,Geant4!Z50,Penelope!Z50,MCNP!Z50),3))</f>
        <v>0.366 - 0.383</v>
      </c>
      <c r="AA50" s="11"/>
    </row>
    <row r="51" spans="3:27" s="3" customFormat="1" x14ac:dyDescent="0.25">
      <c r="C51" s="10">
        <v>7</v>
      </c>
      <c r="D51" s="18" t="str">
        <f>CONCATENATE(FIXED(MIN(EGSnrc!D51,Geant4!D51,Penelope!D51,MCNP!D51),3)," - ", FIXED(MAX(EGSnrc!D51,Geant4!D51,Penelope!D51,MCNP!D51),3))</f>
        <v>0.723 - 0.760</v>
      </c>
      <c r="E51" s="16"/>
      <c r="F51" s="18" t="str">
        <f>CONCATENATE(FIXED(MIN(EGSnrc!F51,Geant4!F51,Penelope!F51,MCNP!F51),3)," - ", FIXED(MAX(EGSnrc!F51,Geant4!F51,Penelope!F51,MCNP!F51),3))</f>
        <v>0.819 - 0.866</v>
      </c>
      <c r="G51" s="16"/>
      <c r="I51" s="10">
        <v>7</v>
      </c>
      <c r="J51" s="18" t="str">
        <f>CONCATENATE(FIXED(MIN(EGSnrc!J51,Geant4!J51,Penelope!J51,MCNP!J51),3)," - ", FIXED(MAX(EGSnrc!J51,Geant4!J51,Penelope!J51,MCNP!J51),3))</f>
        <v>1.465 - 1.526</v>
      </c>
      <c r="K51" s="16"/>
      <c r="L51" s="18" t="str">
        <f>CONCATENATE(FIXED(MIN(EGSnrc!L51,Geant4!L51,Penelope!L51,MCNP!L51),3)," - ", FIXED(MAX(EGSnrc!L51,Geant4!L51,Penelope!L51,MCNP!L51),3))</f>
        <v>1.594 - 1.660</v>
      </c>
      <c r="M51" s="16"/>
      <c r="Q51" s="10">
        <v>2</v>
      </c>
      <c r="R51" s="18" t="str">
        <f>CONCATENATE(FIXED(MIN(EGSnrc!R51,Geant4!R51,Penelope!R51,MCNP!R51),3)," - ", FIXED(MAX(EGSnrc!R51,Geant4!R51,Penelope!R51,MCNP!R51),3))</f>
        <v>1.174 - 1.229</v>
      </c>
      <c r="S51" s="11"/>
      <c r="T51" s="18" t="str">
        <f>CONCATENATE(FIXED(MIN(EGSnrc!T51,Geant4!T51,Penelope!T51,MCNP!T51),3)," - ", FIXED(MAX(EGSnrc!T51,Geant4!T51,Penelope!T51,MCNP!T51),3))</f>
        <v>0.718 - 0.749</v>
      </c>
      <c r="U51" s="11"/>
      <c r="W51" s="10">
        <v>2</v>
      </c>
      <c r="X51" s="18" t="str">
        <f>CONCATENATE(FIXED(MIN(EGSnrc!X51,Geant4!X51,Penelope!X51,MCNP!X51),3)," - ", FIXED(MAX(EGSnrc!X51,Geant4!X51,Penelope!X51,MCNP!X51),3))</f>
        <v>2.688 - 2.763</v>
      </c>
      <c r="Y51" s="11"/>
      <c r="Z51" s="18" t="str">
        <f>CONCATENATE(FIXED(MIN(EGSnrc!Z51,Geant4!Z51,Penelope!Z51,MCNP!Z51),3)," - ", FIXED(MAX(EGSnrc!Z51,Geant4!Z51,Penelope!Z51,MCNP!Z51),3))</f>
        <v>1.837 - 1.893</v>
      </c>
      <c r="AA51" s="11"/>
    </row>
    <row r="52" spans="3:27" s="3" customFormat="1" x14ac:dyDescent="0.25">
      <c r="C52" s="10"/>
      <c r="I52" s="10"/>
      <c r="Q52" s="10">
        <v>3</v>
      </c>
      <c r="R52" s="18" t="str">
        <f>CONCATENATE(FIXED(MIN(EGSnrc!R52,Geant4!R52,Penelope!R52,MCNP!R52),3)," - ", FIXED(MAX(EGSnrc!R52,Geant4!R52,Penelope!R52,MCNP!R52),3))</f>
        <v>0.564 - 0.574</v>
      </c>
      <c r="S52" s="11"/>
      <c r="T52" s="18" t="str">
        <f>CONCATENATE(FIXED(MIN(EGSnrc!T52,Geant4!T52,Penelope!T52,MCNP!T52),3)," - ", FIXED(MAX(EGSnrc!T52,Geant4!T52,Penelope!T52,MCNP!T52),3))</f>
        <v>0.497 - 0.519</v>
      </c>
      <c r="U52" s="11"/>
      <c r="W52" s="10">
        <v>3</v>
      </c>
      <c r="X52" s="18" t="str">
        <f>CONCATENATE(FIXED(MIN(EGSnrc!X52,Geant4!X52,Penelope!X52,MCNP!X52),3)," - ", FIXED(MAX(EGSnrc!X52,Geant4!X52,Penelope!X52,MCNP!X52),3))</f>
        <v>1.480 - 1.508</v>
      </c>
      <c r="Y52" s="11"/>
      <c r="Z52" s="18" t="str">
        <f>CONCATENATE(FIXED(MIN(EGSnrc!Z52,Geant4!Z52,Penelope!Z52,MCNP!Z52),3)," - ", FIXED(MAX(EGSnrc!Z52,Geant4!Z52,Penelope!Z52,MCNP!Z52),3))</f>
        <v>1.368 - 1.398</v>
      </c>
      <c r="AA52" s="11"/>
    </row>
    <row r="53" spans="3:27" s="3" customFormat="1" x14ac:dyDescent="0.25">
      <c r="C53" s="2"/>
      <c r="D53" s="7" t="s">
        <v>3</v>
      </c>
      <c r="E53" s="7"/>
      <c r="F53" s="7" t="s">
        <v>4</v>
      </c>
      <c r="G53" s="7"/>
      <c r="I53" s="2"/>
      <c r="J53" s="7" t="s">
        <v>3</v>
      </c>
      <c r="K53" s="7"/>
      <c r="L53" s="7" t="s">
        <v>4</v>
      </c>
      <c r="M53" s="7"/>
      <c r="Q53" s="10">
        <v>4</v>
      </c>
      <c r="R53" s="18" t="str">
        <f>CONCATENATE(FIXED(MIN(EGSnrc!R53,Geant4!R53,Penelope!R53,MCNP!R53),3)," - ", FIXED(MAX(EGSnrc!R53,Geant4!R53,Penelope!R53,MCNP!R53),3))</f>
        <v>2.075 - 2.172</v>
      </c>
      <c r="S53" s="11"/>
      <c r="T53" s="18" t="str">
        <f>CONCATENATE(FIXED(MIN(EGSnrc!T53,Geant4!T53,Penelope!T53,MCNP!T53),3)," - ", FIXED(MAX(EGSnrc!T53,Geant4!T53,Penelope!T53,MCNP!T53),3))</f>
        <v>1.779 - 1.860</v>
      </c>
      <c r="U53" s="11"/>
      <c r="W53" s="10">
        <v>4</v>
      </c>
      <c r="X53" s="18" t="str">
        <f>CONCATENATE(FIXED(MIN(EGSnrc!X53,Geant4!X53,Penelope!X53,MCNP!X53),3)," - ", FIXED(MAX(EGSnrc!X53,Geant4!X53,Penelope!X53,MCNP!X53),3))</f>
        <v>4.334 - 4.451</v>
      </c>
      <c r="Y53" s="11"/>
      <c r="Z53" s="18" t="str">
        <f>CONCATENATE(FIXED(MIN(EGSnrc!Z53,Geant4!Z53,Penelope!Z53,MCNP!Z53),3)," - ", FIXED(MAX(EGSnrc!Z53,Geant4!Z53,Penelope!Z53,MCNP!Z53),3))</f>
        <v>3.892 - 4.014</v>
      </c>
      <c r="AA53" s="11"/>
    </row>
    <row r="54" spans="3:27" s="3" customFormat="1" x14ac:dyDescent="0.25">
      <c r="C54" s="2"/>
      <c r="D54" s="7" t="s">
        <v>19</v>
      </c>
      <c r="E54" s="7"/>
      <c r="F54" s="7" t="s">
        <v>19</v>
      </c>
      <c r="G54" s="7"/>
      <c r="I54" s="2"/>
      <c r="J54" s="7" t="s">
        <v>19</v>
      </c>
      <c r="K54" s="7"/>
      <c r="L54" s="7" t="s">
        <v>19</v>
      </c>
      <c r="M54" s="7"/>
      <c r="Q54" s="10">
        <v>5</v>
      </c>
      <c r="R54" s="18" t="str">
        <f>CONCATENATE(FIXED(MIN(EGSnrc!R54,Geant4!R54,Penelope!R54,MCNP!R54),3)," - ", FIXED(MAX(EGSnrc!R54,Geant4!R54,Penelope!R54,MCNP!R54),3))</f>
        <v>3.758 - 3.954</v>
      </c>
      <c r="S54" s="11"/>
      <c r="T54" s="18" t="str">
        <f>CONCATENATE(FIXED(MIN(EGSnrc!T54,Geant4!T54,Penelope!T54,MCNP!T54),3)," - ", FIXED(MAX(EGSnrc!T54,Geant4!T54,Penelope!T54,MCNP!T54),3))</f>
        <v>3.161 - 3.318</v>
      </c>
      <c r="U54" s="11"/>
      <c r="W54" s="10">
        <v>5</v>
      </c>
      <c r="X54" s="18" t="str">
        <f>CONCATENATE(FIXED(MIN(EGSnrc!X54,Geant4!X54,Penelope!X54,MCNP!X54),3)," - ", FIXED(MAX(EGSnrc!X54,Geant4!X54,Penelope!X54,MCNP!X54),3))</f>
        <v>7.276 - 7.555</v>
      </c>
      <c r="Y54" s="11"/>
      <c r="Z54" s="18" t="str">
        <f>CONCATENATE(FIXED(MIN(EGSnrc!Z54,Geant4!Z54,Penelope!Z54,MCNP!Z54),3)," - ", FIXED(MAX(EGSnrc!Z54,Geant4!Z54,Penelope!Z54,MCNP!Z54),3))</f>
        <v>6.422 - 6.658</v>
      </c>
      <c r="AA54" s="11"/>
    </row>
    <row r="55" spans="3:27" s="3" customFormat="1" x14ac:dyDescent="0.25">
      <c r="C55" s="7" t="s">
        <v>17</v>
      </c>
      <c r="D55" s="7" t="s">
        <v>7</v>
      </c>
      <c r="E55" s="7"/>
      <c r="F55" s="7" t="s">
        <v>7</v>
      </c>
      <c r="G55" s="7"/>
      <c r="I55" s="7" t="s">
        <v>17</v>
      </c>
      <c r="J55" s="7" t="s">
        <v>7</v>
      </c>
      <c r="K55" s="7"/>
      <c r="L55" s="7" t="s">
        <v>7</v>
      </c>
      <c r="M55" s="7"/>
      <c r="Q55" s="10">
        <v>6</v>
      </c>
      <c r="R55" s="18" t="str">
        <f>CONCATENATE(FIXED(MIN(EGSnrc!R55,Geant4!R55,Penelope!R55,MCNP!R55),3)," - ", FIXED(MAX(EGSnrc!R55,Geant4!R55,Penelope!R55,MCNP!R55),3))</f>
        <v>1.174 - 1.229</v>
      </c>
      <c r="S55" s="11"/>
      <c r="T55" s="18" t="str">
        <f>CONCATENATE(FIXED(MIN(EGSnrc!T55,Geant4!T55,Penelope!T55,MCNP!T55),3)," - ", FIXED(MAX(EGSnrc!T55,Geant4!T55,Penelope!T55,MCNP!T55),3))</f>
        <v>1.517 - 1.585</v>
      </c>
      <c r="U55" s="11"/>
      <c r="W55" s="10">
        <v>6</v>
      </c>
      <c r="X55" s="18" t="str">
        <f>CONCATENATE(FIXED(MIN(EGSnrc!X55,Geant4!X55,Penelope!X55,MCNP!X55),3)," - ", FIXED(MAX(EGSnrc!X55,Geant4!X55,Penelope!X55,MCNP!X55),3))</f>
        <v>2.686 - 2.765</v>
      </c>
      <c r="Y55" s="11"/>
      <c r="Z55" s="18" t="str">
        <f>CONCATENATE(FIXED(MIN(EGSnrc!Z55,Geant4!Z55,Penelope!Z55,MCNP!Z55),3)," - ", FIXED(MAX(EGSnrc!Z55,Geant4!Z55,Penelope!Z55,MCNP!Z55),3))</f>
        <v>3.387 - 3.478</v>
      </c>
      <c r="AA55" s="11"/>
    </row>
    <row r="56" spans="3:27" s="3" customFormat="1" x14ac:dyDescent="0.25">
      <c r="C56" s="10">
        <v>1</v>
      </c>
      <c r="D56" s="18" t="str">
        <f>CONCATENATE(FIXED(MIN(EGSnrc!D56,Geant4!D56,Penelope!D56,MCNP!D56),3)," - ", FIXED(MAX(EGSnrc!D56,Geant4!D56,Penelope!D56,MCNP!D56),3))</f>
        <v>0.898 - 0.980</v>
      </c>
      <c r="E56" s="16"/>
      <c r="F56" s="18" t="str">
        <f>CONCATENATE(FIXED(MIN(EGSnrc!F56,Geant4!F56,Penelope!F56,MCNP!F56),3)," - ", FIXED(MAX(EGSnrc!F56,Geant4!F56,Penelope!F56,MCNP!F56),3))</f>
        <v>0.289 - 0.311</v>
      </c>
      <c r="G56" s="16"/>
      <c r="I56" s="10">
        <v>1</v>
      </c>
      <c r="J56" s="18" t="str">
        <f>CONCATENATE(FIXED(MIN(EGSnrc!J56,Geant4!J56,Penelope!J56,MCNP!J56),3)," - ", FIXED(MAX(EGSnrc!J56,Geant4!J56,Penelope!J56,MCNP!J56),3))</f>
        <v>0.949 - 1.025</v>
      </c>
      <c r="K56" s="16"/>
      <c r="L56" s="18" t="str">
        <f>CONCATENATE(FIXED(MIN(EGSnrc!L56,Geant4!L56,Penelope!L56,MCNP!L56),3)," - ", FIXED(MAX(EGSnrc!L56,Geant4!L56,Penelope!L56,MCNP!L56),3))</f>
        <v>0.362 - 0.385</v>
      </c>
      <c r="M56" s="16"/>
      <c r="Q56" s="10">
        <v>7</v>
      </c>
      <c r="R56" s="18" t="str">
        <f>CONCATENATE(FIXED(MIN(EGSnrc!R56,Geant4!R56,Penelope!R56,MCNP!R56),3)," - ", FIXED(MAX(EGSnrc!R56,Geant4!R56,Penelope!R56,MCNP!R56),3))</f>
        <v>0.158 - 0.164</v>
      </c>
      <c r="S56" s="11"/>
      <c r="T56" s="18" t="str">
        <f>CONCATENATE(FIXED(MIN(EGSnrc!T56,Geant4!T56,Penelope!T56,MCNP!T56),3)," - ", FIXED(MAX(EGSnrc!T56,Geant4!T56,Penelope!T56,MCNP!T56),3))</f>
        <v>0.251 - 0.258</v>
      </c>
      <c r="U56" s="11"/>
      <c r="W56" s="10">
        <v>7</v>
      </c>
      <c r="X56" s="18" t="str">
        <f>CONCATENATE(FIXED(MIN(EGSnrc!X56,Geant4!X56,Penelope!X56,MCNP!X56),3)," - ", FIXED(MAX(EGSnrc!X56,Geant4!X56,Penelope!X56,MCNP!X56),3))</f>
        <v>0.549 - 0.569</v>
      </c>
      <c r="Y56" s="11"/>
      <c r="Z56" s="18" t="str">
        <f>CONCATENATE(FIXED(MIN(EGSnrc!Z56,Geant4!Z56,Penelope!Z56,MCNP!Z56),3)," - ", FIXED(MAX(EGSnrc!Z56,Geant4!Z56,Penelope!Z56,MCNP!Z56),3))</f>
        <v>0.793 - 0.814</v>
      </c>
      <c r="AA56" s="11"/>
    </row>
    <row r="57" spans="3:27" s="3" customFormat="1" x14ac:dyDescent="0.25">
      <c r="C57" s="10">
        <v>2</v>
      </c>
      <c r="D57" s="18" t="str">
        <f>CONCATENATE(FIXED(MIN(EGSnrc!D57,Geant4!D57,Penelope!D57,MCNP!D57),3)," - ", FIXED(MAX(EGSnrc!D57,Geant4!D57,Penelope!D57,MCNP!D57),3))</f>
        <v>0.185 - 0.204</v>
      </c>
      <c r="E57" s="16"/>
      <c r="F57" s="18" t="str">
        <f>CONCATENATE(FIXED(MIN(EGSnrc!F57,Geant4!F57,Penelope!F57,MCNP!F57),3)," - ", FIXED(MAX(EGSnrc!F57,Geant4!F57,Penelope!F57,MCNP!F57),3))</f>
        <v>0.136 - 0.152</v>
      </c>
      <c r="G57" s="16"/>
      <c r="I57" s="10">
        <v>2</v>
      </c>
      <c r="J57" s="18" t="str">
        <f>CONCATENATE(FIXED(MIN(EGSnrc!J57,Geant4!J57,Penelope!J57,MCNP!J57),3)," - ", FIXED(MAX(EGSnrc!J57,Geant4!J57,Penelope!J57,MCNP!J57),3))</f>
        <v>0.429 - 0.449</v>
      </c>
      <c r="K57" s="16"/>
      <c r="L57" s="18" t="str">
        <f>CONCATENATE(FIXED(MIN(EGSnrc!L57,Geant4!L57,Penelope!L57,MCNP!L57),3)," - ", FIXED(MAX(EGSnrc!L57,Geant4!L57,Penelope!L57,MCNP!L57),3))</f>
        <v>0.354 - 0.372</v>
      </c>
      <c r="M57" s="16"/>
      <c r="Q57" s="2"/>
      <c r="W57" s="2"/>
    </row>
    <row r="58" spans="3:27" s="3" customFormat="1" x14ac:dyDescent="0.25">
      <c r="C58" s="10">
        <v>3</v>
      </c>
      <c r="D58" s="18" t="str">
        <f>CONCATENATE(FIXED(MIN(EGSnrc!D58,Geant4!D58,Penelope!D58,MCNP!D58),3)," - ", FIXED(MAX(EGSnrc!D58,Geant4!D58,Penelope!D58,MCNP!D58),3))</f>
        <v>0.346 - 0.375</v>
      </c>
      <c r="E58" s="16"/>
      <c r="F58" s="18" t="str">
        <f>CONCATENATE(FIXED(MIN(EGSnrc!F58,Geant4!F58,Penelope!F58,MCNP!F58),3)," - ", FIXED(MAX(EGSnrc!F58,Geant4!F58,Penelope!F58,MCNP!F58),3))</f>
        <v>0.238 - 0.259</v>
      </c>
      <c r="G58" s="16"/>
      <c r="I58" s="10">
        <v>3</v>
      </c>
      <c r="J58" s="18" t="str">
        <f>CONCATENATE(FIXED(MIN(EGSnrc!J58,Geant4!J58,Penelope!J58,MCNP!J58),3)," - ", FIXED(MAX(EGSnrc!J58,Geant4!J58,Penelope!J58,MCNP!J58),3))</f>
        <v>0.649 - 0.683</v>
      </c>
      <c r="K58" s="16"/>
      <c r="L58" s="18" t="str">
        <f>CONCATENATE(FIXED(MIN(EGSnrc!L58,Geant4!L58,Penelope!L58,MCNP!L58),3)," - ", FIXED(MAX(EGSnrc!L58,Geant4!L58,Penelope!L58,MCNP!L58),3))</f>
        <v>0.518 - 0.540</v>
      </c>
      <c r="M58" s="16"/>
      <c r="Q58" s="2"/>
      <c r="W58" s="2"/>
    </row>
    <row r="59" spans="3:27" s="3" customFormat="1" x14ac:dyDescent="0.25">
      <c r="C59" s="10">
        <v>4</v>
      </c>
      <c r="D59" s="18" t="str">
        <f>CONCATENATE(FIXED(MIN(EGSnrc!D59,Geant4!D59,Penelope!D59,MCNP!D59),3)," - ", FIXED(MAX(EGSnrc!D59,Geant4!D59,Penelope!D59,MCNP!D59),3))</f>
        <v>0.170 - 0.188</v>
      </c>
      <c r="E59" s="16"/>
      <c r="F59" s="18" t="str">
        <f>CONCATENATE(FIXED(MIN(EGSnrc!F59,Geant4!F59,Penelope!F59,MCNP!F59),3)," - ", FIXED(MAX(EGSnrc!F59,Geant4!F59,Penelope!F59,MCNP!F59),3))</f>
        <v>0.157 - 0.177</v>
      </c>
      <c r="G59" s="16"/>
      <c r="I59" s="10">
        <v>4</v>
      </c>
      <c r="J59" s="18" t="str">
        <f>CONCATENATE(FIXED(MIN(EGSnrc!J59,Geant4!J59,Penelope!J59,MCNP!J59),3)," - ", FIXED(MAX(EGSnrc!J59,Geant4!J59,Penelope!J59,MCNP!J59),3))</f>
        <v>0.437 - 0.459</v>
      </c>
      <c r="K59" s="16"/>
      <c r="L59" s="18" t="str">
        <f>CONCATENATE(FIXED(MIN(EGSnrc!L59,Geant4!L59,Penelope!L59,MCNP!L59),3)," - ", FIXED(MAX(EGSnrc!L59,Geant4!L59,Penelope!L59,MCNP!L59),3))</f>
        <v>0.418 - 0.436</v>
      </c>
      <c r="M59" s="16"/>
      <c r="Q59" s="2"/>
      <c r="W59" s="2"/>
    </row>
    <row r="60" spans="3:27" s="3" customFormat="1" x14ac:dyDescent="0.25">
      <c r="C60" s="10">
        <v>5</v>
      </c>
      <c r="D60" s="18" t="str">
        <f>CONCATENATE(FIXED(MIN(EGSnrc!D60,Geant4!D60,Penelope!D60,MCNP!D60),3)," - ", FIXED(MAX(EGSnrc!D60,Geant4!D60,Penelope!D60,MCNP!D60),3))</f>
        <v>0.228 - 0.250</v>
      </c>
      <c r="E60" s="16"/>
      <c r="F60" s="18" t="str">
        <f>CONCATENATE(FIXED(MIN(EGSnrc!F60,Geant4!F60,Penelope!F60,MCNP!F60),3)," - ", FIXED(MAX(EGSnrc!F60,Geant4!F60,Penelope!F60,MCNP!F60),3))</f>
        <v>0.213 - 0.236</v>
      </c>
      <c r="G60" s="16"/>
      <c r="I60" s="10">
        <v>5</v>
      </c>
      <c r="J60" s="18" t="str">
        <f>CONCATENATE(FIXED(MIN(EGSnrc!J60,Geant4!J60,Penelope!J60,MCNP!J60),3)," - ", FIXED(MAX(EGSnrc!J60,Geant4!J60,Penelope!J60,MCNP!J60),3))</f>
        <v>0.576 - 0.600</v>
      </c>
      <c r="K60" s="16"/>
      <c r="L60" s="18" t="str">
        <f>CONCATENATE(FIXED(MIN(EGSnrc!L60,Geant4!L60,Penelope!L60,MCNP!L60),3)," - ", FIXED(MAX(EGSnrc!L60,Geant4!L60,Penelope!L60,MCNP!L60),3))</f>
        <v>0.551 - 0.576</v>
      </c>
      <c r="M60" s="16"/>
      <c r="Q60" s="2"/>
      <c r="W60" s="2"/>
    </row>
    <row r="61" spans="3:27" s="3" customFormat="1" x14ac:dyDescent="0.25">
      <c r="C61" s="10">
        <v>6</v>
      </c>
      <c r="D61" s="18" t="str">
        <f>CONCATENATE(FIXED(MIN(EGSnrc!D61,Geant4!D61,Penelope!D61,MCNP!D61),3)," - ", FIXED(MAX(EGSnrc!D61,Geant4!D61,Penelope!D61,MCNP!D61),3))</f>
        <v>0.297 - 0.326</v>
      </c>
      <c r="E61" s="16"/>
      <c r="F61" s="18" t="str">
        <f>CONCATENATE(FIXED(MIN(EGSnrc!F61,Geant4!F61,Penelope!F61,MCNP!F61),3)," - ", FIXED(MAX(EGSnrc!F61,Geant4!F61,Penelope!F61,MCNP!F61),3))</f>
        <v>0.287 - 0.320</v>
      </c>
      <c r="G61" s="16"/>
      <c r="I61" s="10">
        <v>6</v>
      </c>
      <c r="J61" s="18" t="str">
        <f>CONCATENATE(FIXED(MIN(EGSnrc!J61,Geant4!J61,Penelope!J61,MCNP!J61),3)," - ", FIXED(MAX(EGSnrc!J61,Geant4!J61,Penelope!J61,MCNP!J61),3))</f>
        <v>0.639 - 0.668</v>
      </c>
      <c r="K61" s="16"/>
      <c r="L61" s="18" t="str">
        <f>CONCATENATE(FIXED(MIN(EGSnrc!L61,Geant4!L61,Penelope!L61,MCNP!L61),3)," - ", FIXED(MAX(EGSnrc!L61,Geant4!L61,Penelope!L61,MCNP!L61),3))</f>
        <v>0.618 - 0.650</v>
      </c>
      <c r="M61" s="16"/>
      <c r="Q61" s="2"/>
      <c r="W61" s="2"/>
    </row>
    <row r="62" spans="3:27" s="3" customFormat="1" x14ac:dyDescent="0.25">
      <c r="C62" s="10">
        <v>7</v>
      </c>
      <c r="D62" s="18" t="str">
        <f>CONCATENATE(FIXED(MIN(EGSnrc!D62,Geant4!D62,Penelope!D62,MCNP!D62),3)," - ", FIXED(MAX(EGSnrc!D62,Geant4!D62,Penelope!D62,MCNP!D62),3))</f>
        <v>0.184 - 0.204</v>
      </c>
      <c r="E62" s="16"/>
      <c r="F62" s="18" t="str">
        <f>CONCATENATE(FIXED(MIN(EGSnrc!F62,Geant4!F62,Penelope!F62,MCNP!F62),3)," - ", FIXED(MAX(EGSnrc!F62,Geant4!F62,Penelope!F62,MCNP!F62),3))</f>
        <v>0.233 - 0.259</v>
      </c>
      <c r="G62" s="16"/>
      <c r="I62" s="10">
        <v>7</v>
      </c>
      <c r="J62" s="18" t="str">
        <f>CONCATENATE(FIXED(MIN(EGSnrc!J62,Geant4!J62,Penelope!J62,MCNP!J62),3)," - ", FIXED(MAX(EGSnrc!J62,Geant4!J62,Penelope!J62,MCNP!J62),3))</f>
        <v>0.429 - 0.454</v>
      </c>
      <c r="K62" s="16"/>
      <c r="L62" s="18" t="str">
        <f>CONCATENATE(FIXED(MIN(EGSnrc!L62,Geant4!L62,Penelope!L62,MCNP!L62),3)," - ", FIXED(MAX(EGSnrc!L62,Geant4!L62,Penelope!L62,MCNP!L62),3))</f>
        <v>0.488 - 0.515</v>
      </c>
      <c r="M62" s="16"/>
      <c r="Q62" s="2"/>
      <c r="W62" s="2"/>
    </row>
    <row r="63" spans="3:27" s="3" customFormat="1" x14ac:dyDescent="0.25">
      <c r="C63" s="2"/>
      <c r="I63" s="2"/>
      <c r="Q63" s="2"/>
      <c r="W63" s="2"/>
    </row>
    <row r="64" spans="3:27" s="3" customFormat="1" x14ac:dyDescent="0.25">
      <c r="C64" s="2"/>
      <c r="D64" s="7" t="s">
        <v>3</v>
      </c>
      <c r="E64" s="7"/>
      <c r="F64" s="7" t="s">
        <v>4</v>
      </c>
      <c r="G64" s="7"/>
      <c r="I64" s="2"/>
      <c r="J64" s="7" t="s">
        <v>3</v>
      </c>
      <c r="K64" s="7"/>
      <c r="L64" s="7" t="s">
        <v>4</v>
      </c>
      <c r="M64" s="7"/>
      <c r="Q64" s="2"/>
      <c r="W64" s="2"/>
    </row>
    <row r="65" spans="3:23" s="3" customFormat="1" x14ac:dyDescent="0.25">
      <c r="C65" s="2"/>
      <c r="D65" s="7" t="s">
        <v>20</v>
      </c>
      <c r="E65" s="7"/>
      <c r="F65" s="7" t="s">
        <v>20</v>
      </c>
      <c r="G65" s="7"/>
      <c r="I65" s="2"/>
      <c r="J65" s="7" t="s">
        <v>20</v>
      </c>
      <c r="K65" s="7"/>
      <c r="L65" s="7" t="s">
        <v>20</v>
      </c>
      <c r="M65" s="7"/>
      <c r="Q65" s="2"/>
      <c r="W65" s="2"/>
    </row>
    <row r="66" spans="3:23" s="3" customFormat="1" x14ac:dyDescent="0.25">
      <c r="C66" s="7" t="s">
        <v>17</v>
      </c>
      <c r="D66" s="7" t="s">
        <v>7</v>
      </c>
      <c r="E66" s="7"/>
      <c r="F66" s="7" t="s">
        <v>7</v>
      </c>
      <c r="G66" s="7"/>
      <c r="I66" s="7" t="s">
        <v>17</v>
      </c>
      <c r="J66" s="7" t="s">
        <v>7</v>
      </c>
      <c r="K66" s="7"/>
      <c r="L66" s="7" t="s">
        <v>7</v>
      </c>
      <c r="M66" s="7"/>
      <c r="Q66" s="2"/>
      <c r="W66" s="2"/>
    </row>
    <row r="67" spans="3:23" s="3" customFormat="1" x14ac:dyDescent="0.25">
      <c r="C67" s="10">
        <v>1</v>
      </c>
      <c r="D67" s="18" t="str">
        <f>CONCATENATE(FIXED(MIN(EGSnrc!D67,Geant4!D67,Penelope!D67,MCNP!D67),3)," - ", FIXED(MAX(EGSnrc!D67,Geant4!D67,Penelope!D67,MCNP!D67),3))</f>
        <v>2.172 - 2.210</v>
      </c>
      <c r="E67" s="16"/>
      <c r="F67" s="18" t="str">
        <f>CONCATENATE(FIXED(MIN(EGSnrc!F67,Geant4!F67,Penelope!F67,MCNP!F67),3)," - ", FIXED(MAX(EGSnrc!F67,Geant4!F67,Penelope!F67,MCNP!F67),3))</f>
        <v>0.753 - 0.768</v>
      </c>
      <c r="G67" s="16"/>
      <c r="I67" s="10">
        <v>1</v>
      </c>
      <c r="J67" s="18" t="str">
        <f>CONCATENATE(FIXED(MIN(EGSnrc!J67,Geant4!J67,Penelope!J67,MCNP!J67),3)," - ", FIXED(MAX(EGSnrc!J67,Geant4!J67,Penelope!J67,MCNP!J67),3))</f>
        <v>2.065 - 2.099</v>
      </c>
      <c r="K67" s="16"/>
      <c r="L67" s="18" t="str">
        <f>CONCATENATE(FIXED(MIN(EGSnrc!L67,Geant4!L67,Penelope!L67,MCNP!L67),3)," - ", FIXED(MAX(EGSnrc!L67,Geant4!L67,Penelope!L67,MCNP!L67),3))</f>
        <v>0.836 - 0.853</v>
      </c>
      <c r="M67" s="16"/>
      <c r="Q67" s="2"/>
      <c r="W67" s="2"/>
    </row>
    <row r="68" spans="3:23" s="3" customFormat="1" x14ac:dyDescent="0.25">
      <c r="C68" s="10">
        <v>2</v>
      </c>
      <c r="D68" s="18" t="str">
        <f>CONCATENATE(FIXED(MIN(EGSnrc!D68,Geant4!D68,Penelope!D68,MCNP!D68),3)," - ", FIXED(MAX(EGSnrc!D68,Geant4!D68,Penelope!D68,MCNP!D68),3))</f>
        <v>0.351 - 0.355</v>
      </c>
      <c r="E68" s="16"/>
      <c r="F68" s="18" t="str">
        <f>CONCATENATE(FIXED(MIN(EGSnrc!F68,Geant4!F68,Penelope!F68,MCNP!F68),3)," - ", FIXED(MAX(EGSnrc!F68,Geant4!F68,Penelope!F68,MCNP!F68),3))</f>
        <v>0.255 - 0.265</v>
      </c>
      <c r="G68" s="16"/>
      <c r="I68" s="10">
        <v>2</v>
      </c>
      <c r="J68" s="18" t="str">
        <f>CONCATENATE(FIXED(MIN(EGSnrc!J68,Geant4!J68,Penelope!J68,MCNP!J68),3)," - ", FIXED(MAX(EGSnrc!J68,Geant4!J68,Penelope!J68,MCNP!J68),3))</f>
        <v>0.604 - 0.615</v>
      </c>
      <c r="K68" s="16"/>
      <c r="L68" s="18" t="str">
        <f>CONCATENATE(FIXED(MIN(EGSnrc!L68,Geant4!L68,Penelope!L68,MCNP!L68),3)," - ", FIXED(MAX(EGSnrc!L68,Geant4!L68,Penelope!L68,MCNP!L68),3))</f>
        <v>0.478 - 0.493</v>
      </c>
      <c r="M68" s="16"/>
      <c r="Q68" s="2"/>
      <c r="W68" s="2"/>
    </row>
    <row r="69" spans="3:23" s="3" customFormat="1" x14ac:dyDescent="0.25">
      <c r="C69" s="10">
        <v>3</v>
      </c>
      <c r="D69" s="18" t="str">
        <f>CONCATENATE(FIXED(MIN(EGSnrc!D69,Geant4!D69,Penelope!D69,MCNP!D69),3)," - ", FIXED(MAX(EGSnrc!D69,Geant4!D69,Penelope!D69,MCNP!D69),3))</f>
        <v>0.460 - 0.466</v>
      </c>
      <c r="E69" s="16"/>
      <c r="F69" s="18" t="str">
        <f>CONCATENATE(FIXED(MIN(EGSnrc!F69,Geant4!F69,Penelope!F69,MCNP!F69),3)," - ", FIXED(MAX(EGSnrc!F69,Geant4!F69,Penelope!F69,MCNP!F69),3))</f>
        <v>0.334 - 0.342</v>
      </c>
      <c r="G69" s="16"/>
      <c r="I69" s="10">
        <v>3</v>
      </c>
      <c r="J69" s="18" t="str">
        <f>CONCATENATE(FIXED(MIN(EGSnrc!J69,Geant4!J69,Penelope!J69,MCNP!J69),3)," - ", FIXED(MAX(EGSnrc!J69,Geant4!J69,Penelope!J69,MCNP!J69),3))</f>
        <v>0.758 - 0.773</v>
      </c>
      <c r="K69" s="16"/>
      <c r="L69" s="18" t="str">
        <f>CONCATENATE(FIXED(MIN(EGSnrc!L69,Geant4!L69,Penelope!L69,MCNP!L69),3)," - ", FIXED(MAX(EGSnrc!L69,Geant4!L69,Penelope!L69,MCNP!L69),3))</f>
        <v>0.604 - 0.614</v>
      </c>
      <c r="M69" s="16"/>
      <c r="Q69" s="2"/>
      <c r="W69" s="2"/>
    </row>
    <row r="70" spans="3:23" s="3" customFormat="1" x14ac:dyDescent="0.25">
      <c r="C70" s="10">
        <v>4</v>
      </c>
      <c r="D70" s="18" t="str">
        <f>CONCATENATE(FIXED(MIN(EGSnrc!D70,Geant4!D70,Penelope!D70,MCNP!D70),3)," - ", FIXED(MAX(EGSnrc!D70,Geant4!D70,Penelope!D70,MCNP!D70),3))</f>
        <v>0.348 - 0.362</v>
      </c>
      <c r="E70" s="16"/>
      <c r="F70" s="18" t="str">
        <f>CONCATENATE(FIXED(MIN(EGSnrc!F70,Geant4!F70,Penelope!F70,MCNP!F70),3)," - ", FIXED(MAX(EGSnrc!F70,Geant4!F70,Penelope!F70,MCNP!F70),3))</f>
        <v>0.310 - 0.319</v>
      </c>
      <c r="G70" s="16"/>
      <c r="I70" s="10">
        <v>4</v>
      </c>
      <c r="J70" s="18" t="str">
        <f>CONCATENATE(FIXED(MIN(EGSnrc!J70,Geant4!J70,Penelope!J70,MCNP!J70),3)," - ", FIXED(MAX(EGSnrc!J70,Geant4!J70,Penelope!J70,MCNP!J70),3))</f>
        <v>0.615 - 0.633</v>
      </c>
      <c r="K70" s="16"/>
      <c r="L70" s="18" t="str">
        <f>CONCATENATE(FIXED(MIN(EGSnrc!L70,Geant4!L70,Penelope!L70,MCNP!L70),3)," - ", FIXED(MAX(EGSnrc!L70,Geant4!L70,Penelope!L70,MCNP!L70),3))</f>
        <v>0.558 - 0.578</v>
      </c>
      <c r="M70" s="16"/>
      <c r="Q70" s="2"/>
      <c r="W70" s="2"/>
    </row>
    <row r="71" spans="3:23" s="3" customFormat="1" x14ac:dyDescent="0.25">
      <c r="C71" s="10">
        <v>5</v>
      </c>
      <c r="D71" s="18" t="str">
        <f>CONCATENATE(FIXED(MIN(EGSnrc!D71,Geant4!D71,Penelope!D71,MCNP!D71),3)," - ", FIXED(MAX(EGSnrc!D71,Geant4!D71,Penelope!D71,MCNP!D71),3))</f>
        <v>0.434 - 0.440</v>
      </c>
      <c r="E71" s="16"/>
      <c r="F71" s="18" t="str">
        <f>CONCATENATE(FIXED(MIN(EGSnrc!F71,Geant4!F71,Penelope!F71,MCNP!F71),3)," - ", FIXED(MAX(EGSnrc!F71,Geant4!F71,Penelope!F71,MCNP!F71),3))</f>
        <v>0.374 - 0.391</v>
      </c>
      <c r="G71" s="16"/>
      <c r="I71" s="10">
        <v>5</v>
      </c>
      <c r="J71" s="18" t="str">
        <f>CONCATENATE(FIXED(MIN(EGSnrc!J71,Geant4!J71,Penelope!J71,MCNP!J71),3)," - ", FIXED(MAX(EGSnrc!J71,Geant4!J71,Penelope!J71,MCNP!J71),3))</f>
        <v>0.749 - 0.761</v>
      </c>
      <c r="K71" s="16"/>
      <c r="L71" s="18" t="str">
        <f>CONCATENATE(FIXED(MIN(EGSnrc!L71,Geant4!L71,Penelope!L71,MCNP!L71),3)," - ", FIXED(MAX(EGSnrc!L71,Geant4!L71,Penelope!L71,MCNP!L71),3))</f>
        <v>0.686 - 0.701</v>
      </c>
      <c r="M71" s="16"/>
      <c r="Q71" s="2"/>
      <c r="W71" s="2"/>
    </row>
    <row r="72" spans="3:23" s="3" customFormat="1" x14ac:dyDescent="0.25">
      <c r="C72" s="10">
        <v>6</v>
      </c>
      <c r="D72" s="18" t="str">
        <f>CONCATENATE(FIXED(MIN(EGSnrc!D72,Geant4!D72,Penelope!D72,MCNP!D72),3)," - ", FIXED(MAX(EGSnrc!D72,Geant4!D72,Penelope!D72,MCNP!D72),3))</f>
        <v>0.444 - 0.453</v>
      </c>
      <c r="E72" s="16"/>
      <c r="F72" s="18" t="str">
        <f>CONCATENATE(FIXED(MIN(EGSnrc!F72,Geant4!F72,Penelope!F72,MCNP!F72),3)," - ", FIXED(MAX(EGSnrc!F72,Geant4!F72,Penelope!F72,MCNP!F72),3))</f>
        <v>0.398 - 0.406</v>
      </c>
      <c r="G72" s="16"/>
      <c r="I72" s="10">
        <v>6</v>
      </c>
      <c r="J72" s="18" t="str">
        <f>CONCATENATE(FIXED(MIN(EGSnrc!J72,Geant4!J72,Penelope!J72,MCNP!J72),3)," - ", FIXED(MAX(EGSnrc!J72,Geant4!J72,Penelope!J72,MCNP!J72),3))</f>
        <v>0.757 - 0.773</v>
      </c>
      <c r="K72" s="16"/>
      <c r="L72" s="18" t="str">
        <f>CONCATENATE(FIXED(MIN(EGSnrc!L72,Geant4!L72,Penelope!L72,MCNP!L72),3)," - ", FIXED(MAX(EGSnrc!L72,Geant4!L72,Penelope!L72,MCNP!L72),3))</f>
        <v>0.695 - 0.713</v>
      </c>
      <c r="M72" s="16"/>
      <c r="Q72" s="2"/>
      <c r="W72" s="2"/>
    </row>
    <row r="73" spans="3:23" s="3" customFormat="1" x14ac:dyDescent="0.25">
      <c r="C73" s="10">
        <v>7</v>
      </c>
      <c r="D73" s="18" t="str">
        <f>CONCATENATE(FIXED(MIN(EGSnrc!D73,Geant4!D73,Penelope!D73,MCNP!D73),3)," - ", FIXED(MAX(EGSnrc!D73,Geant4!D73,Penelope!D73,MCNP!D73),3))</f>
        <v>0.351 - 0.355</v>
      </c>
      <c r="E73" s="16"/>
      <c r="F73" s="18" t="str">
        <f>CONCATENATE(FIXED(MIN(EGSnrc!F73,Geant4!F73,Penelope!F73,MCNP!F73),3)," - ", FIXED(MAX(EGSnrc!F73,Geant4!F73,Penelope!F73,MCNP!F73),3))</f>
        <v>0.376 - 0.384</v>
      </c>
      <c r="G73" s="16"/>
      <c r="I73" s="10">
        <v>7</v>
      </c>
      <c r="J73" s="18" t="str">
        <f>CONCATENATE(FIXED(MIN(EGSnrc!J73,Geant4!J73,Penelope!J73,MCNP!J73),3)," - ", FIXED(MAX(EGSnrc!J73,Geant4!J73,Penelope!J73,MCNP!J73),3))</f>
        <v>0.603 - 0.616</v>
      </c>
      <c r="K73" s="16"/>
      <c r="L73" s="18" t="str">
        <f>CONCATENATE(FIXED(MIN(EGSnrc!L73,Geant4!L73,Penelope!L73,MCNP!L73),3)," - ", FIXED(MAX(EGSnrc!L73,Geant4!L73,Penelope!L73,MCNP!L73),3))</f>
        <v>0.637 - 0.655</v>
      </c>
      <c r="M73" s="16"/>
      <c r="Q73" s="2"/>
      <c r="W73" s="2"/>
    </row>
    <row r="74" spans="3:23" s="3" customFormat="1" x14ac:dyDescent="0.25">
      <c r="C74" s="2"/>
      <c r="I74" s="2"/>
      <c r="Q74" s="2"/>
      <c r="W74" s="2"/>
    </row>
    <row r="75" spans="3:23" s="3" customFormat="1" x14ac:dyDescent="0.25">
      <c r="C75" s="2"/>
      <c r="D75" s="7" t="s">
        <v>3</v>
      </c>
      <c r="E75" s="7"/>
      <c r="F75" s="7" t="s">
        <v>4</v>
      </c>
      <c r="G75" s="7"/>
      <c r="I75" s="2"/>
      <c r="J75" s="7" t="s">
        <v>3</v>
      </c>
      <c r="K75" s="7"/>
      <c r="L75" s="7" t="s">
        <v>4</v>
      </c>
      <c r="M75" s="7"/>
      <c r="Q75" s="2"/>
      <c r="W75" s="2"/>
    </row>
    <row r="76" spans="3:23" s="3" customFormat="1" x14ac:dyDescent="0.25">
      <c r="C76" s="2"/>
      <c r="D76" s="7" t="s">
        <v>21</v>
      </c>
      <c r="E76" s="7"/>
      <c r="F76" s="7" t="s">
        <v>21</v>
      </c>
      <c r="G76" s="7"/>
      <c r="I76" s="2"/>
      <c r="J76" s="7" t="s">
        <v>21</v>
      </c>
      <c r="K76" s="7"/>
      <c r="L76" s="7" t="s">
        <v>21</v>
      </c>
      <c r="M76" s="7"/>
      <c r="Q76" s="2"/>
      <c r="W76" s="2"/>
    </row>
    <row r="77" spans="3:23" s="3" customFormat="1" x14ac:dyDescent="0.25">
      <c r="C77" s="7" t="s">
        <v>17</v>
      </c>
      <c r="D77" s="7" t="s">
        <v>7</v>
      </c>
      <c r="E77" s="7"/>
      <c r="F77" s="7" t="s">
        <v>7</v>
      </c>
      <c r="G77" s="7"/>
      <c r="I77" s="7" t="s">
        <v>17</v>
      </c>
      <c r="J77" s="7" t="s">
        <v>7</v>
      </c>
      <c r="K77" s="7"/>
      <c r="L77" s="7" t="s">
        <v>7</v>
      </c>
      <c r="M77" s="7"/>
      <c r="Q77" s="2"/>
      <c r="W77" s="2"/>
    </row>
    <row r="78" spans="3:23" s="3" customFormat="1" x14ac:dyDescent="0.25">
      <c r="C78" s="10">
        <v>1</v>
      </c>
      <c r="D78" s="18" t="str">
        <f>CONCATENATE(FIXED(MIN(EGSnrc!D78,Geant4!D78,Penelope!D78,MCNP!D78),3)," - ", FIXED(MAX(EGSnrc!D78,Geant4!D78,Penelope!D78,MCNP!D78),3))</f>
        <v>0.221 - 0.235</v>
      </c>
      <c r="E78" s="16"/>
      <c r="F78" s="18" t="str">
        <f>CONCATENATE(FIXED(MIN(EGSnrc!F78,Geant4!F78,Penelope!F78,MCNP!F78),3)," - ", FIXED(MAX(EGSnrc!F78,Geant4!F78,Penelope!F78,MCNP!F78),3))</f>
        <v>0.128 - 0.133</v>
      </c>
      <c r="G78" s="16"/>
      <c r="I78" s="10">
        <v>1</v>
      </c>
      <c r="J78" s="18" t="str">
        <f>CONCATENATE(FIXED(MIN(EGSnrc!J78,Geant4!J78,Penelope!J78,MCNP!J78),3)," - ", FIXED(MAX(EGSnrc!J78,Geant4!J78,Penelope!J78,MCNP!J78),3))</f>
        <v>0.276 - 0.292</v>
      </c>
      <c r="K78" s="16"/>
      <c r="L78" s="18" t="str">
        <f>CONCATENATE(FIXED(MIN(EGSnrc!L78,Geant4!L78,Penelope!L78,MCNP!L78),3)," - ", FIXED(MAX(EGSnrc!L78,Geant4!L78,Penelope!L78,MCNP!L78),3))</f>
        <v>0.184 - 0.197</v>
      </c>
      <c r="M78" s="16"/>
      <c r="Q78" s="2"/>
      <c r="W78" s="2"/>
    </row>
    <row r="79" spans="3:23" s="3" customFormat="1" x14ac:dyDescent="0.25">
      <c r="C79" s="10">
        <v>2</v>
      </c>
      <c r="D79" s="18" t="str">
        <f>CONCATENATE(FIXED(MIN(EGSnrc!D79,Geant4!D79,Penelope!D79,MCNP!D79),3)," - ", FIXED(MAX(EGSnrc!D79,Geant4!D79,Penelope!D79,MCNP!D79),3))</f>
        <v>0.184 - 0.194</v>
      </c>
      <c r="E79" s="16"/>
      <c r="F79" s="18" t="str">
        <f>CONCATENATE(FIXED(MIN(EGSnrc!F79,Geant4!F79,Penelope!F79,MCNP!F79),3)," - ", FIXED(MAX(EGSnrc!F79,Geant4!F79,Penelope!F79,MCNP!F79),3))</f>
        <v>0.151 - 0.157</v>
      </c>
      <c r="G79" s="16"/>
      <c r="I79" s="10">
        <v>2</v>
      </c>
      <c r="J79" s="18" t="str">
        <f>CONCATENATE(FIXED(MIN(EGSnrc!J79,Geant4!J79,Penelope!J79,MCNP!J79),3)," - ", FIXED(MAX(EGSnrc!J79,Geant4!J79,Penelope!J79,MCNP!J79),3))</f>
        <v>0.420 - 0.443</v>
      </c>
      <c r="K79" s="16"/>
      <c r="L79" s="18" t="str">
        <f>CONCATENATE(FIXED(MIN(EGSnrc!L79,Geant4!L79,Penelope!L79,MCNP!L79),3)," - ", FIXED(MAX(EGSnrc!L79,Geant4!L79,Penelope!L79,MCNP!L79),3))</f>
        <v>0.367 - 0.389</v>
      </c>
      <c r="M79" s="16"/>
      <c r="Q79" s="2"/>
      <c r="W79" s="2"/>
    </row>
    <row r="80" spans="3:23" s="3" customFormat="1" x14ac:dyDescent="0.25">
      <c r="C80" s="10">
        <v>3</v>
      </c>
      <c r="D80" s="18" t="str">
        <f>CONCATENATE(FIXED(MIN(EGSnrc!D80,Geant4!D80,Penelope!D80,MCNP!D80),3)," - ", FIXED(MAX(EGSnrc!D80,Geant4!D80,Penelope!D80,MCNP!D80),3))</f>
        <v>0.258 - 0.270</v>
      </c>
      <c r="E80" s="16"/>
      <c r="F80" s="18" t="str">
        <f>CONCATENATE(FIXED(MIN(EGSnrc!F80,Geant4!F80,Penelope!F80,MCNP!F80),3)," - ", FIXED(MAX(EGSnrc!F80,Geant4!F80,Penelope!F80,MCNP!F80),3))</f>
        <v>0.209 - 0.213</v>
      </c>
      <c r="G80" s="16"/>
      <c r="I80" s="10">
        <v>3</v>
      </c>
      <c r="J80" s="18" t="str">
        <f>CONCATENATE(FIXED(MIN(EGSnrc!J80,Geant4!J80,Penelope!J80,MCNP!J80),3)," - ", FIXED(MAX(EGSnrc!J80,Geant4!J80,Penelope!J80,MCNP!J80),3))</f>
        <v>0.542 - 0.557</v>
      </c>
      <c r="K80" s="16"/>
      <c r="L80" s="18" t="str">
        <f>CONCATENATE(FIXED(MIN(EGSnrc!L80,Geant4!L80,Penelope!L80,MCNP!L80),3)," - ", FIXED(MAX(EGSnrc!L80,Geant4!L80,Penelope!L80,MCNP!L80),3))</f>
        <v>0.477 - 0.486</v>
      </c>
      <c r="M80" s="16"/>
      <c r="Q80" s="2"/>
      <c r="W80" s="2"/>
    </row>
    <row r="81" spans="3:23" s="3" customFormat="1" x14ac:dyDescent="0.25">
      <c r="C81" s="10">
        <v>4</v>
      </c>
      <c r="D81" s="18" t="str">
        <f>CONCATENATE(FIXED(MIN(EGSnrc!D81,Geant4!D81,Penelope!D81,MCNP!D81),3)," - ", FIXED(MAX(EGSnrc!D81,Geant4!D81,Penelope!D81,MCNP!D81),3))</f>
        <v>0.191 - 0.200</v>
      </c>
      <c r="E81" s="16"/>
      <c r="F81" s="18" t="str">
        <f>CONCATENATE(FIXED(MIN(EGSnrc!F81,Geant4!F81,Penelope!F81,MCNP!F81),3)," - ", FIXED(MAX(EGSnrc!F81,Geant4!F81,Penelope!F81,MCNP!F81),3))</f>
        <v>0.178 - 0.186</v>
      </c>
      <c r="G81" s="16"/>
      <c r="I81" s="10">
        <v>4</v>
      </c>
      <c r="J81" s="18" t="str">
        <f>CONCATENATE(FIXED(MIN(EGSnrc!J81,Geant4!J81,Penelope!J81,MCNP!J81),3)," - ", FIXED(MAX(EGSnrc!J81,Geant4!J81,Penelope!J81,MCNP!J81),3))</f>
        <v>0.461 - 0.486</v>
      </c>
      <c r="K81" s="16"/>
      <c r="L81" s="18" t="str">
        <f>CONCATENATE(FIXED(MIN(EGSnrc!L81,Geant4!L81,Penelope!L81,MCNP!L81),3)," - ", FIXED(MAX(EGSnrc!L81,Geant4!L81,Penelope!L81,MCNP!L81),3))</f>
        <v>0.447 - 0.469</v>
      </c>
      <c r="M81" s="16"/>
      <c r="Q81" s="2"/>
      <c r="W81" s="2"/>
    </row>
    <row r="82" spans="3:23" s="3" customFormat="1" x14ac:dyDescent="0.25">
      <c r="C82" s="10">
        <v>5</v>
      </c>
      <c r="D82" s="18" t="str">
        <f>CONCATENATE(FIXED(MIN(EGSnrc!D82,Geant4!D82,Penelope!D82,MCNP!D82),3)," - ", FIXED(MAX(EGSnrc!D82,Geant4!D82,Penelope!D82,MCNP!D82),3))</f>
        <v>0.254 - 0.265</v>
      </c>
      <c r="E82" s="16"/>
      <c r="F82" s="18" t="str">
        <f>CONCATENATE(FIXED(MIN(EGSnrc!F82,Geant4!F82,Penelope!F82,MCNP!F82),3)," - ", FIXED(MAX(EGSnrc!F82,Geant4!F82,Penelope!F82,MCNP!F82),3))</f>
        <v>0.236 - 0.243</v>
      </c>
      <c r="G82" s="16"/>
      <c r="I82" s="10">
        <v>5</v>
      </c>
      <c r="J82" s="18" t="str">
        <f>CONCATENATE(FIXED(MIN(EGSnrc!J82,Geant4!J82,Penelope!J82,MCNP!J82),3)," - ", FIXED(MAX(EGSnrc!J82,Geant4!J82,Penelope!J82,MCNP!J82),3))</f>
        <v>0.598 - 0.619</v>
      </c>
      <c r="K82" s="16"/>
      <c r="L82" s="18" t="str">
        <f>CONCATENATE(FIXED(MIN(EGSnrc!L82,Geant4!L82,Penelope!L82,MCNP!L82),3)," - ", FIXED(MAX(EGSnrc!L82,Geant4!L82,Penelope!L82,MCNP!L82),3))</f>
        <v>0.579 - 0.596</v>
      </c>
      <c r="M82" s="16"/>
      <c r="Q82" s="2"/>
      <c r="W82" s="2"/>
    </row>
    <row r="83" spans="3:23" s="3" customFormat="1" x14ac:dyDescent="0.25">
      <c r="C83" s="10">
        <v>6</v>
      </c>
      <c r="D83" s="18" t="str">
        <f>CONCATENATE(FIXED(MIN(EGSnrc!D83,Geant4!D83,Penelope!D83,MCNP!D83),3)," - ", FIXED(MAX(EGSnrc!D83,Geant4!D83,Penelope!D83,MCNP!D83),3))</f>
        <v>0.267 - 0.277</v>
      </c>
      <c r="E83" s="16"/>
      <c r="F83" s="18" t="str">
        <f>CONCATENATE(FIXED(MIN(EGSnrc!F83,Geant4!F83,Penelope!F83,MCNP!F83),3)," - ", FIXED(MAX(EGSnrc!F83,Geant4!F83,Penelope!F83,MCNP!F83),3))</f>
        <v>0.253 - 0.256</v>
      </c>
      <c r="G83" s="16"/>
      <c r="I83" s="10">
        <v>6</v>
      </c>
      <c r="J83" s="18" t="str">
        <f>CONCATENATE(FIXED(MIN(EGSnrc!J83,Geant4!J83,Penelope!J83,MCNP!J83),3)," - ", FIXED(MAX(EGSnrc!J83,Geant4!J83,Penelope!J83,MCNP!J83),3))</f>
        <v>0.599 - 0.617</v>
      </c>
      <c r="K83" s="16"/>
      <c r="L83" s="18" t="str">
        <f>CONCATENATE(FIXED(MIN(EGSnrc!L83,Geant4!L83,Penelope!L83,MCNP!L83),3)," - ", FIXED(MAX(EGSnrc!L83,Geant4!L83,Penelope!L83,MCNP!L83),3))</f>
        <v>0.579 - 0.592</v>
      </c>
      <c r="M83" s="16"/>
      <c r="Q83" s="2"/>
      <c r="W83" s="2"/>
    </row>
    <row r="84" spans="3:23" s="3" customFormat="1" x14ac:dyDescent="0.25">
      <c r="C84" s="10">
        <v>7</v>
      </c>
      <c r="D84" s="18" t="str">
        <f>CONCATENATE(FIXED(MIN(EGSnrc!D84,Geant4!D84,Penelope!D84,MCNP!D84),3)," - ", FIXED(MAX(EGSnrc!D84,Geant4!D84,Penelope!D84,MCNP!D84),3))</f>
        <v>0.184 - 0.194</v>
      </c>
      <c r="E84" s="16"/>
      <c r="F84" s="18" t="str">
        <f>CONCATENATE(FIXED(MIN(EGSnrc!F84,Geant4!F84,Penelope!F84,MCNP!F84),3)," - ", FIXED(MAX(EGSnrc!F84,Geant4!F84,Penelope!F84,MCNP!F84),3))</f>
        <v>0.203 - 0.217</v>
      </c>
      <c r="G84" s="16"/>
      <c r="I84" s="10">
        <v>7</v>
      </c>
      <c r="J84" s="18" t="str">
        <f>CONCATENATE(FIXED(MIN(EGSnrc!J84,Geant4!J84,Penelope!J84,MCNP!J84),3)," - ", FIXED(MAX(EGSnrc!J84,Geant4!J84,Penelope!J84,MCNP!J84),3))</f>
        <v>0.420 - 0.443</v>
      </c>
      <c r="K84" s="16"/>
      <c r="L84" s="18" t="str">
        <f>CONCATENATE(FIXED(MIN(EGSnrc!L84,Geant4!L84,Penelope!L84,MCNP!L84),3)," - ", FIXED(MAX(EGSnrc!L84,Geant4!L84,Penelope!L84,MCNP!L84),3))</f>
        <v>0.450 - 0.478</v>
      </c>
      <c r="M84" s="16"/>
      <c r="Q84" s="2"/>
      <c r="W84" s="2"/>
    </row>
    <row r="85" spans="3:23" s="3" customFormat="1" x14ac:dyDescent="0.25">
      <c r="C85" s="2"/>
      <c r="I85" s="2"/>
      <c r="Q85" s="2"/>
      <c r="W85" s="2"/>
    </row>
    <row r="86" spans="3:23" s="3" customFormat="1" x14ac:dyDescent="0.25">
      <c r="C86" s="2"/>
      <c r="I86" s="2"/>
      <c r="Q86" s="2"/>
      <c r="W86" s="2"/>
    </row>
    <row r="87" spans="3:23" s="3" customFormat="1" x14ac:dyDescent="0.25">
      <c r="C87" s="2"/>
      <c r="I87" s="2"/>
      <c r="Q87" s="2"/>
      <c r="W87" s="2"/>
    </row>
    <row r="88" spans="3:23" s="3" customFormat="1" x14ac:dyDescent="0.25">
      <c r="C88" s="2"/>
      <c r="I88" s="2"/>
      <c r="Q88" s="2"/>
      <c r="W88" s="2"/>
    </row>
    <row r="89" spans="3:23" s="3" customFormat="1" x14ac:dyDescent="0.25">
      <c r="C89" s="2"/>
      <c r="I89" s="2"/>
      <c r="Q89" s="2"/>
      <c r="W89" s="2"/>
    </row>
    <row r="90" spans="3:23" s="3" customFormat="1" x14ac:dyDescent="0.25">
      <c r="C90" s="2"/>
      <c r="I90" s="2"/>
      <c r="Q90" s="2"/>
      <c r="W90" s="2"/>
    </row>
    <row r="91" spans="3:23" s="3" customFormat="1" x14ac:dyDescent="0.25">
      <c r="C91" s="2"/>
      <c r="I91" s="2"/>
      <c r="Q91" s="2"/>
      <c r="W91" s="2"/>
    </row>
    <row r="92" spans="3:23" s="3" customFormat="1" x14ac:dyDescent="0.25">
      <c r="C92" s="2"/>
      <c r="I92" s="2"/>
      <c r="Q92" s="2"/>
      <c r="W92" s="2"/>
    </row>
    <row r="93" spans="3:23" s="3" customFormat="1" x14ac:dyDescent="0.25">
      <c r="C93" s="2"/>
      <c r="I93" s="2"/>
      <c r="Q93" s="2"/>
      <c r="W93" s="2"/>
    </row>
    <row r="94" spans="3:23" s="3" customFormat="1" x14ac:dyDescent="0.25">
      <c r="C94" s="2"/>
      <c r="I94" s="2"/>
      <c r="Q94" s="2"/>
      <c r="W94" s="2"/>
    </row>
    <row r="95" spans="3:23" s="3" customFormat="1" x14ac:dyDescent="0.25">
      <c r="C95" s="2"/>
      <c r="I95" s="2"/>
      <c r="Q95" s="2"/>
      <c r="W95" s="2"/>
    </row>
    <row r="96" spans="3:23" s="3" customFormat="1" x14ac:dyDescent="0.25">
      <c r="C96" s="2"/>
      <c r="I96" s="2"/>
      <c r="Q96" s="2"/>
      <c r="W96" s="2"/>
    </row>
    <row r="97" spans="3:23" s="3" customFormat="1" x14ac:dyDescent="0.25">
      <c r="C97" s="2"/>
      <c r="I97" s="2"/>
      <c r="Q97" s="2"/>
      <c r="W97" s="2"/>
    </row>
    <row r="98" spans="3:23" s="3" customFormat="1" x14ac:dyDescent="0.25">
      <c r="C98" s="2"/>
      <c r="I98" s="2"/>
      <c r="Q98" s="2"/>
      <c r="W98" s="2"/>
    </row>
    <row r="99" spans="3:23" s="3" customFormat="1" x14ac:dyDescent="0.25">
      <c r="C99" s="2"/>
      <c r="I99" s="2"/>
      <c r="Q99" s="2"/>
      <c r="W99" s="2"/>
    </row>
    <row r="100" spans="3:23" s="3" customFormat="1" x14ac:dyDescent="0.25">
      <c r="C100" s="2"/>
      <c r="I100" s="2"/>
      <c r="Q100" s="2"/>
      <c r="W100" s="2"/>
    </row>
    <row r="101" spans="3:23" s="3" customFormat="1" x14ac:dyDescent="0.25">
      <c r="C101" s="2"/>
      <c r="I101" s="2"/>
      <c r="Q101" s="2"/>
      <c r="W101" s="2"/>
    </row>
    <row r="102" spans="3:23" s="3" customFormat="1" x14ac:dyDescent="0.25">
      <c r="C102" s="2"/>
      <c r="I102" s="2"/>
      <c r="Q102" s="2"/>
      <c r="W102" s="2"/>
    </row>
    <row r="103" spans="3:23" s="3" customFormat="1" x14ac:dyDescent="0.25">
      <c r="C103" s="2"/>
      <c r="I103" s="2"/>
      <c r="Q103" s="2"/>
      <c r="W103" s="2"/>
    </row>
    <row r="104" spans="3:23" s="3" customFormat="1" x14ac:dyDescent="0.25">
      <c r="C104" s="2"/>
      <c r="I104" s="2"/>
      <c r="Q104" s="2"/>
      <c r="W104" s="2"/>
    </row>
    <row r="105" spans="3:23" s="3" customFormat="1" x14ac:dyDescent="0.25">
      <c r="C105" s="2"/>
      <c r="I105" s="2"/>
      <c r="Q105" s="2"/>
      <c r="W105" s="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zoomScale="85" zoomScaleNormal="85" workbookViewId="0"/>
  </sheetViews>
  <sheetFormatPr defaultRowHeight="15" x14ac:dyDescent="0.25"/>
  <cols>
    <col min="2" max="2" width="12.28515625" bestFit="1" customWidth="1"/>
    <col min="3" max="3" width="30.42578125" style="1" bestFit="1" customWidth="1"/>
    <col min="4" max="4" width="22.140625" bestFit="1" customWidth="1"/>
    <col min="5" max="5" width="22.140625" customWidth="1"/>
    <col min="6" max="6" width="22.140625" bestFit="1" customWidth="1"/>
    <col min="7" max="7" width="13.42578125" bestFit="1" customWidth="1"/>
    <col min="9" max="9" width="30.42578125" style="1" bestFit="1" customWidth="1"/>
    <col min="10" max="10" width="22.140625" bestFit="1" customWidth="1"/>
    <col min="11" max="11" width="22.140625" customWidth="1"/>
    <col min="12" max="12" width="22.140625" bestFit="1" customWidth="1"/>
    <col min="13" max="13" width="12.7109375" bestFit="1" customWidth="1"/>
    <col min="17" max="17" width="30.42578125" style="1" bestFit="1" customWidth="1"/>
    <col min="18" max="18" width="22.140625" bestFit="1" customWidth="1"/>
    <col min="19" max="19" width="22.140625" customWidth="1"/>
    <col min="20" max="20" width="22.140625" bestFit="1" customWidth="1"/>
    <col min="21" max="21" width="11.42578125" bestFit="1" customWidth="1"/>
    <col min="23" max="23" width="30.42578125" style="1" bestFit="1" customWidth="1"/>
    <col min="24" max="24" width="22.140625" bestFit="1" customWidth="1"/>
    <col min="25" max="25" width="22.140625" customWidth="1"/>
    <col min="26" max="26" width="22.140625" bestFit="1" customWidth="1"/>
    <col min="27" max="27" width="11.42578125" bestFit="1" customWidth="1"/>
  </cols>
  <sheetData>
    <row r="1" spans="1:27" x14ac:dyDescent="0.25">
      <c r="A1" s="1" t="s">
        <v>23</v>
      </c>
      <c r="C1" s="30" t="s">
        <v>0</v>
      </c>
      <c r="D1" s="30"/>
      <c r="E1" s="30"/>
      <c r="F1" s="30"/>
      <c r="G1" s="30"/>
      <c r="I1" s="30" t="s">
        <v>1</v>
      </c>
      <c r="J1" s="30"/>
      <c r="K1" s="30"/>
      <c r="L1" s="30"/>
      <c r="M1" s="30"/>
      <c r="O1" s="1" t="s">
        <v>22</v>
      </c>
      <c r="Q1" s="30" t="s">
        <v>0</v>
      </c>
      <c r="R1" s="30"/>
      <c r="S1" s="30"/>
      <c r="T1" s="30"/>
      <c r="U1" s="30"/>
      <c r="W1" s="30" t="s">
        <v>1</v>
      </c>
      <c r="X1" s="30"/>
      <c r="Y1" s="30"/>
      <c r="Z1" s="30"/>
      <c r="AA1" s="30"/>
    </row>
    <row r="2" spans="1:27" s="3" customFormat="1" x14ac:dyDescent="0.25">
      <c r="A2" s="2"/>
      <c r="C2" s="4"/>
      <c r="I2" s="4"/>
      <c r="Q2" s="4"/>
      <c r="W2" s="4"/>
    </row>
    <row r="3" spans="1:27" s="3" customFormat="1" x14ac:dyDescent="0.25">
      <c r="C3" s="4" t="s">
        <v>2</v>
      </c>
      <c r="D3" s="18" t="str">
        <f>CONCATENATE(FIXED(MIN(EGSnrc_over_Mean!D3,Geant4_over_Mean!D3,Penelope_over_Mean!D3,MCNP_over_Mean!D3),3)," - ", FIXED(MAX(EGSnrc_over_Mean!D3,Geant4_over_Mean!D3,Penelope_over_Mean!D3,MCNP_over_Mean!D3),3))</f>
        <v>0.197 - 2.421</v>
      </c>
      <c r="E3" s="2" t="s">
        <v>37</v>
      </c>
      <c r="F3" s="18" t="str">
        <f>CONCATENATE(FIXED(MIN(EGSnrc_over_Mean!F3,Geant4_over_Mean!F3,Penelope_over_Mean!F3,MCNP_over_Mean!F3),3)," - ", FIXED(MAX(EGSnrc_over_Mean!F3,Geant4_over_Mean!F3,Penelope_over_Mean!F3,MCNP_over_Mean!F3),3))</f>
        <v>0.155 - 2.805</v>
      </c>
      <c r="G3" s="2" t="s">
        <v>37</v>
      </c>
      <c r="I3" s="4" t="s">
        <v>2</v>
      </c>
      <c r="J3" s="18" t="str">
        <f>CONCATENATE(FIXED(MIN(EGSnrc_over_Mean!J3,Geant4_over_Mean!J3,Penelope_over_Mean!J3,MCNP_over_Mean!J3),3)," - ", FIXED(MAX(EGSnrc_over_Mean!J3,Geant4_over_Mean!J3,Penelope_over_Mean!J3,MCNP_over_Mean!J3),3))</f>
        <v>0.184 - 2.479</v>
      </c>
      <c r="K3" s="2" t="s">
        <v>37</v>
      </c>
      <c r="L3" s="18" t="str">
        <f>CONCATENATE(FIXED(MIN(EGSnrc_over_Mean!L3,Geant4_over_Mean!L3,Penelope_over_Mean!L3,MCNP_over_Mean!L3),3)," - ", FIXED(MAX(EGSnrc_over_Mean!L3,Geant4_over_Mean!L3,Penelope_over_Mean!L3,MCNP_over_Mean!L3),3))</f>
        <v>0.137 - 2.897</v>
      </c>
      <c r="M3" s="2" t="s">
        <v>37</v>
      </c>
      <c r="Q3" s="4" t="s">
        <v>2</v>
      </c>
      <c r="R3" s="18" t="str">
        <f>CONCATENATE(FIXED(MIN(EGSnrc_over_Mean!R3,Geant4_over_Mean!R3,Penelope_over_Mean!R3,MCNP_over_Mean!R3),3)," - ", FIXED(MAX(EGSnrc_over_Mean!R3,Geant4_over_Mean!R3,Penelope_over_Mean!R3,MCNP_over_Mean!R3),3))</f>
        <v>0.247 - 1.815</v>
      </c>
      <c r="S3" s="2" t="s">
        <v>37</v>
      </c>
      <c r="T3" s="18" t="str">
        <f>CONCATENATE(FIXED(MIN(EGSnrc_over_Mean!T3,Geant4_over_Mean!T3,Penelope_over_Mean!T3,MCNP_over_Mean!T3),3)," - ", FIXED(MAX(EGSnrc_over_Mean!T3,Geant4_over_Mean!T3,Penelope_over_Mean!T3,MCNP_over_Mean!T3),3))</f>
        <v>0.254 - 1.753</v>
      </c>
      <c r="U3" s="2" t="s">
        <v>37</v>
      </c>
      <c r="W3" s="4" t="s">
        <v>2</v>
      </c>
      <c r="X3" s="18" t="str">
        <f>CONCATENATE(FIXED(MIN(EGSnrc_over_Mean!X3,Geant4_over_Mean!X3,Penelope_over_Mean!X3,MCNP_over_Mean!X3),3)," - ", FIXED(MAX(EGSnrc_over_Mean!X3,Geant4_over_Mean!X3,Penelope_over_Mean!X3,MCNP_over_Mean!X3),3))</f>
        <v>0.225 - 1.898</v>
      </c>
      <c r="Y3" s="2" t="s">
        <v>37</v>
      </c>
      <c r="Z3" s="18" t="str">
        <f>CONCATENATE(FIXED(MIN(EGSnrc_over_Mean!Z3,Geant4_over_Mean!Z3,Penelope_over_Mean!Z3,MCNP_over_Mean!Z3),3)," - ", FIXED(MAX(EGSnrc_over_Mean!Z3,Geant4_over_Mean!Z3,Penelope_over_Mean!Z3,MCNP_over_Mean!Z3),3))</f>
        <v>0.228 - 1.672</v>
      </c>
      <c r="AA3" s="2" t="s">
        <v>37</v>
      </c>
    </row>
    <row r="4" spans="1:27" s="3" customFormat="1" x14ac:dyDescent="0.25">
      <c r="C4" s="4" t="s">
        <v>34</v>
      </c>
      <c r="D4" s="18" t="str">
        <f>CONCATENATE(FIXED(MIN(EGSnrc_over_Mean!D4,Geant4_over_Mean!D4,Penelope_over_Mean!D4,MCNP_over_Mean!D4),3)," - ", FIXED(MAX(EGSnrc_over_Mean!D4,Geant4_over_Mean!D4,Penelope_over_Mean!D4,MCNP_over_Mean!D4),3))</f>
        <v>0.146 - 1.893</v>
      </c>
      <c r="E4" s="2" t="s">
        <v>37</v>
      </c>
      <c r="F4" s="18" t="str">
        <f>CONCATENATE(FIXED(MIN(EGSnrc_over_Mean!F4,Geant4_over_Mean!F4,Penelope_over_Mean!F4,MCNP_over_Mean!F4),3)," - ", FIXED(MAX(EGSnrc_over_Mean!F4,Geant4_over_Mean!F4,Penelope_over_Mean!F4,MCNP_over_Mean!F4),3))</f>
        <v>0.182 - 2.142</v>
      </c>
      <c r="G4" s="2" t="s">
        <v>37</v>
      </c>
      <c r="I4" s="4" t="s">
        <v>34</v>
      </c>
      <c r="J4" s="18" t="str">
        <f>CONCATENATE(FIXED(MIN(EGSnrc_over_Mean!J4,Geant4_over_Mean!J4,Penelope_over_Mean!J4,MCNP_over_Mean!J4),3)," - ", FIXED(MAX(EGSnrc_over_Mean!J4,Geant4_over_Mean!J4,Penelope_over_Mean!J4,MCNP_over_Mean!J4),3))</f>
        <v>0.179 - 1.563</v>
      </c>
      <c r="K4" s="2" t="s">
        <v>37</v>
      </c>
      <c r="L4" s="18" t="str">
        <f>CONCATENATE(FIXED(MIN(EGSnrc_over_Mean!L4,Geant4_over_Mean!L4,Penelope_over_Mean!L4,MCNP_over_Mean!L4),3)," - ", FIXED(MAX(EGSnrc_over_Mean!L4,Geant4_over_Mean!L4,Penelope_over_Mean!L4,MCNP_over_Mean!L4),3))</f>
        <v>0.155 - 2.125</v>
      </c>
      <c r="M4" s="2" t="s">
        <v>37</v>
      </c>
      <c r="Q4" s="4" t="s">
        <v>34</v>
      </c>
      <c r="R4" s="18" t="str">
        <f>CONCATENATE(FIXED(MIN(EGSnrc_over_Mean!R4,Geant4_over_Mean!R4,Penelope_over_Mean!R4,MCNP_over_Mean!R4),3)," - ", FIXED(MAX(EGSnrc_over_Mean!R4,Geant4_over_Mean!R4,Penelope_over_Mean!R4,MCNP_over_Mean!R4),3))</f>
        <v>0.034 - 3.428</v>
      </c>
      <c r="S4" s="2" t="s">
        <v>37</v>
      </c>
      <c r="T4" s="18" t="str">
        <f>CONCATENATE(FIXED(MIN(EGSnrc_over_Mean!T4,Geant4_over_Mean!T4,Penelope_over_Mean!T4,MCNP_over_Mean!T4),3)," - ", FIXED(MAX(EGSnrc_over_Mean!T4,Geant4_over_Mean!T4,Penelope_over_Mean!T4,MCNP_over_Mean!T4),3))</f>
        <v>0.038 - 3.494</v>
      </c>
      <c r="U4" s="2" t="s">
        <v>37</v>
      </c>
      <c r="W4" s="4" t="s">
        <v>34</v>
      </c>
      <c r="X4" s="18" t="str">
        <f>CONCATENATE(FIXED(MIN(EGSnrc_over_Mean!X4,Geant4_over_Mean!X4,Penelope_over_Mean!X4,MCNP_over_Mean!X4),3)," - ", FIXED(MAX(EGSnrc_over_Mean!X4,Geant4_over_Mean!X4,Penelope_over_Mean!X4,MCNP_over_Mean!X4),3))</f>
        <v>0.033 - 3.409</v>
      </c>
      <c r="Y4" s="2" t="s">
        <v>37</v>
      </c>
      <c r="Z4" s="18" t="str">
        <f>CONCATENATE(FIXED(MIN(EGSnrc_over_Mean!Z4,Geant4_over_Mean!Z4,Penelope_over_Mean!Z4,MCNP_over_Mean!Z4),3)," - ", FIXED(MAX(EGSnrc_over_Mean!Z4,Geant4_over_Mean!Z4,Penelope_over_Mean!Z4,MCNP_over_Mean!Z4),3))</f>
        <v>0.034 - 3.439</v>
      </c>
      <c r="AA4" s="2" t="s">
        <v>37</v>
      </c>
    </row>
    <row r="5" spans="1:27" s="3" customFormat="1" x14ac:dyDescent="0.25">
      <c r="C5" s="4" t="s">
        <v>35</v>
      </c>
      <c r="D5" s="18" t="str">
        <f>CONCATENATE(FIXED(MIN(EGSnrc_over_Mean!D5,Geant4_over_Mean!D5,Penelope_over_Mean!D5,MCNP_over_Mean!D5),3)," - ", FIXED(MAX(EGSnrc_over_Mean!D5,Geant4_over_Mean!D5,Penelope_over_Mean!D5,MCNP_over_Mean!D5),3))</f>
        <v>0.130 - 1.834</v>
      </c>
      <c r="E5" s="2" t="s">
        <v>37</v>
      </c>
      <c r="F5" s="18" t="str">
        <f>CONCATENATE(FIXED(MIN(EGSnrc_over_Mean!F5,Geant4_over_Mean!F5,Penelope_over_Mean!F5,MCNP_over_Mean!F5),3)," - ", FIXED(MAX(EGSnrc_over_Mean!F5,Geant4_over_Mean!F5,Penelope_over_Mean!F5,MCNP_over_Mean!F5),3))</f>
        <v>0.132 - 2.198</v>
      </c>
      <c r="G5" s="2" t="s">
        <v>37</v>
      </c>
      <c r="I5" s="4" t="s">
        <v>35</v>
      </c>
      <c r="J5" s="18" t="str">
        <f>CONCATENATE(FIXED(MIN(EGSnrc_over_Mean!J5,Geant4_over_Mean!J5,Penelope_over_Mean!J5,MCNP_over_Mean!J5),3)," - ", FIXED(MAX(EGSnrc_over_Mean!J5,Geant4_over_Mean!J5,Penelope_over_Mean!J5,MCNP_over_Mean!J5),3))</f>
        <v>0.118 - 2.148</v>
      </c>
      <c r="K5" s="2" t="s">
        <v>37</v>
      </c>
      <c r="L5" s="18" t="str">
        <f>CONCATENATE(FIXED(MIN(EGSnrc_over_Mean!L5,Geant4_over_Mean!L5,Penelope_over_Mean!L5,MCNP_over_Mean!L5),3)," - ", FIXED(MAX(EGSnrc_over_Mean!L5,Geant4_over_Mean!L5,Penelope_over_Mean!L5,MCNP_over_Mean!L5),3))</f>
        <v>0.101 - 2.505</v>
      </c>
      <c r="M5" s="2" t="s">
        <v>37</v>
      </c>
      <c r="Q5" s="4"/>
      <c r="R5" s="5"/>
      <c r="S5" s="2"/>
      <c r="T5" s="5"/>
      <c r="U5" s="2"/>
      <c r="W5" s="4"/>
      <c r="X5" s="5"/>
      <c r="Y5" s="2"/>
      <c r="Z5" s="5"/>
      <c r="AA5" s="2"/>
    </row>
    <row r="6" spans="1:27" s="3" customFormat="1" x14ac:dyDescent="0.25">
      <c r="C6" s="4" t="s">
        <v>36</v>
      </c>
      <c r="D6" s="18" t="str">
        <f>CONCATENATE(FIXED(MIN(EGSnrc_over_Mean!D6,Geant4_over_Mean!D6,Penelope_over_Mean!D6,MCNP_over_Mean!D6),3)," - ", FIXED(MAX(EGSnrc_over_Mean!D6,Geant4_over_Mean!D6,Penelope_over_Mean!D6,MCNP_over_Mean!D6),3))</f>
        <v>0.000 - 1.544</v>
      </c>
      <c r="E6" s="2" t="s">
        <v>37</v>
      </c>
      <c r="F6" s="18" t="str">
        <f>CONCATENATE(FIXED(MIN(EGSnrc_over_Mean!F6,Geant4_over_Mean!F6,Penelope_over_Mean!F6,MCNP_over_Mean!F6),3)," - ", FIXED(MAX(EGSnrc_over_Mean!F6,Geant4_over_Mean!F6,Penelope_over_Mean!F6,MCNP_over_Mean!F6),3))</f>
        <v>0.000 - 1.781</v>
      </c>
      <c r="G6" s="2" t="s">
        <v>37</v>
      </c>
      <c r="I6" s="4" t="s">
        <v>36</v>
      </c>
      <c r="J6" s="18" t="str">
        <f>CONCATENATE(FIXED(MIN(EGSnrc_over_Mean!J6,Geant4_over_Mean!J6,Penelope_over_Mean!J6,MCNP_over_Mean!J6),3)," - ", FIXED(MAX(EGSnrc_over_Mean!J6,Geant4_over_Mean!J6,Penelope_over_Mean!J6,MCNP_over_Mean!J6),3))</f>
        <v>0.000 - 1.846</v>
      </c>
      <c r="K6" s="2" t="s">
        <v>37</v>
      </c>
      <c r="L6" s="18" t="str">
        <f>CONCATENATE(FIXED(MIN(EGSnrc_over_Mean!L6,Geant4_over_Mean!L6,Penelope_over_Mean!L6,MCNP_over_Mean!L6),3)," - ", FIXED(MAX(EGSnrc_over_Mean!L6,Geant4_over_Mean!L6,Penelope_over_Mean!L6,MCNP_over_Mean!L6),3))</f>
        <v>0.000 - 1.727</v>
      </c>
      <c r="M6" s="2" t="s">
        <v>37</v>
      </c>
      <c r="Q6" s="4"/>
      <c r="R6" s="5"/>
      <c r="S6" s="2"/>
      <c r="T6" s="5"/>
      <c r="U6" s="2"/>
      <c r="W6" s="4"/>
      <c r="X6" s="5"/>
      <c r="Y6" s="2"/>
      <c r="Z6" s="5"/>
      <c r="AA6" s="2"/>
    </row>
    <row r="7" spans="1:27" s="3" customFormat="1" x14ac:dyDescent="0.25">
      <c r="C7" s="4"/>
      <c r="D7" s="5"/>
      <c r="F7" s="5"/>
      <c r="I7" s="4"/>
      <c r="J7" s="5"/>
      <c r="L7" s="6"/>
      <c r="Q7" s="2"/>
      <c r="R7" s="5"/>
      <c r="W7" s="2"/>
      <c r="X7" s="5"/>
      <c r="Z7" s="5"/>
    </row>
    <row r="8" spans="1:27" s="3" customFormat="1" x14ac:dyDescent="0.25">
      <c r="C8" s="4"/>
      <c r="D8" s="7" t="s">
        <v>3</v>
      </c>
      <c r="E8" s="7"/>
      <c r="F8" s="7" t="s">
        <v>4</v>
      </c>
      <c r="I8" s="4"/>
      <c r="J8" s="7" t="s">
        <v>3</v>
      </c>
      <c r="K8" s="7"/>
      <c r="L8" s="7" t="s">
        <v>4</v>
      </c>
      <c r="Q8" s="4" t="s">
        <v>15</v>
      </c>
      <c r="W8" s="4" t="s">
        <v>15</v>
      </c>
    </row>
    <row r="9" spans="1:27" s="3" customFormat="1" x14ac:dyDescent="0.25">
      <c r="C9" s="2"/>
      <c r="D9" s="7" t="s">
        <v>5</v>
      </c>
      <c r="E9" s="7"/>
      <c r="F9" s="7" t="s">
        <v>5</v>
      </c>
      <c r="G9" s="7"/>
      <c r="I9" s="2"/>
      <c r="J9" s="7" t="s">
        <v>5</v>
      </c>
      <c r="K9" s="7"/>
      <c r="L9" s="7" t="s">
        <v>5</v>
      </c>
      <c r="M9" s="7"/>
      <c r="Q9" s="2"/>
      <c r="R9" s="7" t="s">
        <v>3</v>
      </c>
      <c r="S9" s="7"/>
      <c r="T9" s="7" t="s">
        <v>4</v>
      </c>
      <c r="W9" s="2"/>
      <c r="X9" s="7" t="s">
        <v>3</v>
      </c>
      <c r="Y9" s="7"/>
      <c r="Z9" s="7" t="s">
        <v>4</v>
      </c>
    </row>
    <row r="10" spans="1:27" s="3" customFormat="1" x14ac:dyDescent="0.25">
      <c r="C10" s="2"/>
      <c r="D10" s="7" t="s">
        <v>7</v>
      </c>
      <c r="E10" s="7"/>
      <c r="F10" s="7" t="s">
        <v>7</v>
      </c>
      <c r="G10" s="7"/>
      <c r="I10" s="2"/>
      <c r="J10" s="7" t="s">
        <v>7</v>
      </c>
      <c r="K10" s="7"/>
      <c r="L10" s="7" t="s">
        <v>7</v>
      </c>
      <c r="M10" s="7"/>
      <c r="Q10" s="2"/>
      <c r="R10" s="7" t="s">
        <v>16</v>
      </c>
      <c r="S10" s="7"/>
      <c r="T10" s="7" t="s">
        <v>16</v>
      </c>
      <c r="U10" s="7"/>
      <c r="W10" s="2"/>
      <c r="X10" s="7" t="s">
        <v>16</v>
      </c>
      <c r="Y10" s="7"/>
      <c r="Z10" s="7" t="s">
        <v>16</v>
      </c>
      <c r="AA10" s="7"/>
    </row>
    <row r="11" spans="1:27" s="3" customFormat="1" x14ac:dyDescent="0.25">
      <c r="C11" s="4" t="s">
        <v>9</v>
      </c>
      <c r="D11" s="18" t="str">
        <f>CONCATENATE(FIXED(MIN(EGSnrc_over_Mean!D11,Geant4_over_Mean!D11,Penelope_over_Mean!D11,MCNP_over_Mean!D11),3)," - ", FIXED(MAX(EGSnrc_over_Mean!D11,Geant4_over_Mean!D11,Penelope_over_Mean!D11,MCNP_over_Mean!D11),3))</f>
        <v>0.999 - 1.001</v>
      </c>
      <c r="E11" s="9"/>
      <c r="F11" s="18" t="str">
        <f>CONCATENATE(FIXED(MIN(EGSnrc_over_Mean!F11,Geant4_over_Mean!F11,Penelope_over_Mean!F11,MCNP_over_Mean!F11),3)," - ", FIXED(MAX(EGSnrc_over_Mean!F11,Geant4_over_Mean!F11,Penelope_over_Mean!F11,MCNP_over_Mean!F11),3))</f>
        <v>0.997 - 1.002</v>
      </c>
      <c r="G11" s="9"/>
      <c r="I11" s="4" t="s">
        <v>9</v>
      </c>
      <c r="J11" s="18" t="str">
        <f>CONCATENATE(FIXED(MIN(EGSnrc_over_Mean!J11,Geant4_over_Mean!J11,Penelope_over_Mean!J11,MCNP_over_Mean!J11),3)," - ", FIXED(MAX(EGSnrc_over_Mean!J11,Geant4_over_Mean!J11,Penelope_over_Mean!J11,MCNP_over_Mean!J11),3))</f>
        <v>0.999 - 1.001</v>
      </c>
      <c r="K11" s="9"/>
      <c r="L11" s="18" t="str">
        <f>CONCATENATE(FIXED(MIN(EGSnrc_over_Mean!L11,Geant4_over_Mean!L11,Penelope_over_Mean!L11,MCNP_over_Mean!L11),3)," - ", FIXED(MAX(EGSnrc_over_Mean!L11,Geant4_over_Mean!L11,Penelope_over_Mean!L11,MCNP_over_Mean!L11),3))</f>
        <v>0.997 - 1.002</v>
      </c>
      <c r="M11" s="9"/>
      <c r="Q11" s="7" t="s">
        <v>17</v>
      </c>
      <c r="R11" s="7" t="s">
        <v>7</v>
      </c>
      <c r="S11" s="7"/>
      <c r="T11" s="7" t="s">
        <v>7</v>
      </c>
      <c r="U11" s="7"/>
      <c r="W11" s="7" t="s">
        <v>17</v>
      </c>
      <c r="X11" s="7" t="s">
        <v>7</v>
      </c>
      <c r="Y11" s="7"/>
      <c r="Z11" s="7" t="s">
        <v>7</v>
      </c>
      <c r="AA11" s="7"/>
    </row>
    <row r="12" spans="1:27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Q12" s="10">
        <v>5</v>
      </c>
      <c r="R12" s="18" t="str">
        <f>CONCATENATE(FIXED(MIN(EGSnrc_over_Mean!R12,Geant4_over_Mean!R12,Penelope_over_Mean!R12,MCNP_over_Mean!R12),3)," - ", FIXED(MAX(EGSnrc_over_Mean!R12,Geant4_over_Mean!R12,Penelope_over_Mean!R12,MCNP_over_Mean!R12),3))</f>
        <v>0.991 - 1.008</v>
      </c>
      <c r="S12" s="11"/>
      <c r="T12" s="18" t="str">
        <f>CONCATENATE(FIXED(MIN(EGSnrc_over_Mean!T12,Geant4_over_Mean!T12,Penelope_over_Mean!T12,MCNP_over_Mean!T12),3)," - ", FIXED(MAX(EGSnrc_over_Mean!T12,Geant4_over_Mean!T12,Penelope_over_Mean!T12,MCNP_over_Mean!T12),3))</f>
        <v>0.991 - 1.008</v>
      </c>
      <c r="U12" s="11"/>
      <c r="W12" s="10">
        <v>5</v>
      </c>
      <c r="X12" s="18" t="str">
        <f>CONCATENATE(FIXED(MIN(EGSnrc_over_Mean!X12,Geant4_over_Mean!X12,Penelope_over_Mean!X12,MCNP_over_Mean!X12),3)," - ", FIXED(MAX(EGSnrc_over_Mean!X12,Geant4_over_Mean!X12,Penelope_over_Mean!X12,MCNP_over_Mean!X12),3))</f>
        <v>0.993 - 1.007</v>
      </c>
      <c r="Y12" s="11"/>
      <c r="Z12" s="18" t="str">
        <f>CONCATENATE(FIXED(MIN(EGSnrc_over_Mean!Z12,Geant4_over_Mean!Z12,Penelope_over_Mean!Z12,MCNP_over_Mean!Z12),3)," - ", FIXED(MAX(EGSnrc_over_Mean!Z12,Geant4_over_Mean!Z12,Penelope_over_Mean!Z12,MCNP_over_Mean!Z12),3))</f>
        <v>0.993 - 1.007</v>
      </c>
      <c r="AA12" s="11"/>
    </row>
    <row r="13" spans="1:27" s="3" customFormat="1" x14ac:dyDescent="0.25">
      <c r="C13" s="4"/>
      <c r="D13" s="7" t="s">
        <v>3</v>
      </c>
      <c r="E13" s="7"/>
      <c r="F13" s="7" t="s">
        <v>4</v>
      </c>
      <c r="G13" s="7"/>
      <c r="H13" s="4"/>
      <c r="I13" s="4"/>
      <c r="J13" s="7" t="s">
        <v>3</v>
      </c>
      <c r="K13" s="7"/>
      <c r="L13" s="7" t="s">
        <v>4</v>
      </c>
      <c r="M13" s="7"/>
      <c r="Q13" s="2"/>
      <c r="W13" s="2"/>
    </row>
    <row r="14" spans="1:27" s="3" customFormat="1" x14ac:dyDescent="0.25">
      <c r="C14" s="4"/>
      <c r="D14" s="7" t="s">
        <v>10</v>
      </c>
      <c r="E14" s="7"/>
      <c r="F14" s="7" t="s">
        <v>10</v>
      </c>
      <c r="G14" s="7"/>
      <c r="H14" s="4"/>
      <c r="I14" s="4"/>
      <c r="J14" s="7" t="s">
        <v>10</v>
      </c>
      <c r="K14" s="7"/>
      <c r="L14" s="7" t="s">
        <v>10</v>
      </c>
      <c r="M14" s="7"/>
      <c r="Q14" s="2"/>
      <c r="R14" s="7" t="s">
        <v>3</v>
      </c>
      <c r="T14" s="7" t="s">
        <v>4</v>
      </c>
      <c r="W14" s="2"/>
      <c r="X14" s="7" t="s">
        <v>3</v>
      </c>
      <c r="Z14" s="7" t="s">
        <v>4</v>
      </c>
    </row>
    <row r="15" spans="1:27" s="3" customFormat="1" ht="15" customHeight="1" x14ac:dyDescent="0.25">
      <c r="C15" s="2"/>
      <c r="D15" s="7" t="s">
        <v>11</v>
      </c>
      <c r="E15" s="7"/>
      <c r="F15" s="7" t="s">
        <v>11</v>
      </c>
      <c r="G15" s="7"/>
      <c r="I15" s="2"/>
      <c r="J15" s="7" t="s">
        <v>11</v>
      </c>
      <c r="K15" s="7"/>
      <c r="L15" s="7" t="s">
        <v>11</v>
      </c>
      <c r="M15" s="7"/>
      <c r="Q15" s="2"/>
      <c r="R15" s="7" t="s">
        <v>18</v>
      </c>
      <c r="S15" s="7"/>
      <c r="T15" s="7" t="s">
        <v>18</v>
      </c>
      <c r="U15" s="7"/>
      <c r="W15" s="2"/>
      <c r="X15" s="7" t="s">
        <v>18</v>
      </c>
      <c r="Y15" s="7"/>
      <c r="Z15" s="7" t="s">
        <v>18</v>
      </c>
      <c r="AA15" s="7"/>
    </row>
    <row r="16" spans="1:27" s="3" customFormat="1" x14ac:dyDescent="0.25">
      <c r="C16" s="4" t="s">
        <v>9</v>
      </c>
      <c r="D16" s="18" t="str">
        <f>CONCATENATE(FIXED(MIN(EGSnrc_over_Mean!D16,Geant4_over_Mean!D16,Penelope_over_Mean!D16,MCNP_over_Mean!D16),3)," - ", FIXED(MAX(EGSnrc_over_Mean!D16,Geant4_over_Mean!D16,Penelope_over_Mean!D16,MCNP_over_Mean!D16),3))</f>
        <v>0.999 - 1.002</v>
      </c>
      <c r="E16" s="9"/>
      <c r="F16" s="18" t="str">
        <f>CONCATENATE(FIXED(MIN(EGSnrc_over_Mean!F16,Geant4_over_Mean!F16,Penelope_over_Mean!F16,MCNP_over_Mean!F16),3)," - ", FIXED(MAX(EGSnrc_over_Mean!F16,Geant4_over_Mean!F16,Penelope_over_Mean!F16,MCNP_over_Mean!F16),3))</f>
        <v>0.997 - 1.004</v>
      </c>
      <c r="G16" s="9"/>
      <c r="I16" s="4" t="s">
        <v>9</v>
      </c>
      <c r="J16" s="18" t="str">
        <f>CONCATENATE(FIXED(MIN(EGSnrc_over_Mean!J16,Geant4_over_Mean!J16,Penelope_over_Mean!J16,MCNP_over_Mean!J16),3)," - ", FIXED(MAX(EGSnrc_over_Mean!J16,Geant4_over_Mean!J16,Penelope_over_Mean!J16,MCNP_over_Mean!J16),3))</f>
        <v>0.997 - 1.003</v>
      </c>
      <c r="K16" s="9"/>
      <c r="L16" s="18" t="str">
        <f>CONCATENATE(FIXED(MIN(EGSnrc_over_Mean!L16,Geant4_over_Mean!L16,Penelope_over_Mean!L16,MCNP_over_Mean!L16),3)," - ", FIXED(MAX(EGSnrc_over_Mean!L16,Geant4_over_Mean!L16,Penelope_over_Mean!L16,MCNP_over_Mean!L16),3))</f>
        <v>0.998 - 1.003</v>
      </c>
      <c r="M16" s="9"/>
      <c r="Q16" s="7" t="s">
        <v>17</v>
      </c>
      <c r="R16" s="7" t="s">
        <v>7</v>
      </c>
      <c r="S16" s="7"/>
      <c r="T16" s="7" t="s">
        <v>7</v>
      </c>
      <c r="U16" s="7"/>
      <c r="W16" s="7" t="s">
        <v>17</v>
      </c>
      <c r="X16" s="7" t="s">
        <v>7</v>
      </c>
      <c r="Y16" s="7"/>
      <c r="Z16" s="7" t="s">
        <v>7</v>
      </c>
      <c r="AA16" s="7"/>
    </row>
    <row r="17" spans="1:27" s="3" customFormat="1" x14ac:dyDescent="0.25">
      <c r="C17" s="13" t="s">
        <v>12</v>
      </c>
      <c r="D17" s="18" t="str">
        <f>CONCATENATE(FIXED(MIN(EGSnrc_over_Mean!D17,Geant4_over_Mean!D17,Penelope_over_Mean!D17,MCNP_over_Mean!D17),3)," - ", FIXED(MAX(EGSnrc_over_Mean!D17,Geant4_over_Mean!D17,Penelope_over_Mean!D17,MCNP_over_Mean!D17),3))</f>
        <v>0.999 - 1.002</v>
      </c>
      <c r="E17" s="6"/>
      <c r="F17" s="18" t="str">
        <f>CONCATENATE(FIXED(MIN(EGSnrc_over_Mean!F17,Geant4_over_Mean!F17,Penelope_over_Mean!F17,MCNP_over_Mean!F17),3)," - ", FIXED(MAX(EGSnrc_over_Mean!F17,Geant4_over_Mean!F17,Penelope_over_Mean!F17,MCNP_over_Mean!F17),3))</f>
        <v>0.997 - 1.004</v>
      </c>
      <c r="G17" s="6"/>
      <c r="I17" s="13" t="s">
        <v>12</v>
      </c>
      <c r="J17" s="18" t="str">
        <f>CONCATENATE(FIXED(MIN(EGSnrc_over_Mean!J17,Geant4_over_Mean!J17,Penelope_over_Mean!J17,MCNP_over_Mean!J17),3)," - ", FIXED(MAX(EGSnrc_over_Mean!J17,Geant4_over_Mean!J17,Penelope_over_Mean!J17,MCNP_over_Mean!J17),3))</f>
        <v>0.996 - 1.003</v>
      </c>
      <c r="K17" s="6"/>
      <c r="L17" s="18" t="str">
        <f>CONCATENATE(FIXED(MIN(EGSnrc_over_Mean!L17,Geant4_over_Mean!L17,Penelope_over_Mean!L17,MCNP_over_Mean!L17),3)," - ", FIXED(MAX(EGSnrc_over_Mean!L17,Geant4_over_Mean!L17,Penelope_over_Mean!L17,MCNP_over_Mean!L17),3))</f>
        <v>0.998 - 1.003</v>
      </c>
      <c r="M17" s="6"/>
      <c r="Q17" s="10">
        <v>1</v>
      </c>
      <c r="R17" s="18" t="str">
        <f>CONCATENATE(FIXED(MIN(EGSnrc_over_Mean!R17,Geant4_over_Mean!R17,Penelope_over_Mean!R17,MCNP_over_Mean!R17),3)," - ", FIXED(MAX(EGSnrc_over_Mean!R17,Geant4_over_Mean!R17,Penelope_over_Mean!R17,MCNP_over_Mean!R17),3))</f>
        <v>0.977 - 1.022</v>
      </c>
      <c r="S17" s="11"/>
      <c r="T17" s="18" t="str">
        <f>CONCATENATE(FIXED(MIN(EGSnrc_over_Mean!T17,Geant4_over_Mean!T17,Penelope_over_Mean!T17,MCNP_over_Mean!T17),3)," - ", FIXED(MAX(EGSnrc_over_Mean!T17,Geant4_over_Mean!T17,Penelope_over_Mean!T17,MCNP_over_Mean!T17),3))</f>
        <v>0.981 - 1.038</v>
      </c>
      <c r="U17" s="11"/>
      <c r="W17" s="10">
        <v>1</v>
      </c>
      <c r="X17" s="18" t="str">
        <f>CONCATENATE(FIXED(MIN(EGSnrc_over_Mean!X17,Geant4_over_Mean!X17,Penelope_over_Mean!X17,MCNP_over_Mean!X17),3)," - ", FIXED(MAX(EGSnrc_over_Mean!X17,Geant4_over_Mean!X17,Penelope_over_Mean!X17,MCNP_over_Mean!X17),3))</f>
        <v>0.985 - 1.019</v>
      </c>
      <c r="Y17" s="11"/>
      <c r="Z17" s="18" t="str">
        <f>CONCATENATE(FIXED(MIN(EGSnrc_over_Mean!Z17,Geant4_over_Mean!Z17,Penelope_over_Mean!Z17,MCNP_over_Mean!Z17),3)," - ", FIXED(MAX(EGSnrc_over_Mean!Z17,Geant4_over_Mean!Z17,Penelope_over_Mean!Z17,MCNP_over_Mean!Z17),3))</f>
        <v>0.979 - 1.027</v>
      </c>
      <c r="AA17" s="11"/>
    </row>
    <row r="18" spans="1:27" s="3" customFormat="1" x14ac:dyDescent="0.25">
      <c r="C18" s="2"/>
      <c r="D18" s="6"/>
      <c r="E18" s="6"/>
      <c r="F18" s="7"/>
      <c r="G18" s="6"/>
      <c r="I18" s="2"/>
      <c r="K18" s="6"/>
      <c r="M18" s="6"/>
      <c r="Q18" s="10">
        <v>2</v>
      </c>
      <c r="R18" s="18" t="str">
        <f>CONCATENATE(FIXED(MIN(EGSnrc_over_Mean!R18,Geant4_over_Mean!R18,Penelope_over_Mean!R18,MCNP_over_Mean!R18),3)," - ", FIXED(MAX(EGSnrc_over_Mean!R18,Geant4_over_Mean!R18,Penelope_over_Mean!R18,MCNP_over_Mean!R18),3))</f>
        <v>0.983 - 1.014</v>
      </c>
      <c r="S18" s="11"/>
      <c r="T18" s="18" t="str">
        <f>CONCATENATE(FIXED(MIN(EGSnrc_over_Mean!T18,Geant4_over_Mean!T18,Penelope_over_Mean!T18,MCNP_over_Mean!T18),3)," - ", FIXED(MAX(EGSnrc_over_Mean!T18,Geant4_over_Mean!T18,Penelope_over_Mean!T18,MCNP_over_Mean!T18),3))</f>
        <v>0.984 - 1.013</v>
      </c>
      <c r="U18" s="11"/>
      <c r="W18" s="10">
        <v>2</v>
      </c>
      <c r="X18" s="18" t="str">
        <f>CONCATENATE(FIXED(MIN(EGSnrc_over_Mean!X18,Geant4_over_Mean!X18,Penelope_over_Mean!X18,MCNP_over_Mean!X18),3)," - ", FIXED(MAX(EGSnrc_over_Mean!X18,Geant4_over_Mean!X18,Penelope_over_Mean!X18,MCNP_over_Mean!X18),3))</f>
        <v>0.991 - 1.008</v>
      </c>
      <c r="Y18" s="11"/>
      <c r="Z18" s="18" t="str">
        <f>CONCATENATE(FIXED(MIN(EGSnrc_over_Mean!Z18,Geant4_over_Mean!Z18,Penelope_over_Mean!Z18,MCNP_over_Mean!Z18),3)," - ", FIXED(MAX(EGSnrc_over_Mean!Z18,Geant4_over_Mean!Z18,Penelope_over_Mean!Z18,MCNP_over_Mean!Z18),3))</f>
        <v>0.991 - 1.008</v>
      </c>
      <c r="AA18" s="11"/>
    </row>
    <row r="19" spans="1:27" s="3" customFormat="1" x14ac:dyDescent="0.25">
      <c r="C19" s="2"/>
      <c r="D19" s="7" t="s">
        <v>3</v>
      </c>
      <c r="E19" s="7"/>
      <c r="F19" s="7" t="s">
        <v>4</v>
      </c>
      <c r="G19" s="7"/>
      <c r="I19" s="2"/>
      <c r="J19" s="7" t="s">
        <v>3</v>
      </c>
      <c r="K19" s="7"/>
      <c r="L19" s="7" t="s">
        <v>4</v>
      </c>
      <c r="M19" s="7"/>
      <c r="Q19" s="10">
        <v>3</v>
      </c>
      <c r="R19" s="18" t="str">
        <f>CONCATENATE(FIXED(MIN(EGSnrc_over_Mean!R19,Geant4_over_Mean!R19,Penelope_over_Mean!R19,MCNP_over_Mean!R19),3)," - ", FIXED(MAX(EGSnrc_over_Mean!R19,Geant4_over_Mean!R19,Penelope_over_Mean!R19,MCNP_over_Mean!R19),3))</f>
        <v>0.991 - 1.008</v>
      </c>
      <c r="S19" s="11"/>
      <c r="T19" s="18" t="str">
        <f>CONCATENATE(FIXED(MIN(EGSnrc_over_Mean!T19,Geant4_over_Mean!T19,Penelope_over_Mean!T19,MCNP_over_Mean!T19),3)," - ", FIXED(MAX(EGSnrc_over_Mean!T19,Geant4_over_Mean!T19,Penelope_over_Mean!T19,MCNP_over_Mean!T19),3))</f>
        <v>0.985 - 1.014</v>
      </c>
      <c r="U19" s="11"/>
      <c r="W19" s="10">
        <v>3</v>
      </c>
      <c r="X19" s="18" t="str">
        <f>CONCATENATE(FIXED(MIN(EGSnrc_over_Mean!X19,Geant4_over_Mean!X19,Penelope_over_Mean!X19,MCNP_over_Mean!X19),3)," - ", FIXED(MAX(EGSnrc_over_Mean!X19,Geant4_over_Mean!X19,Penelope_over_Mean!X19,MCNP_over_Mean!X19),3))</f>
        <v>0.993 - 1.010</v>
      </c>
      <c r="Y19" s="11"/>
      <c r="Z19" s="18" t="str">
        <f>CONCATENATE(FIXED(MIN(EGSnrc_over_Mean!Z19,Geant4_over_Mean!Z19,Penelope_over_Mean!Z19,MCNP_over_Mean!Z19),3)," - ", FIXED(MAX(EGSnrc_over_Mean!Z19,Geant4_over_Mean!Z19,Penelope_over_Mean!Z19,MCNP_over_Mean!Z19),3))</f>
        <v>0.991 - 1.012</v>
      </c>
      <c r="AA19" s="11"/>
    </row>
    <row r="20" spans="1:27" s="3" customFormat="1" x14ac:dyDescent="0.25">
      <c r="C20" s="14"/>
      <c r="D20" s="7" t="s">
        <v>13</v>
      </c>
      <c r="E20" s="7"/>
      <c r="F20" s="7" t="s">
        <v>13</v>
      </c>
      <c r="G20" s="7"/>
      <c r="I20" s="2"/>
      <c r="J20" s="7" t="s">
        <v>13</v>
      </c>
      <c r="K20" s="7"/>
      <c r="L20" s="7" t="s">
        <v>13</v>
      </c>
      <c r="M20" s="7"/>
      <c r="Q20" s="10">
        <v>4</v>
      </c>
      <c r="R20" s="18" t="str">
        <f>CONCATENATE(FIXED(MIN(EGSnrc_over_Mean!R20,Geant4_over_Mean!R20,Penelope_over_Mean!R20,MCNP_over_Mean!R20),3)," - ", FIXED(MAX(EGSnrc_over_Mean!R20,Geant4_over_Mean!R20,Penelope_over_Mean!R20,MCNP_over_Mean!R20),3))</f>
        <v>0.983 - 1.016</v>
      </c>
      <c r="S20" s="11"/>
      <c r="T20" s="18" t="str">
        <f>CONCATENATE(FIXED(MIN(EGSnrc_over_Mean!T20,Geant4_over_Mean!T20,Penelope_over_Mean!T20,MCNP_over_Mean!T20),3)," - ", FIXED(MAX(EGSnrc_over_Mean!T20,Geant4_over_Mean!T20,Penelope_over_Mean!T20,MCNP_over_Mean!T20),3))</f>
        <v>0.985 - 1.016</v>
      </c>
      <c r="U20" s="11"/>
      <c r="W20" s="10">
        <v>4</v>
      </c>
      <c r="X20" s="18" t="str">
        <f>CONCATENATE(FIXED(MIN(EGSnrc_over_Mean!X20,Geant4_over_Mean!X20,Penelope_over_Mean!X20,MCNP_over_Mean!X20),3)," - ", FIXED(MAX(EGSnrc_over_Mean!X20,Geant4_over_Mean!X20,Penelope_over_Mean!X20,MCNP_over_Mean!X20),3))</f>
        <v>0.990 - 1.010</v>
      </c>
      <c r="Y20" s="11"/>
      <c r="Z20" s="18" t="str">
        <f>CONCATENATE(FIXED(MIN(EGSnrc_over_Mean!Z20,Geant4_over_Mean!Z20,Penelope_over_Mean!Z20,MCNP_over_Mean!Z20),3)," - ", FIXED(MAX(EGSnrc_over_Mean!Z20,Geant4_over_Mean!Z20,Penelope_over_Mean!Z20,MCNP_over_Mean!Z20),3))</f>
        <v>0.989 - 1.012</v>
      </c>
      <c r="AA20" s="11"/>
    </row>
    <row r="21" spans="1:27" s="3" customFormat="1" x14ac:dyDescent="0.25">
      <c r="C21" s="7" t="s">
        <v>14</v>
      </c>
      <c r="D21" s="7" t="s">
        <v>7</v>
      </c>
      <c r="E21" s="7"/>
      <c r="F21" s="7" t="s">
        <v>7</v>
      </c>
      <c r="G21" s="7"/>
      <c r="I21" s="7" t="s">
        <v>14</v>
      </c>
      <c r="J21" s="7" t="s">
        <v>7</v>
      </c>
      <c r="K21" s="7"/>
      <c r="L21" s="7" t="s">
        <v>7</v>
      </c>
      <c r="M21" s="7"/>
      <c r="Q21" s="10">
        <v>5</v>
      </c>
      <c r="R21" s="18" t="str">
        <f>CONCATENATE(FIXED(MIN(EGSnrc_over_Mean!R21,Geant4_over_Mean!R21,Penelope_over_Mean!R21,MCNP_over_Mean!R21),3)," - ", FIXED(MAX(EGSnrc_over_Mean!R21,Geant4_over_Mean!R21,Penelope_over_Mean!R21,MCNP_over_Mean!R21),3))</f>
        <v>0.984 - 1.019</v>
      </c>
      <c r="S21" s="11"/>
      <c r="T21" s="18" t="str">
        <f>CONCATENATE(FIXED(MIN(EGSnrc_over_Mean!T21,Geant4_over_Mean!T21,Penelope_over_Mean!T21,MCNP_over_Mean!T21),3)," - ", FIXED(MAX(EGSnrc_over_Mean!T21,Geant4_over_Mean!T21,Penelope_over_Mean!T21,MCNP_over_Mean!T21),3))</f>
        <v>0.983 - 1.020</v>
      </c>
      <c r="U21" s="11"/>
      <c r="W21" s="10">
        <v>5</v>
      </c>
      <c r="X21" s="18" t="str">
        <f>CONCATENATE(FIXED(MIN(EGSnrc_over_Mean!X21,Geant4_over_Mean!X21,Penelope_over_Mean!X21,MCNP_over_Mean!X21),3)," - ", FIXED(MAX(EGSnrc_over_Mean!X21,Geant4_over_Mean!X21,Penelope_over_Mean!X21,MCNP_over_Mean!X21),3))</f>
        <v>0.986 - 1.016</v>
      </c>
      <c r="Y21" s="11"/>
      <c r="Z21" s="18" t="str">
        <f>CONCATENATE(FIXED(MIN(EGSnrc_over_Mean!Z21,Geant4_over_Mean!Z21,Penelope_over_Mean!Z21,MCNP_over_Mean!Z21),3)," - ", FIXED(MAX(EGSnrc_over_Mean!Z21,Geant4_over_Mean!Z21,Penelope_over_Mean!Z21,MCNP_over_Mean!Z21),3))</f>
        <v>0.986 - 1.016</v>
      </c>
      <c r="AA21" s="11"/>
    </row>
    <row r="22" spans="1:27" s="3" customFormat="1" x14ac:dyDescent="0.25">
      <c r="A22" s="4"/>
      <c r="B22" s="15"/>
      <c r="C22" s="10">
        <v>1</v>
      </c>
      <c r="D22" s="18" t="str">
        <f>CONCATENATE(FIXED(MIN(EGSnrc_over_Mean!D22,Geant4_over_Mean!D22,Penelope_over_Mean!D22,MCNP_over_Mean!D22),3)," - ", FIXED(MAX(EGSnrc_over_Mean!D22,Geant4_over_Mean!D22,Penelope_over_Mean!D22,MCNP_over_Mean!D22),3))</f>
        <v>0.987 - 1.006</v>
      </c>
      <c r="E22" s="16"/>
      <c r="F22" s="18" t="str">
        <f>CONCATENATE(FIXED(MIN(EGSnrc_over_Mean!F22,Geant4_over_Mean!F22,Penelope_over_Mean!F22,MCNP_over_Mean!F22),3)," - ", FIXED(MAX(EGSnrc_over_Mean!F22,Geant4_over_Mean!F22,Penelope_over_Mean!F22,MCNP_over_Mean!F22),3))</f>
        <v>0.983 - 1.009</v>
      </c>
      <c r="G22" s="16"/>
      <c r="I22" s="10">
        <v>1</v>
      </c>
      <c r="J22" s="18" t="str">
        <f>CONCATENATE(FIXED(MIN(EGSnrc_over_Mean!J22,Geant4_over_Mean!J22,Penelope_over_Mean!J22,MCNP_over_Mean!J22),3)," - ", FIXED(MAX(EGSnrc_over_Mean!J22,Geant4_over_Mean!J22,Penelope_over_Mean!J22,MCNP_over_Mean!J22),3))</f>
        <v>0.998 - 1.002</v>
      </c>
      <c r="K22" s="16"/>
      <c r="L22" s="18" t="str">
        <f>CONCATENATE(FIXED(MIN(EGSnrc_over_Mean!L22,Geant4_over_Mean!L22,Penelope_over_Mean!L22,MCNP_over_Mean!L22),3)," - ", FIXED(MAX(EGSnrc_over_Mean!L22,Geant4_over_Mean!L22,Penelope_over_Mean!L22,MCNP_over_Mean!L22),3))</f>
        <v>0.997 - 1.003</v>
      </c>
      <c r="M22" s="16"/>
      <c r="Q22" s="10">
        <v>6</v>
      </c>
      <c r="R22" s="18" t="str">
        <f>CONCATENATE(FIXED(MIN(EGSnrc_over_Mean!R22,Geant4_over_Mean!R22,Penelope_over_Mean!R22,MCNP_over_Mean!R22),3)," - ", FIXED(MAX(EGSnrc_over_Mean!R22,Geant4_over_Mean!R22,Penelope_over_Mean!R22,MCNP_over_Mean!R22),3))</f>
        <v>0.983 - 1.014</v>
      </c>
      <c r="S22" s="11"/>
      <c r="T22" s="18" t="str">
        <f>CONCATENATE(FIXED(MIN(EGSnrc_over_Mean!T22,Geant4_over_Mean!T22,Penelope_over_Mean!T22,MCNP_over_Mean!T22),3)," - ", FIXED(MAX(EGSnrc_over_Mean!T22,Geant4_over_Mean!T22,Penelope_over_Mean!T22,MCNP_over_Mean!T22),3))</f>
        <v>0.985 - 1.013</v>
      </c>
      <c r="U22" s="11"/>
      <c r="W22" s="10">
        <v>6</v>
      </c>
      <c r="X22" s="18" t="str">
        <f>CONCATENATE(FIXED(MIN(EGSnrc_over_Mean!X22,Geant4_over_Mean!X22,Penelope_over_Mean!X22,MCNP_over_Mean!X22),3)," - ", FIXED(MAX(EGSnrc_over_Mean!X22,Geant4_over_Mean!X22,Penelope_over_Mean!X22,MCNP_over_Mean!X22),3))</f>
        <v>0.992 - 1.007</v>
      </c>
      <c r="Y22" s="11"/>
      <c r="Z22" s="18" t="str">
        <f>CONCATENATE(FIXED(MIN(EGSnrc_over_Mean!Z22,Geant4_over_Mean!Z22,Penelope_over_Mean!Z22,MCNP_over_Mean!Z22),3)," - ", FIXED(MAX(EGSnrc_over_Mean!Z22,Geant4_over_Mean!Z22,Penelope_over_Mean!Z22,MCNP_over_Mean!Z22),3))</f>
        <v>0.990 - 1.007</v>
      </c>
      <c r="AA22" s="11"/>
    </row>
    <row r="23" spans="1:27" s="3" customFormat="1" x14ac:dyDescent="0.25">
      <c r="A23" s="4"/>
      <c r="B23" s="15"/>
      <c r="C23" s="10">
        <v>2</v>
      </c>
      <c r="D23" s="18" t="str">
        <f>CONCATENATE(FIXED(MIN(EGSnrc_over_Mean!D23,Geant4_over_Mean!D23,Penelope_over_Mean!D23,MCNP_over_Mean!D23),3)," - ", FIXED(MAX(EGSnrc_over_Mean!D23,Geant4_over_Mean!D23,Penelope_over_Mean!D23,MCNP_over_Mean!D23),3))</f>
        <v>0.992 - 1.014</v>
      </c>
      <c r="E23" s="16"/>
      <c r="F23" s="18" t="str">
        <f>CONCATENATE(FIXED(MIN(EGSnrc_over_Mean!F23,Geant4_over_Mean!F23,Penelope_over_Mean!F23,MCNP_over_Mean!F23),3)," - ", FIXED(MAX(EGSnrc_over_Mean!F23,Geant4_over_Mean!F23,Penelope_over_Mean!F23,MCNP_over_Mean!F23),3))</f>
        <v>0.984 - 1.009</v>
      </c>
      <c r="G23" s="16"/>
      <c r="I23" s="10">
        <v>2</v>
      </c>
      <c r="J23" s="18" t="str">
        <f>CONCATENATE(FIXED(MIN(EGSnrc_over_Mean!J23,Geant4_over_Mean!J23,Penelope_over_Mean!J23,MCNP_over_Mean!J23),3)," - ", FIXED(MAX(EGSnrc_over_Mean!J23,Geant4_over_Mean!J23,Penelope_over_Mean!J23,MCNP_over_Mean!J23),3))</f>
        <v>0.999 - 1.002</v>
      </c>
      <c r="K23" s="16"/>
      <c r="L23" s="18" t="str">
        <f>CONCATENATE(FIXED(MIN(EGSnrc_over_Mean!L23,Geant4_over_Mean!L23,Penelope_over_Mean!L23,MCNP_over_Mean!L23),3)," - ", FIXED(MAX(EGSnrc_over_Mean!L23,Geant4_over_Mean!L23,Penelope_over_Mean!L23,MCNP_over_Mean!L23),3))</f>
        <v>0.998 - 1.003</v>
      </c>
      <c r="M23" s="16"/>
      <c r="Q23" s="10">
        <v>7</v>
      </c>
      <c r="R23" s="18" t="str">
        <f>CONCATENATE(FIXED(MIN(EGSnrc_over_Mean!R23,Geant4_over_Mean!R23,Penelope_over_Mean!R23,MCNP_over_Mean!R23),3)," - ", FIXED(MAX(EGSnrc_over_Mean!R23,Geant4_over_Mean!R23,Penelope_over_Mean!R23,MCNP_over_Mean!R23),3))</f>
        <v>0.986 - 1.019</v>
      </c>
      <c r="S23" s="11"/>
      <c r="T23" s="18" t="str">
        <f>CONCATENATE(FIXED(MIN(EGSnrc_over_Mean!T23,Geant4_over_Mean!T23,Penelope_over_Mean!T23,MCNP_over_Mean!T23),3)," - ", FIXED(MAX(EGSnrc_over_Mean!T23,Geant4_over_Mean!T23,Penelope_over_Mean!T23,MCNP_over_Mean!T23),3))</f>
        <v>0.989 - 1.024</v>
      </c>
      <c r="U23" s="11"/>
      <c r="W23" s="10">
        <v>7</v>
      </c>
      <c r="X23" s="18" t="str">
        <f>CONCATENATE(FIXED(MIN(EGSnrc_over_Mean!X23,Geant4_over_Mean!X23,Penelope_over_Mean!X23,MCNP_over_Mean!X23),3)," - ", FIXED(MAX(EGSnrc_over_Mean!X23,Geant4_over_Mean!X23,Penelope_over_Mean!X23,MCNP_over_Mean!X23),3))</f>
        <v>0.985 - 1.016</v>
      </c>
      <c r="Y23" s="11"/>
      <c r="Z23" s="18" t="str">
        <f>CONCATENATE(FIXED(MIN(EGSnrc_over_Mean!Z23,Geant4_over_Mean!Z23,Penelope_over_Mean!Z23,MCNP_over_Mean!Z23),3)," - ", FIXED(MAX(EGSnrc_over_Mean!Z23,Geant4_over_Mean!Z23,Penelope_over_Mean!Z23,MCNP_over_Mean!Z23),3))</f>
        <v>0.986 - 1.015</v>
      </c>
      <c r="AA23" s="11"/>
    </row>
    <row r="24" spans="1:27" s="3" customFormat="1" x14ac:dyDescent="0.25">
      <c r="A24" s="4"/>
      <c r="B24" s="15"/>
      <c r="C24" s="10">
        <v>3</v>
      </c>
      <c r="D24" s="18" t="str">
        <f>CONCATENATE(FIXED(MIN(EGSnrc_over_Mean!D24,Geant4_over_Mean!D24,Penelope_over_Mean!D24,MCNP_over_Mean!D24),3)," - ", FIXED(MAX(EGSnrc_over_Mean!D24,Geant4_over_Mean!D24,Penelope_over_Mean!D24,MCNP_over_Mean!D24),3))</f>
        <v>0.968 - 1.012</v>
      </c>
      <c r="E24" s="16"/>
      <c r="F24" s="18" t="str">
        <f>CONCATENATE(FIXED(MIN(EGSnrc_over_Mean!F24,Geant4_over_Mean!F24,Penelope_over_Mean!F24,MCNP_over_Mean!F24),3)," - ", FIXED(MAX(EGSnrc_over_Mean!F24,Geant4_over_Mean!F24,Penelope_over_Mean!F24,MCNP_over_Mean!F24),3))</f>
        <v>0.983 - 1.008</v>
      </c>
      <c r="G24" s="16"/>
      <c r="I24" s="10">
        <v>3</v>
      </c>
      <c r="J24" s="18" t="str">
        <f>CONCATENATE(FIXED(MIN(EGSnrc_over_Mean!J24,Geant4_over_Mean!J24,Penelope_over_Mean!J24,MCNP_over_Mean!J24),3)," - ", FIXED(MAX(EGSnrc_over_Mean!J24,Geant4_over_Mean!J24,Penelope_over_Mean!J24,MCNP_over_Mean!J24),3))</f>
        <v>0.998 - 1.001</v>
      </c>
      <c r="K24" s="16"/>
      <c r="L24" s="18" t="str">
        <f>CONCATENATE(FIXED(MIN(EGSnrc_over_Mean!L24,Geant4_over_Mean!L24,Penelope_over_Mean!L24,MCNP_over_Mean!L24),3)," - ", FIXED(MAX(EGSnrc_over_Mean!L24,Geant4_over_Mean!L24,Penelope_over_Mean!L24,MCNP_over_Mean!L24),3))</f>
        <v>0.998 - 1.002</v>
      </c>
      <c r="M24" s="16"/>
      <c r="Q24" s="10"/>
      <c r="W24" s="10"/>
    </row>
    <row r="25" spans="1:27" s="3" customFormat="1" x14ac:dyDescent="0.25">
      <c r="A25" s="17"/>
      <c r="C25" s="10">
        <v>4</v>
      </c>
      <c r="D25" s="18" t="str">
        <f>CONCATENATE(FIXED(MIN(EGSnrc_over_Mean!D25,Geant4_over_Mean!D25,Penelope_over_Mean!D25,MCNP_over_Mean!D25),3)," - ", FIXED(MAX(EGSnrc_over_Mean!D25,Geant4_over_Mean!D25,Penelope_over_Mean!D25,MCNP_over_Mean!D25),3))</f>
        <v>0.954 - 1.017</v>
      </c>
      <c r="E25" s="16"/>
      <c r="F25" s="18" t="str">
        <f>CONCATENATE(FIXED(MIN(EGSnrc_over_Mean!F25,Geant4_over_Mean!F25,Penelope_over_Mean!F25,MCNP_over_Mean!F25),3)," - ", FIXED(MAX(EGSnrc_over_Mean!F25,Geant4_over_Mean!F25,Penelope_over_Mean!F25,MCNP_over_Mean!F25),3))</f>
        <v>0.983 - 1.008</v>
      </c>
      <c r="G25" s="16"/>
      <c r="I25" s="10">
        <v>4</v>
      </c>
      <c r="J25" s="18" t="str">
        <f>CONCATENATE(FIXED(MIN(EGSnrc_over_Mean!J25,Geant4_over_Mean!J25,Penelope_over_Mean!J25,MCNP_over_Mean!J25),3)," - ", FIXED(MAX(EGSnrc_over_Mean!J25,Geant4_over_Mean!J25,Penelope_over_Mean!J25,MCNP_over_Mean!J25),3))</f>
        <v>0.999 - 1.001</v>
      </c>
      <c r="K25" s="16"/>
      <c r="L25" s="18" t="str">
        <f>CONCATENATE(FIXED(MIN(EGSnrc_over_Mean!L25,Geant4_over_Mean!L25,Penelope_over_Mean!L25,MCNP_over_Mean!L25),3)," - ", FIXED(MAX(EGSnrc_over_Mean!L25,Geant4_over_Mean!L25,Penelope_over_Mean!L25,MCNP_over_Mean!L25),3))</f>
        <v>0.997 - 1.003</v>
      </c>
      <c r="M25" s="16"/>
      <c r="Q25" s="2"/>
      <c r="R25" s="7" t="s">
        <v>3</v>
      </c>
      <c r="T25" s="7" t="s">
        <v>4</v>
      </c>
      <c r="W25" s="2"/>
      <c r="X25" s="7" t="s">
        <v>3</v>
      </c>
      <c r="Z25" s="7" t="s">
        <v>4</v>
      </c>
    </row>
    <row r="26" spans="1:27" s="3" customFormat="1" x14ac:dyDescent="0.25">
      <c r="A26" s="17"/>
      <c r="B26" s="15"/>
      <c r="C26" s="10">
        <v>5</v>
      </c>
      <c r="D26" s="18" t="str">
        <f>CONCATENATE(FIXED(MIN(EGSnrc_over_Mean!D26,Geant4_over_Mean!D26,Penelope_over_Mean!D26,MCNP_over_Mean!D26),3)," - ", FIXED(MAX(EGSnrc_over_Mean!D26,Geant4_over_Mean!D26,Penelope_over_Mean!D26,MCNP_over_Mean!D26),3))</f>
        <v>0.998 - 1.002</v>
      </c>
      <c r="E26" s="16"/>
      <c r="F26" s="18" t="str">
        <f>CONCATENATE(FIXED(MIN(EGSnrc_over_Mean!F26,Geant4_over_Mean!F26,Penelope_over_Mean!F26,MCNP_over_Mean!F26),3)," - ", FIXED(MAX(EGSnrc_over_Mean!F26,Geant4_over_Mean!F26,Penelope_over_Mean!F26,MCNP_over_Mean!F26),3))</f>
        <v>0.982 - 1.012</v>
      </c>
      <c r="G26" s="16"/>
      <c r="I26" s="10">
        <v>5</v>
      </c>
      <c r="J26" s="18" t="str">
        <f>CONCATENATE(FIXED(MIN(EGSnrc_over_Mean!J26,Geant4_over_Mean!J26,Penelope_over_Mean!J26,MCNP_over_Mean!J26),3)," - ", FIXED(MAX(EGSnrc_over_Mean!J26,Geant4_over_Mean!J26,Penelope_over_Mean!J26,MCNP_over_Mean!J26),3))</f>
        <v>0.997 - 1.002</v>
      </c>
      <c r="K26" s="16"/>
      <c r="L26" s="18" t="str">
        <f>CONCATENATE(FIXED(MIN(EGSnrc_over_Mean!L26,Geant4_over_Mean!L26,Penelope_over_Mean!L26,MCNP_over_Mean!L26),3)," - ", FIXED(MAX(EGSnrc_over_Mean!L26,Geant4_over_Mean!L26,Penelope_over_Mean!L26,MCNP_over_Mean!L26),3))</f>
        <v>0.997 - 1.003</v>
      </c>
      <c r="M26" s="16"/>
      <c r="Q26" s="2"/>
      <c r="R26" s="7" t="s">
        <v>19</v>
      </c>
      <c r="S26" s="7"/>
      <c r="T26" s="7" t="s">
        <v>19</v>
      </c>
      <c r="U26" s="7"/>
      <c r="W26" s="2"/>
      <c r="X26" s="7" t="s">
        <v>19</v>
      </c>
      <c r="Y26" s="7"/>
      <c r="Z26" s="7" t="s">
        <v>19</v>
      </c>
      <c r="AA26" s="7"/>
    </row>
    <row r="27" spans="1:27" s="3" customFormat="1" x14ac:dyDescent="0.25">
      <c r="C27" s="10">
        <v>6</v>
      </c>
      <c r="D27" s="18" t="str">
        <f>CONCATENATE(FIXED(MIN(EGSnrc_over_Mean!D27,Geant4_over_Mean!D27,Penelope_over_Mean!D27,MCNP_over_Mean!D27),3)," - ", FIXED(MAX(EGSnrc_over_Mean!D27,Geant4_over_Mean!D27,Penelope_over_Mean!D27,MCNP_over_Mean!D27),3))</f>
        <v>0.917 - 1.031</v>
      </c>
      <c r="E27" s="16"/>
      <c r="F27" s="18" t="str">
        <f>CONCATENATE(FIXED(MIN(EGSnrc_over_Mean!F27,Geant4_over_Mean!F27,Penelope_over_Mean!F27,MCNP_over_Mean!F27),3)," - ", FIXED(MAX(EGSnrc_over_Mean!F27,Geant4_over_Mean!F27,Penelope_over_Mean!F27,MCNP_over_Mean!F27),3))</f>
        <v>0.985 - 1.009</v>
      </c>
      <c r="G27" s="16"/>
      <c r="I27" s="10">
        <v>6</v>
      </c>
      <c r="J27" s="18" t="str">
        <f>CONCATENATE(FIXED(MIN(EGSnrc_over_Mean!J27,Geant4_over_Mean!J27,Penelope_over_Mean!J27,MCNP_over_Mean!J27),3)," - ", FIXED(MAX(EGSnrc_over_Mean!J27,Geant4_over_Mean!J27,Penelope_over_Mean!J27,MCNP_over_Mean!J27),3))</f>
        <v>0.997 - 1.002</v>
      </c>
      <c r="K27" s="16"/>
      <c r="L27" s="18" t="str">
        <f>CONCATENATE(FIXED(MIN(EGSnrc_over_Mean!L27,Geant4_over_Mean!L27,Penelope_over_Mean!L27,MCNP_over_Mean!L27),3)," - ", FIXED(MAX(EGSnrc_over_Mean!L27,Geant4_over_Mean!L27,Penelope_over_Mean!L27,MCNP_over_Mean!L27),3))</f>
        <v>0.996 - 1.005</v>
      </c>
      <c r="M27" s="16"/>
      <c r="Q27" s="7" t="s">
        <v>17</v>
      </c>
      <c r="R27" s="7" t="s">
        <v>7</v>
      </c>
      <c r="S27" s="7"/>
      <c r="T27" s="7" t="s">
        <v>7</v>
      </c>
      <c r="U27" s="7"/>
      <c r="W27" s="7" t="s">
        <v>17</v>
      </c>
      <c r="X27" s="7" t="s">
        <v>7</v>
      </c>
      <c r="Y27" s="7"/>
      <c r="Z27" s="7" t="s">
        <v>7</v>
      </c>
      <c r="AA27" s="7"/>
    </row>
    <row r="28" spans="1:27" s="3" customFormat="1" x14ac:dyDescent="0.25">
      <c r="B28" s="4"/>
      <c r="C28" s="10">
        <v>7</v>
      </c>
      <c r="D28" s="18" t="str">
        <f>CONCATENATE(FIXED(MIN(EGSnrc_over_Mean!D28,Geant4_over_Mean!D28,Penelope_over_Mean!D28,MCNP_over_Mean!D28),3)," - ", FIXED(MAX(EGSnrc_over_Mean!D28,Geant4_over_Mean!D28,Penelope_over_Mean!D28,MCNP_over_Mean!D28),3))</f>
        <v>0.986 - 1.005</v>
      </c>
      <c r="E28" s="16"/>
      <c r="F28" s="18" t="str">
        <f>CONCATENATE(FIXED(MIN(EGSnrc_over_Mean!F28,Geant4_over_Mean!F28,Penelope_over_Mean!F28,MCNP_over_Mean!F28),3)," - ", FIXED(MAX(EGSnrc_over_Mean!F28,Geant4_over_Mean!F28,Penelope_over_Mean!F28,MCNP_over_Mean!F28),3))</f>
        <v>0.980 - 1.009</v>
      </c>
      <c r="G28" s="16"/>
      <c r="I28" s="10">
        <v>7</v>
      </c>
      <c r="J28" s="18" t="str">
        <f>CONCATENATE(FIXED(MIN(EGSnrc_over_Mean!J28,Geant4_over_Mean!J28,Penelope_over_Mean!J28,MCNP_over_Mean!J28),3)," - ", FIXED(MAX(EGSnrc_over_Mean!J28,Geant4_over_Mean!J28,Penelope_over_Mean!J28,MCNP_over_Mean!J28),3))</f>
        <v>0.999 - 1.001</v>
      </c>
      <c r="K28" s="16"/>
      <c r="L28" s="18" t="str">
        <f>CONCATENATE(FIXED(MIN(EGSnrc_over_Mean!L28,Geant4_over_Mean!L28,Penelope_over_Mean!L28,MCNP_over_Mean!L28),3)," - ", FIXED(MAX(EGSnrc_over_Mean!L28,Geant4_over_Mean!L28,Penelope_over_Mean!L28,MCNP_over_Mean!L28),3))</f>
        <v>0.997 - 1.003</v>
      </c>
      <c r="M28" s="16"/>
      <c r="Q28" s="10">
        <v>1</v>
      </c>
      <c r="R28" s="18" t="str">
        <f>CONCATENATE(FIXED(MIN(EGSnrc_over_Mean!R28,Geant4_over_Mean!R28,Penelope_over_Mean!R28,MCNP_over_Mean!R28),3)," - ", FIXED(MAX(EGSnrc_over_Mean!R28,Geant4_over_Mean!R28,Penelope_over_Mean!R28,MCNP_over_Mean!R28),3))</f>
        <v>0.987 - 1.014</v>
      </c>
      <c r="S28" s="11"/>
      <c r="T28" s="18" t="str">
        <f>CONCATENATE(FIXED(MIN(EGSnrc_over_Mean!T28,Geant4_over_Mean!T28,Penelope_over_Mean!T28,MCNP_over_Mean!T28),3)," - ", FIXED(MAX(EGSnrc_over_Mean!T28,Geant4_over_Mean!T28,Penelope_over_Mean!T28,MCNP_over_Mean!T28),3))</f>
        <v>0.992 - 1.013</v>
      </c>
      <c r="U28" s="11"/>
      <c r="W28" s="10">
        <v>1</v>
      </c>
      <c r="X28" s="18" t="str">
        <f>CONCATENATE(FIXED(MIN(EGSnrc_over_Mean!X28,Geant4_over_Mean!X28,Penelope_over_Mean!X28,MCNP_over_Mean!X28),3)," - ", FIXED(MAX(EGSnrc_over_Mean!X28,Geant4_over_Mean!X28,Penelope_over_Mean!X28,MCNP_over_Mean!X28),3))</f>
        <v>0.996 - 1.003</v>
      </c>
      <c r="Y28" s="11"/>
      <c r="Z28" s="18" t="str">
        <f>CONCATENATE(FIXED(MIN(EGSnrc_over_Mean!Z28,Geant4_over_Mean!Z28,Penelope_over_Mean!Z28,MCNP_over_Mean!Z28),3)," - ", FIXED(MAX(EGSnrc_over_Mean!Z28,Geant4_over_Mean!Z28,Penelope_over_Mean!Z28,MCNP_over_Mean!Z28),3))</f>
        <v>0.992 - 1.006</v>
      </c>
      <c r="AA28" s="11"/>
    </row>
    <row r="29" spans="1:27" s="3" customFormat="1" x14ac:dyDescent="0.25">
      <c r="C29" s="2"/>
      <c r="I29" s="2"/>
      <c r="Q29" s="10">
        <v>2</v>
      </c>
      <c r="R29" s="18" t="str">
        <f>CONCATENATE(FIXED(MIN(EGSnrc_over_Mean!R29,Geant4_over_Mean!R29,Penelope_over_Mean!R29,MCNP_over_Mean!R29),3)," - ", FIXED(MAX(EGSnrc_over_Mean!R29,Geant4_over_Mean!R29,Penelope_over_Mean!R29,MCNP_over_Mean!R29),3))</f>
        <v>0.989 - 1.020</v>
      </c>
      <c r="S29" s="11"/>
      <c r="T29" s="18" t="str">
        <f>CONCATENATE(FIXED(MIN(EGSnrc_over_Mean!T29,Geant4_over_Mean!T29,Penelope_over_Mean!T29,MCNP_over_Mean!T29),3)," - ", FIXED(MAX(EGSnrc_over_Mean!T29,Geant4_over_Mean!T29,Penelope_over_Mean!T29,MCNP_over_Mean!T29),3))</f>
        <v>0.982 - 1.032</v>
      </c>
      <c r="U29" s="11"/>
      <c r="W29" s="10">
        <v>2</v>
      </c>
      <c r="X29" s="18" t="str">
        <f>CONCATENATE(FIXED(MIN(EGSnrc_over_Mean!X29,Geant4_over_Mean!X29,Penelope_over_Mean!X29,MCNP_over_Mean!X29),3)," - ", FIXED(MAX(EGSnrc_over_Mean!X29,Geant4_over_Mean!X29,Penelope_over_Mean!X29,MCNP_over_Mean!X29),3))</f>
        <v>0.992 - 1.015</v>
      </c>
      <c r="Y29" s="11"/>
      <c r="Z29" s="18" t="str">
        <f>CONCATENATE(FIXED(MIN(EGSnrc_over_Mean!Z29,Geant4_over_Mean!Z29,Penelope_over_Mean!Z29,MCNP_over_Mean!Z29),3)," - ", FIXED(MAX(EGSnrc_over_Mean!Z29,Geant4_over_Mean!Z29,Penelope_over_Mean!Z29,MCNP_over_Mean!Z29),3))</f>
        <v>0.990 - 1.018</v>
      </c>
      <c r="AA29" s="11"/>
    </row>
    <row r="30" spans="1:27" s="3" customFormat="1" x14ac:dyDescent="0.25">
      <c r="C30" s="4" t="s">
        <v>15</v>
      </c>
      <c r="I30" s="4" t="s">
        <v>15</v>
      </c>
      <c r="Q30" s="10">
        <v>3</v>
      </c>
      <c r="R30" s="18" t="str">
        <f>CONCATENATE(FIXED(MIN(EGSnrc_over_Mean!R30,Geant4_over_Mean!R30,Penelope_over_Mean!R30,MCNP_over_Mean!R30),3)," - ", FIXED(MAX(EGSnrc_over_Mean!R30,Geant4_over_Mean!R30,Penelope_over_Mean!R30,MCNP_over_Mean!R30),3))</f>
        <v>0.991 - 1.018</v>
      </c>
      <c r="S30" s="11"/>
      <c r="T30" s="18" t="str">
        <f>CONCATENATE(FIXED(MIN(EGSnrc_over_Mean!T30,Geant4_over_Mean!T30,Penelope_over_Mean!T30,MCNP_over_Mean!T30),3)," - ", FIXED(MAX(EGSnrc_over_Mean!T30,Geant4_over_Mean!T30,Penelope_over_Mean!T30,MCNP_over_Mean!T30),3))</f>
        <v>0.987 - 1.019</v>
      </c>
      <c r="U30" s="11"/>
      <c r="W30" s="10">
        <v>3</v>
      </c>
      <c r="X30" s="18" t="str">
        <f>CONCATENATE(FIXED(MIN(EGSnrc_over_Mean!X30,Geant4_over_Mean!X30,Penelope_over_Mean!X30,MCNP_over_Mean!X30),3)," - ", FIXED(MAX(EGSnrc_over_Mean!X30,Geant4_over_Mean!X30,Penelope_over_Mean!X30,MCNP_over_Mean!X30),3))</f>
        <v>0.994 - 1.008</v>
      </c>
      <c r="Y30" s="11"/>
      <c r="Z30" s="18" t="str">
        <f>CONCATENATE(FIXED(MIN(EGSnrc_over_Mean!Z30,Geant4_over_Mean!Z30,Penelope_over_Mean!Z30,MCNP_over_Mean!Z30),3)," - ", FIXED(MAX(EGSnrc_over_Mean!Z30,Geant4_over_Mean!Z30,Penelope_over_Mean!Z30,MCNP_over_Mean!Z30),3))</f>
        <v>0.992 - 1.014</v>
      </c>
      <c r="AA30" s="11"/>
    </row>
    <row r="31" spans="1:27" s="3" customFormat="1" x14ac:dyDescent="0.25">
      <c r="C31" s="2"/>
      <c r="D31" s="7" t="s">
        <v>3</v>
      </c>
      <c r="E31" s="7"/>
      <c r="F31" s="7" t="s">
        <v>4</v>
      </c>
      <c r="G31" s="7"/>
      <c r="I31" s="2"/>
      <c r="J31" s="7" t="s">
        <v>3</v>
      </c>
      <c r="K31" s="7"/>
      <c r="L31" s="7" t="s">
        <v>4</v>
      </c>
      <c r="M31" s="7"/>
      <c r="Q31" s="10">
        <v>4</v>
      </c>
      <c r="R31" s="18" t="str">
        <f>CONCATENATE(FIXED(MIN(EGSnrc_over_Mean!R31,Geant4_over_Mean!R31,Penelope_over_Mean!R31,MCNP_over_Mean!R31),3)," - ", FIXED(MAX(EGSnrc_over_Mean!R31,Geant4_over_Mean!R31,Penelope_over_Mean!R31,MCNP_over_Mean!R31),3))</f>
        <v>0.975 - 1.043</v>
      </c>
      <c r="S31" s="11"/>
      <c r="T31" s="18" t="str">
        <f>CONCATENATE(FIXED(MIN(EGSnrc_over_Mean!T31,Geant4_over_Mean!T31,Penelope_over_Mean!T31,MCNP_over_Mean!T31),3)," - ", FIXED(MAX(EGSnrc_over_Mean!T31,Geant4_over_Mean!T31,Penelope_over_Mean!T31,MCNP_over_Mean!T31),3))</f>
        <v>0.977 - 1.043</v>
      </c>
      <c r="U31" s="11"/>
      <c r="W31" s="10">
        <v>4</v>
      </c>
      <c r="X31" s="18" t="str">
        <f>CONCATENATE(FIXED(MIN(EGSnrc_over_Mean!X31,Geant4_over_Mean!X31,Penelope_over_Mean!X31,MCNP_over_Mean!X31),3)," - ", FIXED(MAX(EGSnrc_over_Mean!X31,Geant4_over_Mean!X31,Penelope_over_Mean!X31,MCNP_over_Mean!X31),3))</f>
        <v>0.985 - 1.026</v>
      </c>
      <c r="Y31" s="11"/>
      <c r="Z31" s="18" t="str">
        <f>CONCATENATE(FIXED(MIN(EGSnrc_over_Mean!Z31,Geant4_over_Mean!Z31,Penelope_over_Mean!Z31,MCNP_over_Mean!Z31),3)," - ", FIXED(MAX(EGSnrc_over_Mean!Z31,Geant4_over_Mean!Z31,Penelope_over_Mean!Z31,MCNP_over_Mean!Z31),3))</f>
        <v>0.984 - 1.029</v>
      </c>
      <c r="AA31" s="11"/>
    </row>
    <row r="32" spans="1:27" s="3" customFormat="1" x14ac:dyDescent="0.25">
      <c r="C32" s="2"/>
      <c r="D32" s="7" t="s">
        <v>16</v>
      </c>
      <c r="E32" s="7"/>
      <c r="F32" s="7" t="s">
        <v>16</v>
      </c>
      <c r="G32" s="7"/>
      <c r="I32" s="2"/>
      <c r="J32" s="7" t="s">
        <v>16</v>
      </c>
      <c r="K32" s="7"/>
      <c r="L32" s="7" t="s">
        <v>16</v>
      </c>
      <c r="M32" s="7"/>
      <c r="Q32" s="10">
        <v>5</v>
      </c>
      <c r="R32" s="18" t="str">
        <f>CONCATENATE(FIXED(MIN(EGSnrc_over_Mean!R32,Geant4_over_Mean!R32,Penelope_over_Mean!R32,MCNP_over_Mean!R32),3)," - ", FIXED(MAX(EGSnrc_over_Mean!R32,Geant4_over_Mean!R32,Penelope_over_Mean!R32,MCNP_over_Mean!R32),3))</f>
        <v>0.910 - 1.146</v>
      </c>
      <c r="S32" s="11"/>
      <c r="T32" s="18" t="str">
        <f>CONCATENATE(FIXED(MIN(EGSnrc_over_Mean!T32,Geant4_over_Mean!T32,Penelope_over_Mean!T32,MCNP_over_Mean!T32),3)," - ", FIXED(MAX(EGSnrc_over_Mean!T32,Geant4_over_Mean!T32,Penelope_over_Mean!T32,MCNP_over_Mean!T32),3))</f>
        <v>0.906 - 1.151</v>
      </c>
      <c r="U32" s="11"/>
      <c r="W32" s="10">
        <v>5</v>
      </c>
      <c r="X32" s="18" t="str">
        <f>CONCATENATE(FIXED(MIN(EGSnrc_over_Mean!X32,Geant4_over_Mean!X32,Penelope_over_Mean!X32,MCNP_over_Mean!X32),3)," - ", FIXED(MAX(EGSnrc_over_Mean!X32,Geant4_over_Mean!X32,Penelope_over_Mean!X32,MCNP_over_Mean!X32),3))</f>
        <v>0.935 - 1.106</v>
      </c>
      <c r="Y32" s="11"/>
      <c r="Z32" s="18" t="str">
        <f>CONCATENATE(FIXED(MIN(EGSnrc_over_Mean!Z32,Geant4_over_Mean!Z32,Penelope_over_Mean!Z32,MCNP_over_Mean!Z32),3)," - ", FIXED(MAX(EGSnrc_over_Mean!Z32,Geant4_over_Mean!Z32,Penelope_over_Mean!Z32,MCNP_over_Mean!Z32),3))</f>
        <v>0.934 - 1.108</v>
      </c>
      <c r="AA32" s="11"/>
    </row>
    <row r="33" spans="3:27" s="3" customFormat="1" x14ac:dyDescent="0.25">
      <c r="C33" s="7" t="s">
        <v>17</v>
      </c>
      <c r="D33" s="7" t="s">
        <v>7</v>
      </c>
      <c r="E33" s="7"/>
      <c r="F33" s="7" t="s">
        <v>7</v>
      </c>
      <c r="G33" s="7"/>
      <c r="I33" s="7" t="s">
        <v>17</v>
      </c>
      <c r="J33" s="7" t="s">
        <v>7</v>
      </c>
      <c r="K33" s="7"/>
      <c r="L33" s="7" t="s">
        <v>7</v>
      </c>
      <c r="M33" s="7"/>
      <c r="Q33" s="10">
        <v>6</v>
      </c>
      <c r="R33" s="18" t="str">
        <f>CONCATENATE(FIXED(MIN(EGSnrc_over_Mean!R33,Geant4_over_Mean!R33,Penelope_over_Mean!R33,MCNP_over_Mean!R33),3)," - ", FIXED(MAX(EGSnrc_over_Mean!R33,Geant4_over_Mean!R33,Penelope_over_Mean!R33,MCNP_over_Mean!R33),3))</f>
        <v>0.985 - 1.029</v>
      </c>
      <c r="S33" s="11"/>
      <c r="T33" s="18" t="str">
        <f>CONCATENATE(FIXED(MIN(EGSnrc_over_Mean!T33,Geant4_over_Mean!T33,Penelope_over_Mean!T33,MCNP_over_Mean!T33),3)," - ", FIXED(MAX(EGSnrc_over_Mean!T33,Geant4_over_Mean!T33,Penelope_over_Mean!T33,MCNP_over_Mean!T33),3))</f>
        <v>0.987 - 1.024</v>
      </c>
      <c r="U33" s="11"/>
      <c r="W33" s="10">
        <v>6</v>
      </c>
      <c r="X33" s="18" t="str">
        <f>CONCATENATE(FIXED(MIN(EGSnrc_over_Mean!X33,Geant4_over_Mean!X33,Penelope_over_Mean!X33,MCNP_over_Mean!X33),3)," - ", FIXED(MAX(EGSnrc_over_Mean!X33,Geant4_over_Mean!X33,Penelope_over_Mean!X33,MCNP_over_Mean!X33),3))</f>
        <v>0.992 - 1.014</v>
      </c>
      <c r="Y33" s="11"/>
      <c r="Z33" s="18" t="str">
        <f>CONCATENATE(FIXED(MIN(EGSnrc_over_Mean!Z33,Geant4_over_Mean!Z33,Penelope_over_Mean!Z33,MCNP_over_Mean!Z33),3)," - ", FIXED(MAX(EGSnrc_over_Mean!Z33,Geant4_over_Mean!Z33,Penelope_over_Mean!Z33,MCNP_over_Mean!Z33),3))</f>
        <v>0.992 - 1.015</v>
      </c>
      <c r="AA33" s="11"/>
    </row>
    <row r="34" spans="3:27" s="3" customFormat="1" x14ac:dyDescent="0.25">
      <c r="C34" s="10">
        <v>1</v>
      </c>
      <c r="D34" s="18" t="str">
        <f>CONCATENATE(FIXED(MIN(EGSnrc_over_Mean!D34,Geant4_over_Mean!D34,Penelope_over_Mean!D34,MCNP_over_Mean!D34),3)," - ", FIXED(MAX(EGSnrc_over_Mean!D34,Geant4_over_Mean!D34,Penelope_over_Mean!D34,MCNP_over_Mean!D34),3))</f>
        <v>0.999 - 1.001</v>
      </c>
      <c r="E34" s="16"/>
      <c r="F34" s="18" t="str">
        <f>CONCATENATE(FIXED(MIN(EGSnrc_over_Mean!F34,Geant4_over_Mean!F34,Penelope_over_Mean!F34,MCNP_over_Mean!F34),3)," - ", FIXED(MAX(EGSnrc_over_Mean!F34,Geant4_over_Mean!F34,Penelope_over_Mean!F34,MCNP_over_Mean!F34),3))</f>
        <v>0.996 - 1.004</v>
      </c>
      <c r="G34" s="16"/>
      <c r="I34" s="10">
        <v>1</v>
      </c>
      <c r="J34" s="18" t="str">
        <f>CONCATENATE(FIXED(MIN(EGSnrc_over_Mean!J34,Geant4_over_Mean!J34,Penelope_over_Mean!J34,MCNP_over_Mean!J34),3)," - ", FIXED(MAX(EGSnrc_over_Mean!J34,Geant4_over_Mean!J34,Penelope_over_Mean!J34,MCNP_over_Mean!J34),3))</f>
        <v>0.999 - 1.001</v>
      </c>
      <c r="K34" s="16"/>
      <c r="L34" s="18" t="str">
        <f>CONCATENATE(FIXED(MIN(EGSnrc_over_Mean!L34,Geant4_over_Mean!L34,Penelope_over_Mean!L34,MCNP_over_Mean!L34),3)," - ", FIXED(MAX(EGSnrc_over_Mean!L34,Geant4_over_Mean!L34,Penelope_over_Mean!L34,MCNP_over_Mean!L34),3))</f>
        <v>0.996 - 1.004</v>
      </c>
      <c r="M34" s="16"/>
      <c r="Q34" s="10">
        <v>7</v>
      </c>
      <c r="R34" s="18" t="str">
        <f>CONCATENATE(FIXED(MIN(EGSnrc_over_Mean!R34,Geant4_over_Mean!R34,Penelope_over_Mean!R34,MCNP_over_Mean!R34),3)," - ", FIXED(MAX(EGSnrc_over_Mean!R34,Geant4_over_Mean!R34,Penelope_over_Mean!R34,MCNP_over_Mean!R34),3))</f>
        <v>0.992 - 1.004</v>
      </c>
      <c r="S34" s="11"/>
      <c r="T34" s="18" t="str">
        <f>CONCATENATE(FIXED(MIN(EGSnrc_over_Mean!T34,Geant4_over_Mean!T34,Penelope_over_Mean!T34,MCNP_over_Mean!T34),3)," - ", FIXED(MAX(EGSnrc_over_Mean!T34,Geant4_over_Mean!T34,Penelope_over_Mean!T34,MCNP_over_Mean!T34),3))</f>
        <v>0.992 - 1.006</v>
      </c>
      <c r="U34" s="11"/>
      <c r="W34" s="10">
        <v>7</v>
      </c>
      <c r="X34" s="18" t="str">
        <f>CONCATENATE(FIXED(MIN(EGSnrc_over_Mean!X34,Geant4_over_Mean!X34,Penelope_over_Mean!X34,MCNP_over_Mean!X34),3)," - ", FIXED(MAX(EGSnrc_over_Mean!X34,Geant4_over_Mean!X34,Penelope_over_Mean!X34,MCNP_over_Mean!X34),3))</f>
        <v>0.995 - 1.007</v>
      </c>
      <c r="Y34" s="11"/>
      <c r="Z34" s="18" t="str">
        <f>CONCATENATE(FIXED(MIN(EGSnrc_over_Mean!Z34,Geant4_over_Mean!Z34,Penelope_over_Mean!Z34,MCNP_over_Mean!Z34),3)," - ", FIXED(MAX(EGSnrc_over_Mean!Z34,Geant4_over_Mean!Z34,Penelope_over_Mean!Z34,MCNP_over_Mean!Z34),3))</f>
        <v>0.992 - 1.007</v>
      </c>
      <c r="AA34" s="11"/>
    </row>
    <row r="35" spans="3:27" s="3" customFormat="1" x14ac:dyDescent="0.25">
      <c r="C35" s="10">
        <v>2</v>
      </c>
      <c r="D35" s="18" t="str">
        <f>CONCATENATE(FIXED(MIN(EGSnrc_over_Mean!D35,Geant4_over_Mean!D35,Penelope_over_Mean!D35,MCNP_over_Mean!D35),3)," - ", FIXED(MAX(EGSnrc_over_Mean!D35,Geant4_over_Mean!D35,Penelope_over_Mean!D35,MCNP_over_Mean!D35),3))</f>
        <v>0.993 - 1.007</v>
      </c>
      <c r="E35" s="16"/>
      <c r="F35" s="18" t="str">
        <f>CONCATENATE(FIXED(MIN(EGSnrc_over_Mean!F35,Geant4_over_Mean!F35,Penelope_over_Mean!F35,MCNP_over_Mean!F35),3)," - ", FIXED(MAX(EGSnrc_over_Mean!F35,Geant4_over_Mean!F35,Penelope_over_Mean!F35,MCNP_over_Mean!F35),3))</f>
        <v>0.982 - 1.038</v>
      </c>
      <c r="G35" s="16"/>
      <c r="I35" s="10">
        <v>2</v>
      </c>
      <c r="J35" s="18" t="str">
        <f>CONCATENATE(FIXED(MIN(EGSnrc_over_Mean!J35,Geant4_over_Mean!J35,Penelope_over_Mean!J35,MCNP_over_Mean!J35),3)," - ", FIXED(MAX(EGSnrc_over_Mean!J35,Geant4_over_Mean!J35,Penelope_over_Mean!J35,MCNP_over_Mean!J35),3))</f>
        <v>0.992 - 1.007</v>
      </c>
      <c r="K35" s="16"/>
      <c r="L35" s="18" t="str">
        <f>CONCATENATE(FIXED(MIN(EGSnrc_over_Mean!L35,Geant4_over_Mean!L35,Penelope_over_Mean!L35,MCNP_over_Mean!L35),3)," - ", FIXED(MAX(EGSnrc_over_Mean!L35,Geant4_over_Mean!L35,Penelope_over_Mean!L35,MCNP_over_Mean!L35),3))</f>
        <v>0.989 - 1.009</v>
      </c>
      <c r="M35" s="16"/>
      <c r="Q35" s="2"/>
      <c r="W35" s="2"/>
    </row>
    <row r="36" spans="3:27" s="3" customFormat="1" x14ac:dyDescent="0.25">
      <c r="C36" s="10">
        <v>3</v>
      </c>
      <c r="D36" s="18" t="str">
        <f>CONCATENATE(FIXED(MIN(EGSnrc_over_Mean!D36,Geant4_over_Mean!D36,Penelope_over_Mean!D36,MCNP_over_Mean!D36),3)," - ", FIXED(MAX(EGSnrc_over_Mean!D36,Geant4_over_Mean!D36,Penelope_over_Mean!D36,MCNP_over_Mean!D36),3))</f>
        <v>0.990 - 1.008</v>
      </c>
      <c r="E36" s="16"/>
      <c r="F36" s="18" t="str">
        <f>CONCATENATE(FIXED(MIN(EGSnrc_over_Mean!F36,Geant4_over_Mean!F36,Penelope_over_Mean!F36,MCNP_over_Mean!F36),3)," - ", FIXED(MAX(EGSnrc_over_Mean!F36,Geant4_over_Mean!F36,Penelope_over_Mean!F36,MCNP_over_Mean!F36),3))</f>
        <v>0.988 - 1.017</v>
      </c>
      <c r="G36" s="16"/>
      <c r="I36" s="10">
        <v>3</v>
      </c>
      <c r="J36" s="18" t="str">
        <f>CONCATENATE(FIXED(MIN(EGSnrc_over_Mean!J36,Geant4_over_Mean!J36,Penelope_over_Mean!J36,MCNP_over_Mean!J36),3)," - ", FIXED(MAX(EGSnrc_over_Mean!J36,Geant4_over_Mean!J36,Penelope_over_Mean!J36,MCNP_over_Mean!J36),3))</f>
        <v>0.992 - 1.009</v>
      </c>
      <c r="K36" s="16"/>
      <c r="L36" s="18" t="str">
        <f>CONCATENATE(FIXED(MIN(EGSnrc_over_Mean!L36,Geant4_over_Mean!L36,Penelope_over_Mean!L36,MCNP_over_Mean!L36),3)," - ", FIXED(MAX(EGSnrc_over_Mean!L36,Geant4_over_Mean!L36,Penelope_over_Mean!L36,MCNP_over_Mean!L36),3))</f>
        <v>0.990 - 1.010</v>
      </c>
      <c r="M36" s="16"/>
      <c r="Q36" s="2"/>
      <c r="R36" s="7" t="s">
        <v>3</v>
      </c>
      <c r="T36" s="7" t="s">
        <v>4</v>
      </c>
      <c r="W36" s="2"/>
      <c r="X36" s="7" t="s">
        <v>3</v>
      </c>
      <c r="Z36" s="7" t="s">
        <v>4</v>
      </c>
    </row>
    <row r="37" spans="3:27" s="3" customFormat="1" x14ac:dyDescent="0.25">
      <c r="C37" s="10">
        <v>4</v>
      </c>
      <c r="D37" s="18" t="str">
        <f>CONCATENATE(FIXED(MIN(EGSnrc_over_Mean!D37,Geant4_over_Mean!D37,Penelope_over_Mean!D37,MCNP_over_Mean!D37),3)," - ", FIXED(MAX(EGSnrc_over_Mean!D37,Geant4_over_Mean!D37,Penelope_over_Mean!D37,MCNP_over_Mean!D37),3))</f>
        <v>0.993 - 1.004</v>
      </c>
      <c r="E37" s="16"/>
      <c r="F37" s="18" t="str">
        <f>CONCATENATE(FIXED(MIN(EGSnrc_over_Mean!F37,Geant4_over_Mean!F37,Penelope_over_Mean!F37,MCNP_over_Mean!F37),3)," - ", FIXED(MAX(EGSnrc_over_Mean!F37,Geant4_over_Mean!F37,Penelope_over_Mean!F37,MCNP_over_Mean!F37),3))</f>
        <v>0.992 - 1.009</v>
      </c>
      <c r="G37" s="16"/>
      <c r="I37" s="10">
        <v>4</v>
      </c>
      <c r="J37" s="18" t="str">
        <f>CONCATENATE(FIXED(MIN(EGSnrc_over_Mean!J37,Geant4_over_Mean!J37,Penelope_over_Mean!J37,MCNP_over_Mean!J37),3)," - ", FIXED(MAX(EGSnrc_over_Mean!J37,Geant4_over_Mean!J37,Penelope_over_Mean!J37,MCNP_over_Mean!J37),3))</f>
        <v>0.990 - 1.009</v>
      </c>
      <c r="K37" s="16"/>
      <c r="L37" s="18" t="str">
        <f>CONCATENATE(FIXED(MIN(EGSnrc_over_Mean!L37,Geant4_over_Mean!L37,Penelope_over_Mean!L37,MCNP_over_Mean!L37),3)," - ", FIXED(MAX(EGSnrc_over_Mean!L37,Geant4_over_Mean!L37,Penelope_over_Mean!L37,MCNP_over_Mean!L37),3))</f>
        <v>0.991 - 1.012</v>
      </c>
      <c r="M37" s="16"/>
      <c r="Q37" s="2"/>
      <c r="R37" s="7" t="s">
        <v>20</v>
      </c>
      <c r="S37" s="7"/>
      <c r="T37" s="7" t="s">
        <v>20</v>
      </c>
      <c r="U37" s="7"/>
      <c r="W37" s="2"/>
      <c r="X37" s="7" t="s">
        <v>20</v>
      </c>
      <c r="Y37" s="7"/>
      <c r="Z37" s="7" t="s">
        <v>20</v>
      </c>
      <c r="AA37" s="7"/>
    </row>
    <row r="38" spans="3:27" s="3" customFormat="1" x14ac:dyDescent="0.25">
      <c r="C38" s="10">
        <v>5</v>
      </c>
      <c r="D38" s="18" t="str">
        <f>CONCATENATE(FIXED(MIN(EGSnrc_over_Mean!D38,Geant4_over_Mean!D38,Penelope_over_Mean!D38,MCNP_over_Mean!D38),3)," - ", FIXED(MAX(EGSnrc_over_Mean!D38,Geant4_over_Mean!D38,Penelope_over_Mean!D38,MCNP_over_Mean!D38),3))</f>
        <v>0.990 - 1.011</v>
      </c>
      <c r="E38" s="16"/>
      <c r="F38" s="18" t="str">
        <f>CONCATENATE(FIXED(MIN(EGSnrc_over_Mean!F38,Geant4_over_Mean!F38,Penelope_over_Mean!F38,MCNP_over_Mean!F38),3)," - ", FIXED(MAX(EGSnrc_over_Mean!F38,Geant4_over_Mean!F38,Penelope_over_Mean!F38,MCNP_over_Mean!F38),3))</f>
        <v>0.993 - 1.006</v>
      </c>
      <c r="G38" s="16"/>
      <c r="I38" s="10">
        <v>5</v>
      </c>
      <c r="J38" s="18" t="str">
        <f>CONCATENATE(FIXED(MIN(EGSnrc_over_Mean!J38,Geant4_over_Mean!J38,Penelope_over_Mean!J38,MCNP_over_Mean!J38),3)," - ", FIXED(MAX(EGSnrc_over_Mean!J38,Geant4_over_Mean!J38,Penelope_over_Mean!J38,MCNP_over_Mean!J38),3))</f>
        <v>0.993 - 1.008</v>
      </c>
      <c r="K38" s="16"/>
      <c r="L38" s="18" t="str">
        <f>CONCATENATE(FIXED(MIN(EGSnrc_over_Mean!L38,Geant4_over_Mean!L38,Penelope_over_Mean!L38,MCNP_over_Mean!L38),3)," - ", FIXED(MAX(EGSnrc_over_Mean!L38,Geant4_over_Mean!L38,Penelope_over_Mean!L38,MCNP_over_Mean!L38),3))</f>
        <v>0.989 - 1.017</v>
      </c>
      <c r="M38" s="16"/>
      <c r="Q38" s="7" t="s">
        <v>17</v>
      </c>
      <c r="R38" s="7" t="s">
        <v>7</v>
      </c>
      <c r="S38" s="7"/>
      <c r="T38" s="7" t="s">
        <v>7</v>
      </c>
      <c r="U38" s="7"/>
      <c r="W38" s="7" t="s">
        <v>17</v>
      </c>
      <c r="X38" s="7" t="s">
        <v>7</v>
      </c>
      <c r="Y38" s="7"/>
      <c r="Z38" s="7" t="s">
        <v>7</v>
      </c>
      <c r="AA38" s="7"/>
    </row>
    <row r="39" spans="3:27" s="3" customFormat="1" x14ac:dyDescent="0.25">
      <c r="C39" s="10">
        <v>6</v>
      </c>
      <c r="D39" s="18" t="str">
        <f>CONCATENATE(FIXED(MIN(EGSnrc_over_Mean!D39,Geant4_over_Mean!D39,Penelope_over_Mean!D39,MCNP_over_Mean!D39),3)," - ", FIXED(MAX(EGSnrc_over_Mean!D39,Geant4_over_Mean!D39,Penelope_over_Mean!D39,MCNP_over_Mean!D39),3))</f>
        <v>0.991 - 1.010</v>
      </c>
      <c r="E39" s="16"/>
      <c r="F39" s="18" t="str">
        <f>CONCATENATE(FIXED(MIN(EGSnrc_over_Mean!F39,Geant4_over_Mean!F39,Penelope_over_Mean!F39,MCNP_over_Mean!F39),3)," - ", FIXED(MAX(EGSnrc_over_Mean!F39,Geant4_over_Mean!F39,Penelope_over_Mean!F39,MCNP_over_Mean!F39),3))</f>
        <v>0.992 - 1.004</v>
      </c>
      <c r="G39" s="16"/>
      <c r="I39" s="10">
        <v>6</v>
      </c>
      <c r="J39" s="18" t="str">
        <f>CONCATENATE(FIXED(MIN(EGSnrc_over_Mean!J39,Geant4_over_Mean!J39,Penelope_over_Mean!J39,MCNP_over_Mean!J39),3)," - ", FIXED(MAX(EGSnrc_over_Mean!J39,Geant4_over_Mean!J39,Penelope_over_Mean!J39,MCNP_over_Mean!J39),3))</f>
        <v>0.995 - 1.006</v>
      </c>
      <c r="K39" s="16"/>
      <c r="L39" s="18" t="str">
        <f>CONCATENATE(FIXED(MIN(EGSnrc_over_Mean!L39,Geant4_over_Mean!L39,Penelope_over_Mean!L39,MCNP_over_Mean!L39),3)," - ", FIXED(MAX(EGSnrc_over_Mean!L39,Geant4_over_Mean!L39,Penelope_over_Mean!L39,MCNP_over_Mean!L39),3))</f>
        <v>0.990 - 1.010</v>
      </c>
      <c r="M39" s="16"/>
      <c r="Q39" s="10">
        <v>1</v>
      </c>
      <c r="R39" s="18" t="str">
        <f>CONCATENATE(FIXED(MIN(EGSnrc_over_Mean!R39,Geant4_over_Mean!R39,Penelope_over_Mean!R39,MCNP_over_Mean!R39),3)," - ", FIXED(MAX(EGSnrc_over_Mean!R39,Geant4_over_Mean!R39,Penelope_over_Mean!R39,MCNP_over_Mean!R39),3))</f>
        <v>0.984 - 1.014</v>
      </c>
      <c r="S39" s="11"/>
      <c r="T39" s="18" t="str">
        <f>CONCATENATE(FIXED(MIN(EGSnrc_over_Mean!T39,Geant4_over_Mean!T39,Penelope_over_Mean!T39,MCNP_over_Mean!T39),3)," - ", FIXED(MAX(EGSnrc_over_Mean!T39,Geant4_over_Mean!T39,Penelope_over_Mean!T39,MCNP_over_Mean!T39),3))</f>
        <v>0.982 - 1.016</v>
      </c>
      <c r="U39" s="11"/>
      <c r="W39" s="10">
        <v>1</v>
      </c>
      <c r="X39" s="18" t="str">
        <f>CONCATENATE(FIXED(MIN(EGSnrc_over_Mean!X39,Geant4_over_Mean!X39,Penelope_over_Mean!X39,MCNP_over_Mean!X39),3)," - ", FIXED(MAX(EGSnrc_over_Mean!X39,Geant4_over_Mean!X39,Penelope_over_Mean!X39,MCNP_over_Mean!X39),3))</f>
        <v>0.968 - 1.030</v>
      </c>
      <c r="Y39" s="11"/>
      <c r="Z39" s="18" t="str">
        <f>CONCATENATE(FIXED(MIN(EGSnrc_over_Mean!Z39,Geant4_over_Mean!Z39,Penelope_over_Mean!Z39,MCNP_over_Mean!Z39),3)," - ", FIXED(MAX(EGSnrc_over_Mean!Z39,Geant4_over_Mean!Z39,Penelope_over_Mean!Z39,MCNP_over_Mean!Z39),3))</f>
        <v>0.983 - 1.014</v>
      </c>
      <c r="AA39" s="11"/>
    </row>
    <row r="40" spans="3:27" s="3" customFormat="1" x14ac:dyDescent="0.25">
      <c r="C40" s="10">
        <v>7</v>
      </c>
      <c r="D40" s="18" t="str">
        <f>CONCATENATE(FIXED(MIN(EGSnrc_over_Mean!D40,Geant4_over_Mean!D40,Penelope_over_Mean!D40,MCNP_over_Mean!D40),3)," - ", FIXED(MAX(EGSnrc_over_Mean!D40,Geant4_over_Mean!D40,Penelope_over_Mean!D40,MCNP_over_Mean!D40),3))</f>
        <v>0.992 - 1.007</v>
      </c>
      <c r="E40" s="16"/>
      <c r="F40" s="18" t="str">
        <f>CONCATENATE(FIXED(MIN(EGSnrc_over_Mean!F40,Geant4_over_Mean!F40,Penelope_over_Mean!F40,MCNP_over_Mean!F40),3)," - ", FIXED(MAX(EGSnrc_over_Mean!F40,Geant4_over_Mean!F40,Penelope_over_Mean!F40,MCNP_over_Mean!F40),3))</f>
        <v>0.991 - 1.009</v>
      </c>
      <c r="G40" s="16"/>
      <c r="I40" s="10">
        <v>7</v>
      </c>
      <c r="J40" s="18" t="str">
        <f>CONCATENATE(FIXED(MIN(EGSnrc_over_Mean!J40,Geant4_over_Mean!J40,Penelope_over_Mean!J40,MCNP_over_Mean!J40),3)," - ", FIXED(MAX(EGSnrc_over_Mean!J40,Geant4_over_Mean!J40,Penelope_over_Mean!J40,MCNP_over_Mean!J40),3))</f>
        <v>0.991 - 1.009</v>
      </c>
      <c r="K40" s="16"/>
      <c r="L40" s="18" t="str">
        <f>CONCATENATE(FIXED(MIN(EGSnrc_over_Mean!L40,Geant4_over_Mean!L40,Penelope_over_Mean!L40,MCNP_over_Mean!L40),3)," - ", FIXED(MAX(EGSnrc_over_Mean!L40,Geant4_over_Mean!L40,Penelope_over_Mean!L40,MCNP_over_Mean!L40),3))</f>
        <v>0.990 - 1.010</v>
      </c>
      <c r="M40" s="16"/>
      <c r="Q40" s="10">
        <v>2</v>
      </c>
      <c r="R40" s="18" t="str">
        <f>CONCATENATE(FIXED(MIN(EGSnrc_over_Mean!R40,Geant4_over_Mean!R40,Penelope_over_Mean!R40,MCNP_over_Mean!R40),3)," - ", FIXED(MAX(EGSnrc_over_Mean!R40,Geant4_over_Mean!R40,Penelope_over_Mean!R40,MCNP_over_Mean!R40),3))</f>
        <v>0.991 - 1.016</v>
      </c>
      <c r="S40" s="11"/>
      <c r="T40" s="18" t="str">
        <f>CONCATENATE(FIXED(MIN(EGSnrc_over_Mean!T40,Geant4_over_Mean!T40,Penelope_over_Mean!T40,MCNP_over_Mean!T40),3)," - ", FIXED(MAX(EGSnrc_over_Mean!T40,Geant4_over_Mean!T40,Penelope_over_Mean!T40,MCNP_over_Mean!T40),3))</f>
        <v>0.992 - 1.013</v>
      </c>
      <c r="U40" s="11"/>
      <c r="W40" s="10">
        <v>2</v>
      </c>
      <c r="X40" s="18" t="str">
        <f>CONCATENATE(FIXED(MIN(EGSnrc_over_Mean!X40,Geant4_over_Mean!X40,Penelope_over_Mean!X40,MCNP_over_Mean!X40),3)," - ", FIXED(MAX(EGSnrc_over_Mean!X40,Geant4_over_Mean!X40,Penelope_over_Mean!X40,MCNP_over_Mean!X40),3))</f>
        <v>0.992 - 1.015</v>
      </c>
      <c r="Y40" s="11"/>
      <c r="Z40" s="18" t="str">
        <f>CONCATENATE(FIXED(MIN(EGSnrc_over_Mean!Z40,Geant4_over_Mean!Z40,Penelope_over_Mean!Z40,MCNP_over_Mean!Z40),3)," - ", FIXED(MAX(EGSnrc_over_Mean!Z40,Geant4_over_Mean!Z40,Penelope_over_Mean!Z40,MCNP_over_Mean!Z40),3))</f>
        <v>0.991 - 1.018</v>
      </c>
      <c r="AA40" s="11"/>
    </row>
    <row r="41" spans="3:27" s="3" customFormat="1" x14ac:dyDescent="0.25">
      <c r="C41" s="2"/>
      <c r="I41" s="2"/>
      <c r="Q41" s="10">
        <v>3</v>
      </c>
      <c r="R41" s="18" t="str">
        <f>CONCATENATE(FIXED(MIN(EGSnrc_over_Mean!R41,Geant4_over_Mean!R41,Penelope_over_Mean!R41,MCNP_over_Mean!R41),3)," - ", FIXED(MAX(EGSnrc_over_Mean!R41,Geant4_over_Mean!R41,Penelope_over_Mean!R41,MCNP_over_Mean!R41),3))</f>
        <v>0.992 - 1.016</v>
      </c>
      <c r="S41" s="11"/>
      <c r="T41" s="18" t="str">
        <f>CONCATENATE(FIXED(MIN(EGSnrc_over_Mean!T41,Geant4_over_Mean!T41,Penelope_over_Mean!T41,MCNP_over_Mean!T41),3)," - ", FIXED(MAX(EGSnrc_over_Mean!T41,Geant4_over_Mean!T41,Penelope_over_Mean!T41,MCNP_over_Mean!T41),3))</f>
        <v>0.991 - 1.016</v>
      </c>
      <c r="U41" s="11"/>
      <c r="W41" s="10">
        <v>3</v>
      </c>
      <c r="X41" s="18" t="str">
        <f>CONCATENATE(FIXED(MIN(EGSnrc_over_Mean!X41,Geant4_over_Mean!X41,Penelope_over_Mean!X41,MCNP_over_Mean!X41),3)," - ", FIXED(MAX(EGSnrc_over_Mean!X41,Geant4_over_Mean!X41,Penelope_over_Mean!X41,MCNP_over_Mean!X41),3))</f>
        <v>0.987 - 1.019</v>
      </c>
      <c r="Y41" s="11"/>
      <c r="Z41" s="18" t="str">
        <f>CONCATENATE(FIXED(MIN(EGSnrc_over_Mean!Z41,Geant4_over_Mean!Z41,Penelope_over_Mean!Z41,MCNP_over_Mean!Z41),3)," - ", FIXED(MAX(EGSnrc_over_Mean!Z41,Geant4_over_Mean!Z41,Penelope_over_Mean!Z41,MCNP_over_Mean!Z41),3))</f>
        <v>0.989 - 1.017</v>
      </c>
      <c r="AA41" s="11"/>
    </row>
    <row r="42" spans="3:27" s="3" customFormat="1" x14ac:dyDescent="0.25">
      <c r="C42" s="2"/>
      <c r="D42" s="7" t="s">
        <v>3</v>
      </c>
      <c r="E42" s="7"/>
      <c r="F42" s="7" t="s">
        <v>4</v>
      </c>
      <c r="G42" s="7"/>
      <c r="I42" s="2"/>
      <c r="J42" s="7" t="s">
        <v>3</v>
      </c>
      <c r="K42" s="7"/>
      <c r="L42" s="7" t="s">
        <v>4</v>
      </c>
      <c r="M42" s="7"/>
      <c r="Q42" s="10">
        <v>4</v>
      </c>
      <c r="R42" s="18" t="str">
        <f>CONCATENATE(FIXED(MIN(EGSnrc_over_Mean!R42,Geant4_over_Mean!R42,Penelope_over_Mean!R42,MCNP_over_Mean!R42),3)," - ", FIXED(MAX(EGSnrc_over_Mean!R42,Geant4_over_Mean!R42,Penelope_over_Mean!R42,MCNP_over_Mean!R42),3))</f>
        <v>0.990 - 1.014</v>
      </c>
      <c r="S42" s="11"/>
      <c r="T42" s="18" t="str">
        <f>CONCATENATE(FIXED(MIN(EGSnrc_over_Mean!T42,Geant4_over_Mean!T42,Penelope_over_Mean!T42,MCNP_over_Mean!T42),3)," - ", FIXED(MAX(EGSnrc_over_Mean!T42,Geant4_over_Mean!T42,Penelope_over_Mean!T42,MCNP_over_Mean!T42),3))</f>
        <v>0.991 - 1.014</v>
      </c>
      <c r="U42" s="11"/>
      <c r="W42" s="10">
        <v>4</v>
      </c>
      <c r="X42" s="18" t="str">
        <f>CONCATENATE(FIXED(MIN(EGSnrc_over_Mean!X42,Geant4_over_Mean!X42,Penelope_over_Mean!X42,MCNP_over_Mean!X42),3)," - ", FIXED(MAX(EGSnrc_over_Mean!X42,Geant4_over_Mean!X42,Penelope_over_Mean!X42,MCNP_over_Mean!X42),3))</f>
        <v>0.992 - 1.016</v>
      </c>
      <c r="Y42" s="11"/>
      <c r="Z42" s="18" t="str">
        <f>CONCATENATE(FIXED(MIN(EGSnrc_over_Mean!Z42,Geant4_over_Mean!Z42,Penelope_over_Mean!Z42,MCNP_over_Mean!Z42),3)," - ", FIXED(MAX(EGSnrc_over_Mean!Z42,Geant4_over_Mean!Z42,Penelope_over_Mean!Z42,MCNP_over_Mean!Z42),3))</f>
        <v>0.992 - 1.016</v>
      </c>
      <c r="AA42" s="11"/>
    </row>
    <row r="43" spans="3:27" s="3" customFormat="1" x14ac:dyDescent="0.25">
      <c r="C43" s="2"/>
      <c r="D43" s="7" t="s">
        <v>18</v>
      </c>
      <c r="E43" s="7"/>
      <c r="F43" s="7" t="s">
        <v>18</v>
      </c>
      <c r="G43" s="7"/>
      <c r="I43" s="2"/>
      <c r="J43" s="7" t="s">
        <v>18</v>
      </c>
      <c r="K43" s="7"/>
      <c r="L43" s="7" t="s">
        <v>18</v>
      </c>
      <c r="M43" s="7"/>
      <c r="Q43" s="10">
        <v>5</v>
      </c>
      <c r="R43" s="18" t="str">
        <f>CONCATENATE(FIXED(MIN(EGSnrc_over_Mean!R43,Geant4_over_Mean!R43,Penelope_over_Mean!R43,MCNP_over_Mean!R43),3)," - ", FIXED(MAX(EGSnrc_over_Mean!R43,Geant4_over_Mean!R43,Penelope_over_Mean!R43,MCNP_over_Mean!R43),3))</f>
        <v>0.990 - 1.014</v>
      </c>
      <c r="S43" s="11"/>
      <c r="T43" s="18" t="str">
        <f>CONCATENATE(FIXED(MIN(EGSnrc_over_Mean!T43,Geant4_over_Mean!T43,Penelope_over_Mean!T43,MCNP_over_Mean!T43),3)," - ", FIXED(MAX(EGSnrc_over_Mean!T43,Geant4_over_Mean!T43,Penelope_over_Mean!T43,MCNP_over_Mean!T43),3))</f>
        <v>0.989 - 1.014</v>
      </c>
      <c r="U43" s="11"/>
      <c r="W43" s="10">
        <v>5</v>
      </c>
      <c r="X43" s="18" t="str">
        <f>CONCATENATE(FIXED(MIN(EGSnrc_over_Mean!X43,Geant4_over_Mean!X43,Penelope_over_Mean!X43,MCNP_over_Mean!X43),3)," - ", FIXED(MAX(EGSnrc_over_Mean!X43,Geant4_over_Mean!X43,Penelope_over_Mean!X43,MCNP_over_Mean!X43),3))</f>
        <v>0.991 - 1.015</v>
      </c>
      <c r="Y43" s="11"/>
      <c r="Z43" s="18" t="str">
        <f>CONCATENATE(FIXED(MIN(EGSnrc_over_Mean!Z43,Geant4_over_Mean!Z43,Penelope_over_Mean!Z43,MCNP_over_Mean!Z43),3)," - ", FIXED(MAX(EGSnrc_over_Mean!Z43,Geant4_over_Mean!Z43,Penelope_over_Mean!Z43,MCNP_over_Mean!Z43),3))</f>
        <v>0.991 - 1.015</v>
      </c>
      <c r="AA43" s="11"/>
    </row>
    <row r="44" spans="3:27" s="3" customFormat="1" x14ac:dyDescent="0.25">
      <c r="C44" s="7" t="s">
        <v>17</v>
      </c>
      <c r="D44" s="7" t="s">
        <v>7</v>
      </c>
      <c r="E44" s="7"/>
      <c r="F44" s="7" t="s">
        <v>7</v>
      </c>
      <c r="G44" s="7"/>
      <c r="I44" s="7" t="s">
        <v>17</v>
      </c>
      <c r="J44" s="7" t="s">
        <v>7</v>
      </c>
      <c r="K44" s="7"/>
      <c r="L44" s="7" t="s">
        <v>7</v>
      </c>
      <c r="M44" s="7"/>
      <c r="Q44" s="10">
        <v>6</v>
      </c>
      <c r="R44" s="18" t="str">
        <f>CONCATENATE(FIXED(MIN(EGSnrc_over_Mean!R44,Geant4_over_Mean!R44,Penelope_over_Mean!R44,MCNP_over_Mean!R44),3)," - ", FIXED(MAX(EGSnrc_over_Mean!R44,Geant4_over_Mean!R44,Penelope_over_Mean!R44,MCNP_over_Mean!R44),3))</f>
        <v>0.991 - 1.012</v>
      </c>
      <c r="S44" s="11"/>
      <c r="T44" s="18" t="str">
        <f>CONCATENATE(FIXED(MIN(EGSnrc_over_Mean!T44,Geant4_over_Mean!T44,Penelope_over_Mean!T44,MCNP_over_Mean!T44),3)," - ", FIXED(MAX(EGSnrc_over_Mean!T44,Geant4_over_Mean!T44,Penelope_over_Mean!T44,MCNP_over_Mean!T44),3))</f>
        <v>0.992 - 1.013</v>
      </c>
      <c r="U44" s="11"/>
      <c r="W44" s="10">
        <v>6</v>
      </c>
      <c r="X44" s="18" t="str">
        <f>CONCATENATE(FIXED(MIN(EGSnrc_over_Mean!X44,Geant4_over_Mean!X44,Penelope_over_Mean!X44,MCNP_over_Mean!X44),3)," - ", FIXED(MAX(EGSnrc_over_Mean!X44,Geant4_over_Mean!X44,Penelope_over_Mean!X44,MCNP_over_Mean!X44),3))</f>
        <v>0.988 - 1.018</v>
      </c>
      <c r="Y44" s="11"/>
      <c r="Z44" s="18" t="str">
        <f>CONCATENATE(FIXED(MIN(EGSnrc_over_Mean!Z44,Geant4_over_Mean!Z44,Penelope_over_Mean!Z44,MCNP_over_Mean!Z44),3)," - ", FIXED(MAX(EGSnrc_over_Mean!Z44,Geant4_over_Mean!Z44,Penelope_over_Mean!Z44,MCNP_over_Mean!Z44),3))</f>
        <v>0.990 - 1.017</v>
      </c>
      <c r="AA44" s="11"/>
    </row>
    <row r="45" spans="3:27" s="3" customFormat="1" x14ac:dyDescent="0.25">
      <c r="C45" s="10">
        <v>1</v>
      </c>
      <c r="D45" s="18" t="str">
        <f>CONCATENATE(FIXED(MIN(EGSnrc_over_Mean!D45,Geant4_over_Mean!D45,Penelope_over_Mean!D45,MCNP_over_Mean!D45),3)," - ", FIXED(MAX(EGSnrc_over_Mean!D45,Geant4_over_Mean!D45,Penelope_over_Mean!D45,MCNP_over_Mean!D45),3))</f>
        <v>0.992 - 1.004</v>
      </c>
      <c r="E45" s="16"/>
      <c r="F45" s="18" t="str">
        <f>CONCATENATE(FIXED(MIN(EGSnrc_over_Mean!F45,Geant4_over_Mean!F45,Penelope_over_Mean!F45,MCNP_over_Mean!F45),3)," - ", FIXED(MAX(EGSnrc_over_Mean!F45,Geant4_over_Mean!F45,Penelope_over_Mean!F45,MCNP_over_Mean!F45),3))</f>
        <v>0.995 - 1.007</v>
      </c>
      <c r="G45" s="16"/>
      <c r="I45" s="10">
        <v>1</v>
      </c>
      <c r="J45" s="18" t="str">
        <f>CONCATENATE(FIXED(MIN(EGSnrc_over_Mean!J45,Geant4_over_Mean!J45,Penelope_over_Mean!J45,MCNP_over_Mean!J45),3)," - ", FIXED(MAX(EGSnrc_over_Mean!J45,Geant4_over_Mean!J45,Penelope_over_Mean!J45,MCNP_over_Mean!J45),3))</f>
        <v>0.989 - 1.010</v>
      </c>
      <c r="K45" s="16"/>
      <c r="L45" s="18" t="str">
        <f>CONCATENATE(FIXED(MIN(EGSnrc_over_Mean!L45,Geant4_over_Mean!L45,Penelope_over_Mean!L45,MCNP_over_Mean!L45),3)," - ", FIXED(MAX(EGSnrc_over_Mean!L45,Geant4_over_Mean!L45,Penelope_over_Mean!L45,MCNP_over_Mean!L45),3))</f>
        <v>0.989 - 1.014</v>
      </c>
      <c r="M45" s="16"/>
      <c r="Q45" s="10">
        <v>7</v>
      </c>
      <c r="R45" s="18" t="str">
        <f>CONCATENATE(FIXED(MIN(EGSnrc_over_Mean!R45,Geant4_over_Mean!R45,Penelope_over_Mean!R45,MCNP_over_Mean!R45),3)," - ", FIXED(MAX(EGSnrc_over_Mean!R45,Geant4_over_Mean!R45,Penelope_over_Mean!R45,MCNP_over_Mean!R45),3))</f>
        <v>0.991 - 1.016</v>
      </c>
      <c r="S45" s="11"/>
      <c r="T45" s="18" t="str">
        <f>CONCATENATE(FIXED(MIN(EGSnrc_over_Mean!T45,Geant4_over_Mean!T45,Penelope_over_Mean!T45,MCNP_over_Mean!T45),3)," - ", FIXED(MAX(EGSnrc_over_Mean!T45,Geant4_over_Mean!T45,Penelope_over_Mean!T45,MCNP_over_Mean!T45),3))</f>
        <v>0.986 - 1.012</v>
      </c>
      <c r="U45" s="11"/>
      <c r="W45" s="10">
        <v>7</v>
      </c>
      <c r="X45" s="18" t="str">
        <f>CONCATENATE(FIXED(MIN(EGSnrc_over_Mean!X45,Geant4_over_Mean!X45,Penelope_over_Mean!X45,MCNP_over_Mean!X45),3)," - ", FIXED(MAX(EGSnrc_over_Mean!X45,Geant4_over_Mean!X45,Penelope_over_Mean!X45,MCNP_over_Mean!X45),3))</f>
        <v>0.982 - 1.023</v>
      </c>
      <c r="Y45" s="11"/>
      <c r="Z45" s="18" t="str">
        <f>CONCATENATE(FIXED(MIN(EGSnrc_over_Mean!Z45,Geant4_over_Mean!Z45,Penelope_over_Mean!Z45,MCNP_over_Mean!Z45),3)," - ", FIXED(MAX(EGSnrc_over_Mean!Z45,Geant4_over_Mean!Z45,Penelope_over_Mean!Z45,MCNP_over_Mean!Z45),3))</f>
        <v>0.982 - 1.021</v>
      </c>
      <c r="AA45" s="11"/>
    </row>
    <row r="46" spans="3:27" s="3" customFormat="1" x14ac:dyDescent="0.25">
      <c r="C46" s="10">
        <v>2</v>
      </c>
      <c r="D46" s="18" t="str">
        <f>CONCATENATE(FIXED(MIN(EGSnrc_over_Mean!D46,Geant4_over_Mean!D46,Penelope_over_Mean!D46,MCNP_over_Mean!D46),3)," - ", FIXED(MAX(EGSnrc_over_Mean!D46,Geant4_over_Mean!D46,Penelope_over_Mean!D46,MCNP_over_Mean!D46),3))</f>
        <v>0.974 - 1.029</v>
      </c>
      <c r="E46" s="16"/>
      <c r="F46" s="18" t="str">
        <f>CONCATENATE(FIXED(MIN(EGSnrc_over_Mean!F46,Geant4_over_Mean!F46,Penelope_over_Mean!F46,MCNP_over_Mean!F46),3)," - ", FIXED(MAX(EGSnrc_over_Mean!F46,Geant4_over_Mean!F46,Penelope_over_Mean!F46,MCNP_over_Mean!F46),3))</f>
        <v>0.986 - 1.018</v>
      </c>
      <c r="G46" s="16"/>
      <c r="I46" s="10">
        <v>2</v>
      </c>
      <c r="J46" s="18" t="str">
        <f>CONCATENATE(FIXED(MIN(EGSnrc_over_Mean!J46,Geant4_over_Mean!J46,Penelope_over_Mean!J46,MCNP_over_Mean!J46),3)," - ", FIXED(MAX(EGSnrc_over_Mean!J46,Geant4_over_Mean!J46,Penelope_over_Mean!J46,MCNP_over_Mean!J46),3))</f>
        <v>0.981 - 1.022</v>
      </c>
      <c r="K46" s="16"/>
      <c r="L46" s="18" t="str">
        <f>CONCATENATE(FIXED(MIN(EGSnrc_over_Mean!L46,Geant4_over_Mean!L46,Penelope_over_Mean!L46,MCNP_over_Mean!L46),3)," - ", FIXED(MAX(EGSnrc_over_Mean!L46,Geant4_over_Mean!L46,Penelope_over_Mean!L46,MCNP_over_Mean!L46),3))</f>
        <v>0.981 - 1.026</v>
      </c>
      <c r="M46" s="16"/>
      <c r="Q46" s="2"/>
      <c r="W46" s="2"/>
    </row>
    <row r="47" spans="3:27" s="3" customFormat="1" x14ac:dyDescent="0.25">
      <c r="C47" s="10">
        <v>3</v>
      </c>
      <c r="D47" s="18" t="str">
        <f>CONCATENATE(FIXED(MIN(EGSnrc_over_Mean!D47,Geant4_over_Mean!D47,Penelope_over_Mean!D47,MCNP_over_Mean!D47),3)," - ", FIXED(MAX(EGSnrc_over_Mean!D47,Geant4_over_Mean!D47,Penelope_over_Mean!D47,MCNP_over_Mean!D47),3))</f>
        <v>0.976 - 1.019</v>
      </c>
      <c r="E47" s="16"/>
      <c r="F47" s="18" t="str">
        <f>CONCATENATE(FIXED(MIN(EGSnrc_over_Mean!F47,Geant4_over_Mean!F47,Penelope_over_Mean!F47,MCNP_over_Mean!F47),3)," - ", FIXED(MAX(EGSnrc_over_Mean!F47,Geant4_over_Mean!F47,Penelope_over_Mean!F47,MCNP_over_Mean!F47),3))</f>
        <v>0.984 - 1.016</v>
      </c>
      <c r="G47" s="16"/>
      <c r="I47" s="10">
        <v>3</v>
      </c>
      <c r="J47" s="18" t="str">
        <f>CONCATENATE(FIXED(MIN(EGSnrc_over_Mean!J47,Geant4_over_Mean!J47,Penelope_over_Mean!J47,MCNP_over_Mean!J47),3)," - ", FIXED(MAX(EGSnrc_over_Mean!J47,Geant4_over_Mean!J47,Penelope_over_Mean!J47,MCNP_over_Mean!J47),3))</f>
        <v>0.984 - 1.015</v>
      </c>
      <c r="K47" s="16"/>
      <c r="L47" s="18" t="str">
        <f>CONCATENATE(FIXED(MIN(EGSnrc_over_Mean!L47,Geant4_over_Mean!L47,Penelope_over_Mean!L47,MCNP_over_Mean!L47),3)," - ", FIXED(MAX(EGSnrc_over_Mean!L47,Geant4_over_Mean!L47,Penelope_over_Mean!L47,MCNP_over_Mean!L47),3))</f>
        <v>0.987 - 1.016</v>
      </c>
      <c r="M47" s="16"/>
      <c r="Q47" s="2"/>
      <c r="R47" s="7" t="s">
        <v>3</v>
      </c>
      <c r="T47" s="7" t="s">
        <v>4</v>
      </c>
      <c r="W47" s="2"/>
      <c r="X47" s="7" t="s">
        <v>3</v>
      </c>
      <c r="Z47" s="7" t="s">
        <v>4</v>
      </c>
    </row>
    <row r="48" spans="3:27" s="3" customFormat="1" x14ac:dyDescent="0.25">
      <c r="C48" s="10">
        <v>4</v>
      </c>
      <c r="D48" s="18" t="str">
        <f>CONCATENATE(FIXED(MIN(EGSnrc_over_Mean!D48,Geant4_over_Mean!D48,Penelope_over_Mean!D48,MCNP_over_Mean!D48),3)," - ", FIXED(MAX(EGSnrc_over_Mean!D48,Geant4_over_Mean!D48,Penelope_over_Mean!D48,MCNP_over_Mean!D48),3))</f>
        <v>0.978 - 1.030</v>
      </c>
      <c r="E48" s="16"/>
      <c r="F48" s="18" t="str">
        <f>CONCATENATE(FIXED(MIN(EGSnrc_over_Mean!F48,Geant4_over_Mean!F48,Penelope_over_Mean!F48,MCNP_over_Mean!F48),3)," - ", FIXED(MAX(EGSnrc_over_Mean!F48,Geant4_over_Mean!F48,Penelope_over_Mean!F48,MCNP_over_Mean!F48),3))</f>
        <v>0.982 - 1.016</v>
      </c>
      <c r="G48" s="16"/>
      <c r="I48" s="10">
        <v>4</v>
      </c>
      <c r="J48" s="18" t="str">
        <f>CONCATENATE(FIXED(MIN(EGSnrc_over_Mean!J48,Geant4_over_Mean!J48,Penelope_over_Mean!J48,MCNP_over_Mean!J48),3)," - ", FIXED(MAX(EGSnrc_over_Mean!J48,Geant4_over_Mean!J48,Penelope_over_Mean!J48,MCNP_over_Mean!J48),3))</f>
        <v>0.980 - 1.027</v>
      </c>
      <c r="K48" s="16"/>
      <c r="L48" s="18" t="str">
        <f>CONCATENATE(FIXED(MIN(EGSnrc_over_Mean!L48,Geant4_over_Mean!L48,Penelope_over_Mean!L48,MCNP_over_Mean!L48),3)," - ", FIXED(MAX(EGSnrc_over_Mean!L48,Geant4_over_Mean!L48,Penelope_over_Mean!L48,MCNP_over_Mean!L48),3))</f>
        <v>0.983 - 1.026</v>
      </c>
      <c r="M48" s="16"/>
      <c r="Q48" s="2"/>
      <c r="R48" s="7" t="s">
        <v>21</v>
      </c>
      <c r="S48" s="7"/>
      <c r="T48" s="7" t="s">
        <v>21</v>
      </c>
      <c r="U48" s="7"/>
      <c r="W48" s="2"/>
      <c r="X48" s="7" t="s">
        <v>21</v>
      </c>
      <c r="Y48" s="7"/>
      <c r="Z48" s="7" t="s">
        <v>21</v>
      </c>
      <c r="AA48" s="7"/>
    </row>
    <row r="49" spans="3:27" s="3" customFormat="1" x14ac:dyDescent="0.25">
      <c r="C49" s="10">
        <v>5</v>
      </c>
      <c r="D49" s="18" t="str">
        <f>CONCATENATE(FIXED(MIN(EGSnrc_over_Mean!D49,Geant4_over_Mean!D49,Penelope_over_Mean!D49,MCNP_over_Mean!D49),3)," - ", FIXED(MAX(EGSnrc_over_Mean!D49,Geant4_over_Mean!D49,Penelope_over_Mean!D49,MCNP_over_Mean!D49),3))</f>
        <v>0.977 - 1.019</v>
      </c>
      <c r="E49" s="16"/>
      <c r="F49" s="18" t="str">
        <f>CONCATENATE(FIXED(MIN(EGSnrc_over_Mean!F49,Geant4_over_Mean!F49,Penelope_over_Mean!F49,MCNP_over_Mean!F49),3)," - ", FIXED(MAX(EGSnrc_over_Mean!F49,Geant4_over_Mean!F49,Penelope_over_Mean!F49,MCNP_over_Mean!F49),3))</f>
        <v>0.990 - 1.020</v>
      </c>
      <c r="G49" s="16"/>
      <c r="I49" s="10">
        <v>5</v>
      </c>
      <c r="J49" s="18" t="str">
        <f>CONCATENATE(FIXED(MIN(EGSnrc_over_Mean!J49,Geant4_over_Mean!J49,Penelope_over_Mean!J49,MCNP_over_Mean!J49),3)," - ", FIXED(MAX(EGSnrc_over_Mean!J49,Geant4_over_Mean!J49,Penelope_over_Mean!J49,MCNP_over_Mean!J49),3))</f>
        <v>0.985 - 1.014</v>
      </c>
      <c r="K49" s="16"/>
      <c r="L49" s="18" t="str">
        <f>CONCATENATE(FIXED(MIN(EGSnrc_over_Mean!L49,Geant4_over_Mean!L49,Penelope_over_Mean!L49,MCNP_over_Mean!L49),3)," - ", FIXED(MAX(EGSnrc_over_Mean!L49,Geant4_over_Mean!L49,Penelope_over_Mean!L49,MCNP_over_Mean!L49),3))</f>
        <v>0.985 - 1.017</v>
      </c>
      <c r="M49" s="16"/>
      <c r="Q49" s="7" t="s">
        <v>17</v>
      </c>
      <c r="R49" s="7" t="s">
        <v>7</v>
      </c>
      <c r="S49" s="7"/>
      <c r="T49" s="7" t="s">
        <v>7</v>
      </c>
      <c r="U49" s="7"/>
      <c r="W49" s="7" t="s">
        <v>17</v>
      </c>
      <c r="X49" s="7" t="s">
        <v>7</v>
      </c>
      <c r="Y49" s="7"/>
      <c r="Z49" s="7" t="s">
        <v>7</v>
      </c>
      <c r="AA49" s="7"/>
    </row>
    <row r="50" spans="3:27" s="3" customFormat="1" x14ac:dyDescent="0.25">
      <c r="C50" s="10">
        <v>6</v>
      </c>
      <c r="D50" s="18" t="str">
        <f>CONCATENATE(FIXED(MIN(EGSnrc_over_Mean!D50,Geant4_over_Mean!D50,Penelope_over_Mean!D50,MCNP_over_Mean!D50),3)," - ", FIXED(MAX(EGSnrc_over_Mean!D50,Geant4_over_Mean!D50,Penelope_over_Mean!D50,MCNP_over_Mean!D50),3))</f>
        <v>0.977 - 1.025</v>
      </c>
      <c r="E50" s="16"/>
      <c r="F50" s="18" t="str">
        <f>CONCATENATE(FIXED(MIN(EGSnrc_over_Mean!F50,Geant4_over_Mean!F50,Penelope_over_Mean!F50,MCNP_over_Mean!F50),3)," - ", FIXED(MAX(EGSnrc_over_Mean!F50,Geant4_over_Mean!F50,Penelope_over_Mean!F50,MCNP_over_Mean!F50),3))</f>
        <v>0.966 - 1.054</v>
      </c>
      <c r="G50" s="16"/>
      <c r="I50" s="10">
        <v>6</v>
      </c>
      <c r="J50" s="18" t="str">
        <f>CONCATENATE(FIXED(MIN(EGSnrc_over_Mean!J50,Geant4_over_Mean!J50,Penelope_over_Mean!J50,MCNP_over_Mean!J50),3)," - ", FIXED(MAX(EGSnrc_over_Mean!J50,Geant4_over_Mean!J50,Penelope_over_Mean!J50,MCNP_over_Mean!J50),3))</f>
        <v>0.987 - 1.010</v>
      </c>
      <c r="K50" s="16"/>
      <c r="L50" s="18" t="str">
        <f>CONCATENATE(FIXED(MIN(EGSnrc_over_Mean!L50,Geant4_over_Mean!L50,Penelope_over_Mean!L50,MCNP_over_Mean!L50),3)," - ", FIXED(MAX(EGSnrc_over_Mean!L50,Geant4_over_Mean!L50,Penelope_over_Mean!L50,MCNP_over_Mean!L50),3))</f>
        <v>0.987 - 1.019</v>
      </c>
      <c r="M50" s="16"/>
      <c r="Q50" s="10">
        <v>1</v>
      </c>
      <c r="R50" s="18" t="str">
        <f>CONCATENATE(FIXED(MIN(EGSnrc_over_Mean!R50,Geant4_over_Mean!R50,Penelope_over_Mean!R50,MCNP_over_Mean!R50),3)," - ", FIXED(MAX(EGSnrc_over_Mean!R50,Geant4_over_Mean!R50,Penelope_over_Mean!R50,MCNP_over_Mean!R50),3))</f>
        <v>0.972 - 1.040</v>
      </c>
      <c r="S50" s="11"/>
      <c r="T50" s="18" t="str">
        <f>CONCATENATE(FIXED(MIN(EGSnrc_over_Mean!T50,Geant4_over_Mean!T50,Penelope_over_Mean!T50,MCNP_over_Mean!T50),3)," - ", FIXED(MAX(EGSnrc_over_Mean!T50,Geant4_over_Mean!T50,Penelope_over_Mean!T50,MCNP_over_Mean!T50),3))</f>
        <v>0.988 - 1.012</v>
      </c>
      <c r="U50" s="11"/>
      <c r="W50" s="10">
        <v>1</v>
      </c>
      <c r="X50" s="18" t="str">
        <f>CONCATENATE(FIXED(MIN(EGSnrc_over_Mean!X50,Geant4_over_Mean!X50,Penelope_over_Mean!X50,MCNP_over_Mean!X50),3)," - ", FIXED(MAX(EGSnrc_over_Mean!X50,Geant4_over_Mean!X50,Penelope_over_Mean!X50,MCNP_over_Mean!X50),3))</f>
        <v>0.980 - 1.012</v>
      </c>
      <c r="Y50" s="11"/>
      <c r="Z50" s="18" t="str">
        <f>CONCATENATE(FIXED(MIN(EGSnrc_over_Mean!Z50,Geant4_over_Mean!Z50,Penelope_over_Mean!Z50,MCNP_over_Mean!Z50),3)," - ", FIXED(MAX(EGSnrc_over_Mean!Z50,Geant4_over_Mean!Z50,Penelope_over_Mean!Z50,MCNP_over_Mean!Z50),3))</f>
        <v>0.979 - 1.024</v>
      </c>
      <c r="AA50" s="11"/>
    </row>
    <row r="51" spans="3:27" s="3" customFormat="1" x14ac:dyDescent="0.25">
      <c r="C51" s="10">
        <v>7</v>
      </c>
      <c r="D51" s="18" t="str">
        <f>CONCATENATE(FIXED(MIN(EGSnrc_over_Mean!D51,Geant4_over_Mean!D51,Penelope_over_Mean!D51,MCNP_over_Mean!D51),3)," - ", FIXED(MAX(EGSnrc_over_Mean!D51,Geant4_over_Mean!D51,Penelope_over_Mean!D51,MCNP_over_Mean!D51),3))</f>
        <v>0.970 - 1.020</v>
      </c>
      <c r="E51" s="16"/>
      <c r="F51" s="18" t="str">
        <f>CONCATENATE(FIXED(MIN(EGSnrc_over_Mean!F51,Geant4_over_Mean!F51,Penelope_over_Mean!F51,MCNP_over_Mean!F51),3)," - ", FIXED(MAX(EGSnrc_over_Mean!F51,Geant4_over_Mean!F51,Penelope_over_Mean!F51,MCNP_over_Mean!F51),3))</f>
        <v>0.973 - 1.028</v>
      </c>
      <c r="G51" s="16"/>
      <c r="I51" s="10">
        <v>7</v>
      </c>
      <c r="J51" s="18" t="str">
        <f>CONCATENATE(FIXED(MIN(EGSnrc_over_Mean!J51,Geant4_over_Mean!J51,Penelope_over_Mean!J51,MCNP_over_Mean!J51),3)," - ", FIXED(MAX(EGSnrc_over_Mean!J51,Geant4_over_Mean!J51,Penelope_over_Mean!J51,MCNP_over_Mean!J51),3))</f>
        <v>0.980 - 1.021</v>
      </c>
      <c r="K51" s="16"/>
      <c r="L51" s="18" t="str">
        <f>CONCATENATE(FIXED(MIN(EGSnrc_over_Mean!L51,Geant4_over_Mean!L51,Penelope_over_Mean!L51,MCNP_over_Mean!L51),3)," - ", FIXED(MAX(EGSnrc_over_Mean!L51,Geant4_over_Mean!L51,Penelope_over_Mean!L51,MCNP_over_Mean!L51),3))</f>
        <v>0.980 - 1.020</v>
      </c>
      <c r="M51" s="16"/>
      <c r="Q51" s="10">
        <v>2</v>
      </c>
      <c r="R51" s="18" t="str">
        <f>CONCATENATE(FIXED(MIN(EGSnrc_over_Mean!R51,Geant4_over_Mean!R51,Penelope_over_Mean!R51,MCNP_over_Mean!R51),3)," - ", FIXED(MAX(EGSnrc_over_Mean!R51,Geant4_over_Mean!R51,Penelope_over_Mean!R51,MCNP_over_Mean!R51),3))</f>
        <v>0.982 - 1.028</v>
      </c>
      <c r="S51" s="11"/>
      <c r="T51" s="18" t="str">
        <f>CONCATENATE(FIXED(MIN(EGSnrc_over_Mean!T51,Geant4_over_Mean!T51,Penelope_over_Mean!T51,MCNP_over_Mean!T51),3)," - ", FIXED(MAX(EGSnrc_over_Mean!T51,Geant4_over_Mean!T51,Penelope_over_Mean!T51,MCNP_over_Mean!T51),3))</f>
        <v>0.984 - 1.026</v>
      </c>
      <c r="U51" s="11"/>
      <c r="W51" s="10">
        <v>2</v>
      </c>
      <c r="X51" s="18" t="str">
        <f>CONCATENATE(FIXED(MIN(EGSnrc_over_Mean!X51,Geant4_over_Mean!X51,Penelope_over_Mean!X51,MCNP_over_Mean!X51),3)," - ", FIXED(MAX(EGSnrc_over_Mean!X51,Geant4_over_Mean!X51,Penelope_over_Mean!X51,MCNP_over_Mean!X51),3))</f>
        <v>0.990 - 1.017</v>
      </c>
      <c r="Y51" s="11"/>
      <c r="Z51" s="18" t="str">
        <f>CONCATENATE(FIXED(MIN(EGSnrc_over_Mean!Z51,Geant4_over_Mean!Z51,Penelope_over_Mean!Z51,MCNP_over_Mean!Z51),3)," - ", FIXED(MAX(EGSnrc_over_Mean!Z51,Geant4_over_Mean!Z51,Penelope_over_Mean!Z51,MCNP_over_Mean!Z51),3))</f>
        <v>0.988 - 1.018</v>
      </c>
      <c r="AA51" s="11"/>
    </row>
    <row r="52" spans="3:27" s="3" customFormat="1" x14ac:dyDescent="0.25">
      <c r="C52" s="10"/>
      <c r="I52" s="10"/>
      <c r="Q52" s="10">
        <v>3</v>
      </c>
      <c r="R52" s="18" t="str">
        <f>CONCATENATE(FIXED(MIN(EGSnrc_over_Mean!R52,Geant4_over_Mean!R52,Penelope_over_Mean!R52,MCNP_over_Mean!R52),3)," - ", FIXED(MAX(EGSnrc_over_Mean!R52,Geant4_over_Mean!R52,Penelope_over_Mean!R52,MCNP_over_Mean!R52),3))</f>
        <v>0.993 - 1.011</v>
      </c>
      <c r="S52" s="11"/>
      <c r="T52" s="18" t="str">
        <f>CONCATENATE(FIXED(MIN(EGSnrc_over_Mean!T52,Geant4_over_Mean!T52,Penelope_over_Mean!T52,MCNP_over_Mean!T52),3)," - ", FIXED(MAX(EGSnrc_over_Mean!T52,Geant4_over_Mean!T52,Penelope_over_Mean!T52,MCNP_over_Mean!T52),3))</f>
        <v>0.985 - 1.029</v>
      </c>
      <c r="U52" s="11"/>
      <c r="W52" s="10">
        <v>3</v>
      </c>
      <c r="X52" s="18" t="str">
        <f>CONCATENATE(FIXED(MIN(EGSnrc_over_Mean!X52,Geant4_over_Mean!X52,Penelope_over_Mean!X52,MCNP_over_Mean!X52),3)," - ", FIXED(MAX(EGSnrc_over_Mean!X52,Geant4_over_Mean!X52,Penelope_over_Mean!X52,MCNP_over_Mean!X52),3))</f>
        <v>0.989 - 1.008</v>
      </c>
      <c r="Y52" s="11"/>
      <c r="Z52" s="18" t="str">
        <f>CONCATENATE(FIXED(MIN(EGSnrc_over_Mean!Z52,Geant4_over_Mean!Z52,Penelope_over_Mean!Z52,MCNP_over_Mean!Z52),3)," - ", FIXED(MAX(EGSnrc_over_Mean!Z52,Geant4_over_Mean!Z52,Penelope_over_Mean!Z52,MCNP_over_Mean!Z52),3))</f>
        <v>0.988 - 1.010</v>
      </c>
      <c r="AA52" s="11"/>
    </row>
    <row r="53" spans="3:27" s="3" customFormat="1" x14ac:dyDescent="0.25">
      <c r="C53" s="2"/>
      <c r="D53" s="7" t="s">
        <v>3</v>
      </c>
      <c r="E53" s="7"/>
      <c r="F53" s="7" t="s">
        <v>4</v>
      </c>
      <c r="G53" s="7"/>
      <c r="I53" s="2"/>
      <c r="J53" s="7" t="s">
        <v>3</v>
      </c>
      <c r="K53" s="7"/>
      <c r="L53" s="7" t="s">
        <v>4</v>
      </c>
      <c r="M53" s="7"/>
      <c r="Q53" s="10">
        <v>4</v>
      </c>
      <c r="R53" s="18" t="str">
        <f>CONCATENATE(FIXED(MIN(EGSnrc_over_Mean!R53,Geant4_over_Mean!R53,Penelope_over_Mean!R53,MCNP_over_Mean!R53),3)," - ", FIXED(MAX(EGSnrc_over_Mean!R53,Geant4_over_Mean!R53,Penelope_over_Mean!R53,MCNP_over_Mean!R53),3))</f>
        <v>0.981 - 1.027</v>
      </c>
      <c r="S53" s="11"/>
      <c r="T53" s="18" t="str">
        <f>CONCATENATE(FIXED(MIN(EGSnrc_over_Mean!T53,Geant4_over_Mean!T53,Penelope_over_Mean!T53,MCNP_over_Mean!T53),3)," - ", FIXED(MAX(EGSnrc_over_Mean!T53,Geant4_over_Mean!T53,Penelope_over_Mean!T53,MCNP_over_Mean!T53),3))</f>
        <v>0.982 - 1.027</v>
      </c>
      <c r="U53" s="11"/>
      <c r="W53" s="10">
        <v>4</v>
      </c>
      <c r="X53" s="18" t="str">
        <f>CONCATENATE(FIXED(MIN(EGSnrc_over_Mean!X53,Geant4_over_Mean!X53,Penelope_over_Mean!X53,MCNP_over_Mean!X53),3)," - ", FIXED(MAX(EGSnrc_over_Mean!X53,Geant4_over_Mean!X53,Penelope_over_Mean!X53,MCNP_over_Mean!X53),3))</f>
        <v>0.991 - 1.018</v>
      </c>
      <c r="Y53" s="11"/>
      <c r="Z53" s="18" t="str">
        <f>CONCATENATE(FIXED(MIN(EGSnrc_over_Mean!Z53,Geant4_over_Mean!Z53,Penelope_over_Mean!Z53,MCNP_over_Mean!Z53),3)," - ", FIXED(MAX(EGSnrc_over_Mean!Z53,Geant4_over_Mean!Z53,Penelope_over_Mean!Z53,MCNP_over_Mean!Z53),3))</f>
        <v>0.990 - 1.021</v>
      </c>
      <c r="AA53" s="11"/>
    </row>
    <row r="54" spans="3:27" s="3" customFormat="1" x14ac:dyDescent="0.25">
      <c r="C54" s="2"/>
      <c r="D54" s="7" t="s">
        <v>19</v>
      </c>
      <c r="E54" s="7"/>
      <c r="F54" s="7" t="s">
        <v>19</v>
      </c>
      <c r="G54" s="7"/>
      <c r="I54" s="2"/>
      <c r="J54" s="7" t="s">
        <v>19</v>
      </c>
      <c r="K54" s="7"/>
      <c r="L54" s="7" t="s">
        <v>19</v>
      </c>
      <c r="M54" s="7"/>
      <c r="Q54" s="10">
        <v>5</v>
      </c>
      <c r="R54" s="18" t="str">
        <f>CONCATENATE(FIXED(MIN(EGSnrc_over_Mean!R54,Geant4_over_Mean!R54,Penelope_over_Mean!R54,MCNP_over_Mean!R54),3)," - ", FIXED(MAX(EGSnrc_over_Mean!R54,Geant4_over_Mean!R54,Penelope_over_Mean!R54,MCNP_over_Mean!R54),3))</f>
        <v>0.977 - 1.028</v>
      </c>
      <c r="S54" s="11"/>
      <c r="T54" s="18" t="str">
        <f>CONCATENATE(FIXED(MIN(EGSnrc_over_Mean!T54,Geant4_over_Mean!T54,Penelope_over_Mean!T54,MCNP_over_Mean!T54),3)," - ", FIXED(MAX(EGSnrc_over_Mean!T54,Geant4_over_Mean!T54,Penelope_over_Mean!T54,MCNP_over_Mean!T54),3))</f>
        <v>0.977 - 1.026</v>
      </c>
      <c r="U54" s="11"/>
      <c r="W54" s="10">
        <v>5</v>
      </c>
      <c r="X54" s="18" t="str">
        <f>CONCATENATE(FIXED(MIN(EGSnrc_over_Mean!X54,Geant4_over_Mean!X54,Penelope_over_Mean!X54,MCNP_over_Mean!X54),3)," - ", FIXED(MAX(EGSnrc_over_Mean!X54,Geant4_over_Mean!X54,Penelope_over_Mean!X54,MCNP_over_Mean!X54),3))</f>
        <v>0.984 - 1.022</v>
      </c>
      <c r="Y54" s="11"/>
      <c r="Z54" s="18" t="str">
        <f>CONCATENATE(FIXED(MIN(EGSnrc_over_Mean!Z54,Geant4_over_Mean!Z54,Penelope_over_Mean!Z54,MCNP_over_Mean!Z54),3)," - ", FIXED(MAX(EGSnrc_over_Mean!Z54,Geant4_over_Mean!Z54,Penelope_over_Mean!Z54,MCNP_over_Mean!Z54),3))</f>
        <v>0.985 - 1.021</v>
      </c>
      <c r="AA54" s="11"/>
    </row>
    <row r="55" spans="3:27" s="3" customFormat="1" x14ac:dyDescent="0.25">
      <c r="C55" s="7" t="s">
        <v>17</v>
      </c>
      <c r="D55" s="7" t="s">
        <v>7</v>
      </c>
      <c r="E55" s="7"/>
      <c r="F55" s="7" t="s">
        <v>7</v>
      </c>
      <c r="G55" s="7"/>
      <c r="I55" s="7" t="s">
        <v>17</v>
      </c>
      <c r="J55" s="7" t="s">
        <v>7</v>
      </c>
      <c r="K55" s="7"/>
      <c r="L55" s="7" t="s">
        <v>7</v>
      </c>
      <c r="M55" s="7"/>
      <c r="Q55" s="10">
        <v>6</v>
      </c>
      <c r="R55" s="18" t="str">
        <f>CONCATENATE(FIXED(MIN(EGSnrc_over_Mean!R55,Geant4_over_Mean!R55,Penelope_over_Mean!R55,MCNP_over_Mean!R55),3)," - ", FIXED(MAX(EGSnrc_over_Mean!R55,Geant4_over_Mean!R55,Penelope_over_Mean!R55,MCNP_over_Mean!R55),3))</f>
        <v>0.982 - 1.027</v>
      </c>
      <c r="S55" s="11"/>
      <c r="T55" s="18" t="str">
        <f>CONCATENATE(FIXED(MIN(EGSnrc_over_Mean!T55,Geant4_over_Mean!T55,Penelope_over_Mean!T55,MCNP_over_Mean!T55),3)," - ", FIXED(MAX(EGSnrc_over_Mean!T55,Geant4_over_Mean!T55,Penelope_over_Mean!T55,MCNP_over_Mean!T55),3))</f>
        <v>0.983 - 1.027</v>
      </c>
      <c r="U55" s="11"/>
      <c r="W55" s="10">
        <v>6</v>
      </c>
      <c r="X55" s="18" t="str">
        <f>CONCATENATE(FIXED(MIN(EGSnrc_over_Mean!X55,Geant4_over_Mean!X55,Penelope_over_Mean!X55,MCNP_over_Mean!X55),3)," - ", FIXED(MAX(EGSnrc_over_Mean!X55,Geant4_over_Mean!X55,Penelope_over_Mean!X55,MCNP_over_Mean!X55),3))</f>
        <v>0.989 - 1.018</v>
      </c>
      <c r="Y55" s="11"/>
      <c r="Z55" s="18" t="str">
        <f>CONCATENATE(FIXED(MIN(EGSnrc_over_Mean!Z55,Geant4_over_Mean!Z55,Penelope_over_Mean!Z55,MCNP_over_Mean!Z55),3)," - ", FIXED(MAX(EGSnrc_over_Mean!Z55,Geant4_over_Mean!Z55,Penelope_over_Mean!Z55,MCNP_over_Mean!Z55),3))</f>
        <v>0.990 - 1.017</v>
      </c>
      <c r="AA55" s="11"/>
    </row>
    <row r="56" spans="3:27" s="3" customFormat="1" x14ac:dyDescent="0.25">
      <c r="C56" s="10">
        <v>1</v>
      </c>
      <c r="D56" s="18" t="str">
        <f>CONCATENATE(FIXED(MIN(EGSnrc_over_Mean!D56,Geant4_over_Mean!D56,Penelope_over_Mean!D56,MCNP_over_Mean!D56),3)," - ", FIXED(MAX(EGSnrc_over_Mean!D56,Geant4_over_Mean!D56,Penelope_over_Mean!D56,MCNP_over_Mean!D56),3))</f>
        <v>0.953 - 1.040</v>
      </c>
      <c r="E56" s="16"/>
      <c r="F56" s="18" t="str">
        <f>CONCATENATE(FIXED(MIN(EGSnrc_over_Mean!F56,Geant4_over_Mean!F56,Penelope_over_Mean!F56,MCNP_over_Mean!F56),3)," - ", FIXED(MAX(EGSnrc_over_Mean!F56,Geant4_over_Mean!F56,Penelope_over_Mean!F56,MCNP_over_Mean!F56),3))</f>
        <v>0.954 - 1.024</v>
      </c>
      <c r="G56" s="16"/>
      <c r="I56" s="10">
        <v>1</v>
      </c>
      <c r="J56" s="18" t="str">
        <f>CONCATENATE(FIXED(MIN(EGSnrc_over_Mean!J56,Geant4_over_Mean!J56,Penelope_over_Mean!J56,MCNP_over_Mean!J56),3)," - ", FIXED(MAX(EGSnrc_over_Mean!J56,Geant4_over_Mean!J56,Penelope_over_Mean!J56,MCNP_over_Mean!J56),3))</f>
        <v>0.958 - 1.034</v>
      </c>
      <c r="K56" s="16"/>
      <c r="L56" s="18" t="str">
        <f>CONCATENATE(FIXED(MIN(EGSnrc_over_Mean!L56,Geant4_over_Mean!L56,Penelope_over_Mean!L56,MCNP_over_Mean!L56),3)," - ", FIXED(MAX(EGSnrc_over_Mean!L56,Geant4_over_Mean!L56,Penelope_over_Mean!L56,MCNP_over_Mean!L56),3))</f>
        <v>0.962 - 1.022</v>
      </c>
      <c r="M56" s="16"/>
      <c r="Q56" s="10">
        <v>7</v>
      </c>
      <c r="R56" s="18" t="str">
        <f>CONCATENATE(FIXED(MIN(EGSnrc_over_Mean!R56,Geant4_over_Mean!R56,Penelope_over_Mean!R56,MCNP_over_Mean!R56),3)," - ", FIXED(MAX(EGSnrc_over_Mean!R56,Geant4_over_Mean!R56,Penelope_over_Mean!R56,MCNP_over_Mean!R56),3))</f>
        <v>0.985 - 1.018</v>
      </c>
      <c r="S56" s="11"/>
      <c r="T56" s="18" t="str">
        <f>CONCATENATE(FIXED(MIN(EGSnrc_over_Mean!T56,Geant4_over_Mean!T56,Penelope_over_Mean!T56,MCNP_over_Mean!T56),3)," - ", FIXED(MAX(EGSnrc_over_Mean!T56,Geant4_over_Mean!T56,Penelope_over_Mean!T56,MCNP_over_Mean!T56),3))</f>
        <v>0.988 - 1.016</v>
      </c>
      <c r="U56" s="11"/>
      <c r="W56" s="10">
        <v>7</v>
      </c>
      <c r="X56" s="18" t="str">
        <f>CONCATENATE(FIXED(MIN(EGSnrc_over_Mean!X56,Geant4_over_Mean!X56,Penelope_over_Mean!X56,MCNP_over_Mean!X56),3)," - ", FIXED(MAX(EGSnrc_over_Mean!X56,Geant4_over_Mean!X56,Penelope_over_Mean!X56,MCNP_over_Mean!X56),3))</f>
        <v>0.978 - 1.013</v>
      </c>
      <c r="Y56" s="11"/>
      <c r="Z56" s="18" t="str">
        <f>CONCATENATE(FIXED(MIN(EGSnrc_over_Mean!Z56,Geant4_over_Mean!Z56,Penelope_over_Mean!Z56,MCNP_over_Mean!Z56),3)," - ", FIXED(MAX(EGSnrc_over_Mean!Z56,Geant4_over_Mean!Z56,Penelope_over_Mean!Z56,MCNP_over_Mean!Z56),3))</f>
        <v>0.984 - 1.009</v>
      </c>
      <c r="AA56" s="11"/>
    </row>
    <row r="57" spans="3:27" s="3" customFormat="1" x14ac:dyDescent="0.25">
      <c r="C57" s="10">
        <v>2</v>
      </c>
      <c r="D57" s="18" t="str">
        <f>CONCATENATE(FIXED(MIN(EGSnrc_over_Mean!D57,Geant4_over_Mean!D57,Penelope_over_Mean!D57,MCNP_over_Mean!D57),3)," - ", FIXED(MAX(EGSnrc_over_Mean!D57,Geant4_over_Mean!D57,Penelope_over_Mean!D57,MCNP_over_Mean!D57),3))</f>
        <v>0.946 - 1.047</v>
      </c>
      <c r="E57" s="16"/>
      <c r="F57" s="18" t="str">
        <f>CONCATENATE(FIXED(MIN(EGSnrc_over_Mean!F57,Geant4_over_Mean!F57,Penelope_over_Mean!F57,MCNP_over_Mean!F57),3)," - ", FIXED(MAX(EGSnrc_over_Mean!F57,Geant4_over_Mean!F57,Penelope_over_Mean!F57,MCNP_over_Mean!F57),3))</f>
        <v>0.941 - 1.052</v>
      </c>
      <c r="G57" s="16"/>
      <c r="I57" s="10">
        <v>2</v>
      </c>
      <c r="J57" s="18" t="str">
        <f>CONCATENATE(FIXED(MIN(EGSnrc_over_Mean!J57,Geant4_over_Mean!J57,Penelope_over_Mean!J57,MCNP_over_Mean!J57),3)," - ", FIXED(MAX(EGSnrc_over_Mean!J57,Geant4_over_Mean!J57,Penelope_over_Mean!J57,MCNP_over_Mean!J57),3))</f>
        <v>0.971 - 1.015</v>
      </c>
      <c r="K57" s="16"/>
      <c r="L57" s="18" t="str">
        <f>CONCATENATE(FIXED(MIN(EGSnrc_over_Mean!L57,Geant4_over_Mean!L57,Penelope_over_Mean!L57,MCNP_over_Mean!L57),3)," - ", FIXED(MAX(EGSnrc_over_Mean!L57,Geant4_over_Mean!L57,Penelope_over_Mean!L57,MCNP_over_Mean!L57),3))</f>
        <v>0.972 - 1.020</v>
      </c>
      <c r="M57" s="16"/>
      <c r="Q57" s="2"/>
      <c r="W57" s="2"/>
    </row>
    <row r="58" spans="3:27" s="3" customFormat="1" x14ac:dyDescent="0.25">
      <c r="C58" s="10">
        <v>3</v>
      </c>
      <c r="D58" s="18" t="str">
        <f>CONCATENATE(FIXED(MIN(EGSnrc_over_Mean!D58,Geant4_over_Mean!D58,Penelope_over_Mean!D58,MCNP_over_Mean!D58),3)," - ", FIXED(MAX(EGSnrc_over_Mean!D58,Geant4_over_Mean!D58,Penelope_over_Mean!D58,MCNP_over_Mean!D58),3))</f>
        <v>0.957 - 1.038</v>
      </c>
      <c r="E58" s="16"/>
      <c r="F58" s="18" t="str">
        <f>CONCATENATE(FIXED(MIN(EGSnrc_over_Mean!F58,Geant4_over_Mean!F58,Penelope_over_Mean!F58,MCNP_over_Mean!F58),3)," - ", FIXED(MAX(EGSnrc_over_Mean!F58,Geant4_over_Mean!F58,Penelope_over_Mean!F58,MCNP_over_Mean!F58),3))</f>
        <v>0.956 - 1.039</v>
      </c>
      <c r="G58" s="16"/>
      <c r="I58" s="10">
        <v>3</v>
      </c>
      <c r="J58" s="18" t="str">
        <f>CONCATENATE(FIXED(MIN(EGSnrc_over_Mean!J58,Geant4_over_Mean!J58,Penelope_over_Mean!J58,MCNP_over_Mean!J58),3)," - ", FIXED(MAX(EGSnrc_over_Mean!J58,Geant4_over_Mean!J58,Penelope_over_Mean!J58,MCNP_over_Mean!J58),3))</f>
        <v>0.967 - 1.018</v>
      </c>
      <c r="K58" s="16"/>
      <c r="L58" s="18" t="str">
        <f>CONCATENATE(FIXED(MIN(EGSnrc_over_Mean!L58,Geant4_over_Mean!L58,Penelope_over_Mean!L58,MCNP_over_Mean!L58),3)," - ", FIXED(MAX(EGSnrc_over_Mean!L58,Geant4_over_Mean!L58,Penelope_over_Mean!L58,MCNP_over_Mean!L58),3))</f>
        <v>0.973 - 1.015</v>
      </c>
      <c r="M58" s="16"/>
      <c r="Q58" s="2"/>
      <c r="W58" s="2"/>
    </row>
    <row r="59" spans="3:27" s="3" customFormat="1" x14ac:dyDescent="0.25">
      <c r="C59" s="10">
        <v>4</v>
      </c>
      <c r="D59" s="18" t="str">
        <f>CONCATENATE(FIXED(MIN(EGSnrc_over_Mean!D59,Geant4_over_Mean!D59,Penelope_over_Mean!D59,MCNP_over_Mean!D59),3)," - ", FIXED(MAX(EGSnrc_over_Mean!D59,Geant4_over_Mean!D59,Penelope_over_Mean!D59,MCNP_over_Mean!D59),3))</f>
        <v>0.945 - 1.046</v>
      </c>
      <c r="E59" s="16"/>
      <c r="F59" s="18" t="str">
        <f>CONCATENATE(FIXED(MIN(EGSnrc_over_Mean!F59,Geant4_over_Mean!F59,Penelope_over_Mean!F59,MCNP_over_Mean!F59),3)," - ", FIXED(MAX(EGSnrc_over_Mean!F59,Geant4_over_Mean!F59,Penelope_over_Mean!F59,MCNP_over_Mean!F59),3))</f>
        <v>0.939 - 1.056</v>
      </c>
      <c r="G59" s="16"/>
      <c r="I59" s="10">
        <v>4</v>
      </c>
      <c r="J59" s="18" t="str">
        <f>CONCATENATE(FIXED(MIN(EGSnrc_over_Mean!J59,Geant4_over_Mean!J59,Penelope_over_Mean!J59,MCNP_over_Mean!J59),3)," - ", FIXED(MAX(EGSnrc_over_Mean!J59,Geant4_over_Mean!J59,Penelope_over_Mean!J59,MCNP_over_Mean!J59),3))</f>
        <v>0.969 - 1.018</v>
      </c>
      <c r="K59" s="16"/>
      <c r="L59" s="18" t="str">
        <f>CONCATENATE(FIXED(MIN(EGSnrc_over_Mean!L59,Geant4_over_Mean!L59,Penelope_over_Mean!L59,MCNP_over_Mean!L59),3)," - ", FIXED(MAX(EGSnrc_over_Mean!L59,Geant4_over_Mean!L59,Penelope_over_Mean!L59,MCNP_over_Mean!L59),3))</f>
        <v>0.975 - 1.018</v>
      </c>
      <c r="M59" s="16"/>
      <c r="Q59" s="2"/>
      <c r="W59" s="2"/>
    </row>
    <row r="60" spans="3:27" s="3" customFormat="1" x14ac:dyDescent="0.25">
      <c r="C60" s="10">
        <v>5</v>
      </c>
      <c r="D60" s="18" t="str">
        <f>CONCATENATE(FIXED(MIN(EGSnrc_over_Mean!D60,Geant4_over_Mean!D60,Penelope_over_Mean!D60,MCNP_over_Mean!D60),3)," - ", FIXED(MAX(EGSnrc_over_Mean!D60,Geant4_over_Mean!D60,Penelope_over_Mean!D60,MCNP_over_Mean!D60),3))</f>
        <v>0.944 - 1.033</v>
      </c>
      <c r="E60" s="16"/>
      <c r="F60" s="18" t="str">
        <f>CONCATENATE(FIXED(MIN(EGSnrc_over_Mean!F60,Geant4_over_Mean!F60,Penelope_over_Mean!F60,MCNP_over_Mean!F60),3)," - ", FIXED(MAX(EGSnrc_over_Mean!F60,Geant4_over_Mean!F60,Penelope_over_Mean!F60,MCNP_over_Mean!F60),3))</f>
        <v>0.943 - 1.044</v>
      </c>
      <c r="G60" s="16"/>
      <c r="I60" s="10">
        <v>5</v>
      </c>
      <c r="J60" s="18" t="str">
        <f>CONCATENATE(FIXED(MIN(EGSnrc_over_Mean!J60,Geant4_over_Mean!J60,Penelope_over_Mean!J60,MCNP_over_Mean!J60),3)," - ", FIXED(MAX(EGSnrc_over_Mean!J60,Geant4_over_Mean!J60,Penelope_over_Mean!J60,MCNP_over_Mean!J60),3))</f>
        <v>0.973 - 1.014</v>
      </c>
      <c r="K60" s="16"/>
      <c r="L60" s="18" t="str">
        <f>CONCATENATE(FIXED(MIN(EGSnrc_over_Mean!L60,Geant4_over_Mean!L60,Penelope_over_Mean!L60,MCNP_over_Mean!L60),3)," - ", FIXED(MAX(EGSnrc_over_Mean!L60,Geant4_over_Mean!L60,Penelope_over_Mean!L60,MCNP_over_Mean!L60),3))</f>
        <v>0.972 - 1.017</v>
      </c>
      <c r="M60" s="16"/>
      <c r="Q60" s="2"/>
      <c r="W60" s="2"/>
    </row>
    <row r="61" spans="3:27" s="3" customFormat="1" x14ac:dyDescent="0.25">
      <c r="C61" s="10">
        <v>6</v>
      </c>
      <c r="D61" s="18" t="str">
        <f>CONCATENATE(FIXED(MIN(EGSnrc_over_Mean!D61,Geant4_over_Mean!D61,Penelope_over_Mean!D61,MCNP_over_Mean!D61),3)," - ", FIXED(MAX(EGSnrc_over_Mean!D61,Geant4_over_Mean!D61,Penelope_over_Mean!D61,MCNP_over_Mean!D61),3))</f>
        <v>0.952 - 1.045</v>
      </c>
      <c r="E61" s="16"/>
      <c r="F61" s="18" t="str">
        <f>CONCATENATE(FIXED(MIN(EGSnrc_over_Mean!F61,Geant4_over_Mean!F61,Penelope_over_Mean!F61,MCNP_over_Mean!F61),3)," - ", FIXED(MAX(EGSnrc_over_Mean!F61,Geant4_over_Mean!F61,Penelope_over_Mean!F61,MCNP_over_Mean!F61),3))</f>
        <v>0.944 - 1.050</v>
      </c>
      <c r="G61" s="16"/>
      <c r="I61" s="10">
        <v>6</v>
      </c>
      <c r="J61" s="18" t="str">
        <f>CONCATENATE(FIXED(MIN(EGSnrc_over_Mean!J61,Geant4_over_Mean!J61,Penelope_over_Mean!J61,MCNP_over_Mean!J61),3)," - ", FIXED(MAX(EGSnrc_over_Mean!J61,Geant4_over_Mean!J61,Penelope_over_Mean!J61,MCNP_over_Mean!J61),3))</f>
        <v>0.971 - 1.016</v>
      </c>
      <c r="K61" s="16"/>
      <c r="L61" s="18" t="str">
        <f>CONCATENATE(FIXED(MIN(EGSnrc_over_Mean!L61,Geant4_over_Mean!L61,Penelope_over_Mean!L61,MCNP_over_Mean!L61),3)," - ", FIXED(MAX(EGSnrc_over_Mean!L61,Geant4_over_Mean!L61,Penelope_over_Mean!L61,MCNP_over_Mean!L61),3))</f>
        <v>0.976 - 1.025</v>
      </c>
      <c r="M61" s="16"/>
      <c r="Q61" s="2"/>
      <c r="W61" s="2"/>
    </row>
    <row r="62" spans="3:27" s="3" customFormat="1" x14ac:dyDescent="0.25">
      <c r="C62" s="10">
        <v>7</v>
      </c>
      <c r="D62" s="18" t="str">
        <f>CONCATENATE(FIXED(MIN(EGSnrc_over_Mean!D62,Geant4_over_Mean!D62,Penelope_over_Mean!D62,MCNP_over_Mean!D62),3)," - ", FIXED(MAX(EGSnrc_over_Mean!D62,Geant4_over_Mean!D62,Penelope_over_Mean!D62,MCNP_over_Mean!D62),3))</f>
        <v>0.934 - 1.035</v>
      </c>
      <c r="E62" s="16"/>
      <c r="F62" s="18" t="str">
        <f>CONCATENATE(FIXED(MIN(EGSnrc_over_Mean!F62,Geant4_over_Mean!F62,Penelope_over_Mean!F62,MCNP_over_Mean!F62),3)," - ", FIXED(MAX(EGSnrc_over_Mean!F62,Geant4_over_Mean!F62,Penelope_over_Mean!F62,MCNP_over_Mean!F62),3))</f>
        <v>0.950 - 1.057</v>
      </c>
      <c r="G62" s="16"/>
      <c r="I62" s="10">
        <v>7</v>
      </c>
      <c r="J62" s="18" t="str">
        <f>CONCATENATE(FIXED(MIN(EGSnrc_over_Mean!J62,Geant4_over_Mean!J62,Penelope_over_Mean!J62,MCNP_over_Mean!J62),3)," - ", FIXED(MAX(EGSnrc_over_Mean!J62,Geant4_over_Mean!J62,Penelope_over_Mean!J62,MCNP_over_Mean!J62),3))</f>
        <v>0.967 - 1.021</v>
      </c>
      <c r="K62" s="16"/>
      <c r="L62" s="18" t="str">
        <f>CONCATENATE(FIXED(MIN(EGSnrc_over_Mean!L62,Geant4_over_Mean!L62,Penelope_over_Mean!L62,MCNP_over_Mean!L62),3)," - ", FIXED(MAX(EGSnrc_over_Mean!L62,Geant4_over_Mean!L62,Penelope_over_Mean!L62,MCNP_over_Mean!L62),3))</f>
        <v>0.966 - 1.020</v>
      </c>
      <c r="M62" s="16"/>
      <c r="Q62" s="2"/>
      <c r="W62" s="2"/>
    </row>
    <row r="63" spans="3:27" s="3" customFormat="1" x14ac:dyDescent="0.25">
      <c r="C63" s="2"/>
      <c r="I63" s="2"/>
      <c r="Q63" s="2"/>
      <c r="W63" s="2"/>
    </row>
    <row r="64" spans="3:27" s="3" customFormat="1" x14ac:dyDescent="0.25">
      <c r="C64" s="2"/>
      <c r="D64" s="7" t="s">
        <v>3</v>
      </c>
      <c r="E64" s="7"/>
      <c r="F64" s="7" t="s">
        <v>4</v>
      </c>
      <c r="G64" s="7"/>
      <c r="I64" s="2"/>
      <c r="J64" s="7" t="s">
        <v>3</v>
      </c>
      <c r="K64" s="7"/>
      <c r="L64" s="7" t="s">
        <v>4</v>
      </c>
      <c r="M64" s="7"/>
      <c r="Q64" s="2"/>
      <c r="W64" s="2"/>
    </row>
    <row r="65" spans="3:23" s="3" customFormat="1" x14ac:dyDescent="0.25">
      <c r="C65" s="2"/>
      <c r="D65" s="7" t="s">
        <v>20</v>
      </c>
      <c r="E65" s="7"/>
      <c r="F65" s="7" t="s">
        <v>20</v>
      </c>
      <c r="G65" s="7"/>
      <c r="I65" s="2"/>
      <c r="J65" s="7" t="s">
        <v>20</v>
      </c>
      <c r="K65" s="7"/>
      <c r="L65" s="7" t="s">
        <v>20</v>
      </c>
      <c r="M65" s="7"/>
      <c r="Q65" s="2"/>
      <c r="W65" s="2"/>
    </row>
    <row r="66" spans="3:23" s="3" customFormat="1" x14ac:dyDescent="0.25">
      <c r="C66" s="7" t="s">
        <v>17</v>
      </c>
      <c r="D66" s="7" t="s">
        <v>7</v>
      </c>
      <c r="E66" s="7"/>
      <c r="F66" s="7" t="s">
        <v>7</v>
      </c>
      <c r="G66" s="7"/>
      <c r="I66" s="7" t="s">
        <v>17</v>
      </c>
      <c r="J66" s="7" t="s">
        <v>7</v>
      </c>
      <c r="K66" s="7"/>
      <c r="L66" s="7" t="s">
        <v>7</v>
      </c>
      <c r="M66" s="7"/>
      <c r="Q66" s="2"/>
      <c r="W66" s="2"/>
    </row>
    <row r="67" spans="3:23" s="3" customFormat="1" x14ac:dyDescent="0.25">
      <c r="C67" s="10">
        <v>1</v>
      </c>
      <c r="D67" s="18" t="str">
        <f>CONCATENATE(FIXED(MIN(EGSnrc_over_Mean!D67,Geant4_over_Mean!D67,Penelope_over_Mean!D67,MCNP_over_Mean!D67),3)," - ", FIXED(MAX(EGSnrc_over_Mean!D67,Geant4_over_Mean!D67,Penelope_over_Mean!D67,MCNP_over_Mean!D67),3))</f>
        <v>0.992 - 1.009</v>
      </c>
      <c r="E67" s="16"/>
      <c r="F67" s="18" t="str">
        <f>CONCATENATE(FIXED(MIN(EGSnrc_over_Mean!F67,Geant4_over_Mean!F67,Penelope_over_Mean!F67,MCNP_over_Mean!F67),3)," - ", FIXED(MAX(EGSnrc_over_Mean!F67,Geant4_over_Mean!F67,Penelope_over_Mean!F67,MCNP_over_Mean!F67),3))</f>
        <v>0.992 - 1.012</v>
      </c>
      <c r="G67" s="16"/>
      <c r="I67" s="10">
        <v>1</v>
      </c>
      <c r="J67" s="18" t="str">
        <f>CONCATENATE(FIXED(MIN(EGSnrc_over_Mean!J67,Geant4_over_Mean!J67,Penelope_over_Mean!J67,MCNP_over_Mean!J67),3)," - ", FIXED(MAX(EGSnrc_over_Mean!J67,Geant4_over_Mean!J67,Penelope_over_Mean!J67,MCNP_over_Mean!J67),3))</f>
        <v>0.993 - 1.009</v>
      </c>
      <c r="K67" s="16"/>
      <c r="L67" s="18" t="str">
        <f>CONCATENATE(FIXED(MIN(EGSnrc_over_Mean!L67,Geant4_over_Mean!L67,Penelope_over_Mean!L67,MCNP_over_Mean!L67),3)," - ", FIXED(MAX(EGSnrc_over_Mean!L67,Geant4_over_Mean!L67,Penelope_over_Mean!L67,MCNP_over_Mean!L67),3))</f>
        <v>0.993 - 1.012</v>
      </c>
      <c r="M67" s="16"/>
      <c r="Q67" s="2"/>
      <c r="W67" s="2"/>
    </row>
    <row r="68" spans="3:23" s="3" customFormat="1" x14ac:dyDescent="0.25">
      <c r="C68" s="10">
        <v>2</v>
      </c>
      <c r="D68" s="18" t="str">
        <f>CONCATENATE(FIXED(MIN(EGSnrc_over_Mean!D68,Geant4_over_Mean!D68,Penelope_over_Mean!D68,MCNP_over_Mean!D68),3)," - ", FIXED(MAX(EGSnrc_over_Mean!D68,Geant4_over_Mean!D68,Penelope_over_Mean!D68,MCNP_over_Mean!D68),3))</f>
        <v>0.996 - 1.007</v>
      </c>
      <c r="E68" s="16"/>
      <c r="F68" s="18" t="str">
        <f>CONCATENATE(FIXED(MIN(EGSnrc_over_Mean!F68,Geant4_over_Mean!F68,Penelope_over_Mean!F68,MCNP_over_Mean!F68),3)," - ", FIXED(MAX(EGSnrc_over_Mean!F68,Geant4_over_Mean!F68,Penelope_over_Mean!F68,MCNP_over_Mean!F68),3))</f>
        <v>0.979 - 1.018</v>
      </c>
      <c r="G68" s="16"/>
      <c r="I68" s="10">
        <v>2</v>
      </c>
      <c r="J68" s="18" t="str">
        <f>CONCATENATE(FIXED(MIN(EGSnrc_over_Mean!J68,Geant4_over_Mean!J68,Penelope_over_Mean!J68,MCNP_over_Mean!J68),3)," - ", FIXED(MAX(EGSnrc_over_Mean!J68,Geant4_over_Mean!J68,Penelope_over_Mean!J68,MCNP_over_Mean!J68),3))</f>
        <v>0.993 - 1.012</v>
      </c>
      <c r="K68" s="16"/>
      <c r="L68" s="18" t="str">
        <f>CONCATENATE(FIXED(MIN(EGSnrc_over_Mean!L68,Geant4_over_Mean!L68,Penelope_over_Mean!L68,MCNP_over_Mean!L68),3)," - ", FIXED(MAX(EGSnrc_over_Mean!L68,Geant4_over_Mean!L68,Penelope_over_Mean!L68,MCNP_over_Mean!L68),3))</f>
        <v>0.985 - 1.017</v>
      </c>
      <c r="M68" s="16"/>
      <c r="Q68" s="2"/>
      <c r="W68" s="2"/>
    </row>
    <row r="69" spans="3:23" s="3" customFormat="1" x14ac:dyDescent="0.25">
      <c r="C69" s="10">
        <v>3</v>
      </c>
      <c r="D69" s="18" t="str">
        <f>CONCATENATE(FIXED(MIN(EGSnrc_over_Mean!D69,Geant4_over_Mean!D69,Penelope_over_Mean!D69,MCNP_over_Mean!D69),3)," - ", FIXED(MAX(EGSnrc_over_Mean!D69,Geant4_over_Mean!D69,Penelope_over_Mean!D69,MCNP_over_Mean!D69),3))</f>
        <v>0.995 - 1.008</v>
      </c>
      <c r="E69" s="16"/>
      <c r="F69" s="18" t="str">
        <f>CONCATENATE(FIXED(MIN(EGSnrc_over_Mean!F69,Geant4_over_Mean!F69,Penelope_over_Mean!F69,MCNP_over_Mean!F69),3)," - ", FIXED(MAX(EGSnrc_over_Mean!F69,Geant4_over_Mean!F69,Penelope_over_Mean!F69,MCNP_over_Mean!F69),3))</f>
        <v>0.990 - 1.014</v>
      </c>
      <c r="G69" s="16"/>
      <c r="I69" s="10">
        <v>3</v>
      </c>
      <c r="J69" s="18" t="str">
        <f>CONCATENATE(FIXED(MIN(EGSnrc_over_Mean!J69,Geant4_over_Mean!J69,Penelope_over_Mean!J69,MCNP_over_Mean!J69),3)," - ", FIXED(MAX(EGSnrc_over_Mean!J69,Geant4_over_Mean!J69,Penelope_over_Mean!J69,MCNP_over_Mean!J69),3))</f>
        <v>0.993 - 1.012</v>
      </c>
      <c r="K69" s="16"/>
      <c r="L69" s="18" t="str">
        <f>CONCATENATE(FIXED(MIN(EGSnrc_over_Mean!L69,Geant4_over_Mean!L69,Penelope_over_Mean!L69,MCNP_over_Mean!L69),3)," - ", FIXED(MAX(EGSnrc_over_Mean!L69,Geant4_over_Mean!L69,Penelope_over_Mean!L69,MCNP_over_Mean!L69),3))</f>
        <v>0.994 - 1.011</v>
      </c>
      <c r="M69" s="16"/>
      <c r="Q69" s="2"/>
      <c r="W69" s="2"/>
    </row>
    <row r="70" spans="3:23" s="3" customFormat="1" x14ac:dyDescent="0.25">
      <c r="C70" s="10">
        <v>4</v>
      </c>
      <c r="D70" s="18" t="str">
        <f>CONCATENATE(FIXED(MIN(EGSnrc_over_Mean!D70,Geant4_over_Mean!D70,Penelope_over_Mean!D70,MCNP_over_Mean!D70),3)," - ", FIXED(MAX(EGSnrc_over_Mean!D70,Geant4_over_Mean!D70,Penelope_over_Mean!D70,MCNP_over_Mean!D70),3))</f>
        <v>0.979 - 1.019</v>
      </c>
      <c r="E70" s="16"/>
      <c r="F70" s="18" t="str">
        <f>CONCATENATE(FIXED(MIN(EGSnrc_over_Mean!F70,Geant4_over_Mean!F70,Penelope_over_Mean!F70,MCNP_over_Mean!F70),3)," - ", FIXED(MAX(EGSnrc_over_Mean!F70,Geant4_over_Mean!F70,Penelope_over_Mean!F70,MCNP_over_Mean!F70),3))</f>
        <v>0.987 - 1.015</v>
      </c>
      <c r="G70" s="16"/>
      <c r="I70" s="10">
        <v>4</v>
      </c>
      <c r="J70" s="18" t="str">
        <f>CONCATENATE(FIXED(MIN(EGSnrc_over_Mean!J70,Geant4_over_Mean!J70,Penelope_over_Mean!J70,MCNP_over_Mean!J70),3)," - ", FIXED(MAX(EGSnrc_over_Mean!J70,Geant4_over_Mean!J70,Penelope_over_Mean!J70,MCNP_over_Mean!J70),3))</f>
        <v>0.988 - 1.017</v>
      </c>
      <c r="K70" s="16"/>
      <c r="L70" s="18" t="str">
        <f>CONCATENATE(FIXED(MIN(EGSnrc_over_Mean!L70,Geant4_over_Mean!L70,Penelope_over_Mean!L70,MCNP_over_Mean!L70),3)," - ", FIXED(MAX(EGSnrc_over_Mean!L70,Geant4_over_Mean!L70,Penelope_over_Mean!L70,MCNP_over_Mean!L70),3))</f>
        <v>0.983 - 1.019</v>
      </c>
      <c r="M70" s="16"/>
      <c r="Q70" s="2"/>
      <c r="W70" s="2"/>
    </row>
    <row r="71" spans="3:23" s="3" customFormat="1" x14ac:dyDescent="0.25">
      <c r="C71" s="10">
        <v>5</v>
      </c>
      <c r="D71" s="18" t="str">
        <f>CONCATENATE(FIXED(MIN(EGSnrc_over_Mean!D71,Geant4_over_Mean!D71,Penelope_over_Mean!D71,MCNP_over_Mean!D71),3)," - ", FIXED(MAX(EGSnrc_over_Mean!D71,Geant4_over_Mean!D71,Penelope_over_Mean!D71,MCNP_over_Mean!D71),3))</f>
        <v>0.993 - 1.007</v>
      </c>
      <c r="E71" s="16"/>
      <c r="F71" s="18" t="str">
        <f>CONCATENATE(FIXED(MIN(EGSnrc_over_Mean!F71,Geant4_over_Mean!F71,Penelope_over_Mean!F71,MCNP_over_Mean!F71),3)," - ", FIXED(MAX(EGSnrc_over_Mean!F71,Geant4_over_Mean!F71,Penelope_over_Mean!F71,MCNP_over_Mean!F71),3))</f>
        <v>0.976 - 1.020</v>
      </c>
      <c r="G71" s="16"/>
      <c r="I71" s="10">
        <v>5</v>
      </c>
      <c r="J71" s="18" t="str">
        <f>CONCATENATE(FIXED(MIN(EGSnrc_over_Mean!J71,Geant4_over_Mean!J71,Penelope_over_Mean!J71,MCNP_over_Mean!J71),3)," - ", FIXED(MAX(EGSnrc_over_Mean!J71,Geant4_over_Mean!J71,Penelope_over_Mean!J71,MCNP_over_Mean!J71),3))</f>
        <v>0.994 - 1.011</v>
      </c>
      <c r="K71" s="16"/>
      <c r="L71" s="18" t="str">
        <f>CONCATENATE(FIXED(MIN(EGSnrc_over_Mean!L71,Geant4_over_Mean!L71,Penelope_over_Mean!L71,MCNP_over_Mean!L71),3)," - ", FIXED(MAX(EGSnrc_over_Mean!L71,Geant4_over_Mean!L71,Penelope_over_Mean!L71,MCNP_over_Mean!L71),3))</f>
        <v>0.992 - 1.014</v>
      </c>
      <c r="M71" s="16"/>
      <c r="Q71" s="2"/>
      <c r="W71" s="2"/>
    </row>
    <row r="72" spans="3:23" s="3" customFormat="1" x14ac:dyDescent="0.25">
      <c r="C72" s="10">
        <v>6</v>
      </c>
      <c r="D72" s="18" t="str">
        <f>CONCATENATE(FIXED(MIN(EGSnrc_over_Mean!D72,Geant4_over_Mean!D72,Penelope_over_Mean!D72,MCNP_over_Mean!D72),3)," - ", FIXED(MAX(EGSnrc_over_Mean!D72,Geant4_over_Mean!D72,Penelope_over_Mean!D72,MCNP_over_Mean!D72),3))</f>
        <v>0.990 - 1.010</v>
      </c>
      <c r="E72" s="16"/>
      <c r="F72" s="18" t="str">
        <f>CONCATENATE(FIXED(MIN(EGSnrc_over_Mean!F72,Geant4_over_Mean!F72,Penelope_over_Mean!F72,MCNP_over_Mean!F72),3)," - ", FIXED(MAX(EGSnrc_over_Mean!F72,Geant4_over_Mean!F72,Penelope_over_Mean!F72,MCNP_over_Mean!F72),3))</f>
        <v>0.990 - 1.009</v>
      </c>
      <c r="G72" s="16"/>
      <c r="I72" s="10">
        <v>6</v>
      </c>
      <c r="J72" s="18" t="str">
        <f>CONCATENATE(FIXED(MIN(EGSnrc_over_Mean!J72,Geant4_over_Mean!J72,Penelope_over_Mean!J72,MCNP_over_Mean!J72),3)," - ", FIXED(MAX(EGSnrc_over_Mean!J72,Geant4_over_Mean!J72,Penelope_over_Mean!J72,MCNP_over_Mean!J72),3))</f>
        <v>0.991 - 1.012</v>
      </c>
      <c r="K72" s="16"/>
      <c r="L72" s="18" t="str">
        <f>CONCATENATE(FIXED(MIN(EGSnrc_over_Mean!L72,Geant4_over_Mean!L72,Penelope_over_Mean!L72,MCNP_over_Mean!L72),3)," - ", FIXED(MAX(EGSnrc_over_Mean!L72,Geant4_over_Mean!L72,Penelope_over_Mean!L72,MCNP_over_Mean!L72),3))</f>
        <v>0.989 - 1.014</v>
      </c>
      <c r="M72" s="16"/>
      <c r="Q72" s="2"/>
      <c r="W72" s="2"/>
    </row>
    <row r="73" spans="3:23" s="3" customFormat="1" x14ac:dyDescent="0.25">
      <c r="C73" s="10">
        <v>7</v>
      </c>
      <c r="D73" s="18" t="str">
        <f>CONCATENATE(FIXED(MIN(EGSnrc_over_Mean!D73,Geant4_over_Mean!D73,Penelope_over_Mean!D73,MCNP_over_Mean!D73),3)," - ", FIXED(MAX(EGSnrc_over_Mean!D73,Geant4_over_Mean!D73,Penelope_over_Mean!D73,MCNP_over_Mean!D73),3))</f>
        <v>0.994 - 1.005</v>
      </c>
      <c r="E73" s="16"/>
      <c r="F73" s="18" t="str">
        <f>CONCATENATE(FIXED(MIN(EGSnrc_over_Mean!F73,Geant4_over_Mean!F73,Penelope_over_Mean!F73,MCNP_over_Mean!F73),3)," - ", FIXED(MAX(EGSnrc_over_Mean!F73,Geant4_over_Mean!F73,Penelope_over_Mean!F73,MCNP_over_Mean!F73),3))</f>
        <v>0.990 - 1.011</v>
      </c>
      <c r="G73" s="16"/>
      <c r="I73" s="10">
        <v>7</v>
      </c>
      <c r="J73" s="18" t="str">
        <f>CONCATENATE(FIXED(MIN(EGSnrc_over_Mean!J73,Geant4_over_Mean!J73,Penelope_over_Mean!J73,MCNP_over_Mean!J73),3)," - ", FIXED(MAX(EGSnrc_over_Mean!J73,Geant4_over_Mean!J73,Penelope_over_Mean!J73,MCNP_over_Mean!J73),3))</f>
        <v>0.991 - 1.013</v>
      </c>
      <c r="K73" s="16"/>
      <c r="L73" s="18" t="str">
        <f>CONCATENATE(FIXED(MIN(EGSnrc_over_Mean!L73,Geant4_over_Mean!L73,Penelope_over_Mean!L73,MCNP_over_Mean!L73),3)," - ", FIXED(MAX(EGSnrc_over_Mean!L73,Geant4_over_Mean!L73,Penelope_over_Mean!L73,MCNP_over_Mean!L73),3))</f>
        <v>0.987 - 1.016</v>
      </c>
      <c r="M73" s="16"/>
      <c r="Q73" s="2"/>
      <c r="W73" s="2"/>
    </row>
    <row r="74" spans="3:23" s="3" customFormat="1" x14ac:dyDescent="0.25">
      <c r="C74" s="2"/>
      <c r="I74" s="2"/>
      <c r="Q74" s="2"/>
      <c r="W74" s="2"/>
    </row>
    <row r="75" spans="3:23" s="3" customFormat="1" x14ac:dyDescent="0.25">
      <c r="C75" s="2"/>
      <c r="D75" s="7" t="s">
        <v>3</v>
      </c>
      <c r="E75" s="7"/>
      <c r="F75" s="7" t="s">
        <v>4</v>
      </c>
      <c r="G75" s="7"/>
      <c r="I75" s="2"/>
      <c r="J75" s="7" t="s">
        <v>3</v>
      </c>
      <c r="K75" s="7"/>
      <c r="L75" s="7" t="s">
        <v>4</v>
      </c>
      <c r="M75" s="7"/>
      <c r="Q75" s="2"/>
      <c r="W75" s="2"/>
    </row>
    <row r="76" spans="3:23" s="3" customFormat="1" x14ac:dyDescent="0.25">
      <c r="C76" s="2"/>
      <c r="D76" s="7" t="s">
        <v>21</v>
      </c>
      <c r="E76" s="7"/>
      <c r="F76" s="7" t="s">
        <v>21</v>
      </c>
      <c r="G76" s="7"/>
      <c r="I76" s="2"/>
      <c r="J76" s="7" t="s">
        <v>21</v>
      </c>
      <c r="K76" s="7"/>
      <c r="L76" s="7" t="s">
        <v>21</v>
      </c>
      <c r="M76" s="7"/>
      <c r="Q76" s="2"/>
      <c r="W76" s="2"/>
    </row>
    <row r="77" spans="3:23" s="3" customFormat="1" x14ac:dyDescent="0.25">
      <c r="C77" s="7" t="s">
        <v>17</v>
      </c>
      <c r="D77" s="7" t="s">
        <v>7</v>
      </c>
      <c r="E77" s="7"/>
      <c r="F77" s="7" t="s">
        <v>7</v>
      </c>
      <c r="G77" s="7"/>
      <c r="I77" s="7" t="s">
        <v>17</v>
      </c>
      <c r="J77" s="7" t="s">
        <v>7</v>
      </c>
      <c r="K77" s="7"/>
      <c r="L77" s="7" t="s">
        <v>7</v>
      </c>
      <c r="M77" s="7"/>
      <c r="Q77" s="2"/>
      <c r="W77" s="2"/>
    </row>
    <row r="78" spans="3:23" s="3" customFormat="1" x14ac:dyDescent="0.25">
      <c r="C78" s="10">
        <v>1</v>
      </c>
      <c r="D78" s="18" t="str">
        <f>CONCATENATE(FIXED(MIN(EGSnrc_over_Mean!D78,Geant4_over_Mean!D78,Penelope_over_Mean!D78,MCNP_over_Mean!D78),3)," - ", FIXED(MAX(EGSnrc_over_Mean!D78,Geant4_over_Mean!D78,Penelope_over_Mean!D78,MCNP_over_Mean!D78),3))</f>
        <v>0.967 - 1.027</v>
      </c>
      <c r="E78" s="16"/>
      <c r="F78" s="18" t="str">
        <f>CONCATENATE(FIXED(MIN(EGSnrc_over_Mean!F78,Geant4_over_Mean!F78,Penelope_over_Mean!F78,MCNP_over_Mean!F78),3)," - ", FIXED(MAX(EGSnrc_over_Mean!F78,Geant4_over_Mean!F78,Penelope_over_Mean!F78,MCNP_over_Mean!F78),3))</f>
        <v>0.985 - 1.029</v>
      </c>
      <c r="G78" s="16"/>
      <c r="I78" s="10">
        <v>1</v>
      </c>
      <c r="J78" s="18" t="str">
        <f>CONCATENATE(FIXED(MIN(EGSnrc_over_Mean!J78,Geant4_over_Mean!J78,Penelope_over_Mean!J78,MCNP_over_Mean!J78),3)," - ", FIXED(MAX(EGSnrc_over_Mean!J78,Geant4_over_Mean!J78,Penelope_over_Mean!J78,MCNP_over_Mean!J78),3))</f>
        <v>0.976 - 1.033</v>
      </c>
      <c r="K78" s="16"/>
      <c r="L78" s="18" t="str">
        <f>CONCATENATE(FIXED(MIN(EGSnrc_over_Mean!L78,Geant4_over_Mean!L78,Penelope_over_Mean!L78,MCNP_over_Mean!L78),3)," - ", FIXED(MAX(EGSnrc_over_Mean!L78,Geant4_over_Mean!L78,Penelope_over_Mean!L78,MCNP_over_Mean!L78),3))</f>
        <v>0.976 - 1.041</v>
      </c>
      <c r="M78" s="16"/>
      <c r="Q78" s="2"/>
      <c r="W78" s="2"/>
    </row>
    <row r="79" spans="3:23" s="3" customFormat="1" x14ac:dyDescent="0.25">
      <c r="C79" s="10">
        <v>2</v>
      </c>
      <c r="D79" s="18" t="str">
        <f>CONCATENATE(FIXED(MIN(EGSnrc_over_Mean!D79,Geant4_over_Mean!D79,Penelope_over_Mean!D79,MCNP_over_Mean!D79),3)," - ", FIXED(MAX(EGSnrc_over_Mean!D79,Geant4_over_Mean!D79,Penelope_over_Mean!D79,MCNP_over_Mean!D79),3))</f>
        <v>0.980 - 1.032</v>
      </c>
      <c r="E79" s="16"/>
      <c r="F79" s="18" t="str">
        <f>CONCATENATE(FIXED(MIN(EGSnrc_over_Mean!F79,Geant4_over_Mean!F79,Penelope_over_Mean!F79,MCNP_over_Mean!F79),3)," - ", FIXED(MAX(EGSnrc_over_Mean!F79,Geant4_over_Mean!F79,Penelope_over_Mean!F79,MCNP_over_Mean!F79),3))</f>
        <v>0.976 - 1.016</v>
      </c>
      <c r="G79" s="16"/>
      <c r="I79" s="10">
        <v>2</v>
      </c>
      <c r="J79" s="18" t="str">
        <f>CONCATENATE(FIXED(MIN(EGSnrc_over_Mean!J79,Geant4_over_Mean!J79,Penelope_over_Mean!J79,MCNP_over_Mean!J79),3)," - ", FIXED(MAX(EGSnrc_over_Mean!J79,Geant4_over_Mean!J79,Penelope_over_Mean!J79,MCNP_over_Mean!J79),3))</f>
        <v>0.972 - 1.026</v>
      </c>
      <c r="K79" s="16"/>
      <c r="L79" s="18" t="str">
        <f>CONCATENATE(FIXED(MIN(EGSnrc_over_Mean!L79,Geant4_over_Mean!L79,Penelope_over_Mean!L79,MCNP_over_Mean!L79),3)," - ", FIXED(MAX(EGSnrc_over_Mean!L79,Geant4_over_Mean!L79,Penelope_over_Mean!L79,MCNP_over_Mean!L79),3))</f>
        <v>0.972 - 1.029</v>
      </c>
      <c r="M79" s="16"/>
      <c r="Q79" s="2"/>
      <c r="W79" s="2"/>
    </row>
    <row r="80" spans="3:23" s="3" customFormat="1" x14ac:dyDescent="0.25">
      <c r="C80" s="10">
        <v>3</v>
      </c>
      <c r="D80" s="18" t="str">
        <f>CONCATENATE(FIXED(MIN(EGSnrc_over_Mean!D80,Geant4_over_Mean!D80,Penelope_over_Mean!D80,MCNP_over_Mean!D80),3)," - ", FIXED(MAX(EGSnrc_over_Mean!D80,Geant4_over_Mean!D80,Penelope_over_Mean!D80,MCNP_over_Mean!D80),3))</f>
        <v>0.974 - 1.022</v>
      </c>
      <c r="E80" s="16"/>
      <c r="F80" s="18" t="str">
        <f>CONCATENATE(FIXED(MIN(EGSnrc_over_Mean!F80,Geant4_over_Mean!F80,Penelope_over_Mean!F80,MCNP_over_Mean!F80),3)," - ", FIXED(MAX(EGSnrc_over_Mean!F80,Geant4_over_Mean!F80,Penelope_over_Mean!F80,MCNP_over_Mean!F80),3))</f>
        <v>0.989 - 1.008</v>
      </c>
      <c r="G80" s="16"/>
      <c r="I80" s="10">
        <v>3</v>
      </c>
      <c r="J80" s="18" t="str">
        <f>CONCATENATE(FIXED(MIN(EGSnrc_over_Mean!J80,Geant4_over_Mean!J80,Penelope_over_Mean!J80,MCNP_over_Mean!J80),3)," - ", FIXED(MAX(EGSnrc_over_Mean!J80,Geant4_over_Mean!J80,Penelope_over_Mean!J80,MCNP_over_Mean!J80),3))</f>
        <v>0.983 - 1.009</v>
      </c>
      <c r="K80" s="16"/>
      <c r="L80" s="18" t="str">
        <f>CONCATENATE(FIXED(MIN(EGSnrc_over_Mean!L80,Geant4_over_Mean!L80,Penelope_over_Mean!L80,MCNP_over_Mean!L80),3)," - ", FIXED(MAX(EGSnrc_over_Mean!L80,Geant4_over_Mean!L80,Penelope_over_Mean!L80,MCNP_over_Mean!L80),3))</f>
        <v>0.989 - 1.007</v>
      </c>
      <c r="M80" s="16"/>
      <c r="Q80" s="2"/>
      <c r="W80" s="2"/>
    </row>
    <row r="81" spans="3:23" s="3" customFormat="1" x14ac:dyDescent="0.25">
      <c r="C81" s="10">
        <v>4</v>
      </c>
      <c r="D81" s="18" t="str">
        <f>CONCATENATE(FIXED(MIN(EGSnrc_over_Mean!D81,Geant4_over_Mean!D81,Penelope_over_Mean!D81,MCNP_over_Mean!D81),3)," - ", FIXED(MAX(EGSnrc_over_Mean!D81,Geant4_over_Mean!D81,Penelope_over_Mean!D81,MCNP_over_Mean!D81),3))</f>
        <v>0.970 - 1.015</v>
      </c>
      <c r="E81" s="16"/>
      <c r="F81" s="18" t="str">
        <f>CONCATENATE(FIXED(MIN(EGSnrc_over_Mean!F81,Geant4_over_Mean!F81,Penelope_over_Mean!F81,MCNP_over_Mean!F81),3)," - ", FIXED(MAX(EGSnrc_over_Mean!F81,Geant4_over_Mean!F81,Penelope_over_Mean!F81,MCNP_over_Mean!F81),3))</f>
        <v>0.975 - 1.020</v>
      </c>
      <c r="G81" s="16"/>
      <c r="I81" s="10">
        <v>4</v>
      </c>
      <c r="J81" s="18" t="str">
        <f>CONCATENATE(FIXED(MIN(EGSnrc_over_Mean!J81,Geant4_over_Mean!J81,Penelope_over_Mean!J81,MCNP_over_Mean!J81),3)," - ", FIXED(MAX(EGSnrc_over_Mean!J81,Geant4_over_Mean!J81,Penelope_over_Mean!J81,MCNP_over_Mean!J81),3))</f>
        <v>0.971 - 1.024</v>
      </c>
      <c r="K81" s="16"/>
      <c r="L81" s="18" t="str">
        <f>CONCATENATE(FIXED(MIN(EGSnrc_over_Mean!L81,Geant4_over_Mean!L81,Penelope_over_Mean!L81,MCNP_over_Mean!L81),3)," - ", FIXED(MAX(EGSnrc_over_Mean!L81,Geant4_over_Mean!L81,Penelope_over_Mean!L81,MCNP_over_Mean!L81),3))</f>
        <v>0.975 - 1.023</v>
      </c>
      <c r="M81" s="16"/>
      <c r="Q81" s="2"/>
      <c r="W81" s="2"/>
    </row>
    <row r="82" spans="3:23" s="3" customFormat="1" x14ac:dyDescent="0.25">
      <c r="C82" s="10">
        <v>5</v>
      </c>
      <c r="D82" s="18" t="str">
        <f>CONCATENATE(FIXED(MIN(EGSnrc_over_Mean!D82,Geant4_over_Mean!D82,Penelope_over_Mean!D82,MCNP_over_Mean!D82),3)," - ", FIXED(MAX(EGSnrc_over_Mean!D82,Geant4_over_Mean!D82,Penelope_over_Mean!D82,MCNP_over_Mean!D82),3))</f>
        <v>0.978 - 1.021</v>
      </c>
      <c r="E82" s="16"/>
      <c r="F82" s="18" t="str">
        <f>CONCATENATE(FIXED(MIN(EGSnrc_over_Mean!F82,Geant4_over_Mean!F82,Penelope_over_Mean!F82,MCNP_over_Mean!F82),3)," - ", FIXED(MAX(EGSnrc_over_Mean!F82,Geant4_over_Mean!F82,Penelope_over_Mean!F82,MCNP_over_Mean!F82),3))</f>
        <v>0.983 - 1.012</v>
      </c>
      <c r="G82" s="16"/>
      <c r="I82" s="10">
        <v>5</v>
      </c>
      <c r="J82" s="18" t="str">
        <f>CONCATENATE(FIXED(MIN(EGSnrc_over_Mean!J82,Geant4_over_Mean!J82,Penelope_over_Mean!J82,MCNP_over_Mean!J82),3)," - ", FIXED(MAX(EGSnrc_over_Mean!J82,Geant4_over_Mean!J82,Penelope_over_Mean!J82,MCNP_over_Mean!J82),3))</f>
        <v>0.979 - 1.013</v>
      </c>
      <c r="K82" s="16"/>
      <c r="L82" s="18" t="str">
        <f>CONCATENATE(FIXED(MIN(EGSnrc_over_Mean!L82,Geant4_over_Mean!L82,Penelope_over_Mean!L82,MCNP_over_Mean!L82),3)," - ", FIXED(MAX(EGSnrc_over_Mean!L82,Geant4_over_Mean!L82,Penelope_over_Mean!L82,MCNP_over_Mean!L82),3))</f>
        <v>0.981 - 1.011</v>
      </c>
      <c r="M82" s="16"/>
      <c r="Q82" s="2"/>
      <c r="W82" s="2"/>
    </row>
    <row r="83" spans="3:23" s="3" customFormat="1" x14ac:dyDescent="0.25">
      <c r="C83" s="10">
        <v>6</v>
      </c>
      <c r="D83" s="18" t="str">
        <f>CONCATENATE(FIXED(MIN(EGSnrc_over_Mean!D83,Geant4_over_Mean!D83,Penelope_over_Mean!D83,MCNP_over_Mean!D83),3)," - ", FIXED(MAX(EGSnrc_over_Mean!D83,Geant4_over_Mean!D83,Penelope_over_Mean!D83,MCNP_over_Mean!D83),3))</f>
        <v>0.983 - 1.019</v>
      </c>
      <c r="E83" s="16"/>
      <c r="F83" s="18" t="str">
        <f>CONCATENATE(FIXED(MIN(EGSnrc_over_Mean!F83,Geant4_over_Mean!F83,Penelope_over_Mean!F83,MCNP_over_Mean!F83),3)," - ", FIXED(MAX(EGSnrc_over_Mean!F83,Geant4_over_Mean!F83,Penelope_over_Mean!F83,MCNP_over_Mean!F83),3))</f>
        <v>0.992 - 1.006</v>
      </c>
      <c r="G83" s="16"/>
      <c r="I83" s="10">
        <v>6</v>
      </c>
      <c r="J83" s="18" t="str">
        <f>CONCATENATE(FIXED(MIN(EGSnrc_over_Mean!J83,Geant4_over_Mean!J83,Penelope_over_Mean!J83,MCNP_over_Mean!J83),3)," - ", FIXED(MAX(EGSnrc_over_Mean!J83,Geant4_over_Mean!J83,Penelope_over_Mean!J83,MCNP_over_Mean!J83),3))</f>
        <v>0.984 - 1.015</v>
      </c>
      <c r="K83" s="16"/>
      <c r="L83" s="18" t="str">
        <f>CONCATENATE(FIXED(MIN(EGSnrc_over_Mean!L83,Geant4_over_Mean!L83,Penelope_over_Mean!L83,MCNP_over_Mean!L83),3)," - ", FIXED(MAX(EGSnrc_over_Mean!L83,Geant4_over_Mean!L83,Penelope_over_Mean!L83,MCNP_over_Mean!L83),3))</f>
        <v>0.988 - 1.009</v>
      </c>
      <c r="M83" s="16"/>
      <c r="Q83" s="2"/>
      <c r="W83" s="2"/>
    </row>
    <row r="84" spans="3:23" s="3" customFormat="1" x14ac:dyDescent="0.25">
      <c r="C84" s="10">
        <v>7</v>
      </c>
      <c r="D84" s="18" t="str">
        <f>CONCATENATE(FIXED(MIN(EGSnrc_over_Mean!D84,Geant4_over_Mean!D84,Penelope_over_Mean!D84,MCNP_over_Mean!D84),3)," - ", FIXED(MAX(EGSnrc_over_Mean!D84,Geant4_over_Mean!D84,Penelope_over_Mean!D84,MCNP_over_Mean!D84),3))</f>
        <v>0.970 - 1.022</v>
      </c>
      <c r="E84" s="16"/>
      <c r="F84" s="18" t="str">
        <f>CONCATENATE(FIXED(MIN(EGSnrc_over_Mean!F84,Geant4_over_Mean!F84,Penelope_over_Mean!F84,MCNP_over_Mean!F84),3)," - ", FIXED(MAX(EGSnrc_over_Mean!F84,Geant4_over_Mean!F84,Penelope_over_Mean!F84,MCNP_over_Mean!F84),3))</f>
        <v>0.967 - 1.032</v>
      </c>
      <c r="G84" s="16"/>
      <c r="I84" s="10">
        <v>7</v>
      </c>
      <c r="J84" s="18" t="str">
        <f>CONCATENATE(FIXED(MIN(EGSnrc_over_Mean!J84,Geant4_over_Mean!J84,Penelope_over_Mean!J84,MCNP_over_Mean!J84),3)," - ", FIXED(MAX(EGSnrc_over_Mean!J84,Geant4_over_Mean!J84,Penelope_over_Mean!J84,MCNP_over_Mean!J84),3))</f>
        <v>0.972 - 1.026</v>
      </c>
      <c r="K84" s="16"/>
      <c r="L84" s="18" t="str">
        <f>CONCATENATE(FIXED(MIN(EGSnrc_over_Mean!L84,Geant4_over_Mean!L84,Penelope_over_Mean!L84,MCNP_over_Mean!L84),3)," - ", FIXED(MAX(EGSnrc_over_Mean!L84,Geant4_over_Mean!L84,Penelope_over_Mean!L84,MCNP_over_Mean!L84),3))</f>
        <v>0.968 - 1.028</v>
      </c>
      <c r="M84" s="16"/>
      <c r="Q84" s="2"/>
      <c r="W84" s="2"/>
    </row>
    <row r="85" spans="3:23" s="3" customFormat="1" x14ac:dyDescent="0.25">
      <c r="C85" s="2"/>
      <c r="I85" s="2"/>
      <c r="Q85" s="2"/>
      <c r="W85" s="2"/>
    </row>
    <row r="86" spans="3:23" s="3" customFormat="1" x14ac:dyDescent="0.25">
      <c r="C86" s="2"/>
      <c r="I86" s="2"/>
      <c r="Q86" s="2"/>
      <c r="W86" s="2"/>
    </row>
    <row r="87" spans="3:23" s="3" customFormat="1" x14ac:dyDescent="0.25">
      <c r="C87" s="2"/>
      <c r="I87" s="2"/>
      <c r="Q87" s="2"/>
      <c r="W87" s="2"/>
    </row>
    <row r="88" spans="3:23" s="3" customFormat="1" x14ac:dyDescent="0.25">
      <c r="C88" s="2"/>
      <c r="I88" s="2"/>
      <c r="Q88" s="2"/>
      <c r="W88" s="2"/>
    </row>
    <row r="89" spans="3:23" s="3" customFormat="1" x14ac:dyDescent="0.25">
      <c r="C89" s="2"/>
      <c r="I89" s="2"/>
      <c r="Q89" s="2"/>
      <c r="W89" s="2"/>
    </row>
    <row r="90" spans="3:23" s="3" customFormat="1" x14ac:dyDescent="0.25">
      <c r="C90" s="2"/>
      <c r="I90" s="2"/>
      <c r="Q90" s="2"/>
      <c r="W90" s="2"/>
    </row>
    <row r="91" spans="3:23" s="3" customFormat="1" x14ac:dyDescent="0.25">
      <c r="C91" s="2"/>
      <c r="I91" s="2"/>
      <c r="Q91" s="2"/>
      <c r="W91" s="2"/>
    </row>
    <row r="92" spans="3:23" s="3" customFormat="1" x14ac:dyDescent="0.25">
      <c r="C92" s="2"/>
      <c r="I92" s="2"/>
      <c r="Q92" s="2"/>
      <c r="W92" s="2"/>
    </row>
    <row r="93" spans="3:23" s="3" customFormat="1" x14ac:dyDescent="0.25">
      <c r="C93" s="2"/>
      <c r="I93" s="2"/>
      <c r="Q93" s="2"/>
      <c r="W93" s="2"/>
    </row>
    <row r="94" spans="3:23" s="3" customFormat="1" x14ac:dyDescent="0.25">
      <c r="C94" s="2"/>
      <c r="I94" s="2"/>
      <c r="Q94" s="2"/>
      <c r="W94" s="2"/>
    </row>
    <row r="95" spans="3:23" s="3" customFormat="1" x14ac:dyDescent="0.25">
      <c r="C95" s="2"/>
      <c r="I95" s="2"/>
      <c r="Q95" s="2"/>
      <c r="W95" s="2"/>
    </row>
    <row r="96" spans="3:23" s="3" customFormat="1" x14ac:dyDescent="0.25">
      <c r="C96" s="2"/>
      <c r="I96" s="2"/>
      <c r="Q96" s="2"/>
      <c r="W96" s="2"/>
    </row>
    <row r="97" spans="3:23" s="3" customFormat="1" x14ac:dyDescent="0.25">
      <c r="C97" s="2"/>
      <c r="I97" s="2"/>
      <c r="Q97" s="2"/>
      <c r="W97" s="2"/>
    </row>
    <row r="98" spans="3:23" s="3" customFormat="1" x14ac:dyDescent="0.25">
      <c r="C98" s="2"/>
      <c r="I98" s="2"/>
      <c r="Q98" s="2"/>
      <c r="W98" s="2"/>
    </row>
    <row r="99" spans="3:23" s="3" customFormat="1" x14ac:dyDescent="0.25">
      <c r="C99" s="2"/>
      <c r="I99" s="2"/>
      <c r="Q99" s="2"/>
      <c r="W99" s="2"/>
    </row>
    <row r="100" spans="3:23" s="3" customFormat="1" x14ac:dyDescent="0.25">
      <c r="C100" s="2"/>
      <c r="I100" s="2"/>
      <c r="Q100" s="2"/>
      <c r="W100" s="2"/>
    </row>
    <row r="101" spans="3:23" s="3" customFormat="1" x14ac:dyDescent="0.25">
      <c r="C101" s="2"/>
      <c r="I101" s="2"/>
      <c r="Q101" s="2"/>
      <c r="W101" s="2"/>
    </row>
    <row r="102" spans="3:23" s="3" customFormat="1" x14ac:dyDescent="0.25">
      <c r="C102" s="2"/>
      <c r="I102" s="2"/>
      <c r="Q102" s="2"/>
      <c r="W102" s="2"/>
    </row>
    <row r="103" spans="3:23" s="3" customFormat="1" x14ac:dyDescent="0.25">
      <c r="C103" s="2"/>
      <c r="I103" s="2"/>
      <c r="Q103" s="2"/>
      <c r="W103" s="2"/>
    </row>
    <row r="104" spans="3:23" s="3" customFormat="1" x14ac:dyDescent="0.25">
      <c r="C104" s="2"/>
      <c r="I104" s="2"/>
      <c r="Q104" s="2"/>
      <c r="W104" s="2"/>
    </row>
    <row r="105" spans="3:23" s="3" customFormat="1" x14ac:dyDescent="0.25">
      <c r="C105" s="2"/>
      <c r="I105" s="2"/>
      <c r="Q105" s="2"/>
      <c r="W105" s="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105"/>
  <sheetViews>
    <sheetView zoomScale="85" zoomScaleNormal="85" workbookViewId="0"/>
  </sheetViews>
  <sheetFormatPr defaultRowHeight="15" x14ac:dyDescent="0.25"/>
  <cols>
    <col min="2" max="2" width="12.28515625" bestFit="1" customWidth="1"/>
    <col min="3" max="3" width="30.42578125" style="1" bestFit="1" customWidth="1"/>
    <col min="4" max="4" width="22.140625" bestFit="1" customWidth="1"/>
    <col min="5" max="5" width="22.140625" customWidth="1"/>
    <col min="6" max="6" width="22.140625" bestFit="1" customWidth="1"/>
    <col min="7" max="7" width="13.42578125" bestFit="1" customWidth="1"/>
    <col min="9" max="9" width="30.42578125" style="1" bestFit="1" customWidth="1"/>
    <col min="10" max="10" width="22.140625" bestFit="1" customWidth="1"/>
    <col min="11" max="11" width="22.140625" customWidth="1"/>
    <col min="12" max="12" width="22.140625" bestFit="1" customWidth="1"/>
    <col min="13" max="13" width="12.7109375" bestFit="1" customWidth="1"/>
    <col min="17" max="17" width="30.42578125" style="1" bestFit="1" customWidth="1"/>
    <col min="18" max="18" width="22.140625" bestFit="1" customWidth="1"/>
    <col min="19" max="19" width="22.140625" customWidth="1"/>
    <col min="20" max="20" width="22.140625" bestFit="1" customWidth="1"/>
    <col min="21" max="21" width="11.42578125" bestFit="1" customWidth="1"/>
    <col min="23" max="23" width="30.42578125" style="1" bestFit="1" customWidth="1"/>
    <col min="24" max="24" width="22.140625" bestFit="1" customWidth="1"/>
    <col min="25" max="25" width="22.140625" customWidth="1"/>
    <col min="26" max="26" width="22.140625" bestFit="1" customWidth="1"/>
    <col min="27" max="27" width="11.42578125" bestFit="1" customWidth="1"/>
  </cols>
  <sheetData>
    <row r="1" spans="1:27" x14ac:dyDescent="0.25">
      <c r="A1" s="1" t="s">
        <v>23</v>
      </c>
      <c r="C1" s="30" t="s">
        <v>0</v>
      </c>
      <c r="D1" s="30"/>
      <c r="E1" s="30"/>
      <c r="F1" s="30"/>
      <c r="G1" s="30"/>
      <c r="I1" s="30" t="s">
        <v>1</v>
      </c>
      <c r="J1" s="30"/>
      <c r="K1" s="30"/>
      <c r="L1" s="30"/>
      <c r="M1" s="30"/>
      <c r="O1" s="1" t="s">
        <v>22</v>
      </c>
      <c r="Q1" s="30" t="s">
        <v>0</v>
      </c>
      <c r="R1" s="30"/>
      <c r="S1" s="30"/>
      <c r="T1" s="30"/>
      <c r="U1" s="30"/>
      <c r="W1" s="30" t="s">
        <v>1</v>
      </c>
      <c r="X1" s="30"/>
      <c r="Y1" s="30"/>
      <c r="Z1" s="30"/>
      <c r="AA1" s="30"/>
    </row>
    <row r="2" spans="1:27" s="3" customFormat="1" x14ac:dyDescent="0.25">
      <c r="A2" s="2"/>
      <c r="C2" s="4"/>
      <c r="I2" s="4"/>
      <c r="Q2" s="4"/>
      <c r="W2" s="4"/>
    </row>
    <row r="3" spans="1:27" s="3" customFormat="1" x14ac:dyDescent="0.25">
      <c r="C3" s="4" t="s">
        <v>2</v>
      </c>
      <c r="D3" s="5">
        <v>6.7270640000000002E-6</v>
      </c>
      <c r="E3" s="2" t="s">
        <v>37</v>
      </c>
      <c r="F3" s="5">
        <v>5.9360173424199996E-6</v>
      </c>
      <c r="G3" s="2" t="s">
        <v>37</v>
      </c>
      <c r="I3" s="4" t="s">
        <v>2</v>
      </c>
      <c r="J3" s="5">
        <v>5.8300000000000001E-6</v>
      </c>
      <c r="K3" s="2" t="s">
        <v>37</v>
      </c>
      <c r="L3" s="5">
        <v>6.1500000000000004E-6</v>
      </c>
      <c r="M3" s="2" t="s">
        <v>37</v>
      </c>
      <c r="Q3" s="4" t="s">
        <v>2</v>
      </c>
      <c r="R3" s="5">
        <v>4.3064725085599997E-6</v>
      </c>
      <c r="S3" s="2" t="s">
        <v>37</v>
      </c>
      <c r="T3" s="5">
        <v>4.74625968369E-6</v>
      </c>
      <c r="U3" s="2" t="s">
        <v>37</v>
      </c>
      <c r="W3" s="4" t="s">
        <v>2</v>
      </c>
      <c r="X3" s="5">
        <v>4.0612389711999999E-6</v>
      </c>
      <c r="Y3" s="2" t="s">
        <v>37</v>
      </c>
      <c r="Z3" s="5">
        <v>4.8316505320900002E-6</v>
      </c>
      <c r="AA3" s="2" t="s">
        <v>37</v>
      </c>
    </row>
    <row r="4" spans="1:27" s="3" customFormat="1" x14ac:dyDescent="0.25">
      <c r="C4" s="4" t="s">
        <v>34</v>
      </c>
      <c r="D4" s="23">
        <v>0.26908256000000003</v>
      </c>
      <c r="E4" s="2" t="s">
        <v>37</v>
      </c>
      <c r="F4" s="23">
        <v>0.23744069369680001</v>
      </c>
      <c r="G4" s="2" t="s">
        <v>37</v>
      </c>
      <c r="I4" s="4" t="s">
        <v>34</v>
      </c>
      <c r="J4" s="23">
        <v>0.23296680000000003</v>
      </c>
      <c r="K4" s="2" t="s">
        <v>37</v>
      </c>
      <c r="L4" s="23">
        <v>0.24599977860000005</v>
      </c>
      <c r="M4" s="2" t="s">
        <v>37</v>
      </c>
      <c r="Q4" s="4" t="s">
        <v>34</v>
      </c>
      <c r="R4" s="24">
        <v>2135.6240082033601</v>
      </c>
      <c r="S4" s="2" t="s">
        <v>37</v>
      </c>
      <c r="T4" s="24">
        <v>4517.0908102937501</v>
      </c>
      <c r="U4" s="2" t="s">
        <v>37</v>
      </c>
      <c r="W4" s="4" t="s">
        <v>34</v>
      </c>
      <c r="X4" s="24">
        <v>811.94923225703224</v>
      </c>
      <c r="Y4" s="2" t="s">
        <v>37</v>
      </c>
      <c r="Z4" s="24">
        <v>1433.4748298668364</v>
      </c>
      <c r="AA4" s="2" t="s">
        <v>37</v>
      </c>
    </row>
    <row r="5" spans="1:27" s="3" customFormat="1" x14ac:dyDescent="0.25">
      <c r="C5" s="4" t="s">
        <v>35</v>
      </c>
      <c r="D5" s="24">
        <v>207.57269858780296</v>
      </c>
      <c r="E5" s="2" t="s">
        <v>37</v>
      </c>
      <c r="F5" s="24">
        <v>210.22049850741618</v>
      </c>
      <c r="G5" s="2" t="s">
        <v>37</v>
      </c>
      <c r="I5" s="4" t="s">
        <v>35</v>
      </c>
      <c r="J5" s="24">
        <v>182.64597119999996</v>
      </c>
      <c r="K5" s="2" t="s">
        <v>37</v>
      </c>
      <c r="L5" s="24">
        <v>204.75115072379853</v>
      </c>
      <c r="M5" s="2" t="s">
        <v>37</v>
      </c>
      <c r="Q5" s="4"/>
      <c r="R5" s="5"/>
      <c r="S5" s="2"/>
      <c r="T5" s="5"/>
      <c r="U5" s="2"/>
      <c r="W5" s="4"/>
      <c r="X5" s="5"/>
      <c r="Y5" s="2"/>
      <c r="Z5" s="5"/>
      <c r="AA5" s="2"/>
    </row>
    <row r="6" spans="1:27" s="3" customFormat="1" x14ac:dyDescent="0.25">
      <c r="C6" s="4" t="s">
        <v>36</v>
      </c>
      <c r="D6" s="24">
        <v>56.574608240000003</v>
      </c>
      <c r="E6" s="2" t="s">
        <v>37</v>
      </c>
      <c r="F6" s="24">
        <v>642.1029952211436</v>
      </c>
      <c r="G6" s="2" t="s">
        <v>37</v>
      </c>
      <c r="I6" s="4" t="s">
        <v>36</v>
      </c>
      <c r="J6" s="24">
        <v>298.92164574367121</v>
      </c>
      <c r="K6" s="2" t="s">
        <v>37</v>
      </c>
      <c r="L6" s="24">
        <v>394.93528432136617</v>
      </c>
      <c r="M6" s="2" t="s">
        <v>37</v>
      </c>
      <c r="Q6" s="4"/>
      <c r="R6" s="5"/>
      <c r="S6" s="2"/>
      <c r="T6" s="5"/>
      <c r="U6" s="2"/>
      <c r="W6" s="4"/>
      <c r="X6" s="5"/>
      <c r="Y6" s="2"/>
      <c r="Z6" s="5"/>
      <c r="AA6" s="2"/>
    </row>
    <row r="7" spans="1:27" s="3" customFormat="1" x14ac:dyDescent="0.25">
      <c r="C7" s="4"/>
      <c r="D7" s="5"/>
      <c r="F7" s="5"/>
      <c r="I7" s="4"/>
      <c r="J7" s="5"/>
      <c r="L7" s="6"/>
      <c r="Q7" s="2"/>
      <c r="R7" s="5"/>
      <c r="W7" s="2"/>
      <c r="X7" s="5"/>
      <c r="Z7" s="5"/>
    </row>
    <row r="8" spans="1:27" s="3" customFormat="1" x14ac:dyDescent="0.25">
      <c r="C8" s="4"/>
      <c r="D8" s="7" t="s">
        <v>3</v>
      </c>
      <c r="E8" s="7"/>
      <c r="F8" s="7" t="s">
        <v>4</v>
      </c>
      <c r="I8" s="4"/>
      <c r="J8" s="7" t="s">
        <v>3</v>
      </c>
      <c r="K8" s="7"/>
      <c r="L8" s="7" t="s">
        <v>4</v>
      </c>
      <c r="Q8" s="4" t="s">
        <v>15</v>
      </c>
      <c r="W8" s="4" t="s">
        <v>15</v>
      </c>
    </row>
    <row r="9" spans="1:27" s="3" customFormat="1" x14ac:dyDescent="0.25">
      <c r="C9" s="2"/>
      <c r="D9" s="7" t="s">
        <v>5</v>
      </c>
      <c r="E9" s="7" t="s">
        <v>6</v>
      </c>
      <c r="F9" s="7" t="s">
        <v>5</v>
      </c>
      <c r="G9" s="7" t="s">
        <v>6</v>
      </c>
      <c r="I9" s="2"/>
      <c r="J9" s="7" t="s">
        <v>5</v>
      </c>
      <c r="K9" s="7" t="s">
        <v>6</v>
      </c>
      <c r="L9" s="7" t="s">
        <v>5</v>
      </c>
      <c r="M9" s="7" t="s">
        <v>6</v>
      </c>
      <c r="Q9" s="2"/>
      <c r="R9" s="7" t="s">
        <v>3</v>
      </c>
      <c r="S9" s="7"/>
      <c r="T9" s="7" t="s">
        <v>4</v>
      </c>
      <c r="W9" s="2"/>
      <c r="X9" s="7" t="s">
        <v>3</v>
      </c>
      <c r="Y9" s="7"/>
      <c r="Z9" s="7" t="s">
        <v>4</v>
      </c>
    </row>
    <row r="10" spans="1:27" s="3" customFormat="1" x14ac:dyDescent="0.25">
      <c r="C10" s="2"/>
      <c r="D10" s="7" t="s">
        <v>7</v>
      </c>
      <c r="E10" s="7" t="s">
        <v>8</v>
      </c>
      <c r="F10" s="7" t="s">
        <v>7</v>
      </c>
      <c r="G10" s="7" t="s">
        <v>8</v>
      </c>
      <c r="I10" s="2"/>
      <c r="J10" s="7" t="s">
        <v>7</v>
      </c>
      <c r="K10" s="7" t="s">
        <v>8</v>
      </c>
      <c r="L10" s="7" t="s">
        <v>7</v>
      </c>
      <c r="M10" s="7" t="s">
        <v>8</v>
      </c>
      <c r="Q10" s="2"/>
      <c r="R10" s="7" t="s">
        <v>16</v>
      </c>
      <c r="S10" s="7" t="s">
        <v>6</v>
      </c>
      <c r="T10" s="7" t="s">
        <v>16</v>
      </c>
      <c r="U10" s="7" t="s">
        <v>6</v>
      </c>
      <c r="W10" s="2"/>
      <c r="X10" s="7" t="s">
        <v>16</v>
      </c>
      <c r="Y10" s="7" t="s">
        <v>6</v>
      </c>
      <c r="Z10" s="7" t="s">
        <v>16</v>
      </c>
      <c r="AA10" s="7" t="s">
        <v>6</v>
      </c>
    </row>
    <row r="11" spans="1:27" s="3" customFormat="1" x14ac:dyDescent="0.25">
      <c r="C11" s="4" t="s">
        <v>9</v>
      </c>
      <c r="D11" s="8">
        <v>4698.5</v>
      </c>
      <c r="E11" s="25">
        <v>2.0000000000000002E-5</v>
      </c>
      <c r="F11" s="8">
        <v>4573</v>
      </c>
      <c r="G11" s="25">
        <v>2.0000000000000002E-5</v>
      </c>
      <c r="I11" s="4" t="s">
        <v>9</v>
      </c>
      <c r="J11" s="8">
        <v>4295</v>
      </c>
      <c r="K11" s="25">
        <v>2.0000000000000002E-5</v>
      </c>
      <c r="L11" s="8">
        <v>4184.7</v>
      </c>
      <c r="M11" s="25">
        <v>2.0000000000000002E-5</v>
      </c>
      <c r="Q11" s="7" t="s">
        <v>17</v>
      </c>
      <c r="R11" s="7" t="s">
        <v>7</v>
      </c>
      <c r="S11" s="7" t="s">
        <v>8</v>
      </c>
      <c r="T11" s="7" t="s">
        <v>7</v>
      </c>
      <c r="U11" s="7" t="s">
        <v>8</v>
      </c>
      <c r="W11" s="7" t="s">
        <v>17</v>
      </c>
      <c r="X11" s="7" t="s">
        <v>7</v>
      </c>
      <c r="Y11" s="7" t="s">
        <v>8</v>
      </c>
      <c r="Z11" s="7" t="s">
        <v>7</v>
      </c>
      <c r="AA11" s="7" t="s">
        <v>8</v>
      </c>
    </row>
    <row r="12" spans="1:27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Q12" s="10">
        <v>5</v>
      </c>
      <c r="R12" s="8">
        <v>129.68</v>
      </c>
      <c r="S12" s="11">
        <v>4.0000000000000003E-5</v>
      </c>
      <c r="T12" s="8">
        <v>109.6</v>
      </c>
      <c r="U12" s="11">
        <v>5.0000000000000002E-5</v>
      </c>
      <c r="W12" s="10">
        <v>5</v>
      </c>
      <c r="X12" s="8">
        <v>279.36</v>
      </c>
      <c r="Y12" s="11">
        <v>3.0000000000000001E-5</v>
      </c>
      <c r="Z12" s="8">
        <v>249.02</v>
      </c>
      <c r="AA12" s="11">
        <v>4.0000000000000003E-5</v>
      </c>
    </row>
    <row r="13" spans="1:27" s="3" customFormat="1" x14ac:dyDescent="0.25">
      <c r="C13" s="4"/>
      <c r="D13" s="7" t="s">
        <v>3</v>
      </c>
      <c r="E13" s="7"/>
      <c r="F13" s="7" t="s">
        <v>4</v>
      </c>
      <c r="G13" s="7"/>
      <c r="H13" s="4"/>
      <c r="I13" s="4"/>
      <c r="J13" s="7" t="s">
        <v>3</v>
      </c>
      <c r="K13" s="7"/>
      <c r="L13" s="7" t="s">
        <v>4</v>
      </c>
      <c r="M13" s="7"/>
      <c r="Q13" s="2"/>
      <c r="W13" s="2"/>
    </row>
    <row r="14" spans="1:27" s="3" customFormat="1" x14ac:dyDescent="0.25">
      <c r="C14" s="4"/>
      <c r="D14" s="7" t="s">
        <v>10</v>
      </c>
      <c r="E14" s="7" t="s">
        <v>6</v>
      </c>
      <c r="F14" s="7" t="s">
        <v>10</v>
      </c>
      <c r="G14" s="7" t="s">
        <v>6</v>
      </c>
      <c r="H14" s="4"/>
      <c r="I14" s="4"/>
      <c r="J14" s="7" t="s">
        <v>10</v>
      </c>
      <c r="K14" s="7" t="s">
        <v>6</v>
      </c>
      <c r="L14" s="7" t="s">
        <v>10</v>
      </c>
      <c r="M14" s="7" t="s">
        <v>6</v>
      </c>
      <c r="Q14" s="2"/>
      <c r="R14" s="7" t="s">
        <v>3</v>
      </c>
      <c r="T14" s="7" t="s">
        <v>4</v>
      </c>
      <c r="W14" s="2"/>
      <c r="X14" s="7" t="s">
        <v>3</v>
      </c>
      <c r="Z14" s="7" t="s">
        <v>4</v>
      </c>
    </row>
    <row r="15" spans="1:27" s="3" customFormat="1" ht="15" customHeight="1" x14ac:dyDescent="0.25">
      <c r="C15" s="2"/>
      <c r="D15" s="7" t="s">
        <v>11</v>
      </c>
      <c r="E15" s="7" t="s">
        <v>8</v>
      </c>
      <c r="F15" s="7" t="s">
        <v>11</v>
      </c>
      <c r="G15" s="7" t="s">
        <v>8</v>
      </c>
      <c r="I15" s="2"/>
      <c r="J15" s="7" t="s">
        <v>11</v>
      </c>
      <c r="K15" s="7" t="s">
        <v>8</v>
      </c>
      <c r="L15" s="7" t="s">
        <v>11</v>
      </c>
      <c r="M15" s="7" t="s">
        <v>8</v>
      </c>
      <c r="Q15" s="2"/>
      <c r="R15" s="7" t="s">
        <v>18</v>
      </c>
      <c r="S15" s="7" t="s">
        <v>6</v>
      </c>
      <c r="T15" s="7" t="s">
        <v>18</v>
      </c>
      <c r="U15" s="7" t="s">
        <v>6</v>
      </c>
      <c r="W15" s="2"/>
      <c r="X15" s="7" t="s">
        <v>18</v>
      </c>
      <c r="Y15" s="7" t="s">
        <v>6</v>
      </c>
      <c r="Z15" s="7" t="s">
        <v>18</v>
      </c>
      <c r="AA15" s="7" t="s">
        <v>6</v>
      </c>
    </row>
    <row r="16" spans="1:27" s="3" customFormat="1" x14ac:dyDescent="0.25">
      <c r="C16" s="4" t="s">
        <v>9</v>
      </c>
      <c r="D16" s="12">
        <v>1.6684E-12</v>
      </c>
      <c r="E16" s="9">
        <v>2.0000000000000002E-5</v>
      </c>
      <c r="F16" s="12">
        <v>1.6238E-12</v>
      </c>
      <c r="G16" s="9">
        <v>2.0000000000000002E-5</v>
      </c>
      <c r="I16" s="4" t="s">
        <v>9</v>
      </c>
      <c r="J16" s="12">
        <v>1.5267999999999999E-12</v>
      </c>
      <c r="K16" s="9">
        <v>2.0000000000000002E-5</v>
      </c>
      <c r="L16" s="12">
        <v>1.4877E-12</v>
      </c>
      <c r="M16" s="9">
        <v>2.0000000000000002E-5</v>
      </c>
      <c r="Q16" s="7" t="s">
        <v>17</v>
      </c>
      <c r="R16" s="7" t="s">
        <v>7</v>
      </c>
      <c r="S16" s="7" t="s">
        <v>8</v>
      </c>
      <c r="T16" s="7" t="s">
        <v>7</v>
      </c>
      <c r="U16" s="7" t="s">
        <v>8</v>
      </c>
      <c r="W16" s="7" t="s">
        <v>17</v>
      </c>
      <c r="X16" s="7" t="s">
        <v>7</v>
      </c>
      <c r="Y16" s="7" t="s">
        <v>8</v>
      </c>
      <c r="Z16" s="7" t="s">
        <v>7</v>
      </c>
      <c r="AA16" s="7" t="s">
        <v>8</v>
      </c>
    </row>
    <row r="17" spans="1:27" s="3" customFormat="1" x14ac:dyDescent="0.25">
      <c r="C17" s="13" t="s">
        <v>12</v>
      </c>
      <c r="D17" s="6">
        <v>0.20223309963272254</v>
      </c>
      <c r="E17" s="6"/>
      <c r="F17" s="6">
        <v>0.19700000000000001</v>
      </c>
      <c r="G17" s="6"/>
      <c r="I17" s="13" t="s">
        <v>12</v>
      </c>
      <c r="J17" s="6">
        <v>0.54200000000000004</v>
      </c>
      <c r="K17" s="6"/>
      <c r="L17" s="6">
        <v>0.52800000000000002</v>
      </c>
      <c r="M17" s="6"/>
      <c r="Q17" s="10">
        <v>1</v>
      </c>
      <c r="R17" s="8">
        <v>0.32601000000000002</v>
      </c>
      <c r="S17" s="28">
        <v>8.0000000000000004E-4</v>
      </c>
      <c r="T17" s="8">
        <v>0.18736</v>
      </c>
      <c r="U17" s="28">
        <v>1.1999999999999999E-3</v>
      </c>
      <c r="W17" s="10">
        <v>1</v>
      </c>
      <c r="X17" s="8">
        <v>1.0965</v>
      </c>
      <c r="Y17" s="28">
        <v>5.5000000000000003E-4</v>
      </c>
      <c r="Z17" s="8">
        <v>0.73704999999999998</v>
      </c>
      <c r="AA17" s="28">
        <v>6.7000000000000002E-4</v>
      </c>
    </row>
    <row r="18" spans="1:27" s="3" customFormat="1" x14ac:dyDescent="0.25">
      <c r="C18" s="2"/>
      <c r="D18" s="6"/>
      <c r="E18" s="6"/>
      <c r="F18" s="7"/>
      <c r="G18" s="6"/>
      <c r="I18" s="2"/>
      <c r="K18" s="6"/>
      <c r="M18" s="6"/>
      <c r="Q18" s="10">
        <v>2</v>
      </c>
      <c r="R18" s="8">
        <v>3.3189000000000002</v>
      </c>
      <c r="S18" s="11">
        <v>2.9999999999999997E-4</v>
      </c>
      <c r="T18" s="8">
        <v>2.0545</v>
      </c>
      <c r="U18" s="11">
        <v>4.0000000000000002E-4</v>
      </c>
      <c r="W18" s="10">
        <v>2</v>
      </c>
      <c r="X18" s="8">
        <v>7.2716000000000003</v>
      </c>
      <c r="Y18" s="11">
        <v>2.1000000000000001E-4</v>
      </c>
      <c r="Z18" s="8">
        <v>4.9696999999999996</v>
      </c>
      <c r="AA18" s="11">
        <v>2.5000000000000001E-4</v>
      </c>
    </row>
    <row r="19" spans="1:27" s="3" customFormat="1" x14ac:dyDescent="0.25">
      <c r="C19" s="2"/>
      <c r="D19" s="7" t="s">
        <v>3</v>
      </c>
      <c r="E19" s="7"/>
      <c r="F19" s="7" t="s">
        <v>4</v>
      </c>
      <c r="G19" s="7"/>
      <c r="I19" s="2"/>
      <c r="J19" s="7" t="s">
        <v>3</v>
      </c>
      <c r="K19" s="7"/>
      <c r="L19" s="7" t="s">
        <v>4</v>
      </c>
      <c r="M19" s="7"/>
      <c r="Q19" s="10">
        <v>3</v>
      </c>
      <c r="R19" s="8">
        <v>1.3187</v>
      </c>
      <c r="S19" s="11">
        <v>4.0000000000000002E-4</v>
      </c>
      <c r="T19" s="8">
        <v>1.1568000000000001</v>
      </c>
      <c r="U19" s="11">
        <v>5.0000000000000001E-4</v>
      </c>
      <c r="W19" s="10">
        <v>3</v>
      </c>
      <c r="X19" s="8">
        <v>3.3685</v>
      </c>
      <c r="Y19" s="11">
        <v>3.1E-4</v>
      </c>
      <c r="Z19" s="8">
        <v>3.0914000000000001</v>
      </c>
      <c r="AA19" s="11">
        <v>3.2000000000000003E-4</v>
      </c>
    </row>
    <row r="20" spans="1:27" s="3" customFormat="1" x14ac:dyDescent="0.25">
      <c r="C20" s="14"/>
      <c r="D20" s="7" t="s">
        <v>13</v>
      </c>
      <c r="E20" s="7" t="s">
        <v>6</v>
      </c>
      <c r="F20" s="7" t="s">
        <v>13</v>
      </c>
      <c r="G20" s="7" t="s">
        <v>6</v>
      </c>
      <c r="I20" s="2"/>
      <c r="J20" s="7" t="s">
        <v>13</v>
      </c>
      <c r="K20" s="7" t="s">
        <v>6</v>
      </c>
      <c r="L20" s="7" t="s">
        <v>13</v>
      </c>
      <c r="M20" s="7" t="s">
        <v>6</v>
      </c>
      <c r="Q20" s="10">
        <v>4</v>
      </c>
      <c r="R20" s="8">
        <v>7.2042000000000002</v>
      </c>
      <c r="S20" s="11">
        <v>2.0000000000000001E-4</v>
      </c>
      <c r="T20" s="8">
        <v>6.1535000000000002</v>
      </c>
      <c r="U20" s="11">
        <v>2.0000000000000001E-4</v>
      </c>
      <c r="W20" s="10">
        <v>4</v>
      </c>
      <c r="X20" s="8">
        <v>14.323</v>
      </c>
      <c r="Y20" s="11">
        <v>1.4999999999999999E-4</v>
      </c>
      <c r="Z20" s="8">
        <v>12.787000000000001</v>
      </c>
      <c r="AA20" s="11">
        <v>1.6000000000000001E-4</v>
      </c>
    </row>
    <row r="21" spans="1:27" s="3" customFormat="1" x14ac:dyDescent="0.25">
      <c r="C21" s="7" t="s">
        <v>14</v>
      </c>
      <c r="D21" s="7" t="s">
        <v>7</v>
      </c>
      <c r="E21" s="7" t="s">
        <v>8</v>
      </c>
      <c r="F21" s="7" t="s">
        <v>7</v>
      </c>
      <c r="G21" s="7" t="s">
        <v>8</v>
      </c>
      <c r="I21" s="7" t="s">
        <v>14</v>
      </c>
      <c r="J21" s="7" t="s">
        <v>7</v>
      </c>
      <c r="K21" s="7" t="s">
        <v>8</v>
      </c>
      <c r="L21" s="7" t="s">
        <v>7</v>
      </c>
      <c r="M21" s="7" t="s">
        <v>8</v>
      </c>
      <c r="Q21" s="10">
        <v>5</v>
      </c>
      <c r="R21" s="8">
        <v>24.448</v>
      </c>
      <c r="S21" s="11">
        <v>1E-4</v>
      </c>
      <c r="T21" s="8">
        <v>20.433</v>
      </c>
      <c r="U21" s="11">
        <v>1E-4</v>
      </c>
      <c r="W21" s="10">
        <v>5</v>
      </c>
      <c r="X21" s="8">
        <v>46.469000000000001</v>
      </c>
      <c r="Y21" s="11">
        <v>8.0000000000000007E-5</v>
      </c>
      <c r="Z21" s="8">
        <v>40.771000000000001</v>
      </c>
      <c r="AA21" s="11">
        <v>9.0000000000000006E-5</v>
      </c>
    </row>
    <row r="22" spans="1:27" s="3" customFormat="1" x14ac:dyDescent="0.25">
      <c r="A22" s="4"/>
      <c r="B22" s="15"/>
      <c r="C22" s="10">
        <v>1</v>
      </c>
      <c r="D22" s="8">
        <v>17.72813</v>
      </c>
      <c r="E22" s="16">
        <v>3.0906299999999999E-4</v>
      </c>
      <c r="F22" s="8">
        <v>15.22344</v>
      </c>
      <c r="G22" s="16">
        <v>3.1213999999999998E-4</v>
      </c>
      <c r="I22" s="10">
        <v>1</v>
      </c>
      <c r="J22" s="8">
        <v>16.470500000000001</v>
      </c>
      <c r="K22" s="16">
        <v>3.3100000000000002E-4</v>
      </c>
      <c r="L22" s="8">
        <v>14.345499999999999</v>
      </c>
      <c r="M22" s="16">
        <v>3.4099999999999999E-4</v>
      </c>
      <c r="Q22" s="10">
        <v>6</v>
      </c>
      <c r="R22" s="8">
        <v>3.3174000000000001</v>
      </c>
      <c r="S22" s="11">
        <v>2.9999999999999997E-4</v>
      </c>
      <c r="T22" s="8">
        <v>4.2625000000000002</v>
      </c>
      <c r="U22" s="11">
        <v>2.0000000000000001E-4</v>
      </c>
      <c r="W22" s="10">
        <v>6</v>
      </c>
      <c r="X22" s="8">
        <v>7.2683</v>
      </c>
      <c r="Y22" s="11">
        <v>2.1000000000000001E-4</v>
      </c>
      <c r="Z22" s="8">
        <v>9.1757000000000009</v>
      </c>
      <c r="AA22" s="11">
        <v>1.9000000000000001E-4</v>
      </c>
    </row>
    <row r="23" spans="1:27" s="3" customFormat="1" x14ac:dyDescent="0.25">
      <c r="A23" s="4"/>
      <c r="B23" s="15"/>
      <c r="C23" s="10">
        <v>2</v>
      </c>
      <c r="D23" s="8">
        <v>17.931429999999999</v>
      </c>
      <c r="E23" s="16">
        <v>3.1010599999999999E-4</v>
      </c>
      <c r="F23" s="8">
        <v>16.8841</v>
      </c>
      <c r="G23" s="16">
        <v>3.2736000000000001E-4</v>
      </c>
      <c r="I23" s="10">
        <v>2</v>
      </c>
      <c r="J23" s="8">
        <v>16.6355</v>
      </c>
      <c r="K23" s="16">
        <v>3.3199999999999999E-4</v>
      </c>
      <c r="L23" s="8">
        <v>15.7864</v>
      </c>
      <c r="M23" s="16">
        <v>3.3799999999999998E-4</v>
      </c>
      <c r="Q23" s="10">
        <v>7</v>
      </c>
      <c r="R23" s="8">
        <v>0.32591999999999999</v>
      </c>
      <c r="S23" s="11">
        <v>8.0000000000000004E-4</v>
      </c>
      <c r="T23" s="8">
        <v>0.51271999999999995</v>
      </c>
      <c r="U23" s="11">
        <v>6.9999999999999999E-4</v>
      </c>
      <c r="W23" s="10">
        <v>7</v>
      </c>
      <c r="X23" s="8">
        <v>1.0978000000000001</v>
      </c>
      <c r="Y23" s="11">
        <v>5.5000000000000003E-4</v>
      </c>
      <c r="Z23" s="8">
        <v>1.577</v>
      </c>
      <c r="AA23" s="11">
        <v>4.4999999999999999E-4</v>
      </c>
    </row>
    <row r="24" spans="1:27" s="3" customFormat="1" x14ac:dyDescent="0.25">
      <c r="A24" s="4"/>
      <c r="B24" s="15"/>
      <c r="C24" s="10">
        <v>3</v>
      </c>
      <c r="D24" s="8">
        <v>18.010629999999999</v>
      </c>
      <c r="E24" s="16">
        <v>3.0810499999999998E-4</v>
      </c>
      <c r="F24" s="8">
        <v>16.98104</v>
      </c>
      <c r="G24" s="16">
        <v>3.2513000000000003E-4</v>
      </c>
      <c r="I24" s="10">
        <v>3</v>
      </c>
      <c r="J24" s="8">
        <v>16.779299999999999</v>
      </c>
      <c r="K24" s="16">
        <v>3.3E-4</v>
      </c>
      <c r="L24" s="8">
        <v>15.9442</v>
      </c>
      <c r="M24" s="16">
        <v>3.3500000000000001E-4</v>
      </c>
      <c r="Q24" s="10"/>
      <c r="W24" s="10"/>
    </row>
    <row r="25" spans="1:27" s="3" customFormat="1" x14ac:dyDescent="0.25">
      <c r="A25" s="17"/>
      <c r="C25" s="10">
        <v>4</v>
      </c>
      <c r="D25" s="8">
        <v>17.492080000000001</v>
      </c>
      <c r="E25" s="16">
        <v>3.10344E-4</v>
      </c>
      <c r="F25" s="8">
        <v>16.460750000000001</v>
      </c>
      <c r="G25" s="16">
        <v>3.2758E-4</v>
      </c>
      <c r="I25" s="10">
        <v>4</v>
      </c>
      <c r="J25" s="8">
        <v>16.227399999999999</v>
      </c>
      <c r="K25" s="16">
        <v>3.3300000000000002E-4</v>
      </c>
      <c r="L25" s="8">
        <v>15.403600000000001</v>
      </c>
      <c r="M25" s="16">
        <v>3.3799999999999998E-4</v>
      </c>
      <c r="Q25" s="2"/>
      <c r="R25" s="7" t="s">
        <v>3</v>
      </c>
      <c r="T25" s="7" t="s">
        <v>4</v>
      </c>
      <c r="W25" s="2"/>
      <c r="X25" s="7" t="s">
        <v>3</v>
      </c>
      <c r="Z25" s="7" t="s">
        <v>4</v>
      </c>
    </row>
    <row r="26" spans="1:27" s="3" customFormat="1" x14ac:dyDescent="0.25">
      <c r="A26" s="17"/>
      <c r="B26" s="15"/>
      <c r="C26" s="10">
        <v>5</v>
      </c>
      <c r="D26" s="8">
        <v>17.72653</v>
      </c>
      <c r="E26" s="16">
        <v>3.0907500000000002E-4</v>
      </c>
      <c r="F26" s="8">
        <v>18.36825</v>
      </c>
      <c r="G26" s="16">
        <v>3.4068999999999999E-4</v>
      </c>
      <c r="I26" s="10">
        <v>5</v>
      </c>
      <c r="J26" s="8">
        <v>16.474699999999999</v>
      </c>
      <c r="K26" s="16">
        <v>3.3100000000000002E-4</v>
      </c>
      <c r="L26" s="8">
        <v>17.123999999999999</v>
      </c>
      <c r="M26" s="16">
        <v>3.3199999999999999E-4</v>
      </c>
      <c r="Q26" s="2"/>
      <c r="R26" s="7" t="s">
        <v>19</v>
      </c>
      <c r="S26" s="7" t="s">
        <v>6</v>
      </c>
      <c r="T26" s="7" t="s">
        <v>19</v>
      </c>
      <c r="U26" s="7" t="s">
        <v>6</v>
      </c>
      <c r="W26" s="2"/>
      <c r="X26" s="7" t="s">
        <v>19</v>
      </c>
      <c r="Y26" s="7" t="s">
        <v>6</v>
      </c>
      <c r="Z26" s="7" t="s">
        <v>19</v>
      </c>
      <c r="AA26" s="7" t="s">
        <v>6</v>
      </c>
    </row>
    <row r="27" spans="1:27" s="3" customFormat="1" x14ac:dyDescent="0.25">
      <c r="C27" s="10">
        <v>6</v>
      </c>
      <c r="D27" s="8">
        <v>5.5427590000000002</v>
      </c>
      <c r="E27" s="27">
        <v>5.5548499999999998E-4</v>
      </c>
      <c r="F27" s="8">
        <v>5.0385660000000003</v>
      </c>
      <c r="G27" s="27">
        <v>5.9509999999999999E-4</v>
      </c>
      <c r="I27" s="10">
        <v>6</v>
      </c>
      <c r="J27" s="8">
        <v>6.0228999999999999</v>
      </c>
      <c r="K27" s="27">
        <v>5.5999999999999995E-4</v>
      </c>
      <c r="L27" s="8">
        <v>5.5972</v>
      </c>
      <c r="M27" s="27">
        <v>5.7700000000000004E-4</v>
      </c>
      <c r="Q27" s="7" t="s">
        <v>17</v>
      </c>
      <c r="R27" s="7" t="s">
        <v>7</v>
      </c>
      <c r="S27" s="7" t="s">
        <v>8</v>
      </c>
      <c r="T27" s="7" t="s">
        <v>7</v>
      </c>
      <c r="U27" s="7" t="s">
        <v>8</v>
      </c>
      <c r="W27" s="7" t="s">
        <v>17</v>
      </c>
      <c r="X27" s="7" t="s">
        <v>7</v>
      </c>
      <c r="Y27" s="7" t="s">
        <v>8</v>
      </c>
      <c r="Z27" s="7" t="s">
        <v>7</v>
      </c>
      <c r="AA27" s="7" t="s">
        <v>8</v>
      </c>
    </row>
    <row r="28" spans="1:27" s="3" customFormat="1" x14ac:dyDescent="0.25">
      <c r="B28" s="4"/>
      <c r="C28" s="10">
        <v>7</v>
      </c>
      <c r="D28" s="8">
        <v>56.299419999999998</v>
      </c>
      <c r="E28" s="16">
        <v>1.74162E-4</v>
      </c>
      <c r="F28" s="8">
        <v>55.179780000000001</v>
      </c>
      <c r="G28" s="16">
        <v>1.8059E-4</v>
      </c>
      <c r="I28" s="10">
        <v>7</v>
      </c>
      <c r="J28" s="8">
        <v>50.068800000000003</v>
      </c>
      <c r="K28" s="16">
        <v>1.8699999999999999E-4</v>
      </c>
      <c r="L28" s="8">
        <v>49.022100000000002</v>
      </c>
      <c r="M28" s="16">
        <v>1.8599999999999999E-4</v>
      </c>
      <c r="Q28" s="10">
        <v>1</v>
      </c>
      <c r="R28" s="8">
        <v>0.10728</v>
      </c>
      <c r="S28" s="11">
        <v>1.4E-3</v>
      </c>
      <c r="T28" s="8">
        <v>5.9250999999999998E-2</v>
      </c>
      <c r="U28" s="11">
        <v>2.0999999999999999E-3</v>
      </c>
      <c r="W28" s="10">
        <v>1</v>
      </c>
      <c r="X28" s="8">
        <v>0.39380999999999999</v>
      </c>
      <c r="Y28" s="11">
        <v>9.2000000000000003E-4</v>
      </c>
      <c r="Z28" s="8">
        <v>0.25635000000000002</v>
      </c>
      <c r="AA28" s="11">
        <v>1.15E-3</v>
      </c>
    </row>
    <row r="29" spans="1:27" s="3" customFormat="1" x14ac:dyDescent="0.25">
      <c r="C29" s="2"/>
      <c r="I29" s="2"/>
      <c r="Q29" s="10">
        <v>2</v>
      </c>
      <c r="R29" s="8">
        <v>1.0330999999999999</v>
      </c>
      <c r="S29" s="11">
        <v>5.0000000000000001E-4</v>
      </c>
      <c r="T29" s="8">
        <v>0.58930000000000005</v>
      </c>
      <c r="U29" s="11">
        <v>6.9999999999999999E-4</v>
      </c>
      <c r="W29" s="10">
        <v>2</v>
      </c>
      <c r="X29" s="8">
        <v>2.6951000000000001</v>
      </c>
      <c r="Y29" s="11">
        <v>3.5E-4</v>
      </c>
      <c r="Z29" s="8">
        <v>1.7315</v>
      </c>
      <c r="AA29" s="11">
        <v>4.4000000000000002E-4</v>
      </c>
    </row>
    <row r="30" spans="1:27" s="3" customFormat="1" x14ac:dyDescent="0.25">
      <c r="C30" s="4" t="s">
        <v>15</v>
      </c>
      <c r="I30" s="4" t="s">
        <v>15</v>
      </c>
      <c r="Q30" s="10">
        <v>3</v>
      </c>
      <c r="R30" s="8">
        <v>0.44624000000000003</v>
      </c>
      <c r="S30" s="11">
        <v>6.9999999999999999E-4</v>
      </c>
      <c r="T30" s="8">
        <v>0.38407999999999998</v>
      </c>
      <c r="U30" s="11">
        <v>8.0000000000000004E-4</v>
      </c>
      <c r="W30" s="10">
        <v>3</v>
      </c>
      <c r="X30" s="8">
        <v>1.2882</v>
      </c>
      <c r="Y30" s="11">
        <v>5.0000000000000001E-4</v>
      </c>
      <c r="Z30" s="8">
        <v>1.1687000000000001</v>
      </c>
      <c r="AA30" s="11">
        <v>5.2999999999999998E-4</v>
      </c>
    </row>
    <row r="31" spans="1:27" s="3" customFormat="1" x14ac:dyDescent="0.25">
      <c r="C31" s="2"/>
      <c r="D31" s="7" t="s">
        <v>3</v>
      </c>
      <c r="E31" s="7"/>
      <c r="F31" s="7" t="s">
        <v>4</v>
      </c>
      <c r="G31" s="7"/>
      <c r="I31" s="2"/>
      <c r="J31" s="7" t="s">
        <v>3</v>
      </c>
      <c r="K31" s="7"/>
      <c r="L31" s="7" t="s">
        <v>4</v>
      </c>
      <c r="M31" s="7"/>
      <c r="Q31" s="10">
        <v>4</v>
      </c>
      <c r="R31" s="8">
        <v>1.9442999999999999</v>
      </c>
      <c r="S31" s="11">
        <v>2.9999999999999997E-4</v>
      </c>
      <c r="T31" s="8">
        <v>1.6208</v>
      </c>
      <c r="U31" s="11">
        <v>4.0000000000000002E-4</v>
      </c>
      <c r="W31" s="10">
        <v>4</v>
      </c>
      <c r="X31" s="8">
        <v>4.8042999999999996</v>
      </c>
      <c r="Y31" s="11">
        <v>2.5999999999999998E-4</v>
      </c>
      <c r="Z31" s="8">
        <v>4.2210999999999999</v>
      </c>
      <c r="AA31" s="11">
        <v>2.7999999999999998E-4</v>
      </c>
    </row>
    <row r="32" spans="1:27" s="3" customFormat="1" x14ac:dyDescent="0.25">
      <c r="C32" s="2"/>
      <c r="D32" s="7" t="s">
        <v>16</v>
      </c>
      <c r="E32" s="7" t="s">
        <v>6</v>
      </c>
      <c r="F32" s="7" t="s">
        <v>16</v>
      </c>
      <c r="G32" s="7" t="s">
        <v>6</v>
      </c>
      <c r="I32" s="2"/>
      <c r="J32" s="7" t="s">
        <v>16</v>
      </c>
      <c r="K32" s="7" t="s">
        <v>6</v>
      </c>
      <c r="L32" s="7" t="s">
        <v>16</v>
      </c>
      <c r="M32" s="7" t="s">
        <v>6</v>
      </c>
      <c r="Q32" s="10">
        <v>5</v>
      </c>
      <c r="R32" s="8">
        <v>2.7027999999999999</v>
      </c>
      <c r="S32" s="11">
        <v>2.9999999999999997E-4</v>
      </c>
      <c r="T32" s="8">
        <v>2.1918000000000002</v>
      </c>
      <c r="U32" s="11">
        <v>2.9999999999999997E-4</v>
      </c>
      <c r="W32" s="10">
        <v>5</v>
      </c>
      <c r="X32" s="8">
        <v>6.9138999999999999</v>
      </c>
      <c r="Y32" s="11">
        <v>2.2000000000000001E-4</v>
      </c>
      <c r="Z32" s="8">
        <v>5.9279000000000002</v>
      </c>
      <c r="AA32" s="11">
        <v>2.4000000000000001E-4</v>
      </c>
    </row>
    <row r="33" spans="3:27" s="3" customFormat="1" x14ac:dyDescent="0.25">
      <c r="C33" s="7" t="s">
        <v>17</v>
      </c>
      <c r="D33" s="7" t="s">
        <v>7</v>
      </c>
      <c r="E33" s="7" t="s">
        <v>8</v>
      </c>
      <c r="F33" s="7" t="s">
        <v>7</v>
      </c>
      <c r="G33" s="7" t="s">
        <v>8</v>
      </c>
      <c r="I33" s="7" t="s">
        <v>17</v>
      </c>
      <c r="J33" s="7" t="s">
        <v>7</v>
      </c>
      <c r="K33" s="7" t="s">
        <v>8</v>
      </c>
      <c r="L33" s="7" t="s">
        <v>7</v>
      </c>
      <c r="M33" s="7" t="s">
        <v>8</v>
      </c>
      <c r="Q33" s="10">
        <v>6</v>
      </c>
      <c r="R33" s="8">
        <v>1.0321</v>
      </c>
      <c r="S33" s="11">
        <v>5.0000000000000001E-4</v>
      </c>
      <c r="T33" s="8">
        <v>1.3613</v>
      </c>
      <c r="U33" s="11">
        <v>4.0000000000000002E-4</v>
      </c>
      <c r="W33" s="10">
        <v>6</v>
      </c>
      <c r="X33" s="8">
        <v>2.6947000000000001</v>
      </c>
      <c r="Y33" s="11">
        <v>3.5E-4</v>
      </c>
      <c r="Z33" s="8">
        <v>3.4863</v>
      </c>
      <c r="AA33" s="11">
        <v>3.1E-4</v>
      </c>
    </row>
    <row r="34" spans="3:27" s="3" customFormat="1" x14ac:dyDescent="0.25">
      <c r="C34" s="10">
        <v>1</v>
      </c>
      <c r="D34" s="8">
        <v>110.3</v>
      </c>
      <c r="E34" s="16">
        <v>3.0000000000000001E-5</v>
      </c>
      <c r="F34" s="8">
        <v>19.137</v>
      </c>
      <c r="G34" s="16">
        <v>1E-4</v>
      </c>
      <c r="I34" s="10">
        <v>1</v>
      </c>
      <c r="J34" s="8">
        <v>105.74</v>
      </c>
      <c r="K34" s="16">
        <v>3.0000000000000001E-5</v>
      </c>
      <c r="L34" s="8">
        <v>20.864000000000001</v>
      </c>
      <c r="M34" s="16">
        <v>1E-4</v>
      </c>
      <c r="Q34" s="10">
        <v>7</v>
      </c>
      <c r="R34" s="8">
        <v>0.10742</v>
      </c>
      <c r="S34" s="11">
        <v>1.4E-3</v>
      </c>
      <c r="T34" s="8">
        <v>0.17222000000000001</v>
      </c>
      <c r="U34" s="11">
        <v>1.1999999999999999E-3</v>
      </c>
      <c r="W34" s="10">
        <v>7</v>
      </c>
      <c r="X34" s="8">
        <v>0.39461000000000002</v>
      </c>
      <c r="Y34" s="11">
        <v>9.2000000000000003E-4</v>
      </c>
      <c r="Z34" s="8">
        <v>0.57838999999999996</v>
      </c>
      <c r="AA34" s="11">
        <v>7.6000000000000004E-4</v>
      </c>
    </row>
    <row r="35" spans="3:27" s="3" customFormat="1" x14ac:dyDescent="0.25">
      <c r="C35" s="10">
        <v>2</v>
      </c>
      <c r="D35" s="8">
        <v>1.474</v>
      </c>
      <c r="E35" s="16">
        <v>2.7999999999999998E-4</v>
      </c>
      <c r="F35" s="8">
        <v>1.0304</v>
      </c>
      <c r="G35" s="16">
        <v>4.6000000000000001E-4</v>
      </c>
      <c r="I35" s="10">
        <v>2</v>
      </c>
      <c r="J35" s="8">
        <v>3.17</v>
      </c>
      <c r="K35" s="16">
        <v>2.2000000000000001E-4</v>
      </c>
      <c r="L35" s="8">
        <v>2.4260999999999999</v>
      </c>
      <c r="M35" s="16">
        <v>3.4000000000000002E-4</v>
      </c>
      <c r="Q35" s="2"/>
      <c r="W35" s="2"/>
    </row>
    <row r="36" spans="3:27" s="3" customFormat="1" x14ac:dyDescent="0.25">
      <c r="C36" s="10">
        <v>3</v>
      </c>
      <c r="D36" s="8">
        <v>1.4429000000000001</v>
      </c>
      <c r="E36" s="26">
        <v>2.9E-4</v>
      </c>
      <c r="F36" s="8">
        <v>1.0097</v>
      </c>
      <c r="G36" s="26">
        <v>4.6000000000000001E-4</v>
      </c>
      <c r="I36" s="10">
        <v>3</v>
      </c>
      <c r="J36" s="8">
        <v>3.1158000000000001</v>
      </c>
      <c r="K36" s="26">
        <v>2.2000000000000001E-4</v>
      </c>
      <c r="L36" s="8">
        <v>2.3835999999999999</v>
      </c>
      <c r="M36" s="26">
        <v>3.4000000000000002E-4</v>
      </c>
      <c r="Q36" s="2"/>
      <c r="R36" s="7" t="s">
        <v>3</v>
      </c>
      <c r="T36" s="7" t="s">
        <v>4</v>
      </c>
      <c r="W36" s="2"/>
      <c r="X36" s="7" t="s">
        <v>3</v>
      </c>
      <c r="Z36" s="7" t="s">
        <v>4</v>
      </c>
    </row>
    <row r="37" spans="3:27" s="3" customFormat="1" x14ac:dyDescent="0.25">
      <c r="C37" s="10">
        <v>4</v>
      </c>
      <c r="D37" s="8">
        <v>1.5232000000000001</v>
      </c>
      <c r="E37" s="16">
        <v>2.7999999999999998E-4</v>
      </c>
      <c r="F37" s="8">
        <v>1.2809999999999999</v>
      </c>
      <c r="G37" s="16">
        <v>4.2999999999999999E-4</v>
      </c>
      <c r="I37" s="10">
        <v>4</v>
      </c>
      <c r="J37" s="8">
        <v>3.2519</v>
      </c>
      <c r="K37" s="16">
        <v>2.2000000000000001E-4</v>
      </c>
      <c r="L37" s="8">
        <v>2.883</v>
      </c>
      <c r="M37" s="16">
        <v>3.2000000000000003E-4</v>
      </c>
      <c r="Q37" s="2"/>
      <c r="R37" s="7" t="s">
        <v>20</v>
      </c>
      <c r="S37" s="7" t="s">
        <v>6</v>
      </c>
      <c r="T37" s="7" t="s">
        <v>20</v>
      </c>
      <c r="U37" s="7" t="s">
        <v>6</v>
      </c>
      <c r="W37" s="2"/>
      <c r="X37" s="7" t="s">
        <v>20</v>
      </c>
      <c r="Y37" s="7" t="s">
        <v>6</v>
      </c>
      <c r="Z37" s="7" t="s">
        <v>20</v>
      </c>
      <c r="AA37" s="7" t="s">
        <v>6</v>
      </c>
    </row>
    <row r="38" spans="3:27" s="3" customFormat="1" x14ac:dyDescent="0.25">
      <c r="C38" s="10">
        <v>5</v>
      </c>
      <c r="D38" s="8">
        <v>1.5111000000000001</v>
      </c>
      <c r="E38" s="16">
        <v>2.7999999999999998E-4</v>
      </c>
      <c r="F38" s="8">
        <v>1.2718</v>
      </c>
      <c r="G38" s="16">
        <v>4.2999999999999999E-4</v>
      </c>
      <c r="I38" s="10">
        <v>5</v>
      </c>
      <c r="J38" s="8">
        <v>3.2359</v>
      </c>
      <c r="K38" s="16">
        <v>2.2000000000000001E-4</v>
      </c>
      <c r="L38" s="8">
        <v>2.8660000000000001</v>
      </c>
      <c r="M38" s="16">
        <v>3.2000000000000003E-4</v>
      </c>
      <c r="Q38" s="7" t="s">
        <v>17</v>
      </c>
      <c r="R38" s="7" t="s">
        <v>7</v>
      </c>
      <c r="S38" s="7" t="s">
        <v>8</v>
      </c>
      <c r="T38" s="7" t="s">
        <v>7</v>
      </c>
      <c r="U38" s="7" t="s">
        <v>8</v>
      </c>
      <c r="W38" s="7" t="s">
        <v>17</v>
      </c>
      <c r="X38" s="7" t="s">
        <v>7</v>
      </c>
      <c r="Y38" s="7" t="s">
        <v>8</v>
      </c>
      <c r="Z38" s="7" t="s">
        <v>7</v>
      </c>
      <c r="AA38" s="7" t="s">
        <v>8</v>
      </c>
    </row>
    <row r="39" spans="3:27" s="3" customFormat="1" x14ac:dyDescent="0.25">
      <c r="C39" s="10">
        <v>6</v>
      </c>
      <c r="D39" s="8">
        <v>1.4588000000000001</v>
      </c>
      <c r="E39" s="16">
        <v>2.7999999999999998E-4</v>
      </c>
      <c r="F39" s="8">
        <v>1.2252000000000001</v>
      </c>
      <c r="G39" s="16">
        <v>4.4000000000000002E-4</v>
      </c>
      <c r="I39" s="10">
        <v>6</v>
      </c>
      <c r="J39" s="8">
        <v>3.1438999999999999</v>
      </c>
      <c r="K39" s="16">
        <v>2.2000000000000001E-4</v>
      </c>
      <c r="L39" s="8">
        <v>2.7837999999999998</v>
      </c>
      <c r="M39" s="16">
        <v>3.3E-4</v>
      </c>
      <c r="Q39" s="10">
        <v>1</v>
      </c>
      <c r="R39" s="8">
        <v>5.8417999999999998E-2</v>
      </c>
      <c r="S39" s="11">
        <v>1.9E-3</v>
      </c>
      <c r="T39" s="8">
        <v>3.6472999999999998E-2</v>
      </c>
      <c r="U39" s="11">
        <v>2.5999999999999999E-3</v>
      </c>
      <c r="W39" s="10">
        <v>1</v>
      </c>
      <c r="X39" s="8">
        <v>0.13535</v>
      </c>
      <c r="Y39" s="11">
        <v>1.5399999999999999E-3</v>
      </c>
      <c r="Z39" s="8">
        <v>9.8102999999999996E-2</v>
      </c>
      <c r="AA39" s="11">
        <v>1.83E-3</v>
      </c>
    </row>
    <row r="40" spans="3:27" s="3" customFormat="1" x14ac:dyDescent="0.25">
      <c r="C40" s="10">
        <v>7</v>
      </c>
      <c r="D40" s="8">
        <v>1.4753000000000001</v>
      </c>
      <c r="E40" s="16">
        <v>2.7999999999999998E-4</v>
      </c>
      <c r="F40" s="8">
        <v>1.4985999999999999</v>
      </c>
      <c r="G40" s="16">
        <v>4.0999999999999999E-4</v>
      </c>
      <c r="I40" s="10">
        <v>7</v>
      </c>
      <c r="J40" s="8">
        <v>3.1713</v>
      </c>
      <c r="K40" s="16">
        <v>2.2000000000000001E-4</v>
      </c>
      <c r="L40" s="8">
        <v>3.2705000000000002</v>
      </c>
      <c r="M40" s="16">
        <v>3.1E-4</v>
      </c>
      <c r="Q40" s="10">
        <v>2</v>
      </c>
      <c r="R40" s="8">
        <v>1.1120000000000001</v>
      </c>
      <c r="S40" s="11">
        <v>4.0000000000000002E-4</v>
      </c>
      <c r="T40" s="8">
        <v>0.74692999999999998</v>
      </c>
      <c r="U40" s="11">
        <v>5.9999999999999995E-4</v>
      </c>
      <c r="W40" s="10">
        <v>2</v>
      </c>
      <c r="X40" s="8">
        <v>1.8812</v>
      </c>
      <c r="Y40" s="11">
        <v>4.0000000000000002E-4</v>
      </c>
      <c r="Z40" s="8">
        <v>1.3894</v>
      </c>
      <c r="AA40" s="11">
        <v>4.6999999999999999E-4</v>
      </c>
    </row>
    <row r="41" spans="3:27" s="3" customFormat="1" x14ac:dyDescent="0.25">
      <c r="C41" s="2"/>
      <c r="I41" s="2"/>
      <c r="Q41" s="10">
        <v>3</v>
      </c>
      <c r="R41" s="8">
        <v>0.30885000000000001</v>
      </c>
      <c r="S41" s="11">
        <v>8.0000000000000004E-4</v>
      </c>
      <c r="T41" s="8">
        <v>0.27505000000000002</v>
      </c>
      <c r="U41" s="11">
        <v>1E-3</v>
      </c>
      <c r="W41" s="10">
        <v>3</v>
      </c>
      <c r="X41" s="8">
        <v>0.57965999999999995</v>
      </c>
      <c r="Y41" s="11">
        <v>7.2999999999999996E-4</v>
      </c>
      <c r="Z41" s="8">
        <v>0.53598999999999997</v>
      </c>
      <c r="AA41" s="11">
        <v>7.6999999999999996E-4</v>
      </c>
    </row>
    <row r="42" spans="3:27" s="3" customFormat="1" x14ac:dyDescent="0.25">
      <c r="C42" s="2"/>
      <c r="D42" s="7" t="s">
        <v>3</v>
      </c>
      <c r="E42" s="7"/>
      <c r="F42" s="7" t="s">
        <v>4</v>
      </c>
      <c r="G42" s="7"/>
      <c r="I42" s="2"/>
      <c r="J42" s="7" t="s">
        <v>3</v>
      </c>
      <c r="K42" s="7"/>
      <c r="L42" s="7" t="s">
        <v>4</v>
      </c>
      <c r="M42" s="7"/>
      <c r="Q42" s="10">
        <v>4</v>
      </c>
      <c r="R42" s="8">
        <v>3.1844999999999999</v>
      </c>
      <c r="S42" s="11">
        <v>2.9999999999999997E-4</v>
      </c>
      <c r="T42" s="8">
        <v>2.7536999999999998</v>
      </c>
      <c r="U42" s="11">
        <v>2.9999999999999997E-4</v>
      </c>
      <c r="W42" s="10">
        <v>4</v>
      </c>
      <c r="X42" s="8">
        <v>5.1828000000000003</v>
      </c>
      <c r="Y42" s="11">
        <v>2.4000000000000001E-4</v>
      </c>
      <c r="Z42" s="8">
        <v>4.6734999999999998</v>
      </c>
      <c r="AA42" s="11">
        <v>2.5999999999999998E-4</v>
      </c>
    </row>
    <row r="43" spans="3:27" s="3" customFormat="1" x14ac:dyDescent="0.25">
      <c r="C43" s="2"/>
      <c r="D43" s="7" t="s">
        <v>18</v>
      </c>
      <c r="E43" s="7" t="s">
        <v>6</v>
      </c>
      <c r="F43" s="7" t="s">
        <v>18</v>
      </c>
      <c r="G43" s="7" t="s">
        <v>6</v>
      </c>
      <c r="I43" s="2"/>
      <c r="J43" s="7" t="s">
        <v>18</v>
      </c>
      <c r="K43" s="7" t="s">
        <v>6</v>
      </c>
      <c r="L43" s="7" t="s">
        <v>18</v>
      </c>
      <c r="M43" s="7" t="s">
        <v>6</v>
      </c>
      <c r="Q43" s="10">
        <v>5</v>
      </c>
      <c r="R43" s="8">
        <v>17.986999999999998</v>
      </c>
      <c r="S43" s="11">
        <v>1E-4</v>
      </c>
      <c r="T43" s="8">
        <v>15.08</v>
      </c>
      <c r="U43" s="11">
        <v>1E-4</v>
      </c>
      <c r="W43" s="10">
        <v>5</v>
      </c>
      <c r="X43" s="8">
        <v>32.279000000000003</v>
      </c>
      <c r="Y43" s="11">
        <v>1E-4</v>
      </c>
      <c r="Z43" s="8">
        <v>28.420999999999999</v>
      </c>
      <c r="AA43" s="11">
        <v>1E-4</v>
      </c>
    </row>
    <row r="44" spans="3:27" s="3" customFormat="1" x14ac:dyDescent="0.25">
      <c r="C44" s="7" t="s">
        <v>17</v>
      </c>
      <c r="D44" s="7" t="s">
        <v>7</v>
      </c>
      <c r="E44" s="7" t="s">
        <v>8</v>
      </c>
      <c r="F44" s="7" t="s">
        <v>7</v>
      </c>
      <c r="G44" s="7" t="s">
        <v>8</v>
      </c>
      <c r="I44" s="7" t="s">
        <v>17</v>
      </c>
      <c r="J44" s="7" t="s">
        <v>7</v>
      </c>
      <c r="K44" s="7" t="s">
        <v>8</v>
      </c>
      <c r="L44" s="7" t="s">
        <v>7</v>
      </c>
      <c r="M44" s="7" t="s">
        <v>8</v>
      </c>
      <c r="Q44" s="10">
        <v>6</v>
      </c>
      <c r="R44" s="8">
        <v>1.1112</v>
      </c>
      <c r="S44" s="11">
        <v>4.0000000000000002E-4</v>
      </c>
      <c r="T44" s="8">
        <v>1.3837999999999999</v>
      </c>
      <c r="U44" s="11">
        <v>4.0000000000000002E-4</v>
      </c>
      <c r="W44" s="10">
        <v>6</v>
      </c>
      <c r="X44" s="8">
        <v>1.8789</v>
      </c>
      <c r="Y44" s="11">
        <v>4.0000000000000002E-4</v>
      </c>
      <c r="Z44" s="8">
        <v>2.2934999999999999</v>
      </c>
      <c r="AA44" s="11">
        <v>3.6999999999999999E-4</v>
      </c>
    </row>
    <row r="45" spans="3:27" s="3" customFormat="1" x14ac:dyDescent="0.25">
      <c r="C45" s="10">
        <v>1</v>
      </c>
      <c r="D45" s="8">
        <v>3.3694999999999999</v>
      </c>
      <c r="E45" s="16">
        <v>1.8000000000000001E-4</v>
      </c>
      <c r="F45" s="8">
        <v>1.1992</v>
      </c>
      <c r="G45" s="16">
        <v>4.0999999999999999E-4</v>
      </c>
      <c r="I45" s="10">
        <v>1</v>
      </c>
      <c r="J45" s="8">
        <v>3.3683000000000001</v>
      </c>
      <c r="K45" s="16">
        <v>1.9000000000000001E-4</v>
      </c>
      <c r="L45" s="8">
        <v>1.4169</v>
      </c>
      <c r="M45" s="16">
        <v>4.0000000000000002E-4</v>
      </c>
      <c r="Q45" s="10">
        <v>7</v>
      </c>
      <c r="R45" s="8">
        <v>5.8284000000000002E-2</v>
      </c>
      <c r="S45" s="11">
        <v>1.9E-3</v>
      </c>
      <c r="T45" s="8">
        <v>8.7396000000000001E-2</v>
      </c>
      <c r="U45" s="11">
        <v>1.6999999999999999E-3</v>
      </c>
      <c r="W45" s="10">
        <v>7</v>
      </c>
      <c r="X45" s="8">
        <v>0.13583000000000001</v>
      </c>
      <c r="Y45" s="11">
        <v>1.5399999999999999E-3</v>
      </c>
      <c r="Z45" s="8">
        <v>0.18672</v>
      </c>
      <c r="AA45" s="11">
        <v>1.2999999999999999E-3</v>
      </c>
    </row>
    <row r="46" spans="3:27" s="3" customFormat="1" x14ac:dyDescent="0.25">
      <c r="C46" s="10">
        <v>2</v>
      </c>
      <c r="D46" s="8">
        <v>0.74950000000000006</v>
      </c>
      <c r="E46" s="16">
        <v>3.8999999999999999E-4</v>
      </c>
      <c r="F46" s="8">
        <v>0.56981000000000004</v>
      </c>
      <c r="G46" s="16">
        <v>6.2E-4</v>
      </c>
      <c r="I46" s="10">
        <v>2</v>
      </c>
      <c r="J46" s="8">
        <v>1.4975000000000001</v>
      </c>
      <c r="K46" s="16">
        <v>3.1E-4</v>
      </c>
      <c r="L46" s="8">
        <v>1.2442</v>
      </c>
      <c r="M46" s="16">
        <v>4.6999999999999999E-4</v>
      </c>
      <c r="Q46" s="2"/>
      <c r="W46" s="2"/>
    </row>
    <row r="47" spans="3:27" s="3" customFormat="1" x14ac:dyDescent="0.25">
      <c r="C47" s="10">
        <v>3</v>
      </c>
      <c r="D47" s="8">
        <v>1.1019000000000001</v>
      </c>
      <c r="E47" s="16">
        <v>3.2000000000000003E-4</v>
      </c>
      <c r="F47" s="8">
        <v>0.80745999999999996</v>
      </c>
      <c r="G47" s="16">
        <v>5.1000000000000004E-4</v>
      </c>
      <c r="I47" s="10">
        <v>3</v>
      </c>
      <c r="J47" s="8">
        <v>1.9967999999999999</v>
      </c>
      <c r="K47" s="16">
        <v>2.7E-4</v>
      </c>
      <c r="L47" s="8">
        <v>1.6281000000000001</v>
      </c>
      <c r="M47" s="16">
        <v>4.0000000000000002E-4</v>
      </c>
      <c r="Q47" s="2"/>
      <c r="R47" s="7" t="s">
        <v>3</v>
      </c>
      <c r="T47" s="7" t="s">
        <v>4</v>
      </c>
      <c r="W47" s="2"/>
      <c r="X47" s="7" t="s">
        <v>3</v>
      </c>
      <c r="Z47" s="7" t="s">
        <v>4</v>
      </c>
    </row>
    <row r="48" spans="3:27" s="3" customFormat="1" x14ac:dyDescent="0.25">
      <c r="C48" s="10">
        <v>4</v>
      </c>
      <c r="D48" s="8">
        <v>0.74380000000000002</v>
      </c>
      <c r="E48" s="16">
        <v>4.0000000000000002E-4</v>
      </c>
      <c r="F48" s="8">
        <v>0.67740999999999996</v>
      </c>
      <c r="G48" s="16">
        <v>5.9000000000000003E-4</v>
      </c>
      <c r="I48" s="10">
        <v>4</v>
      </c>
      <c r="J48" s="8">
        <v>1.5613999999999999</v>
      </c>
      <c r="K48" s="16">
        <v>3.1E-4</v>
      </c>
      <c r="L48" s="8">
        <v>1.4715</v>
      </c>
      <c r="M48" s="16">
        <v>4.4999999999999999E-4</v>
      </c>
      <c r="Q48" s="2"/>
      <c r="R48" s="7" t="s">
        <v>21</v>
      </c>
      <c r="S48" s="7" t="s">
        <v>6</v>
      </c>
      <c r="T48" s="7" t="s">
        <v>21</v>
      </c>
      <c r="U48" s="7" t="s">
        <v>6</v>
      </c>
      <c r="W48" s="2"/>
      <c r="X48" s="7" t="s">
        <v>21</v>
      </c>
      <c r="Y48" s="7" t="s">
        <v>6</v>
      </c>
      <c r="Z48" s="7" t="s">
        <v>21</v>
      </c>
      <c r="AA48" s="7" t="s">
        <v>6</v>
      </c>
    </row>
    <row r="49" spans="3:27" s="3" customFormat="1" x14ac:dyDescent="0.25">
      <c r="C49" s="10">
        <v>5</v>
      </c>
      <c r="D49" s="8">
        <v>0.94350000000000001</v>
      </c>
      <c r="E49" s="16">
        <v>3.5E-4</v>
      </c>
      <c r="F49" s="8">
        <v>0.86294000000000004</v>
      </c>
      <c r="G49" s="16">
        <v>5.1999999999999995E-4</v>
      </c>
      <c r="I49" s="10">
        <v>5</v>
      </c>
      <c r="J49" s="8">
        <v>1.9646999999999999</v>
      </c>
      <c r="K49" s="16">
        <v>2.7E-4</v>
      </c>
      <c r="L49" s="8">
        <v>1.8548</v>
      </c>
      <c r="M49" s="16">
        <v>4.0000000000000002E-4</v>
      </c>
      <c r="Q49" s="7" t="s">
        <v>17</v>
      </c>
      <c r="R49" s="7" t="s">
        <v>7</v>
      </c>
      <c r="S49" s="7" t="s">
        <v>8</v>
      </c>
      <c r="T49" s="7" t="s">
        <v>7</v>
      </c>
      <c r="U49" s="7" t="s">
        <v>8</v>
      </c>
      <c r="W49" s="7" t="s">
        <v>17</v>
      </c>
      <c r="X49" s="7" t="s">
        <v>7</v>
      </c>
      <c r="Y49" s="7" t="s">
        <v>8</v>
      </c>
      <c r="Z49" s="7" t="s">
        <v>7</v>
      </c>
      <c r="AA49" s="7" t="s">
        <v>8</v>
      </c>
    </row>
    <row r="50" spans="3:27" s="3" customFormat="1" x14ac:dyDescent="0.25">
      <c r="C50" s="10">
        <v>6</v>
      </c>
      <c r="D50" s="8">
        <v>1.0457000000000001</v>
      </c>
      <c r="E50" s="16">
        <v>3.3E-4</v>
      </c>
      <c r="F50" s="8">
        <v>0.97860000000000003</v>
      </c>
      <c r="G50" s="16">
        <v>4.8000000000000001E-4</v>
      </c>
      <c r="I50" s="10">
        <v>6</v>
      </c>
      <c r="J50" s="8">
        <v>2.0373000000000001</v>
      </c>
      <c r="K50" s="16">
        <v>2.7E-4</v>
      </c>
      <c r="L50" s="8">
        <v>1.9392</v>
      </c>
      <c r="M50" s="16">
        <v>3.8000000000000002E-4</v>
      </c>
      <c r="Q50" s="10">
        <v>1</v>
      </c>
      <c r="R50" s="8">
        <v>0.1603</v>
      </c>
      <c r="S50" s="11">
        <v>1.1999999999999999E-3</v>
      </c>
      <c r="T50" s="8">
        <v>9.1624999999999998E-2</v>
      </c>
      <c r="U50" s="11">
        <v>1.6999999999999999E-3</v>
      </c>
      <c r="W50" s="10">
        <v>1</v>
      </c>
      <c r="X50" s="8">
        <v>0.56730000000000003</v>
      </c>
      <c r="Y50" s="11">
        <v>7.6000000000000004E-4</v>
      </c>
      <c r="Z50" s="8">
        <v>0.38257999999999998</v>
      </c>
      <c r="AA50" s="11">
        <v>9.3000000000000005E-4</v>
      </c>
    </row>
    <row r="51" spans="3:27" s="3" customFormat="1" x14ac:dyDescent="0.25">
      <c r="C51" s="10">
        <v>7</v>
      </c>
      <c r="D51" s="8">
        <v>0.74950000000000006</v>
      </c>
      <c r="E51" s="16">
        <v>3.8999999999999999E-4</v>
      </c>
      <c r="F51" s="8">
        <v>0.85455999999999999</v>
      </c>
      <c r="G51" s="16">
        <v>5.4000000000000001E-4</v>
      </c>
      <c r="I51" s="10">
        <v>7</v>
      </c>
      <c r="J51" s="8">
        <v>1.4984</v>
      </c>
      <c r="K51" s="16">
        <v>3.1E-4</v>
      </c>
      <c r="L51" s="8">
        <v>1.6373</v>
      </c>
      <c r="M51" s="16">
        <v>4.2999999999999999E-4</v>
      </c>
      <c r="Q51" s="10">
        <v>2</v>
      </c>
      <c r="R51" s="8">
        <v>1.1737</v>
      </c>
      <c r="S51" s="11">
        <v>4.0000000000000002E-4</v>
      </c>
      <c r="T51" s="8">
        <v>0.71823000000000004</v>
      </c>
      <c r="U51" s="11">
        <v>5.9999999999999995E-4</v>
      </c>
      <c r="W51" s="10">
        <v>2</v>
      </c>
      <c r="X51" s="8">
        <v>2.6951999999999998</v>
      </c>
      <c r="Y51" s="11">
        <v>3.4000000000000002E-4</v>
      </c>
      <c r="Z51" s="8">
        <v>1.8487</v>
      </c>
      <c r="AA51" s="11">
        <v>4.0999999999999999E-4</v>
      </c>
    </row>
    <row r="52" spans="3:27" s="3" customFormat="1" x14ac:dyDescent="0.25">
      <c r="C52" s="10"/>
      <c r="I52" s="10"/>
      <c r="Q52" s="10">
        <v>3</v>
      </c>
      <c r="R52" s="8">
        <v>0.56362999999999996</v>
      </c>
      <c r="S52" s="11">
        <v>5.9999999999999995E-4</v>
      </c>
      <c r="T52" s="8">
        <v>0.49763000000000002</v>
      </c>
      <c r="U52" s="11">
        <v>6.9999999999999999E-4</v>
      </c>
      <c r="W52" s="10">
        <v>3</v>
      </c>
      <c r="X52" s="8">
        <v>1.5004999999999999</v>
      </c>
      <c r="Y52" s="11">
        <v>4.6000000000000001E-4</v>
      </c>
      <c r="Z52" s="8">
        <v>1.3867</v>
      </c>
      <c r="AA52" s="11">
        <v>4.8000000000000001E-4</v>
      </c>
    </row>
    <row r="53" spans="3:27" s="3" customFormat="1" x14ac:dyDescent="0.25">
      <c r="C53" s="2"/>
      <c r="D53" s="7" t="s">
        <v>3</v>
      </c>
      <c r="E53" s="7"/>
      <c r="F53" s="7" t="s">
        <v>4</v>
      </c>
      <c r="G53" s="7"/>
      <c r="I53" s="2"/>
      <c r="J53" s="7" t="s">
        <v>3</v>
      </c>
      <c r="K53" s="7"/>
      <c r="L53" s="7" t="s">
        <v>4</v>
      </c>
      <c r="M53" s="7"/>
      <c r="Q53" s="10">
        <v>4</v>
      </c>
      <c r="R53" s="8">
        <v>2.0752999999999999</v>
      </c>
      <c r="S53" s="11">
        <v>2.9999999999999997E-4</v>
      </c>
      <c r="T53" s="8">
        <v>1.7787999999999999</v>
      </c>
      <c r="U53" s="11">
        <v>4.0000000000000002E-4</v>
      </c>
      <c r="W53" s="10">
        <v>4</v>
      </c>
      <c r="X53" s="8">
        <v>4.3358999999999996</v>
      </c>
      <c r="Y53" s="11">
        <v>2.7E-4</v>
      </c>
      <c r="Z53" s="8">
        <v>3.8923999999999999</v>
      </c>
      <c r="AA53" s="11">
        <v>2.7999999999999998E-4</v>
      </c>
    </row>
    <row r="54" spans="3:27" s="3" customFormat="1" x14ac:dyDescent="0.25">
      <c r="C54" s="2"/>
      <c r="D54" s="7" t="s">
        <v>19</v>
      </c>
      <c r="E54" s="7" t="s">
        <v>6</v>
      </c>
      <c r="F54" s="7" t="s">
        <v>19</v>
      </c>
      <c r="G54" s="7" t="s">
        <v>6</v>
      </c>
      <c r="I54" s="2"/>
      <c r="J54" s="7" t="s">
        <v>19</v>
      </c>
      <c r="K54" s="7" t="s">
        <v>6</v>
      </c>
      <c r="L54" s="7" t="s">
        <v>19</v>
      </c>
      <c r="M54" s="7" t="s">
        <v>6</v>
      </c>
      <c r="Q54" s="10">
        <v>5</v>
      </c>
      <c r="R54" s="8">
        <v>3.7578999999999998</v>
      </c>
      <c r="S54" s="11">
        <v>2.0000000000000001E-4</v>
      </c>
      <c r="T54" s="8">
        <v>3.1613000000000002</v>
      </c>
      <c r="U54" s="11">
        <v>2.9999999999999997E-4</v>
      </c>
      <c r="W54" s="10">
        <v>5</v>
      </c>
      <c r="X54" s="8">
        <v>7.2763999999999998</v>
      </c>
      <c r="Y54" s="11">
        <v>2.0000000000000001E-4</v>
      </c>
      <c r="Z54" s="8">
        <v>6.4218999999999999</v>
      </c>
      <c r="AA54" s="11">
        <v>2.2000000000000001E-4</v>
      </c>
    </row>
    <row r="55" spans="3:27" s="3" customFormat="1" x14ac:dyDescent="0.25">
      <c r="C55" s="7" t="s">
        <v>17</v>
      </c>
      <c r="D55" s="7" t="s">
        <v>7</v>
      </c>
      <c r="E55" s="7" t="s">
        <v>8</v>
      </c>
      <c r="F55" s="7" t="s">
        <v>7</v>
      </c>
      <c r="G55" s="7" t="s">
        <v>8</v>
      </c>
      <c r="I55" s="7" t="s">
        <v>17</v>
      </c>
      <c r="J55" s="7" t="s">
        <v>7</v>
      </c>
      <c r="K55" s="7" t="s">
        <v>8</v>
      </c>
      <c r="L55" s="7" t="s">
        <v>7</v>
      </c>
      <c r="M55" s="7" t="s">
        <v>8</v>
      </c>
      <c r="Q55" s="10">
        <v>6</v>
      </c>
      <c r="R55" s="8">
        <v>1.1739999999999999</v>
      </c>
      <c r="S55" s="11">
        <v>4.0000000000000002E-4</v>
      </c>
      <c r="T55" s="8">
        <v>1.5173000000000001</v>
      </c>
      <c r="U55" s="11">
        <v>4.0000000000000002E-4</v>
      </c>
      <c r="W55" s="10">
        <v>6</v>
      </c>
      <c r="X55" s="8">
        <v>2.6945999999999999</v>
      </c>
      <c r="Y55" s="11">
        <v>3.4000000000000002E-4</v>
      </c>
      <c r="Z55" s="8">
        <v>3.3959000000000001</v>
      </c>
      <c r="AA55" s="11">
        <v>2.9999999999999997E-4</v>
      </c>
    </row>
    <row r="56" spans="3:27" s="3" customFormat="1" x14ac:dyDescent="0.25">
      <c r="C56" s="10">
        <v>1</v>
      </c>
      <c r="D56" s="8">
        <v>0.94810000000000005</v>
      </c>
      <c r="E56" s="16">
        <v>3.4000000000000002E-4</v>
      </c>
      <c r="F56" s="8">
        <v>0.30972</v>
      </c>
      <c r="G56" s="16">
        <v>8.0000000000000004E-4</v>
      </c>
      <c r="I56" s="10">
        <v>1</v>
      </c>
      <c r="J56" s="8">
        <v>0.99973000000000001</v>
      </c>
      <c r="K56" s="16">
        <v>3.5E-4</v>
      </c>
      <c r="L56" s="8">
        <v>0.38273000000000001</v>
      </c>
      <c r="M56" s="16">
        <v>7.6999999999999996E-4</v>
      </c>
      <c r="Q56" s="10">
        <v>7</v>
      </c>
      <c r="R56" s="8">
        <v>0.16022</v>
      </c>
      <c r="S56" s="11">
        <v>1.1999999999999999E-3</v>
      </c>
      <c r="T56" s="8">
        <v>0.25308999999999998</v>
      </c>
      <c r="U56" s="11">
        <v>1E-3</v>
      </c>
      <c r="W56" s="10">
        <v>7</v>
      </c>
      <c r="X56" s="8">
        <v>0.56738999999999995</v>
      </c>
      <c r="Y56" s="11">
        <v>7.6000000000000004E-4</v>
      </c>
      <c r="Z56" s="8">
        <v>0.81189</v>
      </c>
      <c r="AA56" s="11">
        <v>6.3000000000000003E-4</v>
      </c>
    </row>
    <row r="57" spans="3:27" s="3" customFormat="1" x14ac:dyDescent="0.25">
      <c r="C57" s="10">
        <v>2</v>
      </c>
      <c r="D57" s="8">
        <v>0.2044</v>
      </c>
      <c r="E57" s="16">
        <v>7.5000000000000002E-4</v>
      </c>
      <c r="F57" s="8">
        <v>0.15235000000000001</v>
      </c>
      <c r="G57" s="16">
        <v>1.1800000000000001E-3</v>
      </c>
      <c r="I57" s="10">
        <v>2</v>
      </c>
      <c r="J57" s="8">
        <v>0.44891999999999999</v>
      </c>
      <c r="K57" s="16">
        <v>5.6999999999999998E-4</v>
      </c>
      <c r="L57" s="8">
        <v>0.37186999999999998</v>
      </c>
      <c r="M57" s="16">
        <v>8.5999999999999998E-4</v>
      </c>
      <c r="Q57" s="2"/>
      <c r="W57" s="2"/>
    </row>
    <row r="58" spans="3:27" s="3" customFormat="1" x14ac:dyDescent="0.25">
      <c r="C58" s="10">
        <v>3</v>
      </c>
      <c r="D58" s="8">
        <v>0.37519999999999998</v>
      </c>
      <c r="E58" s="16">
        <v>5.5000000000000003E-4</v>
      </c>
      <c r="F58" s="8">
        <v>0.25891999999999998</v>
      </c>
      <c r="G58" s="16">
        <v>8.9999999999999998E-4</v>
      </c>
      <c r="I58" s="10">
        <v>3</v>
      </c>
      <c r="J58" s="8">
        <v>0.68074000000000001</v>
      </c>
      <c r="K58" s="16">
        <v>4.6000000000000001E-4</v>
      </c>
      <c r="L58" s="8">
        <v>0.53818999999999995</v>
      </c>
      <c r="M58" s="16">
        <v>7.1000000000000002E-4</v>
      </c>
      <c r="Q58" s="2"/>
      <c r="W58" s="2"/>
    </row>
    <row r="59" spans="3:27" s="3" customFormat="1" x14ac:dyDescent="0.25">
      <c r="C59" s="10">
        <v>4</v>
      </c>
      <c r="D59" s="8">
        <v>0.18770000000000001</v>
      </c>
      <c r="E59" s="16">
        <v>7.9000000000000001E-4</v>
      </c>
      <c r="F59" s="8">
        <v>0.17691000000000001</v>
      </c>
      <c r="G59" s="16">
        <v>1.14E-3</v>
      </c>
      <c r="I59" s="10">
        <v>4</v>
      </c>
      <c r="J59" s="8">
        <v>0.45623999999999998</v>
      </c>
      <c r="K59" s="16">
        <v>5.8E-4</v>
      </c>
      <c r="L59" s="8">
        <v>0.43614999999999998</v>
      </c>
      <c r="M59" s="16">
        <v>8.3000000000000001E-4</v>
      </c>
      <c r="Q59" s="2"/>
      <c r="W59" s="2"/>
    </row>
    <row r="60" spans="3:27" s="3" customFormat="1" x14ac:dyDescent="0.25">
      <c r="C60" s="10">
        <v>5</v>
      </c>
      <c r="D60" s="8">
        <v>0.24970000000000001</v>
      </c>
      <c r="E60" s="16">
        <v>6.8000000000000005E-4</v>
      </c>
      <c r="F60" s="8">
        <v>0.23561000000000001</v>
      </c>
      <c r="G60" s="16">
        <v>9.8999999999999999E-4</v>
      </c>
      <c r="I60" s="10">
        <v>5</v>
      </c>
      <c r="J60" s="8">
        <v>0.59930000000000005</v>
      </c>
      <c r="K60" s="16">
        <v>5.0000000000000001E-4</v>
      </c>
      <c r="L60" s="8">
        <v>0.57259000000000004</v>
      </c>
      <c r="M60" s="16">
        <v>7.2000000000000005E-4</v>
      </c>
      <c r="Q60" s="2"/>
      <c r="W60" s="2"/>
    </row>
    <row r="61" spans="3:27" s="3" customFormat="1" x14ac:dyDescent="0.25">
      <c r="C61" s="10">
        <v>6</v>
      </c>
      <c r="D61" s="8">
        <v>0.32579999999999998</v>
      </c>
      <c r="E61" s="16">
        <v>5.9000000000000003E-4</v>
      </c>
      <c r="F61" s="8">
        <v>0.31969999999999998</v>
      </c>
      <c r="G61" s="16">
        <v>8.4000000000000003E-4</v>
      </c>
      <c r="I61" s="10">
        <v>6</v>
      </c>
      <c r="J61" s="8">
        <v>0.66813999999999996</v>
      </c>
      <c r="K61" s="16">
        <v>4.6999999999999999E-4</v>
      </c>
      <c r="L61" s="8">
        <v>0.64964999999999995</v>
      </c>
      <c r="M61" s="16">
        <v>6.6E-4</v>
      </c>
      <c r="Q61" s="2"/>
      <c r="W61" s="2"/>
    </row>
    <row r="62" spans="3:27" s="3" customFormat="1" x14ac:dyDescent="0.25">
      <c r="C62" s="10">
        <v>7</v>
      </c>
      <c r="D62" s="8">
        <v>0.20430000000000001</v>
      </c>
      <c r="E62" s="16">
        <v>7.5000000000000002E-4</v>
      </c>
      <c r="F62" s="8">
        <v>0.25919999999999999</v>
      </c>
      <c r="G62" s="16">
        <v>9.7999999999999997E-4</v>
      </c>
      <c r="I62" s="10">
        <v>7</v>
      </c>
      <c r="J62" s="8">
        <v>0.44954</v>
      </c>
      <c r="K62" s="16">
        <v>5.6999999999999998E-4</v>
      </c>
      <c r="L62" s="8">
        <v>0.51537999999999995</v>
      </c>
      <c r="M62" s="16">
        <v>7.7999999999999999E-4</v>
      </c>
      <c r="Q62" s="2"/>
      <c r="W62" s="2"/>
    </row>
    <row r="63" spans="3:27" s="3" customFormat="1" x14ac:dyDescent="0.25">
      <c r="C63" s="2"/>
      <c r="I63" s="2"/>
      <c r="Q63" s="2"/>
      <c r="W63" s="2"/>
    </row>
    <row r="64" spans="3:27" s="3" customFormat="1" x14ac:dyDescent="0.25">
      <c r="C64" s="2"/>
      <c r="D64" s="7" t="s">
        <v>3</v>
      </c>
      <c r="E64" s="7"/>
      <c r="F64" s="7" t="s">
        <v>4</v>
      </c>
      <c r="G64" s="7"/>
      <c r="I64" s="2"/>
      <c r="J64" s="7" t="s">
        <v>3</v>
      </c>
      <c r="K64" s="7"/>
      <c r="L64" s="7" t="s">
        <v>4</v>
      </c>
      <c r="M64" s="7"/>
      <c r="Q64" s="2"/>
      <c r="W64" s="2"/>
    </row>
    <row r="65" spans="3:23" s="3" customFormat="1" x14ac:dyDescent="0.25">
      <c r="C65" s="2"/>
      <c r="D65" s="7" t="s">
        <v>20</v>
      </c>
      <c r="E65" s="7" t="s">
        <v>6</v>
      </c>
      <c r="F65" s="7" t="s">
        <v>20</v>
      </c>
      <c r="G65" s="7" t="s">
        <v>6</v>
      </c>
      <c r="I65" s="2"/>
      <c r="J65" s="7" t="s">
        <v>20</v>
      </c>
      <c r="K65" s="7" t="s">
        <v>6</v>
      </c>
      <c r="L65" s="7" t="s">
        <v>20</v>
      </c>
      <c r="M65" s="7" t="s">
        <v>6</v>
      </c>
      <c r="Q65" s="2"/>
      <c r="W65" s="2"/>
    </row>
    <row r="66" spans="3:23" s="3" customFormat="1" x14ac:dyDescent="0.25">
      <c r="C66" s="7" t="s">
        <v>17</v>
      </c>
      <c r="D66" s="7" t="s">
        <v>7</v>
      </c>
      <c r="E66" s="7" t="s">
        <v>8</v>
      </c>
      <c r="F66" s="7" t="s">
        <v>7</v>
      </c>
      <c r="G66" s="7" t="s">
        <v>8</v>
      </c>
      <c r="I66" s="7" t="s">
        <v>17</v>
      </c>
      <c r="J66" s="7" t="s">
        <v>7</v>
      </c>
      <c r="K66" s="7" t="s">
        <v>8</v>
      </c>
      <c r="L66" s="7" t="s">
        <v>7</v>
      </c>
      <c r="M66" s="7" t="s">
        <v>8</v>
      </c>
      <c r="Q66" s="2"/>
      <c r="W66" s="2"/>
    </row>
    <row r="67" spans="3:23" s="3" customFormat="1" x14ac:dyDescent="0.25">
      <c r="C67" s="10">
        <v>1</v>
      </c>
      <c r="D67" s="8">
        <v>2.1859000000000002</v>
      </c>
      <c r="E67" s="16">
        <v>2.3000000000000001E-4</v>
      </c>
      <c r="F67" s="8">
        <v>0.75593999999999995</v>
      </c>
      <c r="G67" s="16">
        <v>5.1000000000000004E-4</v>
      </c>
      <c r="I67" s="10">
        <v>1</v>
      </c>
      <c r="J67" s="8">
        <v>2.0766</v>
      </c>
      <c r="K67" s="16">
        <v>2.4000000000000001E-4</v>
      </c>
      <c r="L67" s="8">
        <v>0.83757000000000004</v>
      </c>
      <c r="M67" s="16">
        <v>5.1999999999999995E-4</v>
      </c>
      <c r="Q67" s="2"/>
      <c r="W67" s="2"/>
    </row>
    <row r="68" spans="3:23" s="3" customFormat="1" x14ac:dyDescent="0.25">
      <c r="C68" s="10">
        <v>2</v>
      </c>
      <c r="D68" s="8">
        <v>0.35099999999999998</v>
      </c>
      <c r="E68" s="16">
        <v>5.8E-4</v>
      </c>
      <c r="F68" s="8">
        <v>0.26051999999999997</v>
      </c>
      <c r="G68" s="16">
        <v>9.2000000000000003E-4</v>
      </c>
      <c r="I68" s="10">
        <v>2</v>
      </c>
      <c r="J68" s="8">
        <v>0.60511999999999999</v>
      </c>
      <c r="K68" s="16">
        <v>4.8999999999999998E-4</v>
      </c>
      <c r="L68" s="8">
        <v>0.48386000000000001</v>
      </c>
      <c r="M68" s="16">
        <v>7.5000000000000002E-4</v>
      </c>
      <c r="Q68" s="2"/>
      <c r="W68" s="2"/>
    </row>
    <row r="69" spans="3:23" s="3" customFormat="1" x14ac:dyDescent="0.25">
      <c r="C69" s="10">
        <v>3</v>
      </c>
      <c r="D69" s="8">
        <v>0.46089999999999998</v>
      </c>
      <c r="E69" s="16">
        <v>5.0000000000000001E-4</v>
      </c>
      <c r="F69" s="8">
        <v>0.33581</v>
      </c>
      <c r="G69" s="16">
        <v>8.0000000000000004E-4</v>
      </c>
      <c r="I69" s="10">
        <v>3</v>
      </c>
      <c r="J69" s="8">
        <v>0.75978999999999997</v>
      </c>
      <c r="K69" s="16">
        <v>4.2999999999999999E-4</v>
      </c>
      <c r="L69" s="8">
        <v>0.60384000000000004</v>
      </c>
      <c r="M69" s="16">
        <v>6.6E-4</v>
      </c>
      <c r="Q69" s="2"/>
      <c r="W69" s="2"/>
    </row>
    <row r="70" spans="3:23" s="3" customFormat="1" x14ac:dyDescent="0.25">
      <c r="C70" s="10">
        <v>4</v>
      </c>
      <c r="D70" s="8">
        <v>0.35620000000000002</v>
      </c>
      <c r="E70" s="16">
        <v>5.8E-4</v>
      </c>
      <c r="F70" s="8">
        <v>0.31405</v>
      </c>
      <c r="G70" s="16">
        <v>8.7000000000000001E-4</v>
      </c>
      <c r="I70" s="10">
        <v>4</v>
      </c>
      <c r="J70" s="8">
        <v>0.61938000000000004</v>
      </c>
      <c r="K70" s="16">
        <v>4.8000000000000001E-4</v>
      </c>
      <c r="L70" s="8">
        <v>0.56642000000000003</v>
      </c>
      <c r="M70" s="16">
        <v>7.2000000000000005E-4</v>
      </c>
      <c r="Q70" s="2"/>
      <c r="W70" s="2"/>
    </row>
    <row r="71" spans="3:23" s="3" customFormat="1" x14ac:dyDescent="0.25">
      <c r="C71" s="10">
        <v>5</v>
      </c>
      <c r="D71" s="8">
        <v>0.43359999999999999</v>
      </c>
      <c r="E71" s="16">
        <v>5.1999999999999995E-4</v>
      </c>
      <c r="F71" s="8">
        <v>0.38456000000000001</v>
      </c>
      <c r="G71" s="16">
        <v>7.7999999999999999E-4</v>
      </c>
      <c r="I71" s="10">
        <v>5</v>
      </c>
      <c r="J71" s="8">
        <v>0.74997000000000003</v>
      </c>
      <c r="K71" s="16">
        <v>4.4000000000000002E-4</v>
      </c>
      <c r="L71" s="8">
        <v>0.68833999999999995</v>
      </c>
      <c r="M71" s="16">
        <v>6.4999999999999997E-4</v>
      </c>
      <c r="Q71" s="2"/>
      <c r="W71" s="2"/>
    </row>
    <row r="72" spans="3:23" s="3" customFormat="1" x14ac:dyDescent="0.25">
      <c r="C72" s="10">
        <v>6</v>
      </c>
      <c r="D72" s="8">
        <v>0.4481</v>
      </c>
      <c r="E72" s="16">
        <v>5.1000000000000004E-4</v>
      </c>
      <c r="F72" s="8">
        <v>0.40283999999999998</v>
      </c>
      <c r="G72" s="16">
        <v>7.6000000000000004E-4</v>
      </c>
      <c r="I72" s="10">
        <v>6</v>
      </c>
      <c r="J72" s="8">
        <v>0.76088</v>
      </c>
      <c r="K72" s="16">
        <v>4.2999999999999999E-4</v>
      </c>
      <c r="L72" s="8">
        <v>0.70147000000000004</v>
      </c>
      <c r="M72" s="16">
        <v>6.4000000000000005E-4</v>
      </c>
      <c r="Q72" s="2"/>
      <c r="W72" s="2"/>
    </row>
    <row r="73" spans="3:23" s="3" customFormat="1" x14ac:dyDescent="0.25">
      <c r="C73" s="10">
        <v>7</v>
      </c>
      <c r="D73" s="8">
        <v>0.35139999999999999</v>
      </c>
      <c r="E73" s="16">
        <v>5.8E-4</v>
      </c>
      <c r="F73" s="8">
        <v>0.37869999999999998</v>
      </c>
      <c r="G73" s="16">
        <v>8.1999999999999998E-4</v>
      </c>
      <c r="I73" s="10">
        <v>7</v>
      </c>
      <c r="J73" s="8">
        <v>0.60558999999999996</v>
      </c>
      <c r="K73" s="16">
        <v>4.8999999999999998E-4</v>
      </c>
      <c r="L73" s="8">
        <v>0.64342999999999995</v>
      </c>
      <c r="M73" s="16">
        <v>6.8999999999999997E-4</v>
      </c>
      <c r="Q73" s="2"/>
      <c r="W73" s="2"/>
    </row>
    <row r="74" spans="3:23" s="3" customFormat="1" x14ac:dyDescent="0.25">
      <c r="C74" s="2"/>
      <c r="I74" s="2"/>
      <c r="Q74" s="2"/>
      <c r="W74" s="2"/>
    </row>
    <row r="75" spans="3:23" s="3" customFormat="1" x14ac:dyDescent="0.25">
      <c r="C75" s="2"/>
      <c r="D75" s="7" t="s">
        <v>3</v>
      </c>
      <c r="E75" s="7"/>
      <c r="F75" s="7" t="s">
        <v>4</v>
      </c>
      <c r="G75" s="7"/>
      <c r="I75" s="2"/>
      <c r="J75" s="7" t="s">
        <v>3</v>
      </c>
      <c r="K75" s="7"/>
      <c r="L75" s="7" t="s">
        <v>4</v>
      </c>
      <c r="M75" s="7"/>
      <c r="Q75" s="2"/>
      <c r="W75" s="2"/>
    </row>
    <row r="76" spans="3:23" s="3" customFormat="1" x14ac:dyDescent="0.25">
      <c r="C76" s="2"/>
      <c r="D76" s="7" t="s">
        <v>21</v>
      </c>
      <c r="E76" s="7" t="s">
        <v>6</v>
      </c>
      <c r="F76" s="7" t="s">
        <v>21</v>
      </c>
      <c r="G76" s="7" t="s">
        <v>6</v>
      </c>
      <c r="I76" s="2"/>
      <c r="J76" s="7" t="s">
        <v>21</v>
      </c>
      <c r="K76" s="7" t="s">
        <v>6</v>
      </c>
      <c r="L76" s="7" t="s">
        <v>21</v>
      </c>
      <c r="M76" s="7" t="s">
        <v>6</v>
      </c>
      <c r="Q76" s="2"/>
      <c r="W76" s="2"/>
    </row>
    <row r="77" spans="3:23" s="3" customFormat="1" x14ac:dyDescent="0.25">
      <c r="C77" s="7" t="s">
        <v>17</v>
      </c>
      <c r="D77" s="7" t="s">
        <v>7</v>
      </c>
      <c r="E77" s="7" t="s">
        <v>8</v>
      </c>
      <c r="F77" s="7" t="s">
        <v>7</v>
      </c>
      <c r="G77" s="7" t="s">
        <v>8</v>
      </c>
      <c r="I77" s="7" t="s">
        <v>17</v>
      </c>
      <c r="J77" s="7" t="s">
        <v>7</v>
      </c>
      <c r="K77" s="7" t="s">
        <v>8</v>
      </c>
      <c r="L77" s="7" t="s">
        <v>7</v>
      </c>
      <c r="M77" s="7" t="s">
        <v>8</v>
      </c>
      <c r="Q77" s="2"/>
      <c r="W77" s="2"/>
    </row>
    <row r="78" spans="3:23" s="3" customFormat="1" x14ac:dyDescent="0.25">
      <c r="C78" s="10">
        <v>1</v>
      </c>
      <c r="D78" s="8">
        <v>0.2351</v>
      </c>
      <c r="E78" s="16">
        <v>6.8999999999999997E-4</v>
      </c>
      <c r="F78" s="8">
        <v>0.13347000000000001</v>
      </c>
      <c r="G78" s="16">
        <v>1.2199999999999999E-3</v>
      </c>
      <c r="I78" s="10">
        <v>1</v>
      </c>
      <c r="J78" s="8">
        <v>0.29163</v>
      </c>
      <c r="K78" s="16">
        <v>6.6E-4</v>
      </c>
      <c r="L78" s="8">
        <v>0.19650999999999999</v>
      </c>
      <c r="M78" s="16">
        <v>1.1000000000000001E-3</v>
      </c>
      <c r="Q78" s="2"/>
      <c r="W78" s="2"/>
    </row>
    <row r="79" spans="3:23" s="3" customFormat="1" x14ac:dyDescent="0.25">
      <c r="C79" s="10">
        <v>2</v>
      </c>
      <c r="D79" s="8">
        <v>0.19409999999999999</v>
      </c>
      <c r="E79" s="16">
        <v>7.6999999999999996E-4</v>
      </c>
      <c r="F79" s="8">
        <v>0.15692999999999999</v>
      </c>
      <c r="G79" s="16">
        <v>1.17E-3</v>
      </c>
      <c r="I79" s="10">
        <v>2</v>
      </c>
      <c r="J79" s="8">
        <v>0.44344</v>
      </c>
      <c r="K79" s="16">
        <v>5.6999999999999998E-4</v>
      </c>
      <c r="L79" s="8">
        <v>0.38850000000000001</v>
      </c>
      <c r="M79" s="16">
        <v>8.4000000000000003E-4</v>
      </c>
      <c r="Q79" s="2"/>
      <c r="W79" s="2"/>
    </row>
    <row r="80" spans="3:23" s="3" customFormat="1" x14ac:dyDescent="0.25">
      <c r="C80" s="10">
        <v>3</v>
      </c>
      <c r="D80" s="8">
        <v>0.26569999999999999</v>
      </c>
      <c r="E80" s="16">
        <v>6.4999999999999997E-4</v>
      </c>
      <c r="F80" s="8">
        <v>0.21268999999999999</v>
      </c>
      <c r="G80" s="16">
        <v>9.8999999999999999E-4</v>
      </c>
      <c r="I80" s="10">
        <v>3</v>
      </c>
      <c r="J80" s="8">
        <v>0.55622000000000005</v>
      </c>
      <c r="K80" s="16">
        <v>5.0000000000000001E-4</v>
      </c>
      <c r="L80" s="8">
        <v>0.48598999999999998</v>
      </c>
      <c r="M80" s="16">
        <v>7.3999999999999999E-4</v>
      </c>
      <c r="Q80" s="2"/>
      <c r="W80" s="2"/>
    </row>
    <row r="81" spans="3:23" s="3" customFormat="1" x14ac:dyDescent="0.25">
      <c r="C81" s="10">
        <v>4</v>
      </c>
      <c r="D81" s="8">
        <v>0.19989999999999999</v>
      </c>
      <c r="E81" s="16">
        <v>7.6999999999999996E-4</v>
      </c>
      <c r="F81" s="8">
        <v>0.18643000000000001</v>
      </c>
      <c r="G81" s="16">
        <v>1.1100000000000001E-3</v>
      </c>
      <c r="I81" s="10">
        <v>4</v>
      </c>
      <c r="J81" s="8">
        <v>0.48575000000000002</v>
      </c>
      <c r="K81" s="16">
        <v>5.5000000000000003E-4</v>
      </c>
      <c r="L81" s="8">
        <v>0.46894000000000002</v>
      </c>
      <c r="M81" s="16">
        <v>7.9000000000000001E-4</v>
      </c>
      <c r="Q81" s="2"/>
      <c r="W81" s="2"/>
    </row>
    <row r="82" spans="3:23" s="3" customFormat="1" x14ac:dyDescent="0.25">
      <c r="C82" s="10">
        <v>5</v>
      </c>
      <c r="D82" s="8">
        <v>0.2601</v>
      </c>
      <c r="E82" s="16">
        <v>6.7000000000000002E-4</v>
      </c>
      <c r="F82" s="8">
        <v>0.24274000000000001</v>
      </c>
      <c r="G82" s="16">
        <v>9.7000000000000005E-4</v>
      </c>
      <c r="I82" s="10">
        <v>5</v>
      </c>
      <c r="J82" s="8">
        <v>0.61543999999999999</v>
      </c>
      <c r="K82" s="16">
        <v>4.8999999999999998E-4</v>
      </c>
      <c r="L82" s="8">
        <v>0.59382999999999997</v>
      </c>
      <c r="M82" s="16">
        <v>6.9999999999999999E-4</v>
      </c>
      <c r="Q82" s="2"/>
      <c r="W82" s="2"/>
    </row>
    <row r="83" spans="3:23" s="3" customFormat="1" x14ac:dyDescent="0.25">
      <c r="C83" s="10">
        <v>6</v>
      </c>
      <c r="D83" s="8">
        <v>0.2717</v>
      </c>
      <c r="E83" s="16">
        <v>6.4999999999999997E-4</v>
      </c>
      <c r="F83" s="8">
        <v>0.25600000000000001</v>
      </c>
      <c r="G83" s="16">
        <v>9.3999999999999997E-4</v>
      </c>
      <c r="I83" s="10">
        <v>6</v>
      </c>
      <c r="J83" s="8">
        <v>0.60821000000000003</v>
      </c>
      <c r="K83" s="16">
        <v>4.8999999999999998E-4</v>
      </c>
      <c r="L83" s="8">
        <v>0.58801999999999999</v>
      </c>
      <c r="M83" s="16">
        <v>6.8999999999999997E-4</v>
      </c>
      <c r="Q83" s="2"/>
      <c r="W83" s="2"/>
    </row>
    <row r="84" spans="3:23" s="3" customFormat="1" x14ac:dyDescent="0.25">
      <c r="C84" s="10">
        <v>7</v>
      </c>
      <c r="D84" s="8">
        <v>0.19389999999999999</v>
      </c>
      <c r="E84" s="16">
        <v>7.6999999999999996E-4</v>
      </c>
      <c r="F84" s="8">
        <v>0.21662000000000001</v>
      </c>
      <c r="G84" s="16">
        <v>1.07E-3</v>
      </c>
      <c r="I84" s="10">
        <v>7</v>
      </c>
      <c r="J84" s="8">
        <v>0.44318999999999997</v>
      </c>
      <c r="K84" s="16">
        <v>5.6999999999999998E-4</v>
      </c>
      <c r="L84" s="8">
        <v>0.47844999999999999</v>
      </c>
      <c r="M84" s="16">
        <v>8.0000000000000004E-4</v>
      </c>
      <c r="Q84" s="2"/>
      <c r="W84" s="2"/>
    </row>
    <row r="85" spans="3:23" s="3" customFormat="1" x14ac:dyDescent="0.25">
      <c r="C85" s="2"/>
      <c r="I85" s="2"/>
      <c r="Q85" s="2"/>
      <c r="W85" s="2"/>
    </row>
    <row r="86" spans="3:23" s="3" customFormat="1" x14ac:dyDescent="0.25">
      <c r="C86" s="2"/>
      <c r="I86" s="2"/>
      <c r="Q86" s="2"/>
      <c r="W86" s="2"/>
    </row>
    <row r="87" spans="3:23" s="3" customFormat="1" x14ac:dyDescent="0.25">
      <c r="C87" s="2"/>
      <c r="I87" s="2"/>
      <c r="Q87" s="2"/>
      <c r="W87" s="2"/>
    </row>
    <row r="88" spans="3:23" s="3" customFormat="1" x14ac:dyDescent="0.25">
      <c r="C88" s="2"/>
      <c r="I88" s="2"/>
      <c r="Q88" s="2"/>
      <c r="W88" s="2"/>
    </row>
    <row r="89" spans="3:23" s="3" customFormat="1" x14ac:dyDescent="0.25">
      <c r="C89" s="2"/>
      <c r="I89" s="2"/>
      <c r="Q89" s="2"/>
      <c r="W89" s="2"/>
    </row>
    <row r="90" spans="3:23" s="3" customFormat="1" x14ac:dyDescent="0.25">
      <c r="C90" s="2"/>
      <c r="I90" s="2"/>
      <c r="Q90" s="2"/>
      <c r="W90" s="2"/>
    </row>
    <row r="91" spans="3:23" s="3" customFormat="1" x14ac:dyDescent="0.25">
      <c r="C91" s="2"/>
      <c r="I91" s="2"/>
      <c r="Q91" s="2"/>
      <c r="W91" s="2"/>
    </row>
    <row r="92" spans="3:23" s="3" customFormat="1" x14ac:dyDescent="0.25">
      <c r="C92" s="2"/>
      <c r="I92" s="2"/>
      <c r="Q92" s="2"/>
      <c r="W92" s="2"/>
    </row>
    <row r="93" spans="3:23" s="3" customFormat="1" x14ac:dyDescent="0.25">
      <c r="C93" s="2"/>
      <c r="I93" s="2"/>
      <c r="Q93" s="2"/>
      <c r="W93" s="2"/>
    </row>
    <row r="94" spans="3:23" s="3" customFormat="1" x14ac:dyDescent="0.25">
      <c r="C94" s="2"/>
      <c r="I94" s="2"/>
      <c r="Q94" s="2"/>
      <c r="W94" s="2"/>
    </row>
    <row r="95" spans="3:23" s="3" customFormat="1" x14ac:dyDescent="0.25">
      <c r="C95" s="2"/>
      <c r="I95" s="2"/>
      <c r="Q95" s="2"/>
      <c r="W95" s="2"/>
    </row>
    <row r="96" spans="3:23" s="3" customFormat="1" x14ac:dyDescent="0.25">
      <c r="C96" s="2"/>
      <c r="I96" s="2"/>
      <c r="Q96" s="2"/>
      <c r="W96" s="2"/>
    </row>
    <row r="97" spans="3:23" s="3" customFormat="1" x14ac:dyDescent="0.25">
      <c r="C97" s="2"/>
      <c r="I97" s="2"/>
      <c r="Q97" s="2"/>
      <c r="W97" s="2"/>
    </row>
    <row r="98" spans="3:23" s="3" customFormat="1" x14ac:dyDescent="0.25">
      <c r="C98" s="2"/>
      <c r="I98" s="2"/>
      <c r="Q98" s="2"/>
      <c r="W98" s="2"/>
    </row>
    <row r="99" spans="3:23" s="3" customFormat="1" x14ac:dyDescent="0.25">
      <c r="C99" s="2"/>
      <c r="I99" s="2"/>
      <c r="Q99" s="2"/>
      <c r="W99" s="2"/>
    </row>
    <row r="100" spans="3:23" s="3" customFormat="1" x14ac:dyDescent="0.25">
      <c r="C100" s="2"/>
      <c r="I100" s="2"/>
      <c r="Q100" s="2"/>
      <c r="W100" s="2"/>
    </row>
    <row r="101" spans="3:23" s="3" customFormat="1" x14ac:dyDescent="0.25">
      <c r="C101" s="2"/>
      <c r="I101" s="2"/>
      <c r="Q101" s="2"/>
      <c r="W101" s="2"/>
    </row>
    <row r="102" spans="3:23" s="3" customFormat="1" x14ac:dyDescent="0.25">
      <c r="C102" s="2"/>
      <c r="I102" s="2"/>
      <c r="Q102" s="2"/>
      <c r="W102" s="2"/>
    </row>
    <row r="103" spans="3:23" s="3" customFormat="1" x14ac:dyDescent="0.25">
      <c r="C103" s="2"/>
      <c r="I103" s="2"/>
      <c r="Q103" s="2"/>
      <c r="W103" s="2"/>
    </row>
    <row r="104" spans="3:23" s="3" customFormat="1" x14ac:dyDescent="0.25">
      <c r="C104" s="2"/>
      <c r="I104" s="2"/>
      <c r="Q104" s="2"/>
      <c r="W104" s="2"/>
    </row>
    <row r="105" spans="3:23" s="3" customFormat="1" x14ac:dyDescent="0.25">
      <c r="C105" s="2"/>
      <c r="I105" s="2"/>
      <c r="Q105" s="2"/>
      <c r="W105" s="2"/>
    </row>
  </sheetData>
  <mergeCells count="4">
    <mergeCell ref="W1:AA1"/>
    <mergeCell ref="C1:G1"/>
    <mergeCell ref="I1:M1"/>
    <mergeCell ref="Q1:U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5"/>
  <sheetViews>
    <sheetView zoomScale="85" zoomScaleNormal="85" workbookViewId="0"/>
  </sheetViews>
  <sheetFormatPr defaultRowHeight="15" x14ac:dyDescent="0.25"/>
  <cols>
    <col min="2" max="2" width="12.28515625" bestFit="1" customWidth="1"/>
    <col min="3" max="3" width="30.42578125" style="1" bestFit="1" customWidth="1"/>
    <col min="4" max="4" width="22.140625" bestFit="1" customWidth="1"/>
    <col min="5" max="5" width="22.140625" customWidth="1"/>
    <col min="6" max="6" width="22.140625" bestFit="1" customWidth="1"/>
    <col min="7" max="7" width="13.42578125" bestFit="1" customWidth="1"/>
    <col min="9" max="9" width="30.42578125" style="1" bestFit="1" customWidth="1"/>
    <col min="10" max="10" width="22.140625" bestFit="1" customWidth="1"/>
    <col min="11" max="11" width="22.140625" customWidth="1"/>
    <col min="12" max="12" width="22.140625" bestFit="1" customWidth="1"/>
    <col min="13" max="13" width="12.7109375" bestFit="1" customWidth="1"/>
    <col min="17" max="17" width="30.42578125" style="1" bestFit="1" customWidth="1"/>
    <col min="18" max="18" width="22.140625" bestFit="1" customWidth="1"/>
    <col min="19" max="19" width="22.140625" customWidth="1"/>
    <col min="20" max="20" width="22.140625" bestFit="1" customWidth="1"/>
    <col min="21" max="21" width="11.42578125" bestFit="1" customWidth="1"/>
    <col min="23" max="23" width="30.42578125" style="1" bestFit="1" customWidth="1"/>
    <col min="24" max="24" width="22.140625" bestFit="1" customWidth="1"/>
    <col min="25" max="25" width="22.140625" customWidth="1"/>
    <col min="26" max="26" width="22.140625" bestFit="1" customWidth="1"/>
    <col min="27" max="27" width="11.42578125" bestFit="1" customWidth="1"/>
  </cols>
  <sheetData>
    <row r="1" spans="1:27" x14ac:dyDescent="0.25">
      <c r="A1" s="1" t="s">
        <v>23</v>
      </c>
      <c r="C1" s="30" t="s">
        <v>0</v>
      </c>
      <c r="D1" s="30"/>
      <c r="E1" s="30"/>
      <c r="F1" s="30"/>
      <c r="G1" s="30"/>
      <c r="I1" s="30" t="s">
        <v>1</v>
      </c>
      <c r="J1" s="30"/>
      <c r="K1" s="30"/>
      <c r="L1" s="30"/>
      <c r="M1" s="30"/>
      <c r="O1" s="1" t="s">
        <v>22</v>
      </c>
      <c r="Q1" s="30" t="s">
        <v>0</v>
      </c>
      <c r="R1" s="30"/>
      <c r="S1" s="30"/>
      <c r="T1" s="30"/>
      <c r="U1" s="30"/>
      <c r="W1" s="30" t="s">
        <v>1</v>
      </c>
      <c r="X1" s="30"/>
      <c r="Y1" s="30"/>
      <c r="Z1" s="30"/>
      <c r="AA1" s="30"/>
    </row>
    <row r="2" spans="1:27" s="3" customFormat="1" x14ac:dyDescent="0.25">
      <c r="A2" s="2"/>
      <c r="C2" s="4"/>
      <c r="I2" s="4"/>
      <c r="Q2" s="4"/>
      <c r="W2" s="4"/>
    </row>
    <row r="3" spans="1:27" s="3" customFormat="1" x14ac:dyDescent="0.25">
      <c r="C3" s="4" t="s">
        <v>2</v>
      </c>
      <c r="D3" s="5">
        <v>2.9799999999999999E-5</v>
      </c>
      <c r="E3" s="2" t="s">
        <v>37</v>
      </c>
      <c r="F3" s="5">
        <v>3.04E-5</v>
      </c>
      <c r="G3" s="2" t="s">
        <v>37</v>
      </c>
      <c r="I3" s="4" t="s">
        <v>2</v>
      </c>
      <c r="J3" s="5">
        <v>3.1999999999999999E-5</v>
      </c>
      <c r="K3" s="2" t="s">
        <v>37</v>
      </c>
      <c r="L3" s="5">
        <v>3.26E-5</v>
      </c>
      <c r="M3" s="2" t="s">
        <v>37</v>
      </c>
      <c r="Q3" s="4" t="s">
        <v>2</v>
      </c>
      <c r="R3" s="5">
        <v>3.1699999999999998E-5</v>
      </c>
      <c r="S3" s="2" t="s">
        <v>37</v>
      </c>
      <c r="T3" s="5">
        <v>3.2700000000000002E-5</v>
      </c>
      <c r="U3" s="2" t="s">
        <v>37</v>
      </c>
      <c r="W3" s="4" t="s">
        <v>2</v>
      </c>
      <c r="X3" s="5">
        <v>3.4199999999999998E-5</v>
      </c>
      <c r="Y3" s="2" t="s">
        <v>37</v>
      </c>
      <c r="Z3" s="5">
        <v>3.54E-5</v>
      </c>
      <c r="AA3" s="2" t="s">
        <v>37</v>
      </c>
    </row>
    <row r="4" spans="1:27" s="3" customFormat="1" x14ac:dyDescent="0.25">
      <c r="C4" s="4" t="s">
        <v>34</v>
      </c>
      <c r="D4" s="23">
        <v>1.4688887098953707</v>
      </c>
      <c r="E4" s="2" t="s">
        <v>37</v>
      </c>
      <c r="F4" s="23">
        <v>1.333193118940259</v>
      </c>
      <c r="G4" s="2" t="s">
        <v>37</v>
      </c>
      <c r="I4" s="4" t="s">
        <v>34</v>
      </c>
      <c r="J4" s="23">
        <v>1.7405545648726513</v>
      </c>
      <c r="K4" s="2" t="s">
        <v>37</v>
      </c>
      <c r="L4" s="23">
        <v>1.6663617072147028</v>
      </c>
      <c r="M4" s="2" t="s">
        <v>37</v>
      </c>
      <c r="Q4" s="4" t="s">
        <v>34</v>
      </c>
      <c r="R4" s="24">
        <v>30314.475570760951</v>
      </c>
      <c r="S4" s="2" t="s">
        <v>37</v>
      </c>
      <c r="T4" s="24">
        <v>49031.977269466406</v>
      </c>
      <c r="U4" s="2" t="s">
        <v>37</v>
      </c>
      <c r="W4" s="4" t="s">
        <v>34</v>
      </c>
      <c r="X4" s="24">
        <v>12437.329388774793</v>
      </c>
      <c r="Y4" s="2" t="s">
        <v>37</v>
      </c>
      <c r="Z4" s="24">
        <v>17620.539095761131</v>
      </c>
      <c r="AA4" s="2" t="s">
        <v>37</v>
      </c>
    </row>
    <row r="5" spans="1:27" s="3" customFormat="1" x14ac:dyDescent="0.25">
      <c r="C5" s="4" t="s">
        <v>35</v>
      </c>
      <c r="D5" s="24">
        <v>1709.1437811249211</v>
      </c>
      <c r="E5" s="2" t="s">
        <v>37</v>
      </c>
      <c r="F5" s="24">
        <v>1643.645493025715</v>
      </c>
      <c r="G5" s="2" t="s">
        <v>37</v>
      </c>
      <c r="I5" s="4" t="s">
        <v>35</v>
      </c>
      <c r="J5" s="24">
        <v>1741.0214824520381</v>
      </c>
      <c r="K5" s="2" t="s">
        <v>37</v>
      </c>
      <c r="L5" s="24">
        <v>1739.3695868717759</v>
      </c>
      <c r="M5" s="2" t="s">
        <v>37</v>
      </c>
      <c r="Q5" s="4"/>
      <c r="R5" s="5"/>
      <c r="S5" s="2"/>
      <c r="T5" s="5"/>
      <c r="U5" s="2"/>
      <c r="W5" s="4"/>
      <c r="X5" s="5"/>
      <c r="Y5" s="2"/>
      <c r="Z5" s="5"/>
      <c r="AA5" s="2"/>
    </row>
    <row r="6" spans="1:27" s="3" customFormat="1" x14ac:dyDescent="0.25">
      <c r="C6" s="4" t="s">
        <v>36</v>
      </c>
      <c r="D6" s="24">
        <v>6596.5944644636602</v>
      </c>
      <c r="E6" s="2" t="s">
        <v>37</v>
      </c>
      <c r="F6" s="24">
        <v>8256.7662947647186</v>
      </c>
      <c r="G6" s="2" t="s">
        <v>37</v>
      </c>
      <c r="I6" s="4" t="s">
        <v>36</v>
      </c>
      <c r="J6" s="24">
        <v>3870.0562009826585</v>
      </c>
      <c r="K6" s="2" t="s">
        <v>37</v>
      </c>
      <c r="L6" s="24">
        <v>4736.9494103906354</v>
      </c>
      <c r="M6" s="2" t="s">
        <v>37</v>
      </c>
      <c r="Q6" s="4"/>
      <c r="R6" s="5"/>
      <c r="S6" s="2"/>
      <c r="T6" s="5"/>
      <c r="U6" s="2"/>
      <c r="W6" s="4"/>
      <c r="X6" s="5"/>
      <c r="Y6" s="2"/>
      <c r="Z6" s="5"/>
      <c r="AA6" s="2"/>
    </row>
    <row r="7" spans="1:27" s="3" customFormat="1" x14ac:dyDescent="0.25">
      <c r="C7" s="4"/>
      <c r="D7" s="5"/>
      <c r="F7" s="5"/>
      <c r="I7" s="4"/>
      <c r="J7" s="5"/>
      <c r="L7" s="6"/>
      <c r="Q7" s="2"/>
      <c r="R7" s="5"/>
      <c r="W7" s="2"/>
      <c r="X7" s="5"/>
      <c r="Z7" s="5"/>
    </row>
    <row r="8" spans="1:27" s="3" customFormat="1" x14ac:dyDescent="0.25">
      <c r="C8" s="4"/>
      <c r="D8" s="7" t="s">
        <v>3</v>
      </c>
      <c r="E8" s="7"/>
      <c r="F8" s="7" t="s">
        <v>4</v>
      </c>
      <c r="I8" s="4"/>
      <c r="J8" s="7" t="s">
        <v>3</v>
      </c>
      <c r="K8" s="7"/>
      <c r="L8" s="7" t="s">
        <v>4</v>
      </c>
      <c r="Q8" s="4" t="s">
        <v>15</v>
      </c>
      <c r="W8" s="4" t="s">
        <v>15</v>
      </c>
    </row>
    <row r="9" spans="1:27" s="3" customFormat="1" x14ac:dyDescent="0.25">
      <c r="C9" s="2"/>
      <c r="D9" s="7" t="s">
        <v>5</v>
      </c>
      <c r="E9" s="7" t="s">
        <v>6</v>
      </c>
      <c r="F9" s="7" t="s">
        <v>5</v>
      </c>
      <c r="G9" s="7" t="s">
        <v>6</v>
      </c>
      <c r="I9" s="2"/>
      <c r="J9" s="7" t="s">
        <v>5</v>
      </c>
      <c r="K9" s="7" t="s">
        <v>6</v>
      </c>
      <c r="L9" s="7" t="s">
        <v>5</v>
      </c>
      <c r="M9" s="7" t="s">
        <v>6</v>
      </c>
      <c r="Q9" s="2"/>
      <c r="R9" s="7" t="s">
        <v>3</v>
      </c>
      <c r="S9" s="7"/>
      <c r="T9" s="7" t="s">
        <v>4</v>
      </c>
      <c r="W9" s="2"/>
      <c r="X9" s="7" t="s">
        <v>3</v>
      </c>
      <c r="Y9" s="7"/>
      <c r="Z9" s="7" t="s">
        <v>4</v>
      </c>
    </row>
    <row r="10" spans="1:27" s="3" customFormat="1" x14ac:dyDescent="0.25">
      <c r="C10" s="2"/>
      <c r="D10" s="7" t="s">
        <v>7</v>
      </c>
      <c r="E10" s="7" t="s">
        <v>8</v>
      </c>
      <c r="F10" s="7" t="s">
        <v>7</v>
      </c>
      <c r="G10" s="7" t="s">
        <v>8</v>
      </c>
      <c r="I10" s="2"/>
      <c r="J10" s="7" t="s">
        <v>7</v>
      </c>
      <c r="K10" s="7" t="s">
        <v>8</v>
      </c>
      <c r="L10" s="7" t="s">
        <v>7</v>
      </c>
      <c r="M10" s="7" t="s">
        <v>8</v>
      </c>
      <c r="Q10" s="2"/>
      <c r="R10" s="7" t="s">
        <v>16</v>
      </c>
      <c r="S10" s="7" t="s">
        <v>6</v>
      </c>
      <c r="T10" s="7" t="s">
        <v>16</v>
      </c>
      <c r="U10" s="7" t="s">
        <v>6</v>
      </c>
      <c r="W10" s="2"/>
      <c r="X10" s="7" t="s">
        <v>16</v>
      </c>
      <c r="Y10" s="7" t="s">
        <v>6</v>
      </c>
      <c r="Z10" s="7" t="s">
        <v>16</v>
      </c>
      <c r="AA10" s="7" t="s">
        <v>6</v>
      </c>
    </row>
    <row r="11" spans="1:27" s="3" customFormat="1" x14ac:dyDescent="0.25">
      <c r="C11" s="4" t="s">
        <v>9</v>
      </c>
      <c r="D11" s="8">
        <v>4700.46</v>
      </c>
      <c r="E11" s="25">
        <v>1.6000455274590145E-5</v>
      </c>
      <c r="F11" s="8">
        <v>4588.2299999999996</v>
      </c>
      <c r="G11" s="25">
        <v>1.6269650823956081E-5</v>
      </c>
      <c r="I11" s="4" t="s">
        <v>9</v>
      </c>
      <c r="J11" s="8">
        <v>4296.79</v>
      </c>
      <c r="K11" s="25">
        <v>1.7400617670400459E-5</v>
      </c>
      <c r="L11" s="8">
        <v>4198.18</v>
      </c>
      <c r="M11" s="25">
        <v>1.7687021518848642E-5</v>
      </c>
      <c r="Q11" s="7" t="s">
        <v>17</v>
      </c>
      <c r="R11" s="7" t="s">
        <v>7</v>
      </c>
      <c r="S11" s="7" t="s">
        <v>8</v>
      </c>
      <c r="T11" s="7" t="s">
        <v>7</v>
      </c>
      <c r="U11" s="7" t="s">
        <v>8</v>
      </c>
      <c r="W11" s="7" t="s">
        <v>17</v>
      </c>
      <c r="X11" s="7" t="s">
        <v>7</v>
      </c>
      <c r="Y11" s="7" t="s">
        <v>8</v>
      </c>
      <c r="Z11" s="7" t="s">
        <v>7</v>
      </c>
      <c r="AA11" s="7" t="s">
        <v>8</v>
      </c>
    </row>
    <row r="12" spans="1:27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Q12" s="10">
        <v>5</v>
      </c>
      <c r="R12" s="8">
        <v>131.251</v>
      </c>
      <c r="S12" s="11">
        <v>1.1269399852191602E-4</v>
      </c>
      <c r="T12" s="8">
        <v>110.943</v>
      </c>
      <c r="U12" s="11">
        <v>1.226494686460615E-4</v>
      </c>
      <c r="W12" s="10">
        <v>5</v>
      </c>
      <c r="X12" s="8">
        <v>282.83100000000002</v>
      </c>
      <c r="Y12" s="11">
        <v>8.6089926493206179E-5</v>
      </c>
      <c r="Z12" s="8">
        <v>252.191</v>
      </c>
      <c r="AA12" s="11">
        <v>9.1565519784607698E-5</v>
      </c>
    </row>
    <row r="13" spans="1:27" s="3" customFormat="1" x14ac:dyDescent="0.25">
      <c r="C13" s="4"/>
      <c r="D13" s="7" t="s">
        <v>3</v>
      </c>
      <c r="E13" s="7"/>
      <c r="F13" s="7" t="s">
        <v>4</v>
      </c>
      <c r="G13" s="7"/>
      <c r="H13" s="4"/>
      <c r="I13" s="4"/>
      <c r="J13" s="7" t="s">
        <v>3</v>
      </c>
      <c r="K13" s="7"/>
      <c r="L13" s="7" t="s">
        <v>4</v>
      </c>
      <c r="M13" s="7"/>
      <c r="Q13" s="2"/>
      <c r="W13" s="2"/>
    </row>
    <row r="14" spans="1:27" s="3" customFormat="1" x14ac:dyDescent="0.25">
      <c r="C14" s="4"/>
      <c r="D14" s="7" t="s">
        <v>10</v>
      </c>
      <c r="E14" s="7" t="s">
        <v>6</v>
      </c>
      <c r="F14" s="7" t="s">
        <v>10</v>
      </c>
      <c r="G14" s="7" t="s">
        <v>6</v>
      </c>
      <c r="H14" s="4"/>
      <c r="I14" s="4"/>
      <c r="J14" s="7" t="s">
        <v>10</v>
      </c>
      <c r="K14" s="7" t="s">
        <v>6</v>
      </c>
      <c r="L14" s="7" t="s">
        <v>10</v>
      </c>
      <c r="M14" s="7" t="s">
        <v>6</v>
      </c>
      <c r="Q14" s="2"/>
      <c r="R14" s="7" t="s">
        <v>3</v>
      </c>
      <c r="T14" s="7" t="s">
        <v>4</v>
      </c>
      <c r="W14" s="2"/>
      <c r="X14" s="7" t="s">
        <v>3</v>
      </c>
      <c r="Z14" s="7" t="s">
        <v>4</v>
      </c>
    </row>
    <row r="15" spans="1:27" s="3" customFormat="1" ht="15" customHeight="1" x14ac:dyDescent="0.25">
      <c r="C15" s="2"/>
      <c r="D15" s="7" t="s">
        <v>11</v>
      </c>
      <c r="E15" s="7" t="s">
        <v>8</v>
      </c>
      <c r="F15" s="7" t="s">
        <v>11</v>
      </c>
      <c r="G15" s="7" t="s">
        <v>8</v>
      </c>
      <c r="I15" s="2"/>
      <c r="J15" s="7" t="s">
        <v>11</v>
      </c>
      <c r="K15" s="7" t="s">
        <v>8</v>
      </c>
      <c r="L15" s="7" t="s">
        <v>11</v>
      </c>
      <c r="M15" s="7" t="s">
        <v>8</v>
      </c>
      <c r="Q15" s="2"/>
      <c r="R15" s="7" t="s">
        <v>18</v>
      </c>
      <c r="S15" s="7" t="s">
        <v>6</v>
      </c>
      <c r="T15" s="7" t="s">
        <v>18</v>
      </c>
      <c r="U15" s="7" t="s">
        <v>6</v>
      </c>
      <c r="W15" s="2"/>
      <c r="X15" s="7" t="s">
        <v>18</v>
      </c>
      <c r="Y15" s="7" t="s">
        <v>6</v>
      </c>
      <c r="Z15" s="7" t="s">
        <v>18</v>
      </c>
      <c r="AA15" s="7" t="s">
        <v>6</v>
      </c>
    </row>
    <row r="16" spans="1:27" s="3" customFormat="1" x14ac:dyDescent="0.25">
      <c r="C16" s="4" t="s">
        <v>9</v>
      </c>
      <c r="D16" s="12">
        <v>1.67233E-12</v>
      </c>
      <c r="E16" s="9">
        <v>1.6000455274590145E-5</v>
      </c>
      <c r="F16" s="12">
        <v>1.6324E-12</v>
      </c>
      <c r="G16" s="9">
        <v>1.6269650823956081E-5</v>
      </c>
      <c r="I16" s="4" t="s">
        <v>9</v>
      </c>
      <c r="J16" s="12">
        <v>1.5304599999999999E-12</v>
      </c>
      <c r="K16" s="9">
        <v>1.7400617670400459E-5</v>
      </c>
      <c r="L16" s="12">
        <v>1.4954000000000001E-12</v>
      </c>
      <c r="M16" s="9">
        <v>1.7687021518848642E-5</v>
      </c>
      <c r="Q16" s="7" t="s">
        <v>17</v>
      </c>
      <c r="R16" s="7" t="s">
        <v>7</v>
      </c>
      <c r="S16" s="7" t="s">
        <v>8</v>
      </c>
      <c r="T16" s="7" t="s">
        <v>7</v>
      </c>
      <c r="U16" s="7" t="s">
        <v>8</v>
      </c>
      <c r="W16" s="7" t="s">
        <v>17</v>
      </c>
      <c r="X16" s="7" t="s">
        <v>7</v>
      </c>
      <c r="Y16" s="7" t="s">
        <v>8</v>
      </c>
      <c r="Z16" s="7" t="s">
        <v>7</v>
      </c>
      <c r="AA16" s="7" t="s">
        <v>8</v>
      </c>
    </row>
    <row r="17" spans="1:27" s="3" customFormat="1" x14ac:dyDescent="0.25">
      <c r="C17" s="13" t="s">
        <v>12</v>
      </c>
      <c r="D17" s="6">
        <v>0.20270946985662364</v>
      </c>
      <c r="E17" s="6"/>
      <c r="F17" s="6">
        <v>0.1978694029252315</v>
      </c>
      <c r="G17" s="6"/>
      <c r="I17" s="13" t="s">
        <v>12</v>
      </c>
      <c r="J17" s="6">
        <v>0.54286142220816702</v>
      </c>
      <c r="K17" s="6"/>
      <c r="L17" s="6">
        <v>0.53042547389026373</v>
      </c>
      <c r="M17" s="6"/>
      <c r="Q17" s="10">
        <v>1</v>
      </c>
      <c r="R17" s="8">
        <v>0.322772</v>
      </c>
      <c r="S17" s="28">
        <v>2.2623244891130582E-3</v>
      </c>
      <c r="T17" s="8">
        <v>0.18460399999999999</v>
      </c>
      <c r="U17" s="28">
        <v>2.99444757426708E-3</v>
      </c>
      <c r="W17" s="10">
        <v>1</v>
      </c>
      <c r="X17" s="8">
        <v>1.0797600000000001</v>
      </c>
      <c r="Y17" s="28">
        <v>1.4149811069126472E-3</v>
      </c>
      <c r="Z17" s="8">
        <v>0.71945099999999995</v>
      </c>
      <c r="AA17" s="28">
        <v>1.7495979573313543E-3</v>
      </c>
    </row>
    <row r="18" spans="1:27" s="3" customFormat="1" x14ac:dyDescent="0.25">
      <c r="C18" s="2"/>
      <c r="D18" s="6"/>
      <c r="E18" s="6"/>
      <c r="F18" s="7"/>
      <c r="G18" s="6"/>
      <c r="I18" s="2"/>
      <c r="K18" s="6"/>
      <c r="M18" s="6"/>
      <c r="Q18" s="10">
        <v>2</v>
      </c>
      <c r="R18" s="8">
        <v>3.3569800000000001</v>
      </c>
      <c r="S18" s="11">
        <v>7.0373371303969641E-4</v>
      </c>
      <c r="T18" s="8">
        <v>2.0724499999999999</v>
      </c>
      <c r="U18" s="11">
        <v>8.9627735289150531E-4</v>
      </c>
      <c r="W18" s="10">
        <v>2</v>
      </c>
      <c r="X18" s="8">
        <v>7.3007400000000002</v>
      </c>
      <c r="Y18" s="11">
        <v>5.3386095108167114E-4</v>
      </c>
      <c r="Z18" s="8">
        <v>4.9896700000000003</v>
      </c>
      <c r="AA18" s="11">
        <v>6.5037968442802822E-4</v>
      </c>
    </row>
    <row r="19" spans="1:27" s="3" customFormat="1" x14ac:dyDescent="0.25">
      <c r="C19" s="2"/>
      <c r="D19" s="7" t="s">
        <v>3</v>
      </c>
      <c r="E19" s="7"/>
      <c r="F19" s="7" t="s">
        <v>4</v>
      </c>
      <c r="G19" s="7"/>
      <c r="I19" s="2"/>
      <c r="J19" s="7" t="s">
        <v>3</v>
      </c>
      <c r="K19" s="7"/>
      <c r="L19" s="7" t="s">
        <v>4</v>
      </c>
      <c r="M19" s="7"/>
      <c r="Q19" s="10">
        <v>3</v>
      </c>
      <c r="R19" s="8">
        <v>1.32772</v>
      </c>
      <c r="S19" s="11">
        <v>1.1170502816858976E-3</v>
      </c>
      <c r="T19" s="8">
        <v>1.16496</v>
      </c>
      <c r="U19" s="11">
        <v>1.1927276473011948E-3</v>
      </c>
      <c r="W19" s="10">
        <v>3</v>
      </c>
      <c r="X19" s="8">
        <v>3.3592300000000002</v>
      </c>
      <c r="Y19" s="11">
        <v>7.923035933830074E-4</v>
      </c>
      <c r="Z19" s="8">
        <v>3.0831</v>
      </c>
      <c r="AA19" s="11">
        <v>8.2930816386104892E-4</v>
      </c>
    </row>
    <row r="20" spans="1:27" s="3" customFormat="1" x14ac:dyDescent="0.25">
      <c r="C20" s="14"/>
      <c r="D20" s="7" t="s">
        <v>13</v>
      </c>
      <c r="E20" s="7" t="s">
        <v>6</v>
      </c>
      <c r="F20" s="7" t="s">
        <v>13</v>
      </c>
      <c r="G20" s="7" t="s">
        <v>6</v>
      </c>
      <c r="I20" s="2"/>
      <c r="J20" s="7" t="s">
        <v>13</v>
      </c>
      <c r="K20" s="7" t="s">
        <v>6</v>
      </c>
      <c r="L20" s="7" t="s">
        <v>13</v>
      </c>
      <c r="M20" s="7" t="s">
        <v>6</v>
      </c>
      <c r="Q20" s="10">
        <v>4</v>
      </c>
      <c r="R20" s="8">
        <v>7.2891700000000004</v>
      </c>
      <c r="S20" s="11">
        <v>4.7815457727011442E-4</v>
      </c>
      <c r="T20" s="8">
        <v>6.2254699999999996</v>
      </c>
      <c r="U20" s="11">
        <v>5.1745008810579764E-4</v>
      </c>
      <c r="W20" s="10">
        <v>4</v>
      </c>
      <c r="X20" s="8">
        <v>14.426600000000001</v>
      </c>
      <c r="Y20" s="11">
        <v>3.7799966728127208E-4</v>
      </c>
      <c r="Z20" s="8">
        <v>12.8873</v>
      </c>
      <c r="AA20" s="11">
        <v>4.011856634050577E-4</v>
      </c>
    </row>
    <row r="21" spans="1:27" s="3" customFormat="1" x14ac:dyDescent="0.25">
      <c r="C21" s="7" t="s">
        <v>14</v>
      </c>
      <c r="D21" s="7" t="s">
        <v>7</v>
      </c>
      <c r="E21" s="7" t="s">
        <v>8</v>
      </c>
      <c r="F21" s="7" t="s">
        <v>7</v>
      </c>
      <c r="G21" s="7" t="s">
        <v>8</v>
      </c>
      <c r="I21" s="7" t="s">
        <v>14</v>
      </c>
      <c r="J21" s="7" t="s">
        <v>7</v>
      </c>
      <c r="K21" s="7" t="s">
        <v>8</v>
      </c>
      <c r="L21" s="7" t="s">
        <v>7</v>
      </c>
      <c r="M21" s="7" t="s">
        <v>8</v>
      </c>
      <c r="Q21" s="10">
        <v>5</v>
      </c>
      <c r="R21" s="8">
        <v>24.8596</v>
      </c>
      <c r="S21" s="11">
        <v>2.5938229094595245E-4</v>
      </c>
      <c r="T21" s="8">
        <v>20.8</v>
      </c>
      <c r="U21" s="11">
        <v>2.8360240384615382E-4</v>
      </c>
      <c r="W21" s="10">
        <v>5</v>
      </c>
      <c r="X21" s="8">
        <v>47.134</v>
      </c>
      <c r="Y21" s="11">
        <v>2.0908537361564902E-4</v>
      </c>
      <c r="Z21" s="8">
        <v>41.365000000000002</v>
      </c>
      <c r="AA21" s="11">
        <v>2.2398065997824245E-4</v>
      </c>
    </row>
    <row r="22" spans="1:27" s="3" customFormat="1" x14ac:dyDescent="0.25">
      <c r="A22" s="4"/>
      <c r="B22" s="15"/>
      <c r="C22" s="10">
        <v>1</v>
      </c>
      <c r="D22" s="8">
        <v>17.782399999999999</v>
      </c>
      <c r="E22" s="16">
        <v>3.0536991632175637E-4</v>
      </c>
      <c r="F22" s="8">
        <v>15.329800000000001</v>
      </c>
      <c r="G22" s="16">
        <v>3.2889600647105635E-4</v>
      </c>
      <c r="I22" s="10">
        <v>1</v>
      </c>
      <c r="J22" s="8">
        <v>16.528099999999998</v>
      </c>
      <c r="K22" s="16">
        <v>3.2702730501388548E-4</v>
      </c>
      <c r="L22" s="8">
        <v>14.4315</v>
      </c>
      <c r="M22" s="16">
        <v>3.5067179433877286E-4</v>
      </c>
      <c r="Q22" s="10">
        <v>6</v>
      </c>
      <c r="R22" s="8">
        <v>3.3529</v>
      </c>
      <c r="S22" s="11">
        <v>7.041575949178323E-4</v>
      </c>
      <c r="T22" s="8">
        <v>4.3027300000000004</v>
      </c>
      <c r="U22" s="11">
        <v>6.2134970123619182E-4</v>
      </c>
      <c r="W22" s="10">
        <v>6</v>
      </c>
      <c r="X22" s="8">
        <v>7.3015699999999999</v>
      </c>
      <c r="Y22" s="11">
        <v>5.3387969984537568E-4</v>
      </c>
      <c r="Z22" s="8">
        <v>9.2285699999999995</v>
      </c>
      <c r="AA22" s="11">
        <v>4.7407128081598782E-4</v>
      </c>
    </row>
    <row r="23" spans="1:27" s="3" customFormat="1" x14ac:dyDescent="0.25">
      <c r="A23" s="4"/>
      <c r="B23" s="15"/>
      <c r="C23" s="10">
        <v>2</v>
      </c>
      <c r="D23" s="8">
        <v>17.993200000000002</v>
      </c>
      <c r="E23" s="16">
        <v>3.036397083342596E-4</v>
      </c>
      <c r="F23" s="8">
        <v>16.9938</v>
      </c>
      <c r="G23" s="16">
        <v>3.1243747719756617E-4</v>
      </c>
      <c r="I23" s="10">
        <v>2</v>
      </c>
      <c r="J23" s="8">
        <v>16.671600000000002</v>
      </c>
      <c r="K23" s="16">
        <v>3.2559382422802849E-4</v>
      </c>
      <c r="L23" s="8">
        <v>15.8749</v>
      </c>
      <c r="M23" s="16">
        <v>3.3407895482806191E-4</v>
      </c>
      <c r="Q23" s="10">
        <v>7</v>
      </c>
      <c r="R23" s="8">
        <v>0.32398500000000002</v>
      </c>
      <c r="S23" s="11">
        <v>2.2580428106239486E-3</v>
      </c>
      <c r="T23" s="8">
        <v>0.51208100000000001</v>
      </c>
      <c r="U23" s="11">
        <v>1.7948430033529852E-3</v>
      </c>
      <c r="W23" s="10">
        <v>7</v>
      </c>
      <c r="X23" s="8">
        <v>1.08005</v>
      </c>
      <c r="Y23" s="11">
        <v>1.4146659876857553E-3</v>
      </c>
      <c r="Z23" s="8">
        <v>1.5579099999999999</v>
      </c>
      <c r="AA23" s="11">
        <v>1.1710496755268276E-3</v>
      </c>
    </row>
    <row r="24" spans="1:27" s="3" customFormat="1" x14ac:dyDescent="0.25">
      <c r="A24" s="4"/>
      <c r="B24" s="15"/>
      <c r="C24" s="10">
        <v>3</v>
      </c>
      <c r="D24" s="8">
        <v>18.073599999999999</v>
      </c>
      <c r="E24" s="16">
        <v>3.0308737606232294E-4</v>
      </c>
      <c r="F24" s="8">
        <v>17.066500000000001</v>
      </c>
      <c r="G24" s="16">
        <v>3.1189347552222185E-4</v>
      </c>
      <c r="I24" s="10">
        <v>3</v>
      </c>
      <c r="J24" s="8">
        <v>16.813199999999998</v>
      </c>
      <c r="K24" s="16">
        <v>3.2463540551471467E-4</v>
      </c>
      <c r="L24" s="8">
        <v>16.006499999999999</v>
      </c>
      <c r="M24" s="16">
        <v>3.3313216505794521E-4</v>
      </c>
      <c r="Q24" s="10"/>
      <c r="W24" s="10"/>
    </row>
    <row r="25" spans="1:27" s="3" customFormat="1" x14ac:dyDescent="0.25">
      <c r="A25" s="17"/>
      <c r="C25" s="10">
        <v>4</v>
      </c>
      <c r="D25" s="8">
        <v>17.55</v>
      </c>
      <c r="E25" s="16">
        <v>3.0743133903133902E-4</v>
      </c>
      <c r="F25" s="8">
        <v>16.569400000000002</v>
      </c>
      <c r="G25" s="16">
        <v>3.1638924764928116E-4</v>
      </c>
      <c r="I25" s="10">
        <v>4</v>
      </c>
      <c r="J25" s="8">
        <v>16.264500000000002</v>
      </c>
      <c r="K25" s="16">
        <v>3.2968858556979921E-4</v>
      </c>
      <c r="L25" s="8">
        <v>15.4895</v>
      </c>
      <c r="M25" s="16">
        <v>3.3825171890635597E-4</v>
      </c>
      <c r="Q25" s="2"/>
      <c r="R25" s="7" t="s">
        <v>3</v>
      </c>
      <c r="T25" s="7" t="s">
        <v>4</v>
      </c>
      <c r="W25" s="2"/>
      <c r="X25" s="7" t="s">
        <v>3</v>
      </c>
      <c r="Z25" s="7" t="s">
        <v>4</v>
      </c>
    </row>
    <row r="26" spans="1:27" s="3" customFormat="1" x14ac:dyDescent="0.25">
      <c r="A26" s="17"/>
      <c r="B26" s="15"/>
      <c r="C26" s="10">
        <v>5</v>
      </c>
      <c r="D26" s="8">
        <v>17.786799999999999</v>
      </c>
      <c r="E26" s="16">
        <v>3.0533597949040865E-4</v>
      </c>
      <c r="F26" s="8">
        <v>18.484999999999999</v>
      </c>
      <c r="G26" s="16">
        <v>2.9949526643224236E-4</v>
      </c>
      <c r="I26" s="10">
        <v>5</v>
      </c>
      <c r="J26" s="8">
        <v>16.529900000000001</v>
      </c>
      <c r="K26" s="16">
        <v>3.2700681794808195E-4</v>
      </c>
      <c r="L26" s="8">
        <v>17.219200000000001</v>
      </c>
      <c r="M26" s="16">
        <v>3.2052940903177845E-4</v>
      </c>
      <c r="Q26" s="2"/>
      <c r="R26" s="7" t="s">
        <v>19</v>
      </c>
      <c r="S26" s="7" t="s">
        <v>6</v>
      </c>
      <c r="T26" s="7" t="s">
        <v>19</v>
      </c>
      <c r="U26" s="7" t="s">
        <v>6</v>
      </c>
      <c r="W26" s="2"/>
      <c r="X26" s="7" t="s">
        <v>19</v>
      </c>
      <c r="Y26" s="7" t="s">
        <v>6</v>
      </c>
      <c r="Z26" s="7" t="s">
        <v>19</v>
      </c>
      <c r="AA26" s="7" t="s">
        <v>6</v>
      </c>
    </row>
    <row r="27" spans="1:27" s="3" customFormat="1" x14ac:dyDescent="0.25">
      <c r="C27" s="10">
        <v>6</v>
      </c>
      <c r="D27" s="8">
        <v>5.5732400000000002</v>
      </c>
      <c r="E27" s="27">
        <v>5.4579203479484108E-4</v>
      </c>
      <c r="F27" s="8">
        <v>5.0863300000000002</v>
      </c>
      <c r="G27" s="27">
        <v>5.7126258028873471E-4</v>
      </c>
      <c r="I27" s="10">
        <v>6</v>
      </c>
      <c r="J27" s="8">
        <v>6.0489199999999999</v>
      </c>
      <c r="K27" s="27">
        <v>5.5032964562268965E-4</v>
      </c>
      <c r="L27" s="8">
        <v>5.6291200000000003</v>
      </c>
      <c r="M27" s="27">
        <v>5.7143390085839351E-4</v>
      </c>
      <c r="Q27" s="7" t="s">
        <v>17</v>
      </c>
      <c r="R27" s="7" t="s">
        <v>7</v>
      </c>
      <c r="S27" s="7" t="s">
        <v>8</v>
      </c>
      <c r="T27" s="7" t="s">
        <v>7</v>
      </c>
      <c r="U27" s="7" t="s">
        <v>8</v>
      </c>
      <c r="W27" s="7" t="s">
        <v>17</v>
      </c>
      <c r="X27" s="7" t="s">
        <v>7</v>
      </c>
      <c r="Y27" s="7" t="s">
        <v>8</v>
      </c>
      <c r="Z27" s="7" t="s">
        <v>7</v>
      </c>
      <c r="AA27" s="7" t="s">
        <v>8</v>
      </c>
    </row>
    <row r="28" spans="1:27" s="3" customFormat="1" x14ac:dyDescent="0.25">
      <c r="B28" s="4"/>
      <c r="C28" s="10">
        <v>7</v>
      </c>
      <c r="D28" s="8">
        <v>56.293199999999999</v>
      </c>
      <c r="E28" s="16">
        <v>1.7155926470692731E-4</v>
      </c>
      <c r="F28" s="8">
        <v>55.337899999999998</v>
      </c>
      <c r="G28" s="16">
        <v>1.7303963468075226E-4</v>
      </c>
      <c r="I28" s="10">
        <v>7</v>
      </c>
      <c r="J28" s="8">
        <v>50.074599999999997</v>
      </c>
      <c r="K28" s="16">
        <v>1.8377181245581595E-4</v>
      </c>
      <c r="L28" s="8">
        <v>49.1539</v>
      </c>
      <c r="M28" s="16">
        <v>1.8567438189034848E-4</v>
      </c>
      <c r="Q28" s="10">
        <v>1</v>
      </c>
      <c r="R28" s="8">
        <v>0.10587000000000001</v>
      </c>
      <c r="S28" s="11">
        <v>3.9500991782374607E-3</v>
      </c>
      <c r="T28" s="8">
        <v>5.8142699999999999E-2</v>
      </c>
      <c r="U28" s="11">
        <v>5.3358031188782086E-3</v>
      </c>
      <c r="W28" s="10">
        <v>1</v>
      </c>
      <c r="X28" s="8">
        <v>0.39138400000000001</v>
      </c>
      <c r="Y28" s="11">
        <v>2.3788555485150134E-3</v>
      </c>
      <c r="Z28" s="8">
        <v>0.25275500000000001</v>
      </c>
      <c r="AA28" s="11">
        <v>2.9875689897331408E-3</v>
      </c>
    </row>
    <row r="29" spans="1:27" s="3" customFormat="1" x14ac:dyDescent="0.25">
      <c r="C29" s="2"/>
      <c r="I29" s="2"/>
      <c r="Q29" s="10">
        <v>2</v>
      </c>
      <c r="R29" s="8">
        <v>1.03569</v>
      </c>
      <c r="S29" s="11">
        <v>1.2669138448763626E-3</v>
      </c>
      <c r="T29" s="8">
        <v>0.58677199999999996</v>
      </c>
      <c r="U29" s="11">
        <v>1.6844396119787587E-3</v>
      </c>
      <c r="W29" s="10">
        <v>2</v>
      </c>
      <c r="X29" s="8">
        <v>2.69143</v>
      </c>
      <c r="Y29" s="11">
        <v>8.9382967418807099E-4</v>
      </c>
      <c r="Z29" s="8">
        <v>1.7272000000000001</v>
      </c>
      <c r="AA29" s="11">
        <v>1.124918943955535E-3</v>
      </c>
    </row>
    <row r="30" spans="1:27" s="3" customFormat="1" x14ac:dyDescent="0.25">
      <c r="C30" s="4" t="s">
        <v>15</v>
      </c>
      <c r="I30" s="4" t="s">
        <v>15</v>
      </c>
      <c r="Q30" s="10">
        <v>3</v>
      </c>
      <c r="R30" s="8">
        <v>0.44643100000000002</v>
      </c>
      <c r="S30" s="11">
        <v>1.9267994382110561E-3</v>
      </c>
      <c r="T30" s="8">
        <v>0.38647300000000001</v>
      </c>
      <c r="U30" s="11">
        <v>2.0711382166412658E-3</v>
      </c>
      <c r="W30" s="10">
        <v>3</v>
      </c>
      <c r="X30" s="8">
        <v>1.28451</v>
      </c>
      <c r="Y30" s="11">
        <v>1.298339444613121E-3</v>
      </c>
      <c r="Z30" s="8">
        <v>1.1666000000000001</v>
      </c>
      <c r="AA30" s="11">
        <v>1.366646665523744E-3</v>
      </c>
    </row>
    <row r="31" spans="1:27" s="3" customFormat="1" x14ac:dyDescent="0.25">
      <c r="C31" s="2"/>
      <c r="D31" s="7" t="s">
        <v>3</v>
      </c>
      <c r="E31" s="7"/>
      <c r="F31" s="7" t="s">
        <v>4</v>
      </c>
      <c r="G31" s="7"/>
      <c r="I31" s="2"/>
      <c r="J31" s="7" t="s">
        <v>3</v>
      </c>
      <c r="K31" s="7"/>
      <c r="L31" s="7" t="s">
        <v>4</v>
      </c>
      <c r="M31" s="7"/>
      <c r="Q31" s="10">
        <v>4</v>
      </c>
      <c r="R31" s="8">
        <v>1.9315899999999999</v>
      </c>
      <c r="S31" s="11">
        <v>9.2860803793765761E-4</v>
      </c>
      <c r="T31" s="8">
        <v>1.61375</v>
      </c>
      <c r="U31" s="11">
        <v>1.016018590240124E-3</v>
      </c>
      <c r="W31" s="10">
        <v>4</v>
      </c>
      <c r="X31" s="8">
        <v>4.7866299999999997</v>
      </c>
      <c r="Y31" s="11">
        <v>6.6908660163831344E-4</v>
      </c>
      <c r="Z31" s="8">
        <v>4.2080299999999999</v>
      </c>
      <c r="AA31" s="11">
        <v>7.1600012357326344E-4</v>
      </c>
    </row>
    <row r="32" spans="1:27" s="3" customFormat="1" x14ac:dyDescent="0.25">
      <c r="C32" s="2"/>
      <c r="D32" s="7" t="s">
        <v>16</v>
      </c>
      <c r="E32" s="7" t="s">
        <v>6</v>
      </c>
      <c r="F32" s="7" t="s">
        <v>16</v>
      </c>
      <c r="G32" s="7" t="s">
        <v>6</v>
      </c>
      <c r="I32" s="2"/>
      <c r="J32" s="7" t="s">
        <v>16</v>
      </c>
      <c r="K32" s="7" t="s">
        <v>6</v>
      </c>
      <c r="L32" s="7" t="s">
        <v>16</v>
      </c>
      <c r="M32" s="7" t="s">
        <v>6</v>
      </c>
      <c r="Q32" s="10">
        <v>5</v>
      </c>
      <c r="R32" s="8">
        <v>2.6024500000000002</v>
      </c>
      <c r="S32" s="11">
        <v>8.0182904570692988E-4</v>
      </c>
      <c r="T32" s="8">
        <v>2.1060599999999998</v>
      </c>
      <c r="U32" s="11">
        <v>8.9133737880212353E-4</v>
      </c>
      <c r="W32" s="10">
        <v>5</v>
      </c>
      <c r="X32" s="8">
        <v>6.73996</v>
      </c>
      <c r="Y32" s="11">
        <v>5.6761464459729734E-4</v>
      </c>
      <c r="Z32" s="8">
        <v>5.7769899999999996</v>
      </c>
      <c r="AA32" s="11">
        <v>6.1518887863749113E-4</v>
      </c>
    </row>
    <row r="33" spans="3:27" s="3" customFormat="1" x14ac:dyDescent="0.25">
      <c r="C33" s="7" t="s">
        <v>17</v>
      </c>
      <c r="D33" s="7" t="s">
        <v>7</v>
      </c>
      <c r="E33" s="7" t="s">
        <v>8</v>
      </c>
      <c r="F33" s="7" t="s">
        <v>7</v>
      </c>
      <c r="G33" s="7" t="s">
        <v>8</v>
      </c>
      <c r="I33" s="7" t="s">
        <v>17</v>
      </c>
      <c r="J33" s="7" t="s">
        <v>7</v>
      </c>
      <c r="K33" s="7" t="s">
        <v>8</v>
      </c>
      <c r="L33" s="7" t="s">
        <v>7</v>
      </c>
      <c r="M33" s="7" t="s">
        <v>8</v>
      </c>
      <c r="Q33" s="10">
        <v>6</v>
      </c>
      <c r="R33" s="8">
        <v>1.03311</v>
      </c>
      <c r="S33" s="11">
        <v>1.2684999661217102E-3</v>
      </c>
      <c r="T33" s="8">
        <v>1.3596999999999999</v>
      </c>
      <c r="U33" s="11">
        <v>1.1051629035816726E-3</v>
      </c>
      <c r="W33" s="10">
        <v>6</v>
      </c>
      <c r="X33" s="8">
        <v>2.6919300000000002</v>
      </c>
      <c r="Y33" s="11">
        <v>8.9389025717607812E-4</v>
      </c>
      <c r="Z33" s="8">
        <v>3.4926200000000001</v>
      </c>
      <c r="AA33" s="11">
        <v>7.8310265645847529E-4</v>
      </c>
    </row>
    <row r="34" spans="3:27" s="3" customFormat="1" x14ac:dyDescent="0.25">
      <c r="C34" s="10">
        <v>1</v>
      </c>
      <c r="D34" s="8">
        <v>110.342</v>
      </c>
      <c r="E34" s="16">
        <v>1.2298490148810064E-4</v>
      </c>
      <c r="F34" s="8">
        <v>19.222200000000001</v>
      </c>
      <c r="G34" s="16">
        <v>2.9546409880242637E-4</v>
      </c>
      <c r="I34" s="10">
        <v>1</v>
      </c>
      <c r="J34" s="8">
        <v>105.806</v>
      </c>
      <c r="K34" s="16">
        <v>1.2895866018940326E-4</v>
      </c>
      <c r="L34" s="8">
        <v>20.984200000000001</v>
      </c>
      <c r="M34" s="16">
        <v>2.9881148673764071E-4</v>
      </c>
      <c r="Q34" s="10">
        <v>7</v>
      </c>
      <c r="R34" s="8">
        <v>0.106089</v>
      </c>
      <c r="S34" s="11">
        <v>3.9458567806275862E-3</v>
      </c>
      <c r="T34" s="8">
        <v>0.17150199999999999</v>
      </c>
      <c r="U34" s="11">
        <v>3.1015731594966822E-3</v>
      </c>
      <c r="W34" s="10">
        <v>7</v>
      </c>
      <c r="X34" s="8">
        <v>0.391287</v>
      </c>
      <c r="Y34" s="11">
        <v>2.3782849928569057E-3</v>
      </c>
      <c r="Z34" s="8">
        <v>0.57330199999999998</v>
      </c>
      <c r="AA34" s="11">
        <v>1.9532288392505172E-3</v>
      </c>
    </row>
    <row r="35" spans="3:27" s="3" customFormat="1" x14ac:dyDescent="0.25">
      <c r="C35" s="10">
        <v>2</v>
      </c>
      <c r="D35" s="8">
        <v>1.48932</v>
      </c>
      <c r="E35" s="16">
        <v>1.0620417371686407E-3</v>
      </c>
      <c r="F35" s="8">
        <v>1.0455099999999999</v>
      </c>
      <c r="G35" s="16">
        <v>1.2675823282417193E-3</v>
      </c>
      <c r="I35" s="10">
        <v>2</v>
      </c>
      <c r="J35" s="8">
        <v>3.2091599999999998</v>
      </c>
      <c r="K35" s="16">
        <v>8.1360231337795571E-4</v>
      </c>
      <c r="L35" s="8">
        <v>2.4659599999999999</v>
      </c>
      <c r="M35" s="16">
        <v>9.3357962010738214E-4</v>
      </c>
      <c r="Q35" s="2"/>
      <c r="W35" s="2"/>
    </row>
    <row r="36" spans="3:27" s="3" customFormat="1" x14ac:dyDescent="0.25">
      <c r="C36" s="10">
        <v>3</v>
      </c>
      <c r="D36" s="8">
        <v>1.46109</v>
      </c>
      <c r="E36" s="26">
        <v>1.0722542759172948E-3</v>
      </c>
      <c r="F36" s="8">
        <v>1.02474</v>
      </c>
      <c r="G36" s="26">
        <v>1.2803735581708531E-3</v>
      </c>
      <c r="I36" s="10">
        <v>3</v>
      </c>
      <c r="J36" s="8">
        <v>3.1557400000000002</v>
      </c>
      <c r="K36" s="26">
        <v>8.2050168898578461E-4</v>
      </c>
      <c r="L36" s="8">
        <v>2.4173800000000001</v>
      </c>
      <c r="M36" s="26">
        <v>9.4301681986282669E-4</v>
      </c>
      <c r="Q36" s="2"/>
      <c r="R36" s="7" t="s">
        <v>3</v>
      </c>
      <c r="T36" s="7" t="s">
        <v>4</v>
      </c>
      <c r="W36" s="2"/>
      <c r="X36" s="7" t="s">
        <v>3</v>
      </c>
      <c r="Z36" s="7" t="s">
        <v>4</v>
      </c>
    </row>
    <row r="37" spans="3:27" s="3" customFormat="1" x14ac:dyDescent="0.25">
      <c r="C37" s="10">
        <v>4</v>
      </c>
      <c r="D37" s="8">
        <v>1.53966</v>
      </c>
      <c r="E37" s="16">
        <v>1.0445358066066533E-3</v>
      </c>
      <c r="F37" s="8">
        <v>1.30281</v>
      </c>
      <c r="G37" s="16">
        <v>1.1355224476324254E-3</v>
      </c>
      <c r="I37" s="10">
        <v>4</v>
      </c>
      <c r="J37" s="8">
        <v>3.2902800000000001</v>
      </c>
      <c r="K37" s="16">
        <v>8.0311705994626594E-4</v>
      </c>
      <c r="L37" s="8">
        <v>2.9277799999999998</v>
      </c>
      <c r="M37" s="16">
        <v>8.5444603078100136E-4</v>
      </c>
      <c r="Q37" s="2"/>
      <c r="R37" s="7" t="s">
        <v>20</v>
      </c>
      <c r="S37" s="7" t="s">
        <v>6</v>
      </c>
      <c r="T37" s="7" t="s">
        <v>20</v>
      </c>
      <c r="U37" s="7" t="s">
        <v>6</v>
      </c>
      <c r="W37" s="2"/>
      <c r="X37" s="7" t="s">
        <v>20</v>
      </c>
      <c r="Y37" s="7" t="s">
        <v>6</v>
      </c>
      <c r="Z37" s="7" t="s">
        <v>20</v>
      </c>
      <c r="AA37" s="7" t="s">
        <v>6</v>
      </c>
    </row>
    <row r="38" spans="3:27" s="3" customFormat="1" x14ac:dyDescent="0.25">
      <c r="C38" s="10">
        <v>5</v>
      </c>
      <c r="D38" s="8">
        <v>1.52837</v>
      </c>
      <c r="E38" s="16">
        <v>1.048384880624456E-3</v>
      </c>
      <c r="F38" s="8">
        <v>1.2883500000000001</v>
      </c>
      <c r="G38" s="16">
        <v>1.1418791477471183E-3</v>
      </c>
      <c r="I38" s="10">
        <v>5</v>
      </c>
      <c r="J38" s="8">
        <v>3.2795700000000001</v>
      </c>
      <c r="K38" s="16">
        <v>8.0456279329302316E-4</v>
      </c>
      <c r="L38" s="8">
        <v>2.9114800000000001</v>
      </c>
      <c r="M38" s="16">
        <v>8.5682882932391761E-4</v>
      </c>
      <c r="Q38" s="7" t="s">
        <v>17</v>
      </c>
      <c r="R38" s="7" t="s">
        <v>7</v>
      </c>
      <c r="S38" s="7" t="s">
        <v>8</v>
      </c>
      <c r="T38" s="7" t="s">
        <v>7</v>
      </c>
      <c r="U38" s="7" t="s">
        <v>8</v>
      </c>
      <c r="W38" s="7" t="s">
        <v>17</v>
      </c>
      <c r="X38" s="7" t="s">
        <v>7</v>
      </c>
      <c r="Y38" s="7" t="s">
        <v>8</v>
      </c>
      <c r="Z38" s="7" t="s">
        <v>7</v>
      </c>
      <c r="AA38" s="7" t="s">
        <v>8</v>
      </c>
    </row>
    <row r="39" spans="3:27" s="3" customFormat="1" x14ac:dyDescent="0.25">
      <c r="C39" s="10">
        <v>6</v>
      </c>
      <c r="D39" s="8">
        <v>1.47624</v>
      </c>
      <c r="E39" s="16">
        <v>1.0667371159161112E-3</v>
      </c>
      <c r="F39" s="8">
        <v>1.24004</v>
      </c>
      <c r="G39" s="16">
        <v>1.1639140672881519E-3</v>
      </c>
      <c r="I39" s="10">
        <v>6</v>
      </c>
      <c r="J39" s="8">
        <v>3.1778499999999998</v>
      </c>
      <c r="K39" s="16">
        <v>8.1750869298425038E-4</v>
      </c>
      <c r="L39" s="8">
        <v>2.8319800000000002</v>
      </c>
      <c r="M39" s="16">
        <v>8.6915868049915602E-4</v>
      </c>
      <c r="Q39" s="10">
        <v>1</v>
      </c>
      <c r="R39" s="8">
        <v>5.94248E-2</v>
      </c>
      <c r="S39" s="11">
        <v>5.3169552106191349E-3</v>
      </c>
      <c r="T39" s="8">
        <v>3.69448E-2</v>
      </c>
      <c r="U39" s="11">
        <v>6.7430869838245163E-3</v>
      </c>
      <c r="W39" s="10">
        <v>1</v>
      </c>
      <c r="X39" s="8">
        <v>0.13913500000000001</v>
      </c>
      <c r="Y39" s="11">
        <v>3.907859273367593E-3</v>
      </c>
      <c r="Z39" s="8">
        <v>0.101165</v>
      </c>
      <c r="AA39" s="11">
        <v>4.6339643157218401E-3</v>
      </c>
    </row>
    <row r="40" spans="3:27" s="3" customFormat="1" x14ac:dyDescent="0.25">
      <c r="C40" s="10">
        <v>7</v>
      </c>
      <c r="D40" s="8">
        <v>1.49133</v>
      </c>
      <c r="E40" s="16">
        <v>1.0613278080639429E-3</v>
      </c>
      <c r="F40" s="8">
        <v>1.51928</v>
      </c>
      <c r="G40" s="16">
        <v>1.0515178242325313E-3</v>
      </c>
      <c r="I40" s="10">
        <v>7</v>
      </c>
      <c r="J40" s="8">
        <v>3.21122</v>
      </c>
      <c r="K40" s="16">
        <v>8.1324543319984306E-4</v>
      </c>
      <c r="L40" s="8">
        <v>3.32321</v>
      </c>
      <c r="M40" s="16">
        <v>8.0010291254540037E-4</v>
      </c>
      <c r="Q40" s="10">
        <v>2</v>
      </c>
      <c r="R40" s="8">
        <v>1.13761</v>
      </c>
      <c r="S40" s="11">
        <v>1.215170401104069E-3</v>
      </c>
      <c r="T40" s="8">
        <v>0.76310999999999996</v>
      </c>
      <c r="U40" s="11">
        <v>1.4836917351364811E-3</v>
      </c>
      <c r="W40" s="10">
        <v>2</v>
      </c>
      <c r="X40" s="8">
        <v>1.92136</v>
      </c>
      <c r="Y40" s="11">
        <v>1.0282560269808884E-3</v>
      </c>
      <c r="Z40" s="8">
        <v>1.42567</v>
      </c>
      <c r="AA40" s="11">
        <v>1.2022207102625432E-3</v>
      </c>
    </row>
    <row r="41" spans="3:27" s="3" customFormat="1" x14ac:dyDescent="0.25">
      <c r="C41" s="2"/>
      <c r="I41" s="2"/>
      <c r="Q41" s="10">
        <v>3</v>
      </c>
      <c r="R41" s="8">
        <v>0.31619599999999998</v>
      </c>
      <c r="S41" s="11">
        <v>2.3049595820313984E-3</v>
      </c>
      <c r="T41" s="8">
        <v>0.28188999999999997</v>
      </c>
      <c r="U41" s="11">
        <v>2.4412075632338861E-3</v>
      </c>
      <c r="W41" s="10">
        <v>3</v>
      </c>
      <c r="X41" s="8">
        <v>0.59478399999999998</v>
      </c>
      <c r="Y41" s="11">
        <v>1.8633655242911713E-3</v>
      </c>
      <c r="Z41" s="8">
        <v>0.54842100000000005</v>
      </c>
      <c r="AA41" s="11">
        <v>1.9467343518938915E-3</v>
      </c>
    </row>
    <row r="42" spans="3:27" s="3" customFormat="1" x14ac:dyDescent="0.25">
      <c r="C42" s="2"/>
      <c r="D42" s="7" t="s">
        <v>3</v>
      </c>
      <c r="E42" s="7"/>
      <c r="F42" s="7" t="s">
        <v>4</v>
      </c>
      <c r="G42" s="7"/>
      <c r="I42" s="2"/>
      <c r="J42" s="7" t="s">
        <v>3</v>
      </c>
      <c r="K42" s="7"/>
      <c r="L42" s="7" t="s">
        <v>4</v>
      </c>
      <c r="M42" s="7"/>
      <c r="Q42" s="10">
        <v>4</v>
      </c>
      <c r="R42" s="8">
        <v>3.2606199999999999</v>
      </c>
      <c r="S42" s="11">
        <v>7.1771932945268087E-4</v>
      </c>
      <c r="T42" s="8">
        <v>2.8182499999999999</v>
      </c>
      <c r="U42" s="11">
        <v>7.7200745143262664E-4</v>
      </c>
      <c r="W42" s="10">
        <v>4</v>
      </c>
      <c r="X42" s="8">
        <v>5.3058500000000004</v>
      </c>
      <c r="Y42" s="11">
        <v>6.1675132165440029E-4</v>
      </c>
      <c r="Z42" s="8">
        <v>4.7856399999999999</v>
      </c>
      <c r="AA42" s="11">
        <v>6.5148653053719052E-4</v>
      </c>
    </row>
    <row r="43" spans="3:27" s="3" customFormat="1" x14ac:dyDescent="0.25">
      <c r="C43" s="2"/>
      <c r="D43" s="7" t="s">
        <v>18</v>
      </c>
      <c r="E43" s="7" t="s">
        <v>6</v>
      </c>
      <c r="F43" s="7" t="s">
        <v>18</v>
      </c>
      <c r="G43" s="7" t="s">
        <v>6</v>
      </c>
      <c r="I43" s="2"/>
      <c r="J43" s="7" t="s">
        <v>18</v>
      </c>
      <c r="K43" s="7" t="s">
        <v>6</v>
      </c>
      <c r="L43" s="7" t="s">
        <v>18</v>
      </c>
      <c r="M43" s="7" t="s">
        <v>6</v>
      </c>
      <c r="Q43" s="10">
        <v>5</v>
      </c>
      <c r="R43" s="8">
        <v>18.432300000000001</v>
      </c>
      <c r="S43" s="11">
        <v>3.0173120012152576E-4</v>
      </c>
      <c r="T43" s="8">
        <v>15.4704</v>
      </c>
      <c r="U43" s="11">
        <v>3.2937997724687146E-4</v>
      </c>
      <c r="W43" s="10">
        <v>5</v>
      </c>
      <c r="X43" s="8">
        <v>33.0413</v>
      </c>
      <c r="Y43" s="11">
        <v>2.4916574105740395E-4</v>
      </c>
      <c r="Z43" s="8">
        <v>29.099</v>
      </c>
      <c r="AA43" s="11">
        <v>2.6648613354410803E-4</v>
      </c>
    </row>
    <row r="44" spans="3:27" s="3" customFormat="1" x14ac:dyDescent="0.25">
      <c r="C44" s="7" t="s">
        <v>17</v>
      </c>
      <c r="D44" s="7" t="s">
        <v>7</v>
      </c>
      <c r="E44" s="7" t="s">
        <v>8</v>
      </c>
      <c r="F44" s="7" t="s">
        <v>7</v>
      </c>
      <c r="G44" s="7" t="s">
        <v>8</v>
      </c>
      <c r="I44" s="7" t="s">
        <v>17</v>
      </c>
      <c r="J44" s="7" t="s">
        <v>7</v>
      </c>
      <c r="K44" s="7" t="s">
        <v>8</v>
      </c>
      <c r="L44" s="7" t="s">
        <v>7</v>
      </c>
      <c r="M44" s="7" t="s">
        <v>8</v>
      </c>
      <c r="Q44" s="10">
        <v>6</v>
      </c>
      <c r="R44" s="8">
        <v>1.13463</v>
      </c>
      <c r="S44" s="11">
        <v>1.2167666992764161E-3</v>
      </c>
      <c r="T44" s="8">
        <v>1.4138299999999999</v>
      </c>
      <c r="U44" s="11">
        <v>1.0900108216688005E-3</v>
      </c>
      <c r="W44" s="10">
        <v>6</v>
      </c>
      <c r="X44" s="8">
        <v>1.92323</v>
      </c>
      <c r="Y44" s="11">
        <v>1.0279945716320982E-3</v>
      </c>
      <c r="Z44" s="8">
        <v>2.34897</v>
      </c>
      <c r="AA44" s="11">
        <v>9.2873472202710116E-4</v>
      </c>
    </row>
    <row r="45" spans="3:27" s="3" customFormat="1" x14ac:dyDescent="0.25">
      <c r="C45" s="10">
        <v>1</v>
      </c>
      <c r="D45" s="8">
        <v>3.3387600000000002</v>
      </c>
      <c r="E45" s="16">
        <v>7.0728653751692247E-4</v>
      </c>
      <c r="F45" s="8">
        <v>1.1851499999999999</v>
      </c>
      <c r="G45" s="16">
        <v>1.1870311774880818E-3</v>
      </c>
      <c r="I45" s="10">
        <v>1</v>
      </c>
      <c r="J45" s="8">
        <v>3.3285</v>
      </c>
      <c r="K45" s="16">
        <v>7.3041610334985733E-4</v>
      </c>
      <c r="L45" s="8">
        <v>1.3993199999999999</v>
      </c>
      <c r="M45" s="16">
        <v>1.1627504788039905E-3</v>
      </c>
      <c r="Q45" s="10">
        <v>7</v>
      </c>
      <c r="R45" s="8">
        <v>5.96789E-2</v>
      </c>
      <c r="S45" s="11">
        <v>5.3055937693221563E-3</v>
      </c>
      <c r="T45" s="8">
        <v>8.9691300000000002E-2</v>
      </c>
      <c r="U45" s="11">
        <v>4.3278333573044427E-3</v>
      </c>
      <c r="W45" s="10">
        <v>7</v>
      </c>
      <c r="X45" s="8">
        <v>0.139486</v>
      </c>
      <c r="Y45" s="11">
        <v>3.9044491920336094E-3</v>
      </c>
      <c r="Z45" s="8">
        <v>0.19114500000000001</v>
      </c>
      <c r="AA45" s="11">
        <v>3.3130921551701585E-3</v>
      </c>
    </row>
    <row r="46" spans="3:27" s="3" customFormat="1" x14ac:dyDescent="0.25">
      <c r="C46" s="10">
        <v>2</v>
      </c>
      <c r="D46" s="8">
        <v>0.72380199999999995</v>
      </c>
      <c r="E46" s="16">
        <v>1.5166716864556883E-3</v>
      </c>
      <c r="F46" s="8">
        <v>0.55157299999999998</v>
      </c>
      <c r="G46" s="16">
        <v>1.7373185416980166E-3</v>
      </c>
      <c r="I46" s="10">
        <v>2</v>
      </c>
      <c r="J46" s="8">
        <v>1.4647300000000001</v>
      </c>
      <c r="K46" s="16">
        <v>1.1890450799806108E-3</v>
      </c>
      <c r="L46" s="8">
        <v>1.2145999999999999</v>
      </c>
      <c r="M46" s="16">
        <v>1.3130742631318954E-3</v>
      </c>
      <c r="Q46" s="2"/>
      <c r="W46" s="2"/>
    </row>
    <row r="47" spans="3:27" s="3" customFormat="1" x14ac:dyDescent="0.25">
      <c r="C47" s="10">
        <v>3</v>
      </c>
      <c r="D47" s="8">
        <v>1.06925</v>
      </c>
      <c r="E47" s="16">
        <v>1.2464531213467384E-3</v>
      </c>
      <c r="F47" s="8">
        <v>0.78856000000000004</v>
      </c>
      <c r="G47" s="16">
        <v>1.4514050928274322E-3</v>
      </c>
      <c r="I47" s="10">
        <v>3</v>
      </c>
      <c r="J47" s="8">
        <v>1.9634400000000001</v>
      </c>
      <c r="K47" s="16">
        <v>1.0194658354724362E-3</v>
      </c>
      <c r="L47" s="8">
        <v>1.60911</v>
      </c>
      <c r="M47" s="16">
        <v>1.1350125224502986E-3</v>
      </c>
      <c r="Q47" s="2"/>
      <c r="R47" s="7" t="s">
        <v>3</v>
      </c>
      <c r="T47" s="7" t="s">
        <v>4</v>
      </c>
      <c r="W47" s="2"/>
      <c r="X47" s="7" t="s">
        <v>3</v>
      </c>
      <c r="Z47" s="7" t="s">
        <v>4</v>
      </c>
    </row>
    <row r="48" spans="3:27" s="3" customFormat="1" x14ac:dyDescent="0.25">
      <c r="C48" s="10">
        <v>4</v>
      </c>
      <c r="D48" s="8">
        <v>0.72314900000000004</v>
      </c>
      <c r="E48" s="16">
        <v>1.5179444346877337E-3</v>
      </c>
      <c r="F48" s="8">
        <v>0.65455300000000005</v>
      </c>
      <c r="G48" s="16">
        <v>1.5951802222279939E-3</v>
      </c>
      <c r="I48" s="10">
        <v>4</v>
      </c>
      <c r="J48" s="8">
        <v>1.5297499999999999</v>
      </c>
      <c r="K48" s="16">
        <v>1.1666350710900473E-3</v>
      </c>
      <c r="L48" s="8">
        <v>1.44275</v>
      </c>
      <c r="M48" s="16">
        <v>1.2043597296828973E-3</v>
      </c>
      <c r="Q48" s="2"/>
      <c r="R48" s="7" t="s">
        <v>21</v>
      </c>
      <c r="S48" s="7" t="s">
        <v>6</v>
      </c>
      <c r="T48" s="7" t="s">
        <v>21</v>
      </c>
      <c r="U48" s="7" t="s">
        <v>6</v>
      </c>
      <c r="W48" s="2"/>
      <c r="X48" s="7" t="s">
        <v>21</v>
      </c>
      <c r="Y48" s="7" t="s">
        <v>6</v>
      </c>
      <c r="Z48" s="7" t="s">
        <v>21</v>
      </c>
      <c r="AA48" s="7" t="s">
        <v>6</v>
      </c>
    </row>
    <row r="49" spans="3:27" s="3" customFormat="1" x14ac:dyDescent="0.25">
      <c r="C49" s="10">
        <v>5</v>
      </c>
      <c r="D49" s="8">
        <v>0.92225100000000004</v>
      </c>
      <c r="E49" s="16">
        <v>1.3437665017441021E-3</v>
      </c>
      <c r="F49" s="8">
        <v>0.83920700000000004</v>
      </c>
      <c r="G49" s="16">
        <v>1.4083891101956967E-3</v>
      </c>
      <c r="I49" s="10">
        <v>5</v>
      </c>
      <c r="J49" s="8">
        <v>1.9357500000000001</v>
      </c>
      <c r="K49" s="16">
        <v>1.0361720263463773E-3</v>
      </c>
      <c r="L49" s="8">
        <v>1.83066</v>
      </c>
      <c r="M49" s="16">
        <v>1.0682049097046967E-3</v>
      </c>
      <c r="Q49" s="7" t="s">
        <v>17</v>
      </c>
      <c r="R49" s="7" t="s">
        <v>7</v>
      </c>
      <c r="S49" s="7" t="s">
        <v>8</v>
      </c>
      <c r="T49" s="7" t="s">
        <v>7</v>
      </c>
      <c r="U49" s="7" t="s">
        <v>8</v>
      </c>
      <c r="W49" s="7" t="s">
        <v>17</v>
      </c>
      <c r="X49" s="7" t="s">
        <v>7</v>
      </c>
      <c r="Y49" s="7" t="s">
        <v>8</v>
      </c>
      <c r="Z49" s="7" t="s">
        <v>7</v>
      </c>
      <c r="AA49" s="7" t="s">
        <v>8</v>
      </c>
    </row>
    <row r="50" spans="3:27" s="3" customFormat="1" x14ac:dyDescent="0.25">
      <c r="C50" s="10">
        <v>6</v>
      </c>
      <c r="D50" s="8">
        <v>1.01709</v>
      </c>
      <c r="E50" s="16">
        <v>1.2784217719179227E-3</v>
      </c>
      <c r="F50" s="8">
        <v>0.94572599999999996</v>
      </c>
      <c r="G50" s="16">
        <v>1.3253521633115725E-3</v>
      </c>
      <c r="I50" s="10">
        <v>6</v>
      </c>
      <c r="J50" s="8">
        <v>2.0095999999999998</v>
      </c>
      <c r="K50" s="16">
        <v>1.012858280254777E-3</v>
      </c>
      <c r="L50" s="8">
        <v>1.9105399999999999</v>
      </c>
      <c r="M50" s="16">
        <v>1.0399782260512736E-3</v>
      </c>
      <c r="Q50" s="10">
        <v>1</v>
      </c>
      <c r="R50" s="8">
        <v>0.15747700000000001</v>
      </c>
      <c r="S50" s="11">
        <v>3.2286048121312957E-3</v>
      </c>
      <c r="T50" s="8">
        <v>8.9516799999999994E-2</v>
      </c>
      <c r="U50" s="11">
        <v>4.2869383177236015E-3</v>
      </c>
      <c r="W50" s="10">
        <v>1</v>
      </c>
      <c r="X50" s="8">
        <v>0.54923599999999995</v>
      </c>
      <c r="Y50" s="11">
        <v>1.9709924331252873E-3</v>
      </c>
      <c r="Z50" s="8">
        <v>0.36553200000000002</v>
      </c>
      <c r="AA50" s="11">
        <v>2.4384896534366345E-3</v>
      </c>
    </row>
    <row r="51" spans="3:27" s="3" customFormat="1" x14ac:dyDescent="0.25">
      <c r="C51" s="10">
        <v>7</v>
      </c>
      <c r="D51" s="8">
        <v>0.72336900000000004</v>
      </c>
      <c r="E51" s="16">
        <v>1.5171509976236194E-3</v>
      </c>
      <c r="F51" s="8">
        <v>0.819415</v>
      </c>
      <c r="G51" s="16">
        <v>1.4248701817760232E-3</v>
      </c>
      <c r="I51" s="10">
        <v>7</v>
      </c>
      <c r="J51" s="8">
        <v>1.46492</v>
      </c>
      <c r="K51" s="16">
        <v>1.1890478660950769E-3</v>
      </c>
      <c r="L51" s="8">
        <v>1.5941099999999999</v>
      </c>
      <c r="M51" s="16">
        <v>1.1363644917853849E-3</v>
      </c>
      <c r="Q51" s="10">
        <v>2</v>
      </c>
      <c r="R51" s="8">
        <v>1.1836800000000001</v>
      </c>
      <c r="S51" s="11">
        <v>1.1794657339821574E-3</v>
      </c>
      <c r="T51" s="8">
        <v>0.72257199999999999</v>
      </c>
      <c r="U51" s="11">
        <v>1.5108113793504316E-3</v>
      </c>
      <c r="W51" s="10">
        <v>2</v>
      </c>
      <c r="X51" s="8">
        <v>2.6879499999999998</v>
      </c>
      <c r="Y51" s="11">
        <v>8.7281757473167286E-4</v>
      </c>
      <c r="Z51" s="8">
        <v>1.8368</v>
      </c>
      <c r="AA51" s="11">
        <v>1.0640733885017423E-3</v>
      </c>
    </row>
    <row r="52" spans="3:27" s="3" customFormat="1" x14ac:dyDescent="0.25">
      <c r="C52" s="10"/>
      <c r="I52" s="10"/>
      <c r="Q52" s="10">
        <v>3</v>
      </c>
      <c r="R52" s="8">
        <v>0.56508999999999998</v>
      </c>
      <c r="S52" s="11">
        <v>1.7053849829230742E-3</v>
      </c>
      <c r="T52" s="8">
        <v>0.49659199999999998</v>
      </c>
      <c r="U52" s="11">
        <v>1.8195883139478686E-3</v>
      </c>
      <c r="W52" s="10">
        <v>3</v>
      </c>
      <c r="X52" s="8">
        <v>1.47994</v>
      </c>
      <c r="Y52" s="11">
        <v>1.1848520885981864E-3</v>
      </c>
      <c r="Z52" s="8">
        <v>1.36808</v>
      </c>
      <c r="AA52" s="11">
        <v>1.2353517338167359E-3</v>
      </c>
    </row>
    <row r="53" spans="3:27" s="3" customFormat="1" x14ac:dyDescent="0.25">
      <c r="C53" s="2"/>
      <c r="D53" s="7" t="s">
        <v>3</v>
      </c>
      <c r="E53" s="7"/>
      <c r="F53" s="7" t="s">
        <v>4</v>
      </c>
      <c r="G53" s="7"/>
      <c r="I53" s="2"/>
      <c r="J53" s="7" t="s">
        <v>3</v>
      </c>
      <c r="K53" s="7"/>
      <c r="L53" s="7" t="s">
        <v>4</v>
      </c>
      <c r="M53" s="7"/>
      <c r="Q53" s="10">
        <v>4</v>
      </c>
      <c r="R53" s="8">
        <v>2.0969600000000002</v>
      </c>
      <c r="S53" s="11">
        <v>8.8668834884785594E-4</v>
      </c>
      <c r="T53" s="8">
        <v>1.7934699999999999</v>
      </c>
      <c r="U53" s="11">
        <v>9.5892320473718552E-4</v>
      </c>
      <c r="W53" s="10">
        <v>4</v>
      </c>
      <c r="X53" s="8">
        <v>4.3341099999999999</v>
      </c>
      <c r="Y53" s="11">
        <v>6.8390973002531083E-4</v>
      </c>
      <c r="Z53" s="8">
        <v>3.8935900000000001</v>
      </c>
      <c r="AA53" s="11">
        <v>7.2386923122362654E-4</v>
      </c>
    </row>
    <row r="54" spans="3:27" s="3" customFormat="1" x14ac:dyDescent="0.25">
      <c r="C54" s="2"/>
      <c r="D54" s="7" t="s">
        <v>19</v>
      </c>
      <c r="E54" s="7" t="s">
        <v>6</v>
      </c>
      <c r="F54" s="7" t="s">
        <v>19</v>
      </c>
      <c r="G54" s="7" t="s">
        <v>6</v>
      </c>
      <c r="I54" s="2"/>
      <c r="J54" s="7" t="s">
        <v>19</v>
      </c>
      <c r="K54" s="7" t="s">
        <v>6</v>
      </c>
      <c r="L54" s="7" t="s">
        <v>19</v>
      </c>
      <c r="M54" s="7" t="s">
        <v>6</v>
      </c>
      <c r="Q54" s="10">
        <v>5</v>
      </c>
      <c r="R54" s="8">
        <v>3.8248500000000001</v>
      </c>
      <c r="S54" s="11">
        <v>6.5718655633554255E-4</v>
      </c>
      <c r="T54" s="8">
        <v>3.2235100000000001</v>
      </c>
      <c r="U54" s="11">
        <v>7.1591526007364634E-4</v>
      </c>
      <c r="W54" s="10">
        <v>5</v>
      </c>
      <c r="X54" s="8">
        <v>7.3527500000000003</v>
      </c>
      <c r="Y54" s="11">
        <v>5.2340008840229843E-4</v>
      </c>
      <c r="Z54" s="8">
        <v>6.4889700000000001</v>
      </c>
      <c r="AA54" s="11">
        <v>5.5896236228553987E-4</v>
      </c>
    </row>
    <row r="55" spans="3:27" s="3" customFormat="1" x14ac:dyDescent="0.25">
      <c r="C55" s="7" t="s">
        <v>17</v>
      </c>
      <c r="D55" s="7" t="s">
        <v>7</v>
      </c>
      <c r="E55" s="7" t="s">
        <v>8</v>
      </c>
      <c r="F55" s="7" t="s">
        <v>7</v>
      </c>
      <c r="G55" s="7" t="s">
        <v>8</v>
      </c>
      <c r="I55" s="7" t="s">
        <v>17</v>
      </c>
      <c r="J55" s="7" t="s">
        <v>7</v>
      </c>
      <c r="K55" s="7" t="s">
        <v>8</v>
      </c>
      <c r="L55" s="7" t="s">
        <v>7</v>
      </c>
      <c r="M55" s="7" t="s">
        <v>8</v>
      </c>
      <c r="Q55" s="10">
        <v>6</v>
      </c>
      <c r="R55" s="8">
        <v>1.18516</v>
      </c>
      <c r="S55" s="11">
        <v>1.1787184852678119E-3</v>
      </c>
      <c r="T55" s="8">
        <v>1.52919</v>
      </c>
      <c r="U55" s="11">
        <v>1.0372353991328742E-3</v>
      </c>
      <c r="W55" s="10">
        <v>6</v>
      </c>
      <c r="X55" s="8">
        <v>2.6863999999999999</v>
      </c>
      <c r="Y55" s="11">
        <v>8.7300476474091733E-4</v>
      </c>
      <c r="Z55" s="8">
        <v>3.3869899999999999</v>
      </c>
      <c r="AA55" s="11">
        <v>7.7590426898219362E-4</v>
      </c>
    </row>
    <row r="56" spans="3:27" s="3" customFormat="1" x14ac:dyDescent="0.25">
      <c r="C56" s="10">
        <v>1</v>
      </c>
      <c r="D56" s="8">
        <v>0.89798599999999995</v>
      </c>
      <c r="E56" s="16">
        <v>1.3606670928054559E-3</v>
      </c>
      <c r="F56" s="8">
        <v>0.28930499999999998</v>
      </c>
      <c r="G56" s="16">
        <v>2.3949223138210541E-3</v>
      </c>
      <c r="I56" s="10">
        <v>1</v>
      </c>
      <c r="J56" s="8">
        <v>0.94934499999999999</v>
      </c>
      <c r="K56" s="16">
        <v>1.386050382105557E-3</v>
      </c>
      <c r="L56" s="8">
        <v>0.362369</v>
      </c>
      <c r="M56" s="16">
        <v>2.2998186931001276E-3</v>
      </c>
      <c r="Q56" s="10">
        <v>7</v>
      </c>
      <c r="R56" s="8">
        <v>0.158217</v>
      </c>
      <c r="S56" s="11">
        <v>3.2210192330786201E-3</v>
      </c>
      <c r="T56" s="8">
        <v>0.250888</v>
      </c>
      <c r="U56" s="11">
        <v>2.5557619336118108E-3</v>
      </c>
      <c r="W56" s="10">
        <v>7</v>
      </c>
      <c r="X56" s="8">
        <v>0.54927300000000001</v>
      </c>
      <c r="Y56" s="11">
        <v>1.9709324871238893E-3</v>
      </c>
      <c r="Z56" s="8">
        <v>0.79346099999999997</v>
      </c>
      <c r="AA56" s="11">
        <v>1.630414097227211E-3</v>
      </c>
    </row>
    <row r="57" spans="3:27" s="3" customFormat="1" x14ac:dyDescent="0.25">
      <c r="C57" s="10">
        <v>2</v>
      </c>
      <c r="D57" s="8">
        <v>0.18451699999999999</v>
      </c>
      <c r="E57" s="16">
        <v>2.9949977508847425E-3</v>
      </c>
      <c r="F57" s="8">
        <v>0.13631399999999999</v>
      </c>
      <c r="G57" s="16">
        <v>3.4854453687809032E-3</v>
      </c>
      <c r="I57" s="10">
        <v>2</v>
      </c>
      <c r="J57" s="8">
        <v>0.429479</v>
      </c>
      <c r="K57" s="16">
        <v>2.2253171866377635E-3</v>
      </c>
      <c r="L57" s="8">
        <v>0.35441499999999998</v>
      </c>
      <c r="M57" s="16">
        <v>2.4666309270205832E-3</v>
      </c>
      <c r="Q57" s="2"/>
      <c r="W57" s="2"/>
    </row>
    <row r="58" spans="3:27" s="3" customFormat="1" x14ac:dyDescent="0.25">
      <c r="C58" s="10">
        <v>3</v>
      </c>
      <c r="D58" s="8">
        <v>0.34581800000000001</v>
      </c>
      <c r="E58" s="16">
        <v>2.183960927424252E-3</v>
      </c>
      <c r="F58" s="8">
        <v>0.2382</v>
      </c>
      <c r="G58" s="16">
        <v>2.6312300587741392E-3</v>
      </c>
      <c r="I58" s="10">
        <v>3</v>
      </c>
      <c r="J58" s="8">
        <v>0.64881900000000003</v>
      </c>
      <c r="K58" s="16">
        <v>1.7837332137314104E-3</v>
      </c>
      <c r="L58" s="8">
        <v>0.517984</v>
      </c>
      <c r="M58" s="16">
        <v>2.0176878050287266E-3</v>
      </c>
      <c r="Q58" s="2"/>
      <c r="W58" s="2"/>
    </row>
    <row r="59" spans="3:27" s="3" customFormat="1" x14ac:dyDescent="0.25">
      <c r="C59" s="10">
        <v>4</v>
      </c>
      <c r="D59" s="8">
        <v>0.16957800000000001</v>
      </c>
      <c r="E59" s="16">
        <v>3.1278172876198565E-3</v>
      </c>
      <c r="F59" s="8">
        <v>0.15725</v>
      </c>
      <c r="G59" s="16">
        <v>3.2470842607313197E-3</v>
      </c>
      <c r="I59" s="10">
        <v>4</v>
      </c>
      <c r="J59" s="8">
        <v>0.43651099999999998</v>
      </c>
      <c r="K59" s="16">
        <v>2.220221254447196E-3</v>
      </c>
      <c r="L59" s="8">
        <v>0.41768699999999997</v>
      </c>
      <c r="M59" s="16">
        <v>2.2743106680361133E-3</v>
      </c>
      <c r="Q59" s="2"/>
      <c r="W59" s="2"/>
    </row>
    <row r="60" spans="3:27" s="3" customFormat="1" x14ac:dyDescent="0.25">
      <c r="C60" s="10">
        <v>5</v>
      </c>
      <c r="D60" s="8">
        <v>0.228274</v>
      </c>
      <c r="E60" s="16">
        <v>2.6951952478162207E-3</v>
      </c>
      <c r="F60" s="8">
        <v>0.21271300000000001</v>
      </c>
      <c r="G60" s="16">
        <v>2.7913244606582576E-3</v>
      </c>
      <c r="I60" s="10">
        <v>5</v>
      </c>
      <c r="J60" s="8">
        <v>0.57599500000000003</v>
      </c>
      <c r="K60" s="16">
        <v>1.9296348058576898E-3</v>
      </c>
      <c r="L60" s="8">
        <v>0.55054099999999995</v>
      </c>
      <c r="M60" s="16">
        <v>1.977146116274719E-3</v>
      </c>
      <c r="Q60" s="2"/>
      <c r="W60" s="2"/>
    </row>
    <row r="61" spans="3:27" s="3" customFormat="1" x14ac:dyDescent="0.25">
      <c r="C61" s="10">
        <v>6</v>
      </c>
      <c r="D61" s="8">
        <v>0.29675600000000002</v>
      </c>
      <c r="E61" s="16">
        <v>2.3589817897531977E-3</v>
      </c>
      <c r="F61" s="8">
        <v>0.28736099999999998</v>
      </c>
      <c r="G61" s="16">
        <v>2.3963029081886548E-3</v>
      </c>
      <c r="I61" s="10">
        <v>6</v>
      </c>
      <c r="J61" s="8">
        <v>0.63855200000000001</v>
      </c>
      <c r="K61" s="16">
        <v>1.8151536601561031E-3</v>
      </c>
      <c r="L61" s="8">
        <v>0.61846500000000004</v>
      </c>
      <c r="M61" s="16">
        <v>1.844421268786431E-3</v>
      </c>
      <c r="Q61" s="2"/>
      <c r="W61" s="2"/>
    </row>
    <row r="62" spans="3:27" s="3" customFormat="1" x14ac:dyDescent="0.25">
      <c r="C62" s="10">
        <v>7</v>
      </c>
      <c r="D62" s="8">
        <v>0.184226</v>
      </c>
      <c r="E62" s="16">
        <v>2.9973239390748319E-3</v>
      </c>
      <c r="F62" s="8">
        <v>0.23292099999999999</v>
      </c>
      <c r="G62" s="16">
        <v>2.6645128605836317E-3</v>
      </c>
      <c r="I62" s="10">
        <v>7</v>
      </c>
      <c r="J62" s="8">
        <v>0.42920999999999998</v>
      </c>
      <c r="K62" s="16">
        <v>2.226285501269775E-3</v>
      </c>
      <c r="L62" s="8">
        <v>0.48818400000000001</v>
      </c>
      <c r="M62" s="16">
        <v>2.0729069367287742E-3</v>
      </c>
      <c r="Q62" s="2"/>
      <c r="W62" s="2"/>
    </row>
    <row r="63" spans="3:27" s="3" customFormat="1" x14ac:dyDescent="0.25">
      <c r="C63" s="2"/>
      <c r="I63" s="2"/>
      <c r="Q63" s="2"/>
      <c r="W63" s="2"/>
    </row>
    <row r="64" spans="3:27" s="3" customFormat="1" x14ac:dyDescent="0.25">
      <c r="C64" s="2"/>
      <c r="D64" s="7" t="s">
        <v>3</v>
      </c>
      <c r="E64" s="7"/>
      <c r="F64" s="7" t="s">
        <v>4</v>
      </c>
      <c r="G64" s="7"/>
      <c r="I64" s="2"/>
      <c r="J64" s="7" t="s">
        <v>3</v>
      </c>
      <c r="K64" s="7"/>
      <c r="L64" s="7" t="s">
        <v>4</v>
      </c>
      <c r="M64" s="7"/>
      <c r="Q64" s="2"/>
      <c r="W64" s="2"/>
    </row>
    <row r="65" spans="3:23" s="3" customFormat="1" x14ac:dyDescent="0.25">
      <c r="C65" s="2"/>
      <c r="D65" s="7" t="s">
        <v>20</v>
      </c>
      <c r="E65" s="7" t="s">
        <v>6</v>
      </c>
      <c r="F65" s="7" t="s">
        <v>20</v>
      </c>
      <c r="G65" s="7" t="s">
        <v>6</v>
      </c>
      <c r="I65" s="2"/>
      <c r="J65" s="7" t="s">
        <v>20</v>
      </c>
      <c r="K65" s="7" t="s">
        <v>6</v>
      </c>
      <c r="L65" s="7" t="s">
        <v>20</v>
      </c>
      <c r="M65" s="7" t="s">
        <v>6</v>
      </c>
      <c r="Q65" s="2"/>
      <c r="W65" s="2"/>
    </row>
    <row r="66" spans="3:23" s="3" customFormat="1" x14ac:dyDescent="0.25">
      <c r="C66" s="7" t="s">
        <v>17</v>
      </c>
      <c r="D66" s="7" t="s">
        <v>7</v>
      </c>
      <c r="E66" s="7" t="s">
        <v>8</v>
      </c>
      <c r="F66" s="7" t="s">
        <v>7</v>
      </c>
      <c r="G66" s="7" t="s">
        <v>8</v>
      </c>
      <c r="I66" s="7" t="s">
        <v>17</v>
      </c>
      <c r="J66" s="7" t="s">
        <v>7</v>
      </c>
      <c r="K66" s="7" t="s">
        <v>8</v>
      </c>
      <c r="L66" s="7" t="s">
        <v>7</v>
      </c>
      <c r="M66" s="7" t="s">
        <v>8</v>
      </c>
      <c r="Q66" s="2"/>
      <c r="W66" s="2"/>
    </row>
    <row r="67" spans="3:23" s="3" customFormat="1" x14ac:dyDescent="0.25">
      <c r="C67" s="10">
        <v>1</v>
      </c>
      <c r="D67" s="8">
        <v>2.2103199999999998</v>
      </c>
      <c r="E67" s="16">
        <v>8.7174707734626663E-4</v>
      </c>
      <c r="F67" s="8">
        <v>0.76812199999999997</v>
      </c>
      <c r="G67" s="16">
        <v>1.4788406008420538E-3</v>
      </c>
      <c r="I67" s="10">
        <v>1</v>
      </c>
      <c r="J67" s="8">
        <v>2.09917</v>
      </c>
      <c r="K67" s="16">
        <v>9.1254638738167944E-4</v>
      </c>
      <c r="L67" s="8">
        <v>0.85269600000000001</v>
      </c>
      <c r="M67" s="16">
        <v>1.4826151406831976E-3</v>
      </c>
      <c r="Q67" s="2"/>
      <c r="W67" s="2"/>
    </row>
    <row r="68" spans="3:23" s="3" customFormat="1" x14ac:dyDescent="0.25">
      <c r="C68" s="10">
        <v>2</v>
      </c>
      <c r="D68" s="8">
        <v>0.35484599999999999</v>
      </c>
      <c r="E68" s="16">
        <v>2.175836841897612E-3</v>
      </c>
      <c r="F68" s="8">
        <v>0.26450899999999999</v>
      </c>
      <c r="G68" s="16">
        <v>2.5201259692486833E-3</v>
      </c>
      <c r="I68" s="10">
        <v>2</v>
      </c>
      <c r="J68" s="8">
        <v>0.61507699999999998</v>
      </c>
      <c r="K68" s="16">
        <v>1.8222921682976279E-3</v>
      </c>
      <c r="L68" s="8">
        <v>0.49316599999999999</v>
      </c>
      <c r="M68" s="16">
        <v>2.0460250706658611E-3</v>
      </c>
      <c r="Q68" s="2"/>
      <c r="W68" s="2"/>
    </row>
    <row r="69" spans="3:23" s="3" customFormat="1" x14ac:dyDescent="0.25">
      <c r="C69" s="10">
        <v>3</v>
      </c>
      <c r="D69" s="8">
        <v>0.46582299999999999</v>
      </c>
      <c r="E69" s="16">
        <v>1.8990195846920398E-3</v>
      </c>
      <c r="F69" s="8">
        <v>0.34172400000000003</v>
      </c>
      <c r="G69" s="16">
        <v>2.217189895939413E-3</v>
      </c>
      <c r="I69" s="10">
        <v>3</v>
      </c>
      <c r="J69" s="8">
        <v>0.77268700000000001</v>
      </c>
      <c r="K69" s="16">
        <v>1.6193232188454058E-3</v>
      </c>
      <c r="L69" s="8">
        <v>0.61413700000000004</v>
      </c>
      <c r="M69" s="16">
        <v>1.8291846933176147E-3</v>
      </c>
      <c r="Q69" s="2"/>
      <c r="W69" s="2"/>
    </row>
    <row r="70" spans="3:23" s="3" customFormat="1" x14ac:dyDescent="0.25">
      <c r="C70" s="10">
        <v>4</v>
      </c>
      <c r="D70" s="8">
        <v>0.36231799999999997</v>
      </c>
      <c r="E70" s="16">
        <v>2.1532631555705212E-3</v>
      </c>
      <c r="F70" s="8">
        <v>0.31925799999999999</v>
      </c>
      <c r="G70" s="16">
        <v>2.2938939666351352E-3</v>
      </c>
      <c r="I70" s="10">
        <v>4</v>
      </c>
      <c r="J70" s="8">
        <v>0.63269200000000003</v>
      </c>
      <c r="K70" s="16">
        <v>1.7979522421652241E-3</v>
      </c>
      <c r="L70" s="8">
        <v>0.57820099999999996</v>
      </c>
      <c r="M70" s="16">
        <v>1.8858839746039872E-3</v>
      </c>
      <c r="Q70" s="2"/>
      <c r="W70" s="2"/>
    </row>
    <row r="71" spans="3:23" s="3" customFormat="1" x14ac:dyDescent="0.25">
      <c r="C71" s="10">
        <v>5</v>
      </c>
      <c r="D71" s="8">
        <v>0.43992199999999998</v>
      </c>
      <c r="E71" s="16">
        <v>1.954130504953151E-3</v>
      </c>
      <c r="F71" s="8">
        <v>0.39051400000000003</v>
      </c>
      <c r="G71" s="16">
        <v>2.0740588045499008E-3</v>
      </c>
      <c r="I71" s="10">
        <v>5</v>
      </c>
      <c r="J71" s="8">
        <v>0.761463</v>
      </c>
      <c r="K71" s="16">
        <v>1.6379916030063182E-3</v>
      </c>
      <c r="L71" s="8">
        <v>0.70144099999999998</v>
      </c>
      <c r="M71" s="16">
        <v>1.7116336227850951E-3</v>
      </c>
      <c r="Q71" s="2"/>
      <c r="W71" s="2"/>
    </row>
    <row r="72" spans="3:23" s="3" customFormat="1" x14ac:dyDescent="0.25">
      <c r="C72" s="10">
        <v>6</v>
      </c>
      <c r="D72" s="8">
        <v>0.45297999999999999</v>
      </c>
      <c r="E72" s="16">
        <v>1.9257605192282219E-3</v>
      </c>
      <c r="F72" s="8">
        <v>0.40582800000000002</v>
      </c>
      <c r="G72" s="16">
        <v>2.0345491193313422E-3</v>
      </c>
      <c r="I72" s="10">
        <v>6</v>
      </c>
      <c r="J72" s="8">
        <v>0.77254199999999995</v>
      </c>
      <c r="K72" s="16">
        <v>1.6235104369730063E-3</v>
      </c>
      <c r="L72" s="8">
        <v>0.71257999999999999</v>
      </c>
      <c r="M72" s="16">
        <v>1.6931572595357716E-3</v>
      </c>
      <c r="Q72" s="2"/>
      <c r="W72" s="2"/>
    </row>
    <row r="73" spans="3:23" s="3" customFormat="1" x14ac:dyDescent="0.25">
      <c r="C73" s="10">
        <v>7</v>
      </c>
      <c r="D73" s="8">
        <v>0.35515400000000003</v>
      </c>
      <c r="E73" s="16">
        <v>2.17487906654578E-3</v>
      </c>
      <c r="F73" s="8">
        <v>0.38350200000000001</v>
      </c>
      <c r="G73" s="16">
        <v>2.0929434527068957E-3</v>
      </c>
      <c r="I73" s="10">
        <v>7</v>
      </c>
      <c r="J73" s="8">
        <v>0.61591700000000005</v>
      </c>
      <c r="K73" s="16">
        <v>1.8211707096897796E-3</v>
      </c>
      <c r="L73" s="8">
        <v>0.65546199999999999</v>
      </c>
      <c r="M73" s="16">
        <v>1.7626193433028917E-3</v>
      </c>
      <c r="Q73" s="2"/>
      <c r="W73" s="2"/>
    </row>
    <row r="74" spans="3:23" s="3" customFormat="1" x14ac:dyDescent="0.25">
      <c r="C74" s="2"/>
      <c r="I74" s="2"/>
      <c r="Q74" s="2"/>
      <c r="W74" s="2"/>
    </row>
    <row r="75" spans="3:23" s="3" customFormat="1" x14ac:dyDescent="0.25">
      <c r="C75" s="2"/>
      <c r="D75" s="7" t="s">
        <v>3</v>
      </c>
      <c r="E75" s="7"/>
      <c r="F75" s="7" t="s">
        <v>4</v>
      </c>
      <c r="G75" s="7"/>
      <c r="I75" s="2"/>
      <c r="J75" s="7" t="s">
        <v>3</v>
      </c>
      <c r="K75" s="7"/>
      <c r="L75" s="7" t="s">
        <v>4</v>
      </c>
      <c r="M75" s="7"/>
      <c r="Q75" s="2"/>
      <c r="W75" s="2"/>
    </row>
    <row r="76" spans="3:23" s="3" customFormat="1" x14ac:dyDescent="0.25">
      <c r="C76" s="2"/>
      <c r="D76" s="7" t="s">
        <v>21</v>
      </c>
      <c r="E76" s="7" t="s">
        <v>6</v>
      </c>
      <c r="F76" s="7" t="s">
        <v>21</v>
      </c>
      <c r="G76" s="7" t="s">
        <v>6</v>
      </c>
      <c r="I76" s="2"/>
      <c r="J76" s="7" t="s">
        <v>21</v>
      </c>
      <c r="K76" s="7" t="s">
        <v>6</v>
      </c>
      <c r="L76" s="7" t="s">
        <v>21</v>
      </c>
      <c r="M76" s="7" t="s">
        <v>6</v>
      </c>
      <c r="Q76" s="2"/>
      <c r="W76" s="2"/>
    </row>
    <row r="77" spans="3:23" s="3" customFormat="1" x14ac:dyDescent="0.25">
      <c r="C77" s="7" t="s">
        <v>17</v>
      </c>
      <c r="D77" s="7" t="s">
        <v>7</v>
      </c>
      <c r="E77" s="7" t="s">
        <v>8</v>
      </c>
      <c r="F77" s="7" t="s">
        <v>7</v>
      </c>
      <c r="G77" s="7" t="s">
        <v>8</v>
      </c>
      <c r="I77" s="7" t="s">
        <v>17</v>
      </c>
      <c r="J77" s="7" t="s">
        <v>7</v>
      </c>
      <c r="K77" s="7" t="s">
        <v>8</v>
      </c>
      <c r="L77" s="7" t="s">
        <v>7</v>
      </c>
      <c r="M77" s="7" t="s">
        <v>8</v>
      </c>
      <c r="Q77" s="2"/>
      <c r="W77" s="2"/>
    </row>
    <row r="78" spans="3:23" s="3" customFormat="1" x14ac:dyDescent="0.25">
      <c r="C78" s="10">
        <v>1</v>
      </c>
      <c r="D78" s="8">
        <v>0.230457</v>
      </c>
      <c r="E78" s="16">
        <v>2.6443327822543903E-3</v>
      </c>
      <c r="F78" s="8">
        <v>0.127723</v>
      </c>
      <c r="G78" s="16">
        <v>3.5774919160996843E-3</v>
      </c>
      <c r="I78" s="10">
        <v>1</v>
      </c>
      <c r="J78" s="8">
        <v>0.27998499999999998</v>
      </c>
      <c r="K78" s="16">
        <v>2.5515045448863331E-3</v>
      </c>
      <c r="L78" s="8">
        <v>0.184257</v>
      </c>
      <c r="M78" s="16">
        <v>3.232023749436928E-3</v>
      </c>
      <c r="Q78" s="2"/>
      <c r="W78" s="2"/>
    </row>
    <row r="79" spans="3:23" s="3" customFormat="1" x14ac:dyDescent="0.25">
      <c r="C79" s="10">
        <v>2</v>
      </c>
      <c r="D79" s="8">
        <v>0.18443899999999999</v>
      </c>
      <c r="E79" s="16">
        <v>2.9875568616182045E-3</v>
      </c>
      <c r="F79" s="8">
        <v>0.15075</v>
      </c>
      <c r="G79" s="16">
        <v>3.3047429519071311E-3</v>
      </c>
      <c r="I79" s="10">
        <v>2</v>
      </c>
      <c r="J79" s="8">
        <v>0.42017199999999999</v>
      </c>
      <c r="K79" s="16">
        <v>2.2118180173833573E-3</v>
      </c>
      <c r="L79" s="8">
        <v>0.36702200000000001</v>
      </c>
      <c r="M79" s="16">
        <v>2.3772716621891874E-3</v>
      </c>
      <c r="Q79" s="2"/>
      <c r="W79" s="2"/>
    </row>
    <row r="80" spans="3:23" s="3" customFormat="1" x14ac:dyDescent="0.25">
      <c r="C80" s="10">
        <v>3</v>
      </c>
      <c r="D80" s="8">
        <v>0.257608</v>
      </c>
      <c r="E80" s="16">
        <v>2.5259347535790812E-3</v>
      </c>
      <c r="F80" s="8">
        <v>0.20863599999999999</v>
      </c>
      <c r="G80" s="16">
        <v>2.8074637167123605E-3</v>
      </c>
      <c r="I80" s="10">
        <v>3</v>
      </c>
      <c r="J80" s="8">
        <v>0.54193400000000003</v>
      </c>
      <c r="K80" s="16">
        <v>1.9370070894241733E-3</v>
      </c>
      <c r="L80" s="8">
        <v>0.47698600000000002</v>
      </c>
      <c r="M80" s="16">
        <v>2.0770001635268117E-3</v>
      </c>
      <c r="Q80" s="2"/>
      <c r="W80" s="2"/>
    </row>
    <row r="81" spans="3:23" s="3" customFormat="1" x14ac:dyDescent="0.25">
      <c r="C81" s="10">
        <v>4</v>
      </c>
      <c r="D81" s="8">
        <v>0.19125400000000001</v>
      </c>
      <c r="E81" s="16">
        <v>2.9345373168665752E-3</v>
      </c>
      <c r="F81" s="8">
        <v>0.17804500000000001</v>
      </c>
      <c r="G81" s="16">
        <v>3.0412479991013507E-3</v>
      </c>
      <c r="I81" s="10">
        <v>4</v>
      </c>
      <c r="J81" s="8">
        <v>0.46055099999999999</v>
      </c>
      <c r="K81" s="16">
        <v>2.1184494225395234E-3</v>
      </c>
      <c r="L81" s="8">
        <v>0.44686300000000001</v>
      </c>
      <c r="M81" s="16">
        <v>2.1556696347650173E-3</v>
      </c>
      <c r="Q81" s="2"/>
      <c r="W81" s="2"/>
    </row>
    <row r="82" spans="3:23" s="3" customFormat="1" x14ac:dyDescent="0.25">
      <c r="C82" s="10">
        <v>5</v>
      </c>
      <c r="D82" s="8">
        <v>0.254054</v>
      </c>
      <c r="E82" s="16">
        <v>2.5458721374196037E-3</v>
      </c>
      <c r="F82" s="8">
        <v>0.23597899999999999</v>
      </c>
      <c r="G82" s="16">
        <v>2.6411121328592797E-3</v>
      </c>
      <c r="I82" s="10">
        <v>5</v>
      </c>
      <c r="J82" s="8">
        <v>0.59829500000000002</v>
      </c>
      <c r="K82" s="16">
        <v>1.8554392064115527E-3</v>
      </c>
      <c r="L82" s="8">
        <v>0.57867400000000002</v>
      </c>
      <c r="M82" s="16">
        <v>1.8914449240850634E-3</v>
      </c>
      <c r="Q82" s="2"/>
      <c r="W82" s="2"/>
    </row>
    <row r="83" spans="3:23" s="3" customFormat="1" x14ac:dyDescent="0.25">
      <c r="C83" s="10">
        <v>6</v>
      </c>
      <c r="D83" s="8">
        <v>0.26735100000000001</v>
      </c>
      <c r="E83" s="16">
        <v>2.4803797255293601E-3</v>
      </c>
      <c r="F83" s="8">
        <v>0.25253700000000001</v>
      </c>
      <c r="G83" s="16">
        <v>2.5515191833275913E-3</v>
      </c>
      <c r="I83" s="10">
        <v>6</v>
      </c>
      <c r="J83" s="8">
        <v>0.59850700000000001</v>
      </c>
      <c r="K83" s="16">
        <v>1.8506049219140293E-3</v>
      </c>
      <c r="L83" s="8">
        <v>0.57949899999999999</v>
      </c>
      <c r="M83" s="16">
        <v>1.8833854760750236E-3</v>
      </c>
      <c r="Q83" s="2"/>
      <c r="W83" s="2"/>
    </row>
    <row r="84" spans="3:23" s="3" customFormat="1" x14ac:dyDescent="0.25">
      <c r="C84" s="10">
        <v>7</v>
      </c>
      <c r="D84" s="8">
        <v>0.18398900000000001</v>
      </c>
      <c r="E84" s="16">
        <v>2.9914070949893742E-3</v>
      </c>
      <c r="F84" s="8">
        <v>0.20299200000000001</v>
      </c>
      <c r="G84" s="16">
        <v>2.8462944352486796E-3</v>
      </c>
      <c r="I84" s="10">
        <v>7</v>
      </c>
      <c r="J84" s="8">
        <v>0.419792</v>
      </c>
      <c r="K84" s="16">
        <v>2.2129078210161223E-3</v>
      </c>
      <c r="L84" s="8">
        <v>0.45046199999999997</v>
      </c>
      <c r="M84" s="16">
        <v>2.1325461415169318E-3</v>
      </c>
      <c r="Q84" s="2"/>
      <c r="W84" s="2"/>
    </row>
    <row r="85" spans="3:23" s="3" customFormat="1" x14ac:dyDescent="0.25">
      <c r="C85" s="2"/>
      <c r="I85" s="2"/>
      <c r="Q85" s="2"/>
      <c r="W85" s="2"/>
    </row>
    <row r="86" spans="3:23" s="3" customFormat="1" x14ac:dyDescent="0.25">
      <c r="C86" s="2"/>
      <c r="I86" s="2"/>
      <c r="Q86" s="2"/>
      <c r="W86" s="2"/>
    </row>
    <row r="87" spans="3:23" s="3" customFormat="1" x14ac:dyDescent="0.25">
      <c r="C87" s="2"/>
      <c r="I87" s="2"/>
      <c r="Q87" s="2"/>
      <c r="W87" s="2"/>
    </row>
    <row r="88" spans="3:23" s="3" customFormat="1" x14ac:dyDescent="0.25">
      <c r="C88" s="2"/>
      <c r="I88" s="2"/>
      <c r="Q88" s="2"/>
      <c r="W88" s="2"/>
    </row>
    <row r="89" spans="3:23" s="3" customFormat="1" x14ac:dyDescent="0.25">
      <c r="C89" s="2"/>
      <c r="I89" s="2"/>
      <c r="Q89" s="2"/>
      <c r="W89" s="2"/>
    </row>
    <row r="90" spans="3:23" s="3" customFormat="1" x14ac:dyDescent="0.25">
      <c r="C90" s="2"/>
      <c r="I90" s="2"/>
      <c r="Q90" s="2"/>
      <c r="W90" s="2"/>
    </row>
    <row r="91" spans="3:23" s="3" customFormat="1" x14ac:dyDescent="0.25">
      <c r="C91" s="2"/>
      <c r="I91" s="2"/>
      <c r="Q91" s="2"/>
      <c r="W91" s="2"/>
    </row>
    <row r="92" spans="3:23" s="3" customFormat="1" x14ac:dyDescent="0.25">
      <c r="C92" s="2"/>
      <c r="I92" s="2"/>
      <c r="Q92" s="2"/>
      <c r="W92" s="2"/>
    </row>
    <row r="93" spans="3:23" s="3" customFormat="1" x14ac:dyDescent="0.25">
      <c r="C93" s="2"/>
      <c r="I93" s="2"/>
      <c r="Q93" s="2"/>
      <c r="W93" s="2"/>
    </row>
    <row r="94" spans="3:23" s="3" customFormat="1" x14ac:dyDescent="0.25">
      <c r="C94" s="2"/>
      <c r="I94" s="2"/>
      <c r="Q94" s="2"/>
      <c r="W94" s="2"/>
    </row>
    <row r="95" spans="3:23" s="3" customFormat="1" x14ac:dyDescent="0.25">
      <c r="C95" s="2"/>
      <c r="I95" s="2"/>
      <c r="Q95" s="2"/>
      <c r="W95" s="2"/>
    </row>
    <row r="96" spans="3:23" s="3" customFormat="1" x14ac:dyDescent="0.25">
      <c r="C96" s="2"/>
      <c r="I96" s="2"/>
      <c r="Q96" s="2"/>
      <c r="W96" s="2"/>
    </row>
    <row r="97" spans="3:23" s="3" customFormat="1" x14ac:dyDescent="0.25">
      <c r="C97" s="2"/>
      <c r="I97" s="2"/>
      <c r="Q97" s="2"/>
      <c r="W97" s="2"/>
    </row>
    <row r="98" spans="3:23" s="3" customFormat="1" x14ac:dyDescent="0.25">
      <c r="C98" s="2"/>
      <c r="I98" s="2"/>
      <c r="Q98" s="2"/>
      <c r="W98" s="2"/>
    </row>
    <row r="99" spans="3:23" s="3" customFormat="1" x14ac:dyDescent="0.25">
      <c r="C99" s="2"/>
      <c r="I99" s="2"/>
      <c r="Q99" s="2"/>
      <c r="W99" s="2"/>
    </row>
    <row r="100" spans="3:23" s="3" customFormat="1" x14ac:dyDescent="0.25">
      <c r="C100" s="2"/>
      <c r="I100" s="2"/>
      <c r="Q100" s="2"/>
      <c r="W100" s="2"/>
    </row>
    <row r="101" spans="3:23" s="3" customFormat="1" x14ac:dyDescent="0.25">
      <c r="C101" s="2"/>
      <c r="I101" s="2"/>
      <c r="Q101" s="2"/>
      <c r="W101" s="2"/>
    </row>
    <row r="102" spans="3:23" s="3" customFormat="1" x14ac:dyDescent="0.25">
      <c r="C102" s="2"/>
      <c r="I102" s="2"/>
      <c r="Q102" s="2"/>
      <c r="W102" s="2"/>
    </row>
    <row r="103" spans="3:23" s="3" customFormat="1" x14ac:dyDescent="0.25">
      <c r="C103" s="2"/>
      <c r="I103" s="2"/>
      <c r="Q103" s="2"/>
      <c r="W103" s="2"/>
    </row>
    <row r="104" spans="3:23" s="3" customFormat="1" x14ac:dyDescent="0.25">
      <c r="C104" s="2"/>
      <c r="I104" s="2"/>
      <c r="Q104" s="2"/>
      <c r="W104" s="2"/>
    </row>
    <row r="105" spans="3:23" s="3" customFormat="1" x14ac:dyDescent="0.25">
      <c r="C105" s="2"/>
      <c r="I105" s="2"/>
      <c r="Q105" s="2"/>
      <c r="W105" s="2"/>
    </row>
  </sheetData>
  <mergeCells count="4">
    <mergeCell ref="W1:AA1"/>
    <mergeCell ref="C1:G1"/>
    <mergeCell ref="I1:M1"/>
    <mergeCell ref="Q1:U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05"/>
  <sheetViews>
    <sheetView zoomScale="85" zoomScaleNormal="85" zoomScalePageLayoutView="85" workbookViewId="0"/>
  </sheetViews>
  <sheetFormatPr defaultRowHeight="15" x14ac:dyDescent="0.25"/>
  <cols>
    <col min="2" max="2" width="12.28515625" bestFit="1" customWidth="1"/>
    <col min="3" max="3" width="30.42578125" style="1" bestFit="1" customWidth="1"/>
    <col min="4" max="4" width="22.140625" bestFit="1" customWidth="1"/>
    <col min="5" max="5" width="22.140625" customWidth="1"/>
    <col min="6" max="6" width="22.140625" bestFit="1" customWidth="1"/>
    <col min="7" max="7" width="13.42578125" bestFit="1" customWidth="1"/>
    <col min="9" max="9" width="30.42578125" style="1" bestFit="1" customWidth="1"/>
    <col min="10" max="10" width="22.140625" bestFit="1" customWidth="1"/>
    <col min="11" max="11" width="22.140625" customWidth="1"/>
    <col min="12" max="12" width="22.140625" bestFit="1" customWidth="1"/>
    <col min="13" max="13" width="12.7109375" bestFit="1" customWidth="1"/>
    <col min="17" max="17" width="30.42578125" style="1" bestFit="1" customWidth="1"/>
    <col min="18" max="18" width="22.140625" bestFit="1" customWidth="1"/>
    <col min="19" max="19" width="22.140625" customWidth="1"/>
    <col min="20" max="20" width="22.140625" bestFit="1" customWidth="1"/>
    <col min="21" max="21" width="11.42578125" bestFit="1" customWidth="1"/>
    <col min="23" max="23" width="30.42578125" style="1" bestFit="1" customWidth="1"/>
    <col min="24" max="24" width="22.140625" bestFit="1" customWidth="1"/>
    <col min="25" max="25" width="22.140625" customWidth="1"/>
    <col min="26" max="26" width="22.140625" bestFit="1" customWidth="1"/>
    <col min="27" max="27" width="11.42578125" bestFit="1" customWidth="1"/>
  </cols>
  <sheetData>
    <row r="1" spans="1:27" x14ac:dyDescent="0.25">
      <c r="A1" s="1" t="s">
        <v>23</v>
      </c>
      <c r="C1" s="30" t="s">
        <v>0</v>
      </c>
      <c r="D1" s="30"/>
      <c r="E1" s="30"/>
      <c r="F1" s="30"/>
      <c r="G1" s="30"/>
      <c r="I1" s="30" t="s">
        <v>1</v>
      </c>
      <c r="J1" s="30"/>
      <c r="K1" s="30"/>
      <c r="L1" s="30"/>
      <c r="M1" s="30"/>
      <c r="O1" s="1" t="s">
        <v>22</v>
      </c>
      <c r="Q1" s="30" t="s">
        <v>0</v>
      </c>
      <c r="R1" s="30"/>
      <c r="S1" s="30"/>
      <c r="T1" s="30"/>
      <c r="U1" s="30"/>
      <c r="W1" s="30" t="s">
        <v>1</v>
      </c>
      <c r="X1" s="30"/>
      <c r="Y1" s="30"/>
      <c r="Z1" s="30"/>
      <c r="AA1" s="30"/>
    </row>
    <row r="2" spans="1:27" s="3" customFormat="1" x14ac:dyDescent="0.25">
      <c r="A2" s="2"/>
      <c r="C2" s="4"/>
      <c r="I2" s="4"/>
      <c r="Q2" s="4"/>
      <c r="W2" s="4"/>
    </row>
    <row r="3" spans="1:27" s="3" customFormat="1" x14ac:dyDescent="0.25">
      <c r="C3" s="4" t="s">
        <v>2</v>
      </c>
      <c r="D3" s="5">
        <v>1.7482668661451681E-5</v>
      </c>
      <c r="E3" s="2" t="s">
        <v>37</v>
      </c>
      <c r="F3" s="5">
        <v>9.5550000000000008E-6</v>
      </c>
      <c r="G3" s="2" t="s">
        <v>37</v>
      </c>
      <c r="I3" s="4" t="s">
        <v>2</v>
      </c>
      <c r="J3" s="5">
        <v>1.0244552248096196E-5</v>
      </c>
      <c r="K3" s="2" t="s">
        <v>37</v>
      </c>
      <c r="L3" s="5">
        <v>1.06215E-5</v>
      </c>
      <c r="M3" s="2" t="s">
        <v>37</v>
      </c>
      <c r="Q3" s="4" t="s">
        <v>2</v>
      </c>
      <c r="R3" s="5">
        <v>7.1322000000000009E-6</v>
      </c>
      <c r="S3" s="2" t="s">
        <v>37</v>
      </c>
      <c r="T3" s="5">
        <v>7.8960000000000003E-6</v>
      </c>
      <c r="U3" s="2" t="s">
        <v>37</v>
      </c>
      <c r="W3" s="4" t="s">
        <v>2</v>
      </c>
      <c r="X3" s="5">
        <v>6.7287560631872284E-6</v>
      </c>
      <c r="Y3" s="2" t="s">
        <v>37</v>
      </c>
      <c r="Z3" s="5">
        <v>1.46685E-5</v>
      </c>
      <c r="AA3" s="2" t="s">
        <v>37</v>
      </c>
    </row>
    <row r="4" spans="1:27" s="3" customFormat="1" x14ac:dyDescent="0.25">
      <c r="C4" s="4" t="s">
        <v>34</v>
      </c>
      <c r="D4" s="23">
        <v>3.4965599999999997</v>
      </c>
      <c r="E4" s="2" t="s">
        <v>37</v>
      </c>
      <c r="F4" s="23">
        <v>0.85994999999999988</v>
      </c>
      <c r="G4" s="2" t="s">
        <v>37</v>
      </c>
      <c r="I4" s="4" t="s">
        <v>34</v>
      </c>
      <c r="J4" s="23">
        <v>1.2029400000000001</v>
      </c>
      <c r="K4" s="2" t="s">
        <v>37</v>
      </c>
      <c r="L4" s="23">
        <v>1.0621499999999999</v>
      </c>
      <c r="M4" s="2" t="s">
        <v>37</v>
      </c>
      <c r="Q4" s="4" t="s">
        <v>34</v>
      </c>
      <c r="R4" s="24">
        <v>3495.134610000001</v>
      </c>
      <c r="S4" s="2" t="s">
        <v>37</v>
      </c>
      <c r="T4" s="24">
        <v>6683.1744000000008</v>
      </c>
      <c r="U4" s="2" t="s">
        <v>37</v>
      </c>
      <c r="W4" s="4" t="s">
        <v>34</v>
      </c>
      <c r="X4" s="24">
        <v>1309.9762499999997</v>
      </c>
      <c r="Y4" s="2" t="s">
        <v>37</v>
      </c>
      <c r="Z4" s="24">
        <v>4277.3346000000001</v>
      </c>
      <c r="AA4" s="2" t="s">
        <v>37</v>
      </c>
    </row>
    <row r="5" spans="1:27" s="3" customFormat="1" x14ac:dyDescent="0.25">
      <c r="C5" s="4" t="s">
        <v>35</v>
      </c>
      <c r="D5" s="24">
        <v>1541.9829599999996</v>
      </c>
      <c r="E5" s="2" t="s">
        <v>37</v>
      </c>
      <c r="F5" s="24">
        <v>1013.68995</v>
      </c>
      <c r="G5" s="2" t="s">
        <v>37</v>
      </c>
      <c r="I5" s="4" t="s">
        <v>35</v>
      </c>
      <c r="J5" s="24">
        <v>943.10496000000012</v>
      </c>
      <c r="K5" s="2" t="s">
        <v>37</v>
      </c>
      <c r="L5" s="24">
        <v>1087.6415999999999</v>
      </c>
      <c r="M5" s="2" t="s">
        <v>37</v>
      </c>
      <c r="Q5" s="4"/>
      <c r="R5" s="5"/>
      <c r="S5" s="2"/>
      <c r="T5" s="5"/>
      <c r="U5" s="2"/>
      <c r="W5" s="4"/>
      <c r="X5" s="5"/>
      <c r="Y5" s="2"/>
      <c r="Z5" s="5"/>
      <c r="AA5" s="2"/>
    </row>
    <row r="6" spans="1:27" s="3" customFormat="1" x14ac:dyDescent="0.25">
      <c r="C6" s="4" t="s">
        <v>36</v>
      </c>
      <c r="D6" s="24">
        <v>6167.9318399999984</v>
      </c>
      <c r="E6" s="2" t="s">
        <v>37</v>
      </c>
      <c r="F6" s="24">
        <v>5010.7375500000007</v>
      </c>
      <c r="G6" s="2" t="s">
        <v>37</v>
      </c>
      <c r="I6" s="4" t="s">
        <v>36</v>
      </c>
      <c r="J6" s="24">
        <v>2121.9861599999999</v>
      </c>
      <c r="K6" s="2" t="s">
        <v>37</v>
      </c>
      <c r="L6" s="24">
        <v>3097.2294000000002</v>
      </c>
      <c r="M6" s="2" t="s">
        <v>37</v>
      </c>
      <c r="Q6" s="4"/>
      <c r="R6" s="5"/>
      <c r="S6" s="2"/>
      <c r="T6" s="5"/>
      <c r="U6" s="2"/>
      <c r="W6" s="4"/>
      <c r="X6" s="5"/>
      <c r="Y6" s="2"/>
      <c r="Z6" s="5"/>
      <c r="AA6" s="2"/>
    </row>
    <row r="7" spans="1:27" s="3" customFormat="1" x14ac:dyDescent="0.25">
      <c r="C7" s="4"/>
      <c r="D7" s="5"/>
      <c r="F7" s="5"/>
      <c r="I7" s="4"/>
      <c r="J7" s="5"/>
      <c r="L7" s="6"/>
      <c r="Q7" s="2"/>
      <c r="R7" s="5"/>
      <c r="W7" s="2"/>
      <c r="X7" s="5"/>
      <c r="Z7" s="5"/>
    </row>
    <row r="8" spans="1:27" s="3" customFormat="1" x14ac:dyDescent="0.25">
      <c r="C8" s="4"/>
      <c r="D8" s="7" t="s">
        <v>3</v>
      </c>
      <c r="E8" s="7"/>
      <c r="F8" s="7" t="s">
        <v>4</v>
      </c>
      <c r="I8" s="4"/>
      <c r="J8" s="7" t="s">
        <v>3</v>
      </c>
      <c r="K8" s="7"/>
      <c r="L8" s="7" t="s">
        <v>4</v>
      </c>
      <c r="Q8" s="4" t="s">
        <v>15</v>
      </c>
      <c r="W8" s="4" t="s">
        <v>15</v>
      </c>
    </row>
    <row r="9" spans="1:27" s="3" customFormat="1" x14ac:dyDescent="0.25">
      <c r="C9" s="2"/>
      <c r="D9" s="7" t="s">
        <v>5</v>
      </c>
      <c r="E9" s="7" t="s">
        <v>6</v>
      </c>
      <c r="F9" s="7" t="s">
        <v>5</v>
      </c>
      <c r="G9" s="7" t="s">
        <v>6</v>
      </c>
      <c r="I9" s="2"/>
      <c r="J9" s="7" t="s">
        <v>5</v>
      </c>
      <c r="K9" s="7" t="s">
        <v>6</v>
      </c>
      <c r="L9" s="7" t="s">
        <v>5</v>
      </c>
      <c r="M9" s="7" t="s">
        <v>6</v>
      </c>
      <c r="Q9" s="2"/>
      <c r="R9" s="7" t="s">
        <v>3</v>
      </c>
      <c r="S9" s="7"/>
      <c r="T9" s="7" t="s">
        <v>4</v>
      </c>
      <c r="W9" s="2"/>
      <c r="X9" s="7" t="s">
        <v>3</v>
      </c>
      <c r="Y9" s="7"/>
      <c r="Z9" s="7" t="s">
        <v>4</v>
      </c>
    </row>
    <row r="10" spans="1:27" s="3" customFormat="1" x14ac:dyDescent="0.25">
      <c r="C10" s="2"/>
      <c r="D10" s="7" t="s">
        <v>7</v>
      </c>
      <c r="E10" s="7" t="s">
        <v>8</v>
      </c>
      <c r="F10" s="7" t="s">
        <v>7</v>
      </c>
      <c r="G10" s="7" t="s">
        <v>8</v>
      </c>
      <c r="I10" s="2"/>
      <c r="J10" s="7" t="s">
        <v>7</v>
      </c>
      <c r="K10" s="7" t="s">
        <v>8</v>
      </c>
      <c r="L10" s="7" t="s">
        <v>7</v>
      </c>
      <c r="M10" s="7" t="s">
        <v>8</v>
      </c>
      <c r="Q10" s="2"/>
      <c r="R10" s="7" t="s">
        <v>16</v>
      </c>
      <c r="S10" s="7" t="s">
        <v>6</v>
      </c>
      <c r="T10" s="7" t="s">
        <v>16</v>
      </c>
      <c r="U10" s="7" t="s">
        <v>6</v>
      </c>
      <c r="W10" s="2"/>
      <c r="X10" s="7" t="s">
        <v>16</v>
      </c>
      <c r="Y10" s="7" t="s">
        <v>6</v>
      </c>
      <c r="Z10" s="7" t="s">
        <v>16</v>
      </c>
      <c r="AA10" s="7" t="s">
        <v>6</v>
      </c>
    </row>
    <row r="11" spans="1:27" s="3" customFormat="1" x14ac:dyDescent="0.25">
      <c r="C11" s="4" t="s">
        <v>9</v>
      </c>
      <c r="D11" s="8">
        <v>4699.34</v>
      </c>
      <c r="E11" s="25">
        <v>1E-4</v>
      </c>
      <c r="F11" s="8">
        <v>4584.5</v>
      </c>
      <c r="G11" s="25">
        <v>2.9999999999999997E-4</v>
      </c>
      <c r="I11" s="4" t="s">
        <v>9</v>
      </c>
      <c r="J11" s="8">
        <v>4294.59</v>
      </c>
      <c r="K11" s="25">
        <v>1E-4</v>
      </c>
      <c r="L11" s="8">
        <v>4195.93</v>
      </c>
      <c r="M11" s="25">
        <v>1E-4</v>
      </c>
      <c r="Q11" s="7" t="s">
        <v>17</v>
      </c>
      <c r="R11" s="7" t="s">
        <v>7</v>
      </c>
      <c r="S11" s="7" t="s">
        <v>8</v>
      </c>
      <c r="T11" s="7" t="s">
        <v>7</v>
      </c>
      <c r="U11" s="7" t="s">
        <v>8</v>
      </c>
      <c r="W11" s="7" t="s">
        <v>17</v>
      </c>
      <c r="X11" s="7" t="s">
        <v>7</v>
      </c>
      <c r="Y11" s="7" t="s">
        <v>8</v>
      </c>
      <c r="Z11" s="7" t="s">
        <v>7</v>
      </c>
      <c r="AA11" s="7" t="s">
        <v>8</v>
      </c>
    </row>
    <row r="12" spans="1:27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Q12" s="10">
        <v>5</v>
      </c>
      <c r="R12" s="8">
        <v>131.797</v>
      </c>
      <c r="S12" s="11">
        <v>5.0000000000000001E-4</v>
      </c>
      <c r="T12" s="8">
        <v>111.405</v>
      </c>
      <c r="U12" s="11">
        <v>4.0000000000000002E-4</v>
      </c>
      <c r="W12" s="10">
        <v>5</v>
      </c>
      <c r="X12" s="8">
        <v>283.40699999999998</v>
      </c>
      <c r="Y12" s="11">
        <v>2.9999999999999997E-4</v>
      </c>
      <c r="Z12" s="8">
        <v>252.73599999999999</v>
      </c>
      <c r="AA12" s="11">
        <v>2.9999999999999997E-4</v>
      </c>
    </row>
    <row r="13" spans="1:27" s="3" customFormat="1" x14ac:dyDescent="0.25">
      <c r="C13" s="4"/>
      <c r="D13" s="7" t="s">
        <v>3</v>
      </c>
      <c r="E13" s="7"/>
      <c r="F13" s="7" t="s">
        <v>4</v>
      </c>
      <c r="G13" s="7"/>
      <c r="H13" s="4"/>
      <c r="I13" s="4"/>
      <c r="J13" s="7" t="s">
        <v>3</v>
      </c>
      <c r="K13" s="7"/>
      <c r="L13" s="7" t="s">
        <v>4</v>
      </c>
      <c r="M13" s="7"/>
      <c r="Q13" s="2"/>
      <c r="W13" s="2"/>
    </row>
    <row r="14" spans="1:27" s="3" customFormat="1" x14ac:dyDescent="0.25">
      <c r="C14" s="4"/>
      <c r="D14" s="7" t="s">
        <v>10</v>
      </c>
      <c r="E14" s="7" t="s">
        <v>6</v>
      </c>
      <c r="F14" s="7" t="s">
        <v>10</v>
      </c>
      <c r="G14" s="7" t="s">
        <v>6</v>
      </c>
      <c r="H14" s="4"/>
      <c r="I14" s="4"/>
      <c r="J14" s="7" t="s">
        <v>10</v>
      </c>
      <c r="K14" s="7" t="s">
        <v>6</v>
      </c>
      <c r="L14" s="7" t="s">
        <v>10</v>
      </c>
      <c r="M14" s="7" t="s">
        <v>6</v>
      </c>
      <c r="Q14" s="2"/>
      <c r="R14" s="7" t="s">
        <v>3</v>
      </c>
      <c r="T14" s="7" t="s">
        <v>4</v>
      </c>
      <c r="W14" s="2"/>
      <c r="X14" s="7" t="s">
        <v>3</v>
      </c>
      <c r="Z14" s="7" t="s">
        <v>4</v>
      </c>
    </row>
    <row r="15" spans="1:27" s="3" customFormat="1" ht="15" customHeight="1" x14ac:dyDescent="0.25">
      <c r="C15" s="2"/>
      <c r="D15" s="7" t="s">
        <v>11</v>
      </c>
      <c r="E15" s="7" t="s">
        <v>8</v>
      </c>
      <c r="F15" s="7" t="s">
        <v>11</v>
      </c>
      <c r="G15" s="7" t="s">
        <v>8</v>
      </c>
      <c r="I15" s="2"/>
      <c r="J15" s="7" t="s">
        <v>11</v>
      </c>
      <c r="K15" s="7" t="s">
        <v>8</v>
      </c>
      <c r="L15" s="7" t="s">
        <v>11</v>
      </c>
      <c r="M15" s="7" t="s">
        <v>8</v>
      </c>
      <c r="Q15" s="2"/>
      <c r="R15" s="7" t="s">
        <v>18</v>
      </c>
      <c r="S15" s="7" t="s">
        <v>6</v>
      </c>
      <c r="T15" s="7" t="s">
        <v>18</v>
      </c>
      <c r="U15" s="7" t="s">
        <v>6</v>
      </c>
      <c r="W15" s="2"/>
      <c r="X15" s="7" t="s">
        <v>18</v>
      </c>
      <c r="Y15" s="7" t="s">
        <v>6</v>
      </c>
      <c r="Z15" s="7" t="s">
        <v>18</v>
      </c>
      <c r="AA15" s="7" t="s">
        <v>6</v>
      </c>
    </row>
    <row r="16" spans="1:27" s="3" customFormat="1" x14ac:dyDescent="0.25">
      <c r="C16" s="4" t="s">
        <v>9</v>
      </c>
      <c r="D16" s="12"/>
      <c r="E16" s="9"/>
      <c r="F16" s="12"/>
      <c r="G16" s="9"/>
      <c r="I16" s="4" t="s">
        <v>9</v>
      </c>
      <c r="J16" s="12"/>
      <c r="K16" s="9"/>
      <c r="L16" s="12"/>
      <c r="M16" s="9"/>
      <c r="Q16" s="7" t="s">
        <v>17</v>
      </c>
      <c r="R16" s="7" t="s">
        <v>7</v>
      </c>
      <c r="S16" s="7" t="s">
        <v>8</v>
      </c>
      <c r="T16" s="7" t="s">
        <v>7</v>
      </c>
      <c r="U16" s="7" t="s">
        <v>8</v>
      </c>
      <c r="W16" s="7" t="s">
        <v>17</v>
      </c>
      <c r="X16" s="7" t="s">
        <v>7</v>
      </c>
      <c r="Y16" s="7" t="s">
        <v>8</v>
      </c>
      <c r="Z16" s="7" t="s">
        <v>7</v>
      </c>
      <c r="AA16" s="7" t="s">
        <v>8</v>
      </c>
    </row>
    <row r="17" spans="1:27" s="3" customFormat="1" x14ac:dyDescent="0.25">
      <c r="C17" s="13" t="s">
        <v>12</v>
      </c>
      <c r="D17" s="6"/>
      <c r="E17" s="6"/>
      <c r="F17" s="6"/>
      <c r="G17" s="6"/>
      <c r="I17" s="13" t="s">
        <v>12</v>
      </c>
      <c r="J17" s="6"/>
      <c r="K17" s="6"/>
      <c r="L17" s="6"/>
      <c r="M17" s="6"/>
      <c r="Q17" s="10">
        <v>1</v>
      </c>
      <c r="R17" s="8">
        <v>0.33527099999999999</v>
      </c>
      <c r="S17" s="28">
        <v>9.9000000000000008E-3</v>
      </c>
      <c r="T17" s="8">
        <v>0.19494300000000001</v>
      </c>
      <c r="U17" s="28">
        <v>9.1999999999999998E-3</v>
      </c>
      <c r="W17" s="10">
        <v>1</v>
      </c>
      <c r="X17" s="8">
        <v>1.11711</v>
      </c>
      <c r="Y17" s="28">
        <v>5.4999999999999997E-3</v>
      </c>
      <c r="Z17" s="8">
        <v>0.75487499999999996</v>
      </c>
      <c r="AA17" s="28">
        <v>5.4000000000000003E-3</v>
      </c>
    </row>
    <row r="18" spans="1:27" s="3" customFormat="1" x14ac:dyDescent="0.25">
      <c r="C18" s="2"/>
      <c r="D18" s="6"/>
      <c r="E18" s="6"/>
      <c r="F18" s="7"/>
      <c r="G18" s="6"/>
      <c r="I18" s="2"/>
      <c r="K18" s="6"/>
      <c r="M18" s="6"/>
      <c r="Q18" s="10">
        <v>2</v>
      </c>
      <c r="R18" s="8">
        <v>3.4252199999999999</v>
      </c>
      <c r="S18" s="11">
        <v>3.0999999999999999E-3</v>
      </c>
      <c r="T18" s="8">
        <v>2.1079500000000002</v>
      </c>
      <c r="U18" s="11">
        <v>2.8E-3</v>
      </c>
      <c r="W18" s="10">
        <v>2</v>
      </c>
      <c r="X18" s="8">
        <v>7.3837900000000003</v>
      </c>
      <c r="Y18" s="11">
        <v>2.0999999999999999E-3</v>
      </c>
      <c r="Z18" s="8">
        <v>5.0499599999999996</v>
      </c>
      <c r="AA18" s="11">
        <v>2E-3</v>
      </c>
    </row>
    <row r="19" spans="1:27" s="3" customFormat="1" x14ac:dyDescent="0.25">
      <c r="C19" s="2"/>
      <c r="D19" s="7" t="s">
        <v>3</v>
      </c>
      <c r="E19" s="7"/>
      <c r="F19" s="7" t="s">
        <v>4</v>
      </c>
      <c r="G19" s="7"/>
      <c r="I19" s="2"/>
      <c r="J19" s="7" t="s">
        <v>3</v>
      </c>
      <c r="K19" s="7"/>
      <c r="L19" s="7" t="s">
        <v>4</v>
      </c>
      <c r="M19" s="7"/>
      <c r="Q19" s="10">
        <v>3</v>
      </c>
      <c r="R19" s="8">
        <v>1.3370599999999999</v>
      </c>
      <c r="S19" s="11">
        <v>5.0000000000000001E-3</v>
      </c>
      <c r="T19" s="8">
        <v>1.1855199999999999</v>
      </c>
      <c r="U19" s="11">
        <v>3.7000000000000002E-3</v>
      </c>
      <c r="W19" s="10">
        <v>3</v>
      </c>
      <c r="X19" s="8">
        <v>3.4170400000000001</v>
      </c>
      <c r="Y19" s="11">
        <v>3.0999999999999999E-3</v>
      </c>
      <c r="Z19" s="8">
        <v>3.1488399999999999</v>
      </c>
      <c r="AA19" s="11">
        <v>2.5999999999999999E-3</v>
      </c>
    </row>
    <row r="20" spans="1:27" s="3" customFormat="1" x14ac:dyDescent="0.25">
      <c r="C20" s="14"/>
      <c r="D20" s="7" t="s">
        <v>13</v>
      </c>
      <c r="E20" s="7" t="s">
        <v>6</v>
      </c>
      <c r="F20" s="7" t="s">
        <v>13</v>
      </c>
      <c r="G20" s="7" t="s">
        <v>6</v>
      </c>
      <c r="I20" s="2"/>
      <c r="J20" s="7" t="s">
        <v>13</v>
      </c>
      <c r="K20" s="7" t="s">
        <v>6</v>
      </c>
      <c r="L20" s="7" t="s">
        <v>13</v>
      </c>
      <c r="M20" s="7" t="s">
        <v>6</v>
      </c>
      <c r="Q20" s="10">
        <v>4</v>
      </c>
      <c r="R20" s="8">
        <v>7.3647499999999999</v>
      </c>
      <c r="S20" s="11">
        <v>2.0999999999999999E-3</v>
      </c>
      <c r="T20" s="8">
        <v>6.2708300000000001</v>
      </c>
      <c r="U20" s="11">
        <v>1.6000000000000001E-3</v>
      </c>
      <c r="W20" s="10">
        <v>4</v>
      </c>
      <c r="X20" s="8">
        <v>14.5036</v>
      </c>
      <c r="Y20" s="11">
        <v>1.5E-3</v>
      </c>
      <c r="Z20" s="8">
        <v>12.957000000000001</v>
      </c>
      <c r="AA20" s="11">
        <v>1.2999999999999999E-3</v>
      </c>
    </row>
    <row r="21" spans="1:27" s="3" customFormat="1" x14ac:dyDescent="0.25">
      <c r="C21" s="7" t="s">
        <v>14</v>
      </c>
      <c r="D21" s="7" t="s">
        <v>7</v>
      </c>
      <c r="E21" s="7" t="s">
        <v>8</v>
      </c>
      <c r="F21" s="7" t="s">
        <v>7</v>
      </c>
      <c r="G21" s="7" t="s">
        <v>8</v>
      </c>
      <c r="I21" s="7" t="s">
        <v>14</v>
      </c>
      <c r="J21" s="7" t="s">
        <v>7</v>
      </c>
      <c r="K21" s="7" t="s">
        <v>8</v>
      </c>
      <c r="L21" s="7" t="s">
        <v>7</v>
      </c>
      <c r="M21" s="7" t="s">
        <v>8</v>
      </c>
      <c r="Q21" s="10">
        <v>5</v>
      </c>
      <c r="R21" s="8">
        <v>24.7834</v>
      </c>
      <c r="S21" s="11">
        <v>1.1999999999999999E-3</v>
      </c>
      <c r="T21" s="8">
        <v>20.729199999999999</v>
      </c>
      <c r="U21" s="11">
        <v>8.9999999999999998E-4</v>
      </c>
      <c r="W21" s="10">
        <v>5</v>
      </c>
      <c r="X21" s="8">
        <v>47.087200000000003</v>
      </c>
      <c r="Y21" s="11">
        <v>8.0000000000000004E-4</v>
      </c>
      <c r="Z21" s="8">
        <v>41.291200000000003</v>
      </c>
      <c r="AA21" s="11">
        <v>6.9999999999999999E-4</v>
      </c>
    </row>
    <row r="22" spans="1:27" s="3" customFormat="1" x14ac:dyDescent="0.25">
      <c r="A22" s="4"/>
      <c r="B22" s="15"/>
      <c r="C22" s="10">
        <v>1</v>
      </c>
      <c r="D22" s="8">
        <v>17.793700000000001</v>
      </c>
      <c r="E22" s="16">
        <v>1.1999999999999999E-3</v>
      </c>
      <c r="F22" s="8">
        <v>15.350599999999998</v>
      </c>
      <c r="G22" s="16">
        <v>5.8999999999999999E-3</v>
      </c>
      <c r="I22" s="10">
        <v>1</v>
      </c>
      <c r="J22" s="8">
        <v>16.5044</v>
      </c>
      <c r="K22" s="16">
        <v>1.6999999999999999E-3</v>
      </c>
      <c r="L22" s="8">
        <v>14.417899999999999</v>
      </c>
      <c r="M22" s="16">
        <v>2E-3</v>
      </c>
      <c r="Q22" s="10">
        <v>6</v>
      </c>
      <c r="R22" s="8">
        <v>3.4044300000000001</v>
      </c>
      <c r="S22" s="11">
        <v>3.0999999999999999E-3</v>
      </c>
      <c r="T22" s="8">
        <v>4.3582000000000001</v>
      </c>
      <c r="U22" s="11">
        <v>2E-3</v>
      </c>
      <c r="W22" s="10">
        <v>6</v>
      </c>
      <c r="X22" s="8">
        <v>7.3614699999999997</v>
      </c>
      <c r="Y22" s="11">
        <v>2.0999999999999999E-3</v>
      </c>
      <c r="Z22" s="8">
        <v>9.3274000000000008</v>
      </c>
      <c r="AA22" s="11">
        <v>1.5E-3</v>
      </c>
    </row>
    <row r="23" spans="1:27" s="3" customFormat="1" x14ac:dyDescent="0.25">
      <c r="A23" s="4"/>
      <c r="B23" s="15"/>
      <c r="C23" s="10">
        <v>2</v>
      </c>
      <c r="D23" s="8">
        <v>18.028099999999998</v>
      </c>
      <c r="E23" s="16">
        <v>1.1999999999999999E-3</v>
      </c>
      <c r="F23" s="8">
        <v>16.8902</v>
      </c>
      <c r="G23" s="16">
        <v>5.5999999999999999E-3</v>
      </c>
      <c r="I23" s="10">
        <v>2</v>
      </c>
      <c r="J23" s="8">
        <v>16.6907</v>
      </c>
      <c r="K23" s="16">
        <v>1.6999999999999999E-3</v>
      </c>
      <c r="L23" s="8">
        <v>15.8346</v>
      </c>
      <c r="M23" s="16">
        <v>1.9E-3</v>
      </c>
      <c r="Q23" s="10">
        <v>7</v>
      </c>
      <c r="R23" s="8">
        <v>0.334868</v>
      </c>
      <c r="S23" s="11">
        <v>9.9000000000000008E-3</v>
      </c>
      <c r="T23" s="8">
        <v>0.53012599999999999</v>
      </c>
      <c r="U23" s="11">
        <v>5.5999999999999999E-3</v>
      </c>
      <c r="W23" s="10">
        <v>7</v>
      </c>
      <c r="X23" s="8">
        <v>1.11327</v>
      </c>
      <c r="Y23" s="11">
        <v>5.4999999999999997E-3</v>
      </c>
      <c r="Z23" s="8">
        <v>1.60286</v>
      </c>
      <c r="AA23" s="11">
        <v>3.7000000000000002E-3</v>
      </c>
    </row>
    <row r="24" spans="1:27" s="3" customFormat="1" x14ac:dyDescent="0.25">
      <c r="A24" s="4"/>
      <c r="B24" s="15"/>
      <c r="C24" s="10">
        <v>3</v>
      </c>
      <c r="D24" s="8">
        <v>18.074400000000001</v>
      </c>
      <c r="E24" s="16">
        <v>1.1999999999999999E-3</v>
      </c>
      <c r="F24" s="8">
        <v>17.074100000000001</v>
      </c>
      <c r="G24" s="16">
        <v>5.5999999999999999E-3</v>
      </c>
      <c r="I24" s="10">
        <v>3</v>
      </c>
      <c r="J24" s="8">
        <v>16.8233</v>
      </c>
      <c r="K24" s="16">
        <v>1.6999999999999999E-3</v>
      </c>
      <c r="L24" s="8">
        <v>15.977399999999999</v>
      </c>
      <c r="M24" s="16">
        <v>1.9E-3</v>
      </c>
      <c r="Q24" s="10"/>
      <c r="W24" s="10"/>
    </row>
    <row r="25" spans="1:27" s="3" customFormat="1" x14ac:dyDescent="0.25">
      <c r="A25" s="17"/>
      <c r="C25" s="10">
        <v>4</v>
      </c>
      <c r="D25" s="8">
        <v>17.534500000000001</v>
      </c>
      <c r="E25" s="16">
        <v>1.1999999999999999E-3</v>
      </c>
      <c r="F25" s="8">
        <v>16.537100000000002</v>
      </c>
      <c r="G25" s="16">
        <v>5.7000000000000002E-3</v>
      </c>
      <c r="I25" s="10">
        <v>4</v>
      </c>
      <c r="J25" s="8">
        <v>16.270499999999998</v>
      </c>
      <c r="K25" s="16">
        <v>1.6999999999999999E-3</v>
      </c>
      <c r="L25" s="8">
        <v>15.485300000000001</v>
      </c>
      <c r="M25" s="16">
        <v>1.9E-3</v>
      </c>
      <c r="Q25" s="2"/>
      <c r="R25" s="7" t="s">
        <v>3</v>
      </c>
      <c r="T25" s="7" t="s">
        <v>4</v>
      </c>
      <c r="W25" s="2"/>
      <c r="X25" s="7" t="s">
        <v>3</v>
      </c>
      <c r="Z25" s="7" t="s">
        <v>4</v>
      </c>
    </row>
    <row r="26" spans="1:27" s="3" customFormat="1" x14ac:dyDescent="0.25">
      <c r="A26" s="17"/>
      <c r="B26" s="15"/>
      <c r="C26" s="10">
        <v>5</v>
      </c>
      <c r="D26" s="8">
        <v>17.800899999999999</v>
      </c>
      <c r="E26" s="16">
        <v>1.1999999999999999E-3</v>
      </c>
      <c r="F26" s="8">
        <v>18.594799999999999</v>
      </c>
      <c r="G26" s="16">
        <v>5.4000000000000003E-3</v>
      </c>
      <c r="I26" s="10">
        <v>5</v>
      </c>
      <c r="J26" s="8">
        <v>16.547799999999999</v>
      </c>
      <c r="K26" s="16">
        <v>1.6999999999999999E-3</v>
      </c>
      <c r="L26" s="8">
        <v>17.193200000000001</v>
      </c>
      <c r="M26" s="16">
        <v>1.8E-3</v>
      </c>
      <c r="Q26" s="2"/>
      <c r="R26" s="7" t="s">
        <v>19</v>
      </c>
      <c r="S26" s="7" t="s">
        <v>6</v>
      </c>
      <c r="T26" s="7" t="s">
        <v>19</v>
      </c>
      <c r="U26" s="7" t="s">
        <v>6</v>
      </c>
      <c r="W26" s="2"/>
      <c r="X26" s="7" t="s">
        <v>19</v>
      </c>
      <c r="Y26" s="7" t="s">
        <v>6</v>
      </c>
      <c r="Z26" s="7" t="s">
        <v>19</v>
      </c>
      <c r="AA26" s="7" t="s">
        <v>6</v>
      </c>
    </row>
    <row r="27" spans="1:27" s="3" customFormat="1" x14ac:dyDescent="0.25">
      <c r="C27" s="10">
        <v>6</v>
      </c>
      <c r="D27" s="8">
        <v>5.58711</v>
      </c>
      <c r="E27" s="27">
        <v>2.0999999999999999E-3</v>
      </c>
      <c r="F27" s="8">
        <v>5.0776899999999996</v>
      </c>
      <c r="G27" s="27">
        <v>1.03E-2</v>
      </c>
      <c r="I27" s="10">
        <v>6</v>
      </c>
      <c r="J27" s="8">
        <v>6.0506099999999998</v>
      </c>
      <c r="K27" s="27">
        <v>2.8E-3</v>
      </c>
      <c r="L27" s="8">
        <v>5.6461100000000002</v>
      </c>
      <c r="M27" s="27">
        <v>3.2000000000000002E-3</v>
      </c>
      <c r="Q27" s="7" t="s">
        <v>17</v>
      </c>
      <c r="R27" s="7" t="s">
        <v>7</v>
      </c>
      <c r="S27" s="7" t="s">
        <v>8</v>
      </c>
      <c r="T27" s="7" t="s">
        <v>7</v>
      </c>
      <c r="U27" s="7" t="s">
        <v>8</v>
      </c>
      <c r="W27" s="7" t="s">
        <v>17</v>
      </c>
      <c r="X27" s="7" t="s">
        <v>7</v>
      </c>
      <c r="Y27" s="7" t="s">
        <v>8</v>
      </c>
      <c r="Z27" s="7" t="s">
        <v>7</v>
      </c>
      <c r="AA27" s="7" t="s">
        <v>8</v>
      </c>
    </row>
    <row r="28" spans="1:27" s="3" customFormat="1" x14ac:dyDescent="0.25">
      <c r="B28" s="4"/>
      <c r="C28" s="10">
        <v>7</v>
      </c>
      <c r="D28" s="8">
        <v>56.2425</v>
      </c>
      <c r="E28" s="16">
        <v>6.9999999999999999E-4</v>
      </c>
      <c r="F28" s="8">
        <v>55.480399999999996</v>
      </c>
      <c r="G28" s="16">
        <v>3.0999999999999999E-3</v>
      </c>
      <c r="I28" s="10">
        <v>7</v>
      </c>
      <c r="J28" s="8">
        <v>50.038200000000003</v>
      </c>
      <c r="K28" s="16">
        <v>8.9999999999999998E-4</v>
      </c>
      <c r="L28" s="8">
        <v>49.030799999999999</v>
      </c>
      <c r="M28" s="16">
        <v>1.9E-3</v>
      </c>
      <c r="Q28" s="10">
        <v>1</v>
      </c>
      <c r="R28" s="8"/>
      <c r="S28" s="11"/>
      <c r="T28" s="8"/>
      <c r="U28" s="11"/>
      <c r="W28" s="10">
        <v>1</v>
      </c>
      <c r="X28" s="8"/>
      <c r="Y28" s="11"/>
      <c r="Z28" s="8"/>
      <c r="AA28" s="11"/>
    </row>
    <row r="29" spans="1:27" s="3" customFormat="1" x14ac:dyDescent="0.25">
      <c r="C29" s="2"/>
      <c r="I29" s="2"/>
      <c r="Q29" s="10">
        <v>2</v>
      </c>
      <c r="R29" s="8"/>
      <c r="S29" s="11"/>
      <c r="T29" s="8"/>
      <c r="U29" s="11"/>
      <c r="W29" s="10">
        <v>2</v>
      </c>
      <c r="X29" s="8"/>
      <c r="Y29" s="11"/>
      <c r="Z29" s="8"/>
      <c r="AA29" s="11"/>
    </row>
    <row r="30" spans="1:27" s="3" customFormat="1" x14ac:dyDescent="0.25">
      <c r="C30" s="4" t="s">
        <v>15</v>
      </c>
      <c r="I30" s="4" t="s">
        <v>15</v>
      </c>
      <c r="Q30" s="10">
        <v>3</v>
      </c>
      <c r="R30" s="8"/>
      <c r="S30" s="11"/>
      <c r="T30" s="8"/>
      <c r="U30" s="11"/>
      <c r="W30" s="10">
        <v>3</v>
      </c>
      <c r="X30" s="8"/>
      <c r="Y30" s="11"/>
      <c r="Z30" s="8"/>
      <c r="AA30" s="11"/>
    </row>
    <row r="31" spans="1:27" s="3" customFormat="1" x14ac:dyDescent="0.25">
      <c r="C31" s="2"/>
      <c r="D31" s="7" t="s">
        <v>3</v>
      </c>
      <c r="E31" s="7"/>
      <c r="F31" s="7" t="s">
        <v>4</v>
      </c>
      <c r="G31" s="7"/>
      <c r="I31" s="2"/>
      <c r="J31" s="7" t="s">
        <v>3</v>
      </c>
      <c r="K31" s="7"/>
      <c r="L31" s="7" t="s">
        <v>4</v>
      </c>
      <c r="M31" s="7"/>
      <c r="Q31" s="10">
        <v>4</v>
      </c>
      <c r="R31" s="8"/>
      <c r="S31" s="11"/>
      <c r="T31" s="8"/>
      <c r="U31" s="11"/>
      <c r="W31" s="10">
        <v>4</v>
      </c>
      <c r="X31" s="8"/>
      <c r="Y31" s="11"/>
      <c r="Z31" s="8"/>
      <c r="AA31" s="11"/>
    </row>
    <row r="32" spans="1:27" s="3" customFormat="1" x14ac:dyDescent="0.25">
      <c r="C32" s="2"/>
      <c r="D32" s="7" t="s">
        <v>16</v>
      </c>
      <c r="E32" s="7" t="s">
        <v>6</v>
      </c>
      <c r="F32" s="7" t="s">
        <v>16</v>
      </c>
      <c r="G32" s="7" t="s">
        <v>6</v>
      </c>
      <c r="I32" s="2"/>
      <c r="J32" s="7" t="s">
        <v>16</v>
      </c>
      <c r="K32" s="7" t="s">
        <v>6</v>
      </c>
      <c r="L32" s="7" t="s">
        <v>16</v>
      </c>
      <c r="M32" s="7" t="s">
        <v>6</v>
      </c>
      <c r="Q32" s="10">
        <v>5</v>
      </c>
      <c r="R32" s="8"/>
      <c r="S32" s="11"/>
      <c r="T32" s="8"/>
      <c r="U32" s="11"/>
      <c r="W32" s="10">
        <v>5</v>
      </c>
      <c r="X32" s="8"/>
      <c r="Y32" s="11"/>
      <c r="Z32" s="8"/>
      <c r="AA32" s="11"/>
    </row>
    <row r="33" spans="3:27" s="3" customFormat="1" x14ac:dyDescent="0.25">
      <c r="C33" s="7" t="s">
        <v>17</v>
      </c>
      <c r="D33" s="7" t="s">
        <v>7</v>
      </c>
      <c r="E33" s="7" t="s">
        <v>8</v>
      </c>
      <c r="F33" s="7" t="s">
        <v>7</v>
      </c>
      <c r="G33" s="7" t="s">
        <v>8</v>
      </c>
      <c r="I33" s="7" t="s">
        <v>17</v>
      </c>
      <c r="J33" s="7" t="s">
        <v>7</v>
      </c>
      <c r="K33" s="7" t="s">
        <v>8</v>
      </c>
      <c r="L33" s="7" t="s">
        <v>7</v>
      </c>
      <c r="M33" s="7" t="s">
        <v>8</v>
      </c>
      <c r="Q33" s="10">
        <v>6</v>
      </c>
      <c r="R33" s="8"/>
      <c r="S33" s="11"/>
      <c r="T33" s="8"/>
      <c r="U33" s="11"/>
      <c r="W33" s="10">
        <v>6</v>
      </c>
      <c r="X33" s="8"/>
      <c r="Y33" s="11"/>
      <c r="Z33" s="8"/>
      <c r="AA33" s="11"/>
    </row>
    <row r="34" spans="3:27" s="3" customFormat="1" x14ac:dyDescent="0.25">
      <c r="C34" s="10">
        <v>1</v>
      </c>
      <c r="D34" s="8">
        <v>110.34099999999999</v>
      </c>
      <c r="E34" s="16">
        <v>5.0000000000000001E-4</v>
      </c>
      <c r="F34" s="8">
        <v>19.2499</v>
      </c>
      <c r="G34" s="16">
        <v>5.3E-3</v>
      </c>
      <c r="I34" s="10">
        <v>1</v>
      </c>
      <c r="J34" s="8">
        <v>105.765</v>
      </c>
      <c r="K34" s="16">
        <v>6.9999999999999999E-4</v>
      </c>
      <c r="L34" s="8">
        <v>20.9588</v>
      </c>
      <c r="M34" s="16">
        <v>1.6999999999999999E-3</v>
      </c>
      <c r="Q34" s="10">
        <v>7</v>
      </c>
      <c r="R34" s="8"/>
      <c r="S34" s="11"/>
      <c r="T34" s="8"/>
      <c r="U34" s="11"/>
      <c r="W34" s="10">
        <v>7</v>
      </c>
      <c r="X34" s="8"/>
      <c r="Y34" s="11"/>
      <c r="Z34" s="8"/>
      <c r="AA34" s="11"/>
    </row>
    <row r="35" spans="3:27" s="3" customFormat="1" x14ac:dyDescent="0.25">
      <c r="C35" s="10">
        <v>2</v>
      </c>
      <c r="D35" s="8">
        <v>1.4955400000000001</v>
      </c>
      <c r="E35" s="16">
        <v>4.1999999999999997E-3</v>
      </c>
      <c r="F35" s="8">
        <v>1.08893</v>
      </c>
      <c r="G35" s="16">
        <v>2.23E-2</v>
      </c>
      <c r="I35" s="10">
        <v>2</v>
      </c>
      <c r="J35" s="8">
        <v>3.2182599999999999</v>
      </c>
      <c r="K35" s="16">
        <v>4.1999999999999997E-3</v>
      </c>
      <c r="L35" s="8">
        <v>2.4626299999999999</v>
      </c>
      <c r="M35" s="16">
        <v>5.3E-3</v>
      </c>
      <c r="Q35" s="2"/>
      <c r="W35" s="2"/>
    </row>
    <row r="36" spans="3:27" s="3" customFormat="1" x14ac:dyDescent="0.25">
      <c r="C36" s="10">
        <v>3</v>
      </c>
      <c r="D36" s="8">
        <v>1.4690799999999999</v>
      </c>
      <c r="E36" s="26">
        <v>4.1999999999999997E-3</v>
      </c>
      <c r="F36" s="8">
        <v>1.0367200000000001</v>
      </c>
      <c r="G36" s="26">
        <v>2.29E-2</v>
      </c>
      <c r="I36" s="10">
        <v>3</v>
      </c>
      <c r="J36" s="8">
        <v>3.1683300000000001</v>
      </c>
      <c r="K36" s="26">
        <v>4.1999999999999997E-3</v>
      </c>
      <c r="L36" s="8">
        <v>2.4232399999999998</v>
      </c>
      <c r="M36" s="26">
        <v>5.4000000000000003E-3</v>
      </c>
      <c r="Q36" s="2"/>
      <c r="R36" s="7" t="s">
        <v>3</v>
      </c>
      <c r="T36" s="7" t="s">
        <v>4</v>
      </c>
      <c r="W36" s="2"/>
      <c r="X36" s="7" t="s">
        <v>3</v>
      </c>
      <c r="Z36" s="7" t="s">
        <v>4</v>
      </c>
    </row>
    <row r="37" spans="3:27" s="3" customFormat="1" x14ac:dyDescent="0.25">
      <c r="C37" s="10">
        <v>4</v>
      </c>
      <c r="D37" s="8">
        <v>1.53962</v>
      </c>
      <c r="E37" s="16">
        <v>4.1000000000000003E-3</v>
      </c>
      <c r="F37" s="8">
        <v>1.29236</v>
      </c>
      <c r="G37" s="16">
        <v>2.0500000000000001E-2</v>
      </c>
      <c r="I37" s="10">
        <v>4</v>
      </c>
      <c r="J37" s="8">
        <v>3.31473</v>
      </c>
      <c r="K37" s="16">
        <v>4.1000000000000003E-3</v>
      </c>
      <c r="L37" s="8">
        <v>2.9437799999999998</v>
      </c>
      <c r="M37" s="16">
        <v>4.7999999999999996E-3</v>
      </c>
      <c r="Q37" s="2"/>
      <c r="R37" s="7" t="s">
        <v>20</v>
      </c>
      <c r="S37" s="7" t="s">
        <v>6</v>
      </c>
      <c r="T37" s="7" t="s">
        <v>20</v>
      </c>
      <c r="U37" s="7" t="s">
        <v>6</v>
      </c>
      <c r="W37" s="2"/>
      <c r="X37" s="7" t="s">
        <v>20</v>
      </c>
      <c r="Y37" s="7" t="s">
        <v>6</v>
      </c>
      <c r="Z37" s="7" t="s">
        <v>20</v>
      </c>
      <c r="AA37" s="7" t="s">
        <v>6</v>
      </c>
    </row>
    <row r="38" spans="3:27" s="3" customFormat="1" x14ac:dyDescent="0.25">
      <c r="C38" s="10">
        <v>5</v>
      </c>
      <c r="D38" s="8">
        <v>1.54447</v>
      </c>
      <c r="E38" s="16">
        <v>4.1000000000000003E-3</v>
      </c>
      <c r="F38" s="8">
        <v>1.2886599999999999</v>
      </c>
      <c r="G38" s="16">
        <v>2.0500000000000001E-2</v>
      </c>
      <c r="I38" s="10">
        <v>5</v>
      </c>
      <c r="J38" s="8">
        <v>3.2861099999999999</v>
      </c>
      <c r="K38" s="16">
        <v>4.1000000000000003E-3</v>
      </c>
      <c r="L38" s="8">
        <v>2.9452500000000001</v>
      </c>
      <c r="M38" s="16">
        <v>4.7999999999999996E-3</v>
      </c>
      <c r="Q38" s="7" t="s">
        <v>17</v>
      </c>
      <c r="R38" s="7" t="s">
        <v>7</v>
      </c>
      <c r="S38" s="7" t="s">
        <v>8</v>
      </c>
      <c r="T38" s="7" t="s">
        <v>7</v>
      </c>
      <c r="U38" s="7" t="s">
        <v>8</v>
      </c>
      <c r="W38" s="7" t="s">
        <v>17</v>
      </c>
      <c r="X38" s="7" t="s">
        <v>7</v>
      </c>
      <c r="Y38" s="7" t="s">
        <v>8</v>
      </c>
      <c r="Z38" s="7" t="s">
        <v>7</v>
      </c>
      <c r="AA38" s="7" t="s">
        <v>8</v>
      </c>
    </row>
    <row r="39" spans="3:27" s="3" customFormat="1" x14ac:dyDescent="0.25">
      <c r="C39" s="10">
        <v>6</v>
      </c>
      <c r="D39" s="8">
        <v>1.4869300000000001</v>
      </c>
      <c r="E39" s="16">
        <v>4.1999999999999997E-3</v>
      </c>
      <c r="F39" s="8">
        <v>1.2406900000000001</v>
      </c>
      <c r="G39" s="16">
        <v>2.0899999999999998E-2</v>
      </c>
      <c r="I39" s="10">
        <v>6</v>
      </c>
      <c r="J39" s="8">
        <v>3.1678099999999998</v>
      </c>
      <c r="K39" s="16">
        <v>4.1999999999999997E-3</v>
      </c>
      <c r="L39" s="8">
        <v>2.8238599999999998</v>
      </c>
      <c r="M39" s="16">
        <v>5.0000000000000001E-3</v>
      </c>
      <c r="Q39" s="10">
        <v>1</v>
      </c>
      <c r="R39" s="8"/>
      <c r="S39" s="11"/>
      <c r="T39" s="8"/>
      <c r="U39" s="11"/>
      <c r="W39" s="10">
        <v>1</v>
      </c>
      <c r="X39" s="8"/>
      <c r="Y39" s="11"/>
      <c r="Z39" s="8"/>
      <c r="AA39" s="11"/>
    </row>
    <row r="40" spans="3:27" s="3" customFormat="1" x14ac:dyDescent="0.25">
      <c r="C40" s="10">
        <v>7</v>
      </c>
      <c r="D40" s="8">
        <v>1.49908</v>
      </c>
      <c r="E40" s="16">
        <v>4.1999999999999997E-3</v>
      </c>
      <c r="F40" s="8">
        <v>1.5251600000000001</v>
      </c>
      <c r="G40" s="16">
        <v>1.89E-2</v>
      </c>
      <c r="I40" s="10">
        <v>7</v>
      </c>
      <c r="J40" s="8">
        <v>3.2283499999999998</v>
      </c>
      <c r="K40" s="16">
        <v>4.1999999999999997E-3</v>
      </c>
      <c r="L40" s="8">
        <v>3.33169</v>
      </c>
      <c r="M40" s="16">
        <v>4.5999999999999999E-3</v>
      </c>
      <c r="Q40" s="10">
        <v>2</v>
      </c>
      <c r="R40" s="8"/>
      <c r="S40" s="11"/>
      <c r="T40" s="8"/>
      <c r="U40" s="11"/>
      <c r="W40" s="10">
        <v>2</v>
      </c>
      <c r="X40" s="8"/>
      <c r="Y40" s="11"/>
      <c r="Z40" s="8"/>
      <c r="AA40" s="11"/>
    </row>
    <row r="41" spans="3:27" s="3" customFormat="1" x14ac:dyDescent="0.25">
      <c r="C41" s="2"/>
      <c r="I41" s="2"/>
      <c r="Q41" s="10">
        <v>3</v>
      </c>
      <c r="R41" s="8"/>
      <c r="S41" s="11"/>
      <c r="T41" s="8"/>
      <c r="U41" s="11"/>
      <c r="W41" s="10">
        <v>3</v>
      </c>
      <c r="X41" s="8"/>
      <c r="Y41" s="11"/>
      <c r="Z41" s="8"/>
      <c r="AA41" s="11"/>
    </row>
    <row r="42" spans="3:27" s="3" customFormat="1" x14ac:dyDescent="0.25">
      <c r="C42" s="2"/>
      <c r="D42" s="7" t="s">
        <v>3</v>
      </c>
      <c r="E42" s="7"/>
      <c r="F42" s="7" t="s">
        <v>4</v>
      </c>
      <c r="G42" s="7"/>
      <c r="I42" s="2"/>
      <c r="J42" s="7" t="s">
        <v>3</v>
      </c>
      <c r="K42" s="7"/>
      <c r="L42" s="7" t="s">
        <v>4</v>
      </c>
      <c r="M42" s="7"/>
      <c r="Q42" s="10">
        <v>4</v>
      </c>
      <c r="R42" s="8"/>
      <c r="S42" s="11"/>
      <c r="T42" s="8"/>
      <c r="U42" s="11"/>
      <c r="W42" s="10">
        <v>4</v>
      </c>
      <c r="X42" s="8"/>
      <c r="Y42" s="11"/>
      <c r="Z42" s="8"/>
      <c r="AA42" s="11"/>
    </row>
    <row r="43" spans="3:27" s="3" customFormat="1" x14ac:dyDescent="0.25">
      <c r="C43" s="2"/>
      <c r="D43" s="7" t="s">
        <v>18</v>
      </c>
      <c r="E43" s="7" t="s">
        <v>6</v>
      </c>
      <c r="F43" s="7" t="s">
        <v>18</v>
      </c>
      <c r="G43" s="7" t="s">
        <v>6</v>
      </c>
      <c r="I43" s="2"/>
      <c r="J43" s="7" t="s">
        <v>18</v>
      </c>
      <c r="K43" s="7" t="s">
        <v>6</v>
      </c>
      <c r="L43" s="7" t="s">
        <v>18</v>
      </c>
      <c r="M43" s="7" t="s">
        <v>6</v>
      </c>
      <c r="Q43" s="10">
        <v>5</v>
      </c>
      <c r="R43" s="8"/>
      <c r="S43" s="11"/>
      <c r="T43" s="8"/>
      <c r="U43" s="11"/>
      <c r="W43" s="10">
        <v>5</v>
      </c>
      <c r="X43" s="8"/>
      <c r="Y43" s="11"/>
      <c r="Z43" s="8"/>
      <c r="AA43" s="11"/>
    </row>
    <row r="44" spans="3:27" s="3" customFormat="1" x14ac:dyDescent="0.25">
      <c r="C44" s="7" t="s">
        <v>17</v>
      </c>
      <c r="D44" s="7" t="s">
        <v>7</v>
      </c>
      <c r="E44" s="7" t="s">
        <v>8</v>
      </c>
      <c r="F44" s="7" t="s">
        <v>7</v>
      </c>
      <c r="G44" s="7" t="s">
        <v>8</v>
      </c>
      <c r="I44" s="7" t="s">
        <v>17</v>
      </c>
      <c r="J44" s="7" t="s">
        <v>7</v>
      </c>
      <c r="K44" s="7" t="s">
        <v>8</v>
      </c>
      <c r="L44" s="7" t="s">
        <v>7</v>
      </c>
      <c r="M44" s="7" t="s">
        <v>8</v>
      </c>
      <c r="Q44" s="10">
        <v>6</v>
      </c>
      <c r="R44" s="8"/>
      <c r="S44" s="11"/>
      <c r="T44" s="8"/>
      <c r="U44" s="11"/>
      <c r="W44" s="10">
        <v>6</v>
      </c>
      <c r="X44" s="8"/>
      <c r="Y44" s="11"/>
      <c r="Z44" s="8"/>
      <c r="AA44" s="11"/>
    </row>
    <row r="45" spans="3:27" s="3" customFormat="1" x14ac:dyDescent="0.25">
      <c r="C45" s="10">
        <v>1</v>
      </c>
      <c r="D45" s="8">
        <v>3.3770699999999998</v>
      </c>
      <c r="E45" s="16">
        <v>2.8E-3</v>
      </c>
      <c r="F45" s="8">
        <v>1.1879599999999999</v>
      </c>
      <c r="G45" s="16">
        <v>2.1399999999999999E-2</v>
      </c>
      <c r="I45" s="10">
        <v>1</v>
      </c>
      <c r="J45" s="8">
        <v>3.3995299999999999</v>
      </c>
      <c r="K45" s="16">
        <v>3.7000000000000002E-3</v>
      </c>
      <c r="L45" s="8">
        <v>1.4346399999999999</v>
      </c>
      <c r="M45" s="16">
        <v>6.6E-3</v>
      </c>
      <c r="Q45" s="10">
        <v>7</v>
      </c>
      <c r="R45" s="8"/>
      <c r="S45" s="11"/>
      <c r="T45" s="8"/>
      <c r="U45" s="11"/>
      <c r="W45" s="10">
        <v>7</v>
      </c>
      <c r="X45" s="8"/>
      <c r="Y45" s="11"/>
      <c r="Z45" s="8"/>
      <c r="AA45" s="11"/>
    </row>
    <row r="46" spans="3:27" s="3" customFormat="1" x14ac:dyDescent="0.25">
      <c r="C46" s="10">
        <v>2</v>
      </c>
      <c r="D46" s="8">
        <v>0.76479900000000001</v>
      </c>
      <c r="E46" s="16">
        <v>5.7999999999999996E-3</v>
      </c>
      <c r="F46" s="8">
        <v>0.56147800000000003</v>
      </c>
      <c r="G46" s="16">
        <v>3.1099999999999999E-2</v>
      </c>
      <c r="I46" s="10">
        <v>2</v>
      </c>
      <c r="J46" s="8">
        <v>1.5260400000000001</v>
      </c>
      <c r="K46" s="16">
        <v>6.0000000000000001E-3</v>
      </c>
      <c r="L46" s="8">
        <v>1.2703899999999999</v>
      </c>
      <c r="M46" s="16">
        <v>7.3000000000000001E-3</v>
      </c>
      <c r="Q46" s="2"/>
      <c r="W46" s="2"/>
    </row>
    <row r="47" spans="3:27" s="3" customFormat="1" x14ac:dyDescent="0.25">
      <c r="C47" s="10">
        <v>3</v>
      </c>
      <c r="D47" s="8">
        <v>1.11612</v>
      </c>
      <c r="E47" s="16">
        <v>4.7999999999999996E-3</v>
      </c>
      <c r="F47" s="8">
        <v>0.81423199999999996</v>
      </c>
      <c r="G47" s="16">
        <v>2.5700000000000001E-2</v>
      </c>
      <c r="I47" s="10">
        <v>3</v>
      </c>
      <c r="J47" s="8">
        <v>2.0271599999999999</v>
      </c>
      <c r="K47" s="16">
        <v>5.1000000000000004E-3</v>
      </c>
      <c r="L47" s="8">
        <v>1.65737</v>
      </c>
      <c r="M47" s="16">
        <v>6.4000000000000003E-3</v>
      </c>
      <c r="Q47" s="2"/>
      <c r="R47" s="7" t="s">
        <v>3</v>
      </c>
      <c r="T47" s="7" t="s">
        <v>4</v>
      </c>
      <c r="W47" s="2"/>
      <c r="X47" s="7" t="s">
        <v>3</v>
      </c>
      <c r="Z47" s="7" t="s">
        <v>4</v>
      </c>
    </row>
    <row r="48" spans="3:27" s="3" customFormat="1" x14ac:dyDescent="0.25">
      <c r="C48" s="10">
        <v>4</v>
      </c>
      <c r="D48" s="8">
        <v>0.76149100000000003</v>
      </c>
      <c r="E48" s="16">
        <v>5.7999999999999996E-3</v>
      </c>
      <c r="F48" s="8">
        <v>0.67133500000000002</v>
      </c>
      <c r="G48" s="16">
        <v>2.8400000000000002E-2</v>
      </c>
      <c r="I48" s="10">
        <v>4</v>
      </c>
      <c r="J48" s="8">
        <v>1.6036300000000001</v>
      </c>
      <c r="K48" s="16">
        <v>5.8999999999999999E-3</v>
      </c>
      <c r="L48" s="8">
        <v>1.50545</v>
      </c>
      <c r="M48" s="16">
        <v>6.7000000000000002E-3</v>
      </c>
      <c r="Q48" s="2"/>
      <c r="R48" s="7" t="s">
        <v>21</v>
      </c>
      <c r="S48" s="7" t="s">
        <v>6</v>
      </c>
      <c r="T48" s="7" t="s">
        <v>21</v>
      </c>
      <c r="U48" s="7" t="s">
        <v>6</v>
      </c>
      <c r="W48" s="2"/>
      <c r="X48" s="7" t="s">
        <v>21</v>
      </c>
      <c r="Y48" s="7" t="s">
        <v>6</v>
      </c>
      <c r="Z48" s="7" t="s">
        <v>21</v>
      </c>
      <c r="AA48" s="7" t="s">
        <v>6</v>
      </c>
    </row>
    <row r="49" spans="3:27" s="3" customFormat="1" x14ac:dyDescent="0.25">
      <c r="C49" s="10">
        <v>5</v>
      </c>
      <c r="D49" s="8">
        <v>0.96188799999999997</v>
      </c>
      <c r="E49" s="16">
        <v>5.1999999999999998E-3</v>
      </c>
      <c r="F49" s="8">
        <v>0.83690900000000001</v>
      </c>
      <c r="G49" s="16">
        <v>2.5399999999999999E-2</v>
      </c>
      <c r="I49" s="10">
        <v>5</v>
      </c>
      <c r="J49" s="8">
        <v>1.99268</v>
      </c>
      <c r="K49" s="16">
        <v>5.1999999999999998E-3</v>
      </c>
      <c r="L49" s="8">
        <v>1.8894</v>
      </c>
      <c r="M49" s="16">
        <v>6.0000000000000001E-3</v>
      </c>
      <c r="Q49" s="7" t="s">
        <v>17</v>
      </c>
      <c r="R49" s="7" t="s">
        <v>7</v>
      </c>
      <c r="S49" s="7" t="s">
        <v>8</v>
      </c>
      <c r="T49" s="7" t="s">
        <v>7</v>
      </c>
      <c r="U49" s="7" t="s">
        <v>8</v>
      </c>
      <c r="W49" s="7" t="s">
        <v>17</v>
      </c>
      <c r="X49" s="7" t="s">
        <v>7</v>
      </c>
      <c r="Y49" s="7" t="s">
        <v>8</v>
      </c>
      <c r="Z49" s="7" t="s">
        <v>7</v>
      </c>
      <c r="AA49" s="7" t="s">
        <v>8</v>
      </c>
    </row>
    <row r="50" spans="3:27" s="3" customFormat="1" x14ac:dyDescent="0.25">
      <c r="C50" s="10">
        <v>6</v>
      </c>
      <c r="D50" s="8">
        <v>1.0668800000000001</v>
      </c>
      <c r="E50" s="16">
        <v>4.8999999999999998E-3</v>
      </c>
      <c r="F50" s="8">
        <v>1.0317700000000001</v>
      </c>
      <c r="G50" s="16">
        <v>2.2800000000000001E-2</v>
      </c>
      <c r="I50" s="10">
        <v>6</v>
      </c>
      <c r="J50" s="8">
        <v>2.0548799999999998</v>
      </c>
      <c r="K50" s="16">
        <v>5.1000000000000004E-3</v>
      </c>
      <c r="L50" s="8">
        <v>1.9734799999999999</v>
      </c>
      <c r="M50" s="16">
        <v>5.7999999999999996E-3</v>
      </c>
      <c r="Q50" s="10">
        <v>1</v>
      </c>
      <c r="R50" s="8"/>
      <c r="S50" s="11"/>
      <c r="T50" s="8"/>
      <c r="U50" s="11"/>
      <c r="W50" s="10">
        <v>1</v>
      </c>
      <c r="X50" s="8"/>
      <c r="Y50" s="11"/>
      <c r="Z50" s="8"/>
      <c r="AA50" s="11"/>
    </row>
    <row r="51" spans="3:27" s="3" customFormat="1" x14ac:dyDescent="0.25">
      <c r="C51" s="10">
        <v>7</v>
      </c>
      <c r="D51" s="8">
        <v>0.76040300000000005</v>
      </c>
      <c r="E51" s="16">
        <v>5.7999999999999996E-3</v>
      </c>
      <c r="F51" s="8">
        <v>0.86589799999999995</v>
      </c>
      <c r="G51" s="16">
        <v>2.5000000000000001E-2</v>
      </c>
      <c r="I51" s="10">
        <v>7</v>
      </c>
      <c r="J51" s="8">
        <v>1.5255099999999999</v>
      </c>
      <c r="K51" s="16">
        <v>6.0000000000000001E-3</v>
      </c>
      <c r="L51" s="8">
        <v>1.6596500000000001</v>
      </c>
      <c r="M51" s="16">
        <v>6.4000000000000003E-3</v>
      </c>
      <c r="Q51" s="10">
        <v>2</v>
      </c>
      <c r="R51" s="8"/>
      <c r="S51" s="11"/>
      <c r="T51" s="8"/>
      <c r="U51" s="11"/>
      <c r="W51" s="10">
        <v>2</v>
      </c>
      <c r="X51" s="8"/>
      <c r="Y51" s="11"/>
      <c r="Z51" s="8"/>
      <c r="AA51" s="11"/>
    </row>
    <row r="52" spans="3:27" s="3" customFormat="1" x14ac:dyDescent="0.25">
      <c r="C52" s="10"/>
      <c r="I52" s="10"/>
      <c r="Q52" s="10">
        <v>3</v>
      </c>
      <c r="R52" s="8"/>
      <c r="S52" s="11"/>
      <c r="T52" s="8"/>
      <c r="U52" s="11"/>
      <c r="W52" s="10">
        <v>3</v>
      </c>
      <c r="X52" s="8"/>
      <c r="Y52" s="11"/>
      <c r="Z52" s="8"/>
      <c r="AA52" s="11"/>
    </row>
    <row r="53" spans="3:27" s="3" customFormat="1" x14ac:dyDescent="0.25">
      <c r="C53" s="2"/>
      <c r="D53" s="7" t="s">
        <v>3</v>
      </c>
      <c r="E53" s="7"/>
      <c r="F53" s="7" t="s">
        <v>4</v>
      </c>
      <c r="G53" s="7"/>
      <c r="I53" s="2"/>
      <c r="J53" s="7" t="s">
        <v>3</v>
      </c>
      <c r="K53" s="7"/>
      <c r="L53" s="7" t="s">
        <v>4</v>
      </c>
      <c r="M53" s="7"/>
      <c r="Q53" s="10">
        <v>4</v>
      </c>
      <c r="R53" s="8"/>
      <c r="S53" s="11"/>
      <c r="T53" s="8"/>
      <c r="U53" s="11"/>
      <c r="W53" s="10">
        <v>4</v>
      </c>
      <c r="X53" s="8"/>
      <c r="Y53" s="11"/>
      <c r="Z53" s="8"/>
      <c r="AA53" s="11"/>
    </row>
    <row r="54" spans="3:27" s="3" customFormat="1" x14ac:dyDescent="0.25">
      <c r="C54" s="2"/>
      <c r="D54" s="7" t="s">
        <v>19</v>
      </c>
      <c r="E54" s="7" t="s">
        <v>6</v>
      </c>
      <c r="F54" s="7" t="s">
        <v>19</v>
      </c>
      <c r="G54" s="7" t="s">
        <v>6</v>
      </c>
      <c r="I54" s="2"/>
      <c r="J54" s="7" t="s">
        <v>19</v>
      </c>
      <c r="K54" s="7" t="s">
        <v>6</v>
      </c>
      <c r="L54" s="7" t="s">
        <v>19</v>
      </c>
      <c r="M54" s="7" t="s">
        <v>6</v>
      </c>
      <c r="Q54" s="10">
        <v>5</v>
      </c>
      <c r="R54" s="8"/>
      <c r="S54" s="11"/>
      <c r="T54" s="8"/>
      <c r="U54" s="11"/>
      <c r="W54" s="10">
        <v>5</v>
      </c>
      <c r="X54" s="8"/>
      <c r="Y54" s="11"/>
      <c r="Z54" s="8"/>
      <c r="AA54" s="11"/>
    </row>
    <row r="55" spans="3:27" s="3" customFormat="1" x14ac:dyDescent="0.25">
      <c r="C55" s="7" t="s">
        <v>17</v>
      </c>
      <c r="D55" s="7" t="s">
        <v>7</v>
      </c>
      <c r="E55" s="7" t="s">
        <v>8</v>
      </c>
      <c r="F55" s="7" t="s">
        <v>7</v>
      </c>
      <c r="G55" s="7" t="s">
        <v>8</v>
      </c>
      <c r="I55" s="7" t="s">
        <v>17</v>
      </c>
      <c r="J55" s="7" t="s">
        <v>7</v>
      </c>
      <c r="K55" s="7" t="s">
        <v>8</v>
      </c>
      <c r="L55" s="7" t="s">
        <v>7</v>
      </c>
      <c r="M55" s="7" t="s">
        <v>8</v>
      </c>
      <c r="Q55" s="10">
        <v>6</v>
      </c>
      <c r="R55" s="8"/>
      <c r="S55" s="11"/>
      <c r="T55" s="8"/>
      <c r="U55" s="11"/>
      <c r="W55" s="10">
        <v>6</v>
      </c>
      <c r="X55" s="8"/>
      <c r="Y55" s="11"/>
      <c r="Z55" s="8"/>
      <c r="AA55" s="11"/>
    </row>
    <row r="56" spans="3:27" s="3" customFormat="1" x14ac:dyDescent="0.25">
      <c r="C56" s="10">
        <v>1</v>
      </c>
      <c r="D56" s="8"/>
      <c r="E56" s="16"/>
      <c r="F56" s="8"/>
      <c r="G56" s="16"/>
      <c r="I56" s="10">
        <v>1</v>
      </c>
      <c r="J56" s="8"/>
      <c r="K56" s="16"/>
      <c r="L56" s="8"/>
      <c r="M56" s="16"/>
      <c r="Q56" s="10">
        <v>7</v>
      </c>
      <c r="R56" s="8"/>
      <c r="S56" s="11"/>
      <c r="T56" s="8"/>
      <c r="U56" s="11"/>
      <c r="W56" s="10">
        <v>7</v>
      </c>
      <c r="X56" s="8"/>
      <c r="Y56" s="11"/>
      <c r="Z56" s="8"/>
      <c r="AA56" s="11"/>
    </row>
    <row r="57" spans="3:27" s="3" customFormat="1" x14ac:dyDescent="0.25">
      <c r="C57" s="10">
        <v>2</v>
      </c>
      <c r="D57" s="8"/>
      <c r="E57" s="16"/>
      <c r="F57" s="8"/>
      <c r="G57" s="16"/>
      <c r="I57" s="10">
        <v>2</v>
      </c>
      <c r="J57" s="8"/>
      <c r="K57" s="16"/>
      <c r="L57" s="8"/>
      <c r="M57" s="16"/>
      <c r="Q57" s="2"/>
      <c r="W57" s="2"/>
    </row>
    <row r="58" spans="3:27" s="3" customFormat="1" x14ac:dyDescent="0.25">
      <c r="C58" s="10">
        <v>3</v>
      </c>
      <c r="D58" s="8"/>
      <c r="E58" s="16"/>
      <c r="F58" s="8"/>
      <c r="G58" s="16"/>
      <c r="I58" s="10">
        <v>3</v>
      </c>
      <c r="J58" s="8"/>
      <c r="K58" s="16"/>
      <c r="L58" s="8"/>
      <c r="M58" s="16"/>
      <c r="Q58" s="2"/>
      <c r="W58" s="2"/>
    </row>
    <row r="59" spans="3:27" s="3" customFormat="1" x14ac:dyDescent="0.25">
      <c r="C59" s="10">
        <v>4</v>
      </c>
      <c r="D59" s="8"/>
      <c r="E59" s="16"/>
      <c r="F59" s="8"/>
      <c r="G59" s="16"/>
      <c r="I59" s="10">
        <v>4</v>
      </c>
      <c r="J59" s="8"/>
      <c r="K59" s="16"/>
      <c r="L59" s="8"/>
      <c r="M59" s="16"/>
      <c r="Q59" s="2"/>
      <c r="W59" s="2"/>
    </row>
    <row r="60" spans="3:27" s="3" customFormat="1" x14ac:dyDescent="0.25">
      <c r="C60" s="10">
        <v>5</v>
      </c>
      <c r="D60" s="8"/>
      <c r="E60" s="16"/>
      <c r="F60" s="8"/>
      <c r="G60" s="16"/>
      <c r="I60" s="10">
        <v>5</v>
      </c>
      <c r="J60" s="8"/>
      <c r="K60" s="16"/>
      <c r="L60" s="8"/>
      <c r="M60" s="16"/>
      <c r="Q60" s="2"/>
      <c r="W60" s="2"/>
    </row>
    <row r="61" spans="3:27" s="3" customFormat="1" x14ac:dyDescent="0.25">
      <c r="C61" s="10">
        <v>6</v>
      </c>
      <c r="D61" s="8"/>
      <c r="E61" s="16"/>
      <c r="F61" s="8"/>
      <c r="G61" s="16"/>
      <c r="I61" s="10">
        <v>6</v>
      </c>
      <c r="J61" s="8"/>
      <c r="K61" s="16"/>
      <c r="L61" s="8"/>
      <c r="M61" s="16"/>
      <c r="Q61" s="2"/>
      <c r="W61" s="2"/>
    </row>
    <row r="62" spans="3:27" s="3" customFormat="1" x14ac:dyDescent="0.25">
      <c r="C62" s="10">
        <v>7</v>
      </c>
      <c r="D62" s="8"/>
      <c r="E62" s="16"/>
      <c r="F62" s="8"/>
      <c r="G62" s="16"/>
      <c r="I62" s="10">
        <v>7</v>
      </c>
      <c r="J62" s="8"/>
      <c r="K62" s="16"/>
      <c r="L62" s="8"/>
      <c r="M62" s="16"/>
      <c r="Q62" s="2"/>
      <c r="W62" s="2"/>
    </row>
    <row r="63" spans="3:27" s="3" customFormat="1" x14ac:dyDescent="0.25">
      <c r="C63" s="2"/>
      <c r="I63" s="2"/>
      <c r="Q63" s="2"/>
      <c r="W63" s="2"/>
    </row>
    <row r="64" spans="3:27" s="3" customFormat="1" x14ac:dyDescent="0.25">
      <c r="C64" s="2"/>
      <c r="D64" s="7" t="s">
        <v>3</v>
      </c>
      <c r="E64" s="7"/>
      <c r="F64" s="7" t="s">
        <v>4</v>
      </c>
      <c r="G64" s="7"/>
      <c r="I64" s="2"/>
      <c r="J64" s="7" t="s">
        <v>3</v>
      </c>
      <c r="K64" s="7"/>
      <c r="L64" s="7" t="s">
        <v>4</v>
      </c>
      <c r="M64" s="7"/>
      <c r="Q64" s="2"/>
      <c r="W64" s="2"/>
    </row>
    <row r="65" spans="3:23" s="3" customFormat="1" x14ac:dyDescent="0.25">
      <c r="C65" s="2"/>
      <c r="D65" s="7" t="s">
        <v>20</v>
      </c>
      <c r="E65" s="7" t="s">
        <v>6</v>
      </c>
      <c r="F65" s="7" t="s">
        <v>20</v>
      </c>
      <c r="G65" s="7" t="s">
        <v>6</v>
      </c>
      <c r="I65" s="2"/>
      <c r="J65" s="7" t="s">
        <v>20</v>
      </c>
      <c r="K65" s="7" t="s">
        <v>6</v>
      </c>
      <c r="L65" s="7" t="s">
        <v>20</v>
      </c>
      <c r="M65" s="7" t="s">
        <v>6</v>
      </c>
      <c r="Q65" s="2"/>
      <c r="W65" s="2"/>
    </row>
    <row r="66" spans="3:23" s="3" customFormat="1" x14ac:dyDescent="0.25">
      <c r="C66" s="7" t="s">
        <v>17</v>
      </c>
      <c r="D66" s="7" t="s">
        <v>7</v>
      </c>
      <c r="E66" s="7" t="s">
        <v>8</v>
      </c>
      <c r="F66" s="7" t="s">
        <v>7</v>
      </c>
      <c r="G66" s="7" t="s">
        <v>8</v>
      </c>
      <c r="I66" s="7" t="s">
        <v>17</v>
      </c>
      <c r="J66" s="7" t="s">
        <v>7</v>
      </c>
      <c r="K66" s="7" t="s">
        <v>8</v>
      </c>
      <c r="L66" s="7" t="s">
        <v>7</v>
      </c>
      <c r="M66" s="7" t="s">
        <v>8</v>
      </c>
      <c r="Q66" s="2"/>
      <c r="W66" s="2"/>
    </row>
    <row r="67" spans="3:23" s="3" customFormat="1" x14ac:dyDescent="0.25">
      <c r="C67" s="10">
        <v>1</v>
      </c>
      <c r="D67" s="8"/>
      <c r="E67" s="16"/>
      <c r="F67" s="8"/>
      <c r="G67" s="16"/>
      <c r="I67" s="10">
        <v>1</v>
      </c>
      <c r="J67" s="8"/>
      <c r="K67" s="16"/>
      <c r="L67" s="8"/>
      <c r="M67" s="16"/>
      <c r="Q67" s="2"/>
      <c r="W67" s="2"/>
    </row>
    <row r="68" spans="3:23" s="3" customFormat="1" x14ac:dyDescent="0.25">
      <c r="C68" s="10">
        <v>2</v>
      </c>
      <c r="D68" s="8"/>
      <c r="E68" s="16"/>
      <c r="F68" s="8"/>
      <c r="G68" s="16"/>
      <c r="I68" s="10">
        <v>2</v>
      </c>
      <c r="J68" s="8"/>
      <c r="K68" s="16"/>
      <c r="L68" s="8"/>
      <c r="M68" s="16"/>
      <c r="Q68" s="2"/>
      <c r="W68" s="2"/>
    </row>
    <row r="69" spans="3:23" s="3" customFormat="1" x14ac:dyDescent="0.25">
      <c r="C69" s="10">
        <v>3</v>
      </c>
      <c r="D69" s="8"/>
      <c r="E69" s="16"/>
      <c r="F69" s="8"/>
      <c r="G69" s="16"/>
      <c r="I69" s="10">
        <v>3</v>
      </c>
      <c r="J69" s="8"/>
      <c r="K69" s="16"/>
      <c r="L69" s="8"/>
      <c r="M69" s="16"/>
      <c r="Q69" s="2"/>
      <c r="W69" s="2"/>
    </row>
    <row r="70" spans="3:23" s="3" customFormat="1" x14ac:dyDescent="0.25">
      <c r="C70" s="10">
        <v>4</v>
      </c>
      <c r="D70" s="8"/>
      <c r="E70" s="16"/>
      <c r="F70" s="8"/>
      <c r="G70" s="16"/>
      <c r="I70" s="10">
        <v>4</v>
      </c>
      <c r="J70" s="8"/>
      <c r="K70" s="16"/>
      <c r="L70" s="8"/>
      <c r="M70" s="16"/>
      <c r="Q70" s="2"/>
      <c r="W70" s="2"/>
    </row>
    <row r="71" spans="3:23" s="3" customFormat="1" x14ac:dyDescent="0.25">
      <c r="C71" s="10">
        <v>5</v>
      </c>
      <c r="D71" s="8"/>
      <c r="E71" s="16"/>
      <c r="F71" s="8"/>
      <c r="G71" s="16"/>
      <c r="I71" s="10">
        <v>5</v>
      </c>
      <c r="J71" s="8"/>
      <c r="K71" s="16"/>
      <c r="L71" s="8"/>
      <c r="M71" s="16"/>
      <c r="Q71" s="2"/>
      <c r="W71" s="2"/>
    </row>
    <row r="72" spans="3:23" s="3" customFormat="1" x14ac:dyDescent="0.25">
      <c r="C72" s="10">
        <v>6</v>
      </c>
      <c r="D72" s="8"/>
      <c r="E72" s="16"/>
      <c r="F72" s="8"/>
      <c r="G72" s="16"/>
      <c r="I72" s="10">
        <v>6</v>
      </c>
      <c r="J72" s="8"/>
      <c r="K72" s="16"/>
      <c r="L72" s="8"/>
      <c r="M72" s="16"/>
      <c r="Q72" s="2"/>
      <c r="W72" s="2"/>
    </row>
    <row r="73" spans="3:23" s="3" customFormat="1" x14ac:dyDescent="0.25">
      <c r="C73" s="10">
        <v>7</v>
      </c>
      <c r="D73" s="8"/>
      <c r="E73" s="16"/>
      <c r="F73" s="8"/>
      <c r="G73" s="16"/>
      <c r="I73" s="10">
        <v>7</v>
      </c>
      <c r="J73" s="8"/>
      <c r="K73" s="16"/>
      <c r="L73" s="8"/>
      <c r="M73" s="16"/>
      <c r="Q73" s="2"/>
      <c r="W73" s="2"/>
    </row>
    <row r="74" spans="3:23" s="3" customFormat="1" x14ac:dyDescent="0.25">
      <c r="C74" s="2"/>
      <c r="I74" s="2"/>
      <c r="Q74" s="2"/>
      <c r="W74" s="2"/>
    </row>
    <row r="75" spans="3:23" s="3" customFormat="1" x14ac:dyDescent="0.25">
      <c r="C75" s="2"/>
      <c r="D75" s="7" t="s">
        <v>3</v>
      </c>
      <c r="E75" s="7"/>
      <c r="F75" s="7" t="s">
        <v>4</v>
      </c>
      <c r="G75" s="7"/>
      <c r="I75" s="2"/>
      <c r="J75" s="7" t="s">
        <v>3</v>
      </c>
      <c r="K75" s="7"/>
      <c r="L75" s="7" t="s">
        <v>4</v>
      </c>
      <c r="M75" s="7"/>
      <c r="Q75" s="2"/>
      <c r="W75" s="2"/>
    </row>
    <row r="76" spans="3:23" s="3" customFormat="1" x14ac:dyDescent="0.25">
      <c r="C76" s="2"/>
      <c r="D76" s="7" t="s">
        <v>21</v>
      </c>
      <c r="E76" s="7" t="s">
        <v>6</v>
      </c>
      <c r="F76" s="7" t="s">
        <v>21</v>
      </c>
      <c r="G76" s="7" t="s">
        <v>6</v>
      </c>
      <c r="I76" s="2"/>
      <c r="J76" s="7" t="s">
        <v>21</v>
      </c>
      <c r="K76" s="7" t="s">
        <v>6</v>
      </c>
      <c r="L76" s="7" t="s">
        <v>21</v>
      </c>
      <c r="M76" s="7" t="s">
        <v>6</v>
      </c>
      <c r="Q76" s="2"/>
      <c r="W76" s="2"/>
    </row>
    <row r="77" spans="3:23" s="3" customFormat="1" x14ac:dyDescent="0.25">
      <c r="C77" s="7" t="s">
        <v>17</v>
      </c>
      <c r="D77" s="7" t="s">
        <v>7</v>
      </c>
      <c r="E77" s="7" t="s">
        <v>8</v>
      </c>
      <c r="F77" s="7" t="s">
        <v>7</v>
      </c>
      <c r="G77" s="7" t="s">
        <v>8</v>
      </c>
      <c r="I77" s="7" t="s">
        <v>17</v>
      </c>
      <c r="J77" s="7" t="s">
        <v>7</v>
      </c>
      <c r="K77" s="7" t="s">
        <v>8</v>
      </c>
      <c r="L77" s="7" t="s">
        <v>7</v>
      </c>
      <c r="M77" s="7" t="s">
        <v>8</v>
      </c>
      <c r="Q77" s="2"/>
      <c r="W77" s="2"/>
    </row>
    <row r="78" spans="3:23" s="3" customFormat="1" x14ac:dyDescent="0.25">
      <c r="C78" s="10">
        <v>1</v>
      </c>
      <c r="D78" s="8"/>
      <c r="E78" s="16"/>
      <c r="F78" s="8"/>
      <c r="G78" s="16"/>
      <c r="I78" s="10">
        <v>1</v>
      </c>
      <c r="J78" s="8"/>
      <c r="K78" s="16"/>
      <c r="L78" s="8"/>
      <c r="M78" s="16"/>
      <c r="Q78" s="2"/>
      <c r="W78" s="2"/>
    </row>
    <row r="79" spans="3:23" s="3" customFormat="1" x14ac:dyDescent="0.25">
      <c r="C79" s="10">
        <v>2</v>
      </c>
      <c r="D79" s="8"/>
      <c r="E79" s="16"/>
      <c r="F79" s="8"/>
      <c r="G79" s="16"/>
      <c r="I79" s="10">
        <v>2</v>
      </c>
      <c r="J79" s="8"/>
      <c r="K79" s="16"/>
      <c r="L79" s="8"/>
      <c r="M79" s="16"/>
      <c r="Q79" s="2"/>
      <c r="W79" s="2"/>
    </row>
    <row r="80" spans="3:23" s="3" customFormat="1" x14ac:dyDescent="0.25">
      <c r="C80" s="10">
        <v>3</v>
      </c>
      <c r="D80" s="8"/>
      <c r="E80" s="16"/>
      <c r="F80" s="8"/>
      <c r="G80" s="16"/>
      <c r="I80" s="10">
        <v>3</v>
      </c>
      <c r="J80" s="8"/>
      <c r="K80" s="16"/>
      <c r="L80" s="8"/>
      <c r="M80" s="16"/>
      <c r="Q80" s="2"/>
      <c r="W80" s="2"/>
    </row>
    <row r="81" spans="3:23" s="3" customFormat="1" x14ac:dyDescent="0.25">
      <c r="C81" s="10">
        <v>4</v>
      </c>
      <c r="D81" s="8"/>
      <c r="E81" s="16"/>
      <c r="F81" s="8"/>
      <c r="G81" s="16"/>
      <c r="I81" s="10">
        <v>4</v>
      </c>
      <c r="J81" s="8"/>
      <c r="K81" s="16"/>
      <c r="L81" s="8"/>
      <c r="M81" s="16"/>
      <c r="Q81" s="2"/>
      <c r="W81" s="2"/>
    </row>
    <row r="82" spans="3:23" s="3" customFormat="1" x14ac:dyDescent="0.25">
      <c r="C82" s="10">
        <v>5</v>
      </c>
      <c r="D82" s="8"/>
      <c r="E82" s="16"/>
      <c r="F82" s="8"/>
      <c r="G82" s="16"/>
      <c r="I82" s="10">
        <v>5</v>
      </c>
      <c r="J82" s="8"/>
      <c r="K82" s="16"/>
      <c r="L82" s="8"/>
      <c r="M82" s="16"/>
      <c r="Q82" s="2"/>
      <c r="W82" s="2"/>
    </row>
    <row r="83" spans="3:23" s="3" customFormat="1" x14ac:dyDescent="0.25">
      <c r="C83" s="10">
        <v>6</v>
      </c>
      <c r="D83" s="8"/>
      <c r="E83" s="16"/>
      <c r="F83" s="8"/>
      <c r="G83" s="16"/>
      <c r="I83" s="10">
        <v>6</v>
      </c>
      <c r="J83" s="8"/>
      <c r="K83" s="16"/>
      <c r="L83" s="8"/>
      <c r="M83" s="16"/>
      <c r="Q83" s="2"/>
      <c r="W83" s="2"/>
    </row>
    <row r="84" spans="3:23" s="3" customFormat="1" x14ac:dyDescent="0.25">
      <c r="C84" s="10">
        <v>7</v>
      </c>
      <c r="D84" s="8"/>
      <c r="E84" s="16"/>
      <c r="F84" s="8"/>
      <c r="G84" s="16"/>
      <c r="I84" s="10">
        <v>7</v>
      </c>
      <c r="J84" s="8"/>
      <c r="K84" s="16"/>
      <c r="L84" s="8"/>
      <c r="M84" s="16"/>
      <c r="Q84" s="2"/>
      <c r="W84" s="2"/>
    </row>
    <row r="85" spans="3:23" s="3" customFormat="1" x14ac:dyDescent="0.25">
      <c r="C85" s="2"/>
      <c r="I85" s="2"/>
      <c r="Q85" s="2"/>
      <c r="W85" s="2"/>
    </row>
    <row r="86" spans="3:23" s="3" customFormat="1" x14ac:dyDescent="0.25">
      <c r="C86" s="2"/>
      <c r="I86" s="2"/>
      <c r="Q86" s="2"/>
      <c r="W86" s="2"/>
    </row>
    <row r="87" spans="3:23" s="3" customFormat="1" x14ac:dyDescent="0.25">
      <c r="C87" s="2"/>
      <c r="I87" s="2"/>
      <c r="Q87" s="2"/>
      <c r="W87" s="2"/>
    </row>
    <row r="88" spans="3:23" s="3" customFormat="1" x14ac:dyDescent="0.25">
      <c r="C88" s="2"/>
      <c r="I88" s="2"/>
      <c r="Q88" s="2"/>
      <c r="W88" s="2"/>
    </row>
    <row r="89" spans="3:23" s="3" customFormat="1" x14ac:dyDescent="0.25">
      <c r="C89" s="2"/>
      <c r="I89" s="2"/>
      <c r="Q89" s="2"/>
      <c r="W89" s="2"/>
    </row>
    <row r="90" spans="3:23" s="3" customFormat="1" x14ac:dyDescent="0.25">
      <c r="C90" s="2"/>
      <c r="I90" s="2"/>
      <c r="Q90" s="2"/>
      <c r="W90" s="2"/>
    </row>
    <row r="91" spans="3:23" s="3" customFormat="1" x14ac:dyDescent="0.25">
      <c r="C91" s="2"/>
      <c r="I91" s="2"/>
      <c r="Q91" s="2"/>
      <c r="W91" s="2"/>
    </row>
    <row r="92" spans="3:23" s="3" customFormat="1" x14ac:dyDescent="0.25">
      <c r="C92" s="2"/>
      <c r="I92" s="2"/>
      <c r="Q92" s="2"/>
      <c r="W92" s="2"/>
    </row>
    <row r="93" spans="3:23" s="3" customFormat="1" x14ac:dyDescent="0.25">
      <c r="C93" s="2"/>
      <c r="I93" s="2"/>
      <c r="Q93" s="2"/>
      <c r="W93" s="2"/>
    </row>
    <row r="94" spans="3:23" s="3" customFormat="1" x14ac:dyDescent="0.25">
      <c r="C94" s="2"/>
      <c r="I94" s="2"/>
      <c r="Q94" s="2"/>
      <c r="W94" s="2"/>
    </row>
    <row r="95" spans="3:23" s="3" customFormat="1" x14ac:dyDescent="0.25">
      <c r="C95" s="2"/>
      <c r="I95" s="2"/>
      <c r="Q95" s="2"/>
      <c r="W95" s="2"/>
    </row>
    <row r="96" spans="3:23" s="3" customFormat="1" x14ac:dyDescent="0.25">
      <c r="C96" s="2"/>
      <c r="I96" s="2"/>
      <c r="Q96" s="2"/>
      <c r="W96" s="2"/>
    </row>
    <row r="97" spans="3:23" s="3" customFormat="1" x14ac:dyDescent="0.25">
      <c r="C97" s="2"/>
      <c r="I97" s="2"/>
      <c r="Q97" s="2"/>
      <c r="W97" s="2"/>
    </row>
    <row r="98" spans="3:23" s="3" customFormat="1" x14ac:dyDescent="0.25">
      <c r="C98" s="2"/>
      <c r="I98" s="2"/>
      <c r="Q98" s="2"/>
      <c r="W98" s="2"/>
    </row>
    <row r="99" spans="3:23" s="3" customFormat="1" x14ac:dyDescent="0.25">
      <c r="C99" s="2"/>
      <c r="I99" s="2"/>
      <c r="Q99" s="2"/>
      <c r="W99" s="2"/>
    </row>
    <row r="100" spans="3:23" s="3" customFormat="1" x14ac:dyDescent="0.25">
      <c r="C100" s="2"/>
      <c r="I100" s="2"/>
      <c r="Q100" s="2"/>
      <c r="W100" s="2"/>
    </row>
    <row r="101" spans="3:23" s="3" customFormat="1" x14ac:dyDescent="0.25">
      <c r="C101" s="2"/>
      <c r="I101" s="2"/>
      <c r="Q101" s="2"/>
      <c r="W101" s="2"/>
    </row>
    <row r="102" spans="3:23" s="3" customFormat="1" x14ac:dyDescent="0.25">
      <c r="C102" s="2"/>
      <c r="I102" s="2"/>
      <c r="Q102" s="2"/>
      <c r="W102" s="2"/>
    </row>
    <row r="103" spans="3:23" s="3" customFormat="1" x14ac:dyDescent="0.25">
      <c r="C103" s="2"/>
      <c r="I103" s="2"/>
      <c r="Q103" s="2"/>
      <c r="W103" s="2"/>
    </row>
    <row r="104" spans="3:23" s="3" customFormat="1" x14ac:dyDescent="0.25">
      <c r="C104" s="2"/>
      <c r="I104" s="2"/>
      <c r="Q104" s="2"/>
      <c r="W104" s="2"/>
    </row>
    <row r="105" spans="3:23" s="3" customFormat="1" x14ac:dyDescent="0.25">
      <c r="C105" s="2"/>
      <c r="I105" s="2"/>
      <c r="Q105" s="2"/>
      <c r="W105" s="2"/>
    </row>
  </sheetData>
  <mergeCells count="4">
    <mergeCell ref="W1:AA1"/>
    <mergeCell ref="C1:G1"/>
    <mergeCell ref="I1:M1"/>
    <mergeCell ref="Q1:U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105"/>
  <sheetViews>
    <sheetView zoomScale="85" zoomScaleNormal="85" workbookViewId="0"/>
  </sheetViews>
  <sheetFormatPr defaultRowHeight="15" x14ac:dyDescent="0.25"/>
  <cols>
    <col min="2" max="2" width="12.28515625" bestFit="1" customWidth="1"/>
    <col min="3" max="3" width="30.42578125" style="1" bestFit="1" customWidth="1"/>
    <col min="4" max="4" width="22.140625" bestFit="1" customWidth="1"/>
    <col min="5" max="5" width="22.140625" customWidth="1"/>
    <col min="6" max="6" width="22.140625" bestFit="1" customWidth="1"/>
    <col min="7" max="7" width="13.42578125" bestFit="1" customWidth="1"/>
    <col min="9" max="9" width="30.42578125" style="1" bestFit="1" customWidth="1"/>
    <col min="10" max="10" width="22.140625" bestFit="1" customWidth="1"/>
    <col min="11" max="11" width="22.140625" customWidth="1"/>
    <col min="12" max="12" width="22.140625" bestFit="1" customWidth="1"/>
    <col min="13" max="13" width="12.7109375" bestFit="1" customWidth="1"/>
    <col min="17" max="17" width="30.42578125" style="1" bestFit="1" customWidth="1"/>
    <col min="18" max="18" width="22.140625" bestFit="1" customWidth="1"/>
    <col min="19" max="19" width="22.140625" customWidth="1"/>
    <col min="20" max="20" width="22.140625" bestFit="1" customWidth="1"/>
    <col min="21" max="21" width="16.140625" customWidth="1"/>
    <col min="23" max="23" width="30.42578125" style="1" bestFit="1" customWidth="1"/>
    <col min="24" max="24" width="22.140625" bestFit="1" customWidth="1"/>
    <col min="25" max="25" width="22.140625" customWidth="1"/>
    <col min="26" max="26" width="22.140625" bestFit="1" customWidth="1"/>
    <col min="27" max="27" width="16" customWidth="1"/>
  </cols>
  <sheetData>
    <row r="1" spans="1:27" x14ac:dyDescent="0.25">
      <c r="A1" s="1" t="s">
        <v>23</v>
      </c>
      <c r="C1" s="30" t="s">
        <v>0</v>
      </c>
      <c r="D1" s="30"/>
      <c r="E1" s="30"/>
      <c r="F1" s="30"/>
      <c r="G1" s="30"/>
      <c r="I1" s="30" t="s">
        <v>1</v>
      </c>
      <c r="J1" s="30"/>
      <c r="K1" s="30"/>
      <c r="L1" s="30"/>
      <c r="M1" s="30"/>
      <c r="O1" s="1" t="s">
        <v>22</v>
      </c>
      <c r="Q1" s="30" t="s">
        <v>0</v>
      </c>
      <c r="R1" s="30"/>
      <c r="S1" s="30"/>
      <c r="T1" s="30"/>
      <c r="U1" s="30"/>
      <c r="W1" s="30" t="s">
        <v>1</v>
      </c>
      <c r="X1" s="30"/>
      <c r="Y1" s="30"/>
      <c r="Z1" s="30"/>
      <c r="AA1" s="30"/>
    </row>
    <row r="2" spans="1:27" s="3" customFormat="1" x14ac:dyDescent="0.25">
      <c r="A2" s="2"/>
      <c r="C2" s="4"/>
      <c r="I2" s="4"/>
      <c r="Q2" s="4"/>
      <c r="W2" s="4"/>
    </row>
    <row r="3" spans="1:27" s="3" customFormat="1" x14ac:dyDescent="0.25">
      <c r="C3" s="4" t="s">
        <v>2</v>
      </c>
      <c r="D3" s="5">
        <v>8.2822399999999988E-5</v>
      </c>
      <c r="E3" s="2" t="s">
        <v>37</v>
      </c>
      <c r="F3" s="5">
        <v>1.07705E-4</v>
      </c>
      <c r="G3" s="2" t="s">
        <v>37</v>
      </c>
      <c r="I3" s="4" t="s">
        <v>2</v>
      </c>
      <c r="J3" s="5">
        <v>7.8325800000000008E-5</v>
      </c>
      <c r="K3" s="2" t="s">
        <v>37</v>
      </c>
      <c r="L3" s="5">
        <v>1.2960200000000001E-4</v>
      </c>
      <c r="M3" s="2" t="s">
        <v>37</v>
      </c>
      <c r="Q3" s="4" t="s">
        <v>2</v>
      </c>
      <c r="R3" s="5">
        <v>2.67284E-5</v>
      </c>
      <c r="S3" s="2" t="s">
        <v>37</v>
      </c>
      <c r="T3" s="5">
        <v>2.9275799999999998E-5</v>
      </c>
      <c r="U3" s="2" t="s">
        <v>37</v>
      </c>
      <c r="W3" s="4" t="s">
        <v>2</v>
      </c>
      <c r="X3" s="5">
        <v>2.7093799999999998E-5</v>
      </c>
      <c r="Y3" s="2" t="s">
        <v>37</v>
      </c>
      <c r="Z3" s="5">
        <v>2.9791E-5</v>
      </c>
      <c r="AA3" s="2" t="s">
        <v>37</v>
      </c>
    </row>
    <row r="4" spans="1:27" s="3" customFormat="1" x14ac:dyDescent="0.25">
      <c r="C4" s="4" t="s">
        <v>34</v>
      </c>
      <c r="D4" s="23">
        <v>2.1542106239999996</v>
      </c>
      <c r="E4" s="2" t="s">
        <v>37</v>
      </c>
      <c r="F4" s="23">
        <v>2.8014070499999999</v>
      </c>
      <c r="G4" s="2" t="s">
        <v>37</v>
      </c>
      <c r="I4" s="4" t="s">
        <v>34</v>
      </c>
      <c r="J4" s="23">
        <v>2.0372540580000003</v>
      </c>
      <c r="K4" s="2" t="s">
        <v>37</v>
      </c>
      <c r="L4" s="23">
        <v>3.3709480200000002</v>
      </c>
      <c r="M4" s="2" t="s">
        <v>37</v>
      </c>
      <c r="Q4" s="4" t="s">
        <v>34</v>
      </c>
      <c r="R4" s="24">
        <v>215580.58304</v>
      </c>
      <c r="S4" s="2" t="s">
        <v>37</v>
      </c>
      <c r="T4" s="24">
        <v>416094.01781999989</v>
      </c>
      <c r="U4" s="2" t="s">
        <v>37</v>
      </c>
      <c r="W4" s="4" t="s">
        <v>34</v>
      </c>
      <c r="X4" s="24">
        <v>83925.754879999993</v>
      </c>
      <c r="Y4" s="2" t="s">
        <v>37</v>
      </c>
      <c r="Z4" s="24">
        <v>142880.6151</v>
      </c>
      <c r="AA4" s="2" t="s">
        <v>37</v>
      </c>
    </row>
    <row r="5" spans="1:27" s="3" customFormat="1" x14ac:dyDescent="0.25">
      <c r="C5" s="4" t="s">
        <v>35</v>
      </c>
      <c r="D5" s="24">
        <v>2927.2749055999998</v>
      </c>
      <c r="E5" s="2" t="s">
        <v>37</v>
      </c>
      <c r="F5" s="24">
        <v>3497.4010682000003</v>
      </c>
      <c r="G5" s="2" t="s">
        <v>37</v>
      </c>
      <c r="I5" s="4" t="s">
        <v>35</v>
      </c>
      <c r="J5" s="24">
        <v>3323.8336488000014</v>
      </c>
      <c r="K5" s="2" t="s">
        <v>37</v>
      </c>
      <c r="L5" s="24">
        <v>5080.916807999999</v>
      </c>
      <c r="M5" s="2" t="s">
        <v>37</v>
      </c>
      <c r="Q5" s="29"/>
      <c r="R5" s="5"/>
      <c r="S5" s="2"/>
      <c r="T5" s="5"/>
      <c r="U5" s="2"/>
      <c r="W5" s="4"/>
      <c r="X5" s="5"/>
      <c r="Y5" s="2"/>
      <c r="Z5" s="5"/>
      <c r="AA5" s="2"/>
    </row>
    <row r="6" spans="1:27" s="3" customFormat="1" x14ac:dyDescent="0.25">
      <c r="C6" s="4" t="s">
        <v>36</v>
      </c>
      <c r="D6" s="24"/>
      <c r="E6" s="2" t="s">
        <v>37</v>
      </c>
      <c r="F6" s="24"/>
      <c r="G6" s="2" t="s">
        <v>37</v>
      </c>
      <c r="I6" s="4" t="s">
        <v>36</v>
      </c>
      <c r="J6" s="24"/>
      <c r="K6" s="2" t="s">
        <v>37</v>
      </c>
      <c r="L6" s="24"/>
      <c r="M6" s="2" t="s">
        <v>37</v>
      </c>
      <c r="Q6" s="4"/>
      <c r="R6" s="5"/>
      <c r="S6" s="2"/>
      <c r="T6" s="5"/>
      <c r="U6" s="2"/>
      <c r="W6" s="4"/>
      <c r="X6" s="5"/>
      <c r="Y6" s="2"/>
      <c r="Z6" s="5"/>
      <c r="AA6" s="2"/>
    </row>
    <row r="7" spans="1:27" s="3" customFormat="1" x14ac:dyDescent="0.25">
      <c r="C7" s="4"/>
      <c r="D7" s="5"/>
      <c r="F7" s="5"/>
      <c r="I7" s="4"/>
      <c r="J7" s="5"/>
      <c r="L7" s="6"/>
      <c r="Q7" s="2"/>
      <c r="R7" s="5"/>
      <c r="W7" s="2"/>
      <c r="X7" s="5"/>
      <c r="Z7" s="5"/>
    </row>
    <row r="8" spans="1:27" s="3" customFormat="1" x14ac:dyDescent="0.25">
      <c r="C8" s="4"/>
      <c r="D8" s="7" t="s">
        <v>3</v>
      </c>
      <c r="E8" s="7"/>
      <c r="F8" s="7" t="s">
        <v>4</v>
      </c>
      <c r="I8" s="4"/>
      <c r="J8" s="7" t="s">
        <v>3</v>
      </c>
      <c r="K8" s="7"/>
      <c r="L8" s="7" t="s">
        <v>4</v>
      </c>
      <c r="Q8" s="4" t="s">
        <v>15</v>
      </c>
      <c r="W8" s="4" t="s">
        <v>15</v>
      </c>
    </row>
    <row r="9" spans="1:27" s="3" customFormat="1" x14ac:dyDescent="0.25">
      <c r="C9" s="2"/>
      <c r="D9" s="7" t="s">
        <v>5</v>
      </c>
      <c r="E9" s="7" t="s">
        <v>6</v>
      </c>
      <c r="F9" s="7" t="s">
        <v>5</v>
      </c>
      <c r="G9" s="7" t="s">
        <v>6</v>
      </c>
      <c r="I9" s="2"/>
      <c r="J9" s="7" t="s">
        <v>5</v>
      </c>
      <c r="K9" s="7" t="s">
        <v>6</v>
      </c>
      <c r="L9" s="7" t="s">
        <v>5</v>
      </c>
      <c r="M9" s="7" t="s">
        <v>6</v>
      </c>
      <c r="Q9" s="2"/>
      <c r="R9" s="7" t="s">
        <v>3</v>
      </c>
      <c r="S9" s="7"/>
      <c r="T9" s="7" t="s">
        <v>4</v>
      </c>
      <c r="U9" s="31" t="s">
        <v>39</v>
      </c>
      <c r="W9" s="2"/>
      <c r="X9" s="7" t="s">
        <v>3</v>
      </c>
      <c r="Y9" s="7"/>
      <c r="Z9" s="7" t="s">
        <v>4</v>
      </c>
      <c r="AA9" s="31" t="s">
        <v>39</v>
      </c>
    </row>
    <row r="10" spans="1:27" s="3" customFormat="1" x14ac:dyDescent="0.25">
      <c r="C10" s="2"/>
      <c r="D10" s="7" t="s">
        <v>7</v>
      </c>
      <c r="E10" s="7" t="s">
        <v>8</v>
      </c>
      <c r="F10" s="7" t="s">
        <v>7</v>
      </c>
      <c r="G10" s="7" t="s">
        <v>8</v>
      </c>
      <c r="I10" s="2"/>
      <c r="J10" s="7" t="s">
        <v>7</v>
      </c>
      <c r="K10" s="7" t="s">
        <v>8</v>
      </c>
      <c r="L10" s="7" t="s">
        <v>7</v>
      </c>
      <c r="M10" s="7" t="s">
        <v>8</v>
      </c>
      <c r="Q10" s="2"/>
      <c r="R10" s="7" t="s">
        <v>16</v>
      </c>
      <c r="S10" s="31" t="s">
        <v>39</v>
      </c>
      <c r="T10" s="7" t="s">
        <v>16</v>
      </c>
      <c r="U10" s="31"/>
      <c r="W10" s="2"/>
      <c r="X10" s="7" t="s">
        <v>16</v>
      </c>
      <c r="Y10" s="31" t="s">
        <v>39</v>
      </c>
      <c r="Z10" s="7" t="s">
        <v>16</v>
      </c>
      <c r="AA10" s="31"/>
    </row>
    <row r="11" spans="1:27" s="3" customFormat="1" x14ac:dyDescent="0.25">
      <c r="C11" s="4" t="s">
        <v>9</v>
      </c>
      <c r="D11" s="8">
        <v>4691.03</v>
      </c>
      <c r="E11" s="25">
        <v>5.1E-5</v>
      </c>
      <c r="F11" s="8">
        <v>4565.24</v>
      </c>
      <c r="G11" s="25">
        <v>5.1E-5</v>
      </c>
      <c r="I11" s="4" t="s">
        <v>9</v>
      </c>
      <c r="J11" s="8">
        <v>4287.3500000000004</v>
      </c>
      <c r="K11" s="25">
        <v>5.1E-5</v>
      </c>
      <c r="L11" s="8">
        <v>4176.5200000000004</v>
      </c>
      <c r="M11" s="25">
        <v>5.1E-5</v>
      </c>
      <c r="Q11" s="7" t="s">
        <v>17</v>
      </c>
      <c r="R11" s="7" t="s">
        <v>7</v>
      </c>
      <c r="S11" s="31"/>
      <c r="T11" s="7" t="s">
        <v>7</v>
      </c>
      <c r="U11" s="31"/>
      <c r="W11" s="7" t="s">
        <v>17</v>
      </c>
      <c r="X11" s="7" t="s">
        <v>7</v>
      </c>
      <c r="Y11" s="31"/>
      <c r="Z11" s="7" t="s">
        <v>7</v>
      </c>
      <c r="AA11" s="31"/>
    </row>
    <row r="12" spans="1:27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Q12" s="10">
        <v>5</v>
      </c>
      <c r="R12" s="8">
        <v>130.47800000000001</v>
      </c>
      <c r="S12" s="11">
        <v>1.1999999999999999E-3</v>
      </c>
      <c r="T12" s="8">
        <v>110.28879999999999</v>
      </c>
      <c r="U12" s="11">
        <v>1.2999999999999999E-3</v>
      </c>
      <c r="W12" s="10">
        <v>5</v>
      </c>
      <c r="X12" s="8">
        <v>279.89839999999998</v>
      </c>
      <c r="Y12" s="11">
        <v>1E-3</v>
      </c>
      <c r="Z12" s="8">
        <v>249.49760000000001</v>
      </c>
      <c r="AA12" s="11">
        <v>1E-3</v>
      </c>
    </row>
    <row r="13" spans="1:27" s="3" customFormat="1" x14ac:dyDescent="0.25">
      <c r="C13" s="4"/>
      <c r="D13" s="7" t="s">
        <v>3</v>
      </c>
      <c r="E13" s="7"/>
      <c r="F13" s="7" t="s">
        <v>4</v>
      </c>
      <c r="G13" s="7"/>
      <c r="H13" s="4"/>
      <c r="I13" s="4"/>
      <c r="J13" s="7" t="s">
        <v>3</v>
      </c>
      <c r="K13" s="7"/>
      <c r="L13" s="7" t="s">
        <v>4</v>
      </c>
      <c r="M13" s="7"/>
      <c r="Q13" s="2"/>
      <c r="W13" s="2"/>
    </row>
    <row r="14" spans="1:27" s="3" customFormat="1" ht="15" customHeight="1" x14ac:dyDescent="0.25">
      <c r="C14" s="4"/>
      <c r="D14" s="7" t="s">
        <v>10</v>
      </c>
      <c r="E14" s="7" t="s">
        <v>6</v>
      </c>
      <c r="F14" s="7" t="s">
        <v>10</v>
      </c>
      <c r="G14" s="7" t="s">
        <v>6</v>
      </c>
      <c r="H14" s="4"/>
      <c r="I14" s="4"/>
      <c r="J14" s="7" t="s">
        <v>10</v>
      </c>
      <c r="K14" s="7" t="s">
        <v>6</v>
      </c>
      <c r="L14" s="7" t="s">
        <v>10</v>
      </c>
      <c r="M14" s="7" t="s">
        <v>6</v>
      </c>
      <c r="Q14" s="2"/>
      <c r="R14" s="7" t="s">
        <v>3</v>
      </c>
      <c r="T14" s="7" t="s">
        <v>4</v>
      </c>
      <c r="W14" s="2"/>
      <c r="X14" s="7" t="s">
        <v>3</v>
      </c>
      <c r="Z14" s="7" t="s">
        <v>4</v>
      </c>
    </row>
    <row r="15" spans="1:27" s="3" customFormat="1" ht="15" customHeight="1" x14ac:dyDescent="0.25">
      <c r="C15" s="2"/>
      <c r="D15" s="7" t="s">
        <v>11</v>
      </c>
      <c r="E15" s="7" t="s">
        <v>8</v>
      </c>
      <c r="F15" s="7" t="s">
        <v>11</v>
      </c>
      <c r="G15" s="7" t="s">
        <v>8</v>
      </c>
      <c r="I15" s="2"/>
      <c r="J15" s="7" t="s">
        <v>11</v>
      </c>
      <c r="K15" s="7" t="s">
        <v>8</v>
      </c>
      <c r="L15" s="7" t="s">
        <v>11</v>
      </c>
      <c r="M15" s="7" t="s">
        <v>8</v>
      </c>
      <c r="Q15" s="2"/>
      <c r="R15" s="7" t="s">
        <v>18</v>
      </c>
      <c r="S15" s="7" t="s">
        <v>6</v>
      </c>
      <c r="T15" s="7" t="s">
        <v>18</v>
      </c>
      <c r="U15" s="7" t="s">
        <v>6</v>
      </c>
      <c r="W15" s="2"/>
      <c r="X15" s="7" t="s">
        <v>18</v>
      </c>
      <c r="Y15" s="7" t="s">
        <v>6</v>
      </c>
      <c r="Z15" s="7" t="s">
        <v>18</v>
      </c>
      <c r="AA15" s="7" t="s">
        <v>6</v>
      </c>
    </row>
    <row r="16" spans="1:27" s="3" customFormat="1" x14ac:dyDescent="0.25">
      <c r="C16" s="4" t="s">
        <v>9</v>
      </c>
      <c r="D16" s="12">
        <v>1.66819E-12</v>
      </c>
      <c r="E16" s="9">
        <v>5.1E-5</v>
      </c>
      <c r="F16" s="12">
        <v>1.622E-12</v>
      </c>
      <c r="G16" s="9">
        <v>5.1E-5</v>
      </c>
      <c r="I16" s="4" t="s">
        <v>9</v>
      </c>
      <c r="J16" s="12">
        <v>1.5212130000000001E-12</v>
      </c>
      <c r="K16" s="9">
        <v>5.1E-5</v>
      </c>
      <c r="L16" s="12">
        <v>1.4884876000000001E-12</v>
      </c>
      <c r="M16" s="9">
        <v>5.1E-5</v>
      </c>
      <c r="Q16" s="7" t="s">
        <v>17</v>
      </c>
      <c r="R16" s="7" t="s">
        <v>7</v>
      </c>
      <c r="S16" s="7" t="s">
        <v>8</v>
      </c>
      <c r="T16" s="7" t="s">
        <v>7</v>
      </c>
      <c r="U16" s="7" t="s">
        <v>8</v>
      </c>
      <c r="W16" s="7" t="s">
        <v>17</v>
      </c>
      <c r="X16" s="7" t="s">
        <v>7</v>
      </c>
      <c r="Y16" s="7" t="s">
        <v>8</v>
      </c>
      <c r="Z16" s="7" t="s">
        <v>7</v>
      </c>
      <c r="AA16" s="7" t="s">
        <v>8</v>
      </c>
    </row>
    <row r="17" spans="1:27" s="3" customFormat="1" x14ac:dyDescent="0.25">
      <c r="C17" s="13" t="s">
        <v>12</v>
      </c>
      <c r="D17" s="6">
        <v>0.20220764473526215</v>
      </c>
      <c r="E17" s="6"/>
      <c r="F17" s="6">
        <v>0.19660877943195632</v>
      </c>
      <c r="G17" s="6"/>
      <c r="I17" s="13" t="s">
        <v>12</v>
      </c>
      <c r="J17" s="6">
        <v>0.53958146744217583</v>
      </c>
      <c r="K17" s="6"/>
      <c r="L17" s="6">
        <v>0.52797361281916633</v>
      </c>
      <c r="M17" s="6"/>
      <c r="Q17" s="10">
        <v>1</v>
      </c>
      <c r="R17" s="8">
        <v>0.33750000000000002</v>
      </c>
      <c r="S17" s="28">
        <v>2.8400000000000002E-2</v>
      </c>
      <c r="T17" s="8">
        <v>0.18429999999999999</v>
      </c>
      <c r="U17" s="28">
        <v>3.7699999999999997E-2</v>
      </c>
      <c r="W17" s="10">
        <v>1</v>
      </c>
      <c r="X17" s="8">
        <v>1.0901000000000001</v>
      </c>
      <c r="Y17" s="28">
        <v>1.7600000000000001E-2</v>
      </c>
      <c r="Z17" s="8">
        <v>0.72770000000000001</v>
      </c>
      <c r="AA17" s="28">
        <v>2.1899999999999999E-2</v>
      </c>
    </row>
    <row r="18" spans="1:27" s="3" customFormat="1" x14ac:dyDescent="0.25">
      <c r="C18" s="2"/>
      <c r="D18" s="6"/>
      <c r="E18" s="6"/>
      <c r="F18" s="7"/>
      <c r="G18" s="6"/>
      <c r="I18" s="2"/>
      <c r="K18" s="6"/>
      <c r="M18" s="6"/>
      <c r="Q18" s="10">
        <v>2</v>
      </c>
      <c r="R18" s="8">
        <v>3.4045000000000001</v>
      </c>
      <c r="S18" s="11">
        <v>8.8999999999999999E-3</v>
      </c>
      <c r="T18" s="8">
        <v>2.1149</v>
      </c>
      <c r="U18" s="11">
        <v>1.1299999999999999E-2</v>
      </c>
      <c r="W18" s="10">
        <v>2</v>
      </c>
      <c r="X18" s="8">
        <v>7.3956</v>
      </c>
      <c r="Y18" s="11">
        <v>6.7000000000000002E-3</v>
      </c>
      <c r="Z18" s="8">
        <v>5.0571999999999999</v>
      </c>
      <c r="AA18" s="11">
        <v>8.2000000000000007E-3</v>
      </c>
    </row>
    <row r="19" spans="1:27" s="3" customFormat="1" x14ac:dyDescent="0.25">
      <c r="C19" s="2"/>
      <c r="D19" s="7" t="s">
        <v>3</v>
      </c>
      <c r="E19" s="7"/>
      <c r="F19" s="7" t="s">
        <v>4</v>
      </c>
      <c r="G19" s="7"/>
      <c r="I19" s="2"/>
      <c r="J19" s="7" t="s">
        <v>3</v>
      </c>
      <c r="K19" s="7"/>
      <c r="L19" s="7" t="s">
        <v>4</v>
      </c>
      <c r="M19" s="7"/>
      <c r="Q19" s="10">
        <v>3</v>
      </c>
      <c r="R19" s="8">
        <v>1.3415999999999999</v>
      </c>
      <c r="S19" s="11">
        <v>1.43E-2</v>
      </c>
      <c r="T19" s="8">
        <v>1.1909000000000001</v>
      </c>
      <c r="U19" s="11">
        <v>1.47E-2</v>
      </c>
      <c r="W19" s="10">
        <v>3</v>
      </c>
      <c r="X19" s="8">
        <v>3.3862999999999999</v>
      </c>
      <c r="Y19" s="11">
        <v>9.9000000000000008E-3</v>
      </c>
      <c r="Z19" s="8">
        <v>3.1231</v>
      </c>
      <c r="AA19" s="11">
        <v>1.0500000000000001E-2</v>
      </c>
    </row>
    <row r="20" spans="1:27" s="3" customFormat="1" x14ac:dyDescent="0.25">
      <c r="C20" s="14"/>
      <c r="D20" s="7" t="s">
        <v>13</v>
      </c>
      <c r="E20" s="7" t="s">
        <v>6</v>
      </c>
      <c r="F20" s="7" t="s">
        <v>13</v>
      </c>
      <c r="G20" s="7" t="s">
        <v>6</v>
      </c>
      <c r="I20" s="2"/>
      <c r="J20" s="7" t="s">
        <v>13</v>
      </c>
      <c r="K20" s="7" t="s">
        <v>6</v>
      </c>
      <c r="L20" s="7" t="s">
        <v>13</v>
      </c>
      <c r="M20" s="7" t="s">
        <v>6</v>
      </c>
      <c r="Q20" s="10">
        <v>4</v>
      </c>
      <c r="R20" s="8">
        <v>7.4427000000000003</v>
      </c>
      <c r="S20" s="11">
        <v>6.0000000000000001E-3</v>
      </c>
      <c r="T20" s="8">
        <v>6.3459000000000003</v>
      </c>
      <c r="U20" s="11">
        <v>6.4000000000000003E-3</v>
      </c>
      <c r="W20" s="10">
        <v>4</v>
      </c>
      <c r="X20" s="8">
        <v>14.6168</v>
      </c>
      <c r="Y20" s="11">
        <v>4.7000000000000002E-3</v>
      </c>
      <c r="Z20" s="8">
        <v>13.0871</v>
      </c>
      <c r="AA20" s="11">
        <v>5.0000000000000001E-3</v>
      </c>
    </row>
    <row r="21" spans="1:27" s="3" customFormat="1" x14ac:dyDescent="0.25">
      <c r="C21" s="7" t="s">
        <v>14</v>
      </c>
      <c r="D21" s="7" t="s">
        <v>7</v>
      </c>
      <c r="E21" s="7" t="s">
        <v>8</v>
      </c>
      <c r="F21" s="7" t="s">
        <v>7</v>
      </c>
      <c r="G21" s="7" t="s">
        <v>8</v>
      </c>
      <c r="I21" s="7" t="s">
        <v>14</v>
      </c>
      <c r="J21" s="7" t="s">
        <v>7</v>
      </c>
      <c r="K21" s="7" t="s">
        <v>8</v>
      </c>
      <c r="L21" s="7" t="s">
        <v>7</v>
      </c>
      <c r="M21" s="7" t="s">
        <v>8</v>
      </c>
      <c r="Q21" s="10">
        <v>5</v>
      </c>
      <c r="R21" s="8">
        <v>25.331600000000002</v>
      </c>
      <c r="S21" s="11"/>
      <c r="T21" s="8">
        <v>21.2012</v>
      </c>
      <c r="U21" s="11"/>
      <c r="W21" s="10">
        <v>5</v>
      </c>
      <c r="X21" s="8">
        <v>47.892000000000003</v>
      </c>
      <c r="Y21" s="11"/>
      <c r="Z21" s="8">
        <v>42.0304</v>
      </c>
      <c r="AA21" s="11"/>
    </row>
    <row r="22" spans="1:27" s="3" customFormat="1" x14ac:dyDescent="0.25">
      <c r="A22" s="4"/>
      <c r="B22" s="15"/>
      <c r="C22" s="10">
        <v>1</v>
      </c>
      <c r="D22" s="8">
        <v>17.462</v>
      </c>
      <c r="E22" s="16">
        <v>9.6000000000000002E-4</v>
      </c>
      <c r="F22" s="8">
        <v>14.964700000000001</v>
      </c>
      <c r="G22" s="16">
        <v>9.3999999999999997E-4</v>
      </c>
      <c r="I22" s="10">
        <v>1</v>
      </c>
      <c r="J22" s="8">
        <v>16.5059</v>
      </c>
      <c r="K22" s="16">
        <v>1.0300000000000001E-3</v>
      </c>
      <c r="L22" s="8">
        <v>14.3644</v>
      </c>
      <c r="M22" s="16">
        <v>1.01E-3</v>
      </c>
      <c r="Q22" s="10">
        <v>6</v>
      </c>
      <c r="R22" s="8">
        <v>3.4234</v>
      </c>
      <c r="S22" s="11">
        <v>8.8000000000000005E-3</v>
      </c>
      <c r="T22" s="8">
        <v>4.3836000000000004</v>
      </c>
      <c r="U22" s="11">
        <v>7.7999999999999996E-3</v>
      </c>
      <c r="W22" s="10">
        <v>6</v>
      </c>
      <c r="X22" s="8">
        <v>7.3837000000000002</v>
      </c>
      <c r="Y22" s="11">
        <v>6.7000000000000002E-3</v>
      </c>
      <c r="Z22" s="8">
        <v>9.3322000000000003</v>
      </c>
      <c r="AA22" s="11">
        <v>6.0000000000000001E-3</v>
      </c>
    </row>
    <row r="23" spans="1:27" s="3" customFormat="1" x14ac:dyDescent="0.25">
      <c r="A23" s="4"/>
      <c r="B23" s="15"/>
      <c r="C23" s="10">
        <v>2</v>
      </c>
      <c r="D23" s="8">
        <v>18.328700000000001</v>
      </c>
      <c r="E23" s="16">
        <v>1.01E-3</v>
      </c>
      <c r="F23" s="8">
        <v>16.574200000000001</v>
      </c>
      <c r="G23" s="16">
        <v>9.7999999999999997E-4</v>
      </c>
      <c r="I23" s="10">
        <v>2</v>
      </c>
      <c r="J23" s="8">
        <v>16.635000000000002</v>
      </c>
      <c r="K23" s="16">
        <v>1E-3</v>
      </c>
      <c r="L23" s="8">
        <v>15.803100000000001</v>
      </c>
      <c r="M23" s="16">
        <v>9.8499999999999998E-4</v>
      </c>
      <c r="Q23" s="10">
        <v>7</v>
      </c>
      <c r="R23" s="8">
        <v>0.3291</v>
      </c>
      <c r="S23" s="11">
        <v>2.9100000000000001E-2</v>
      </c>
      <c r="T23" s="8">
        <v>0.51659999999999995</v>
      </c>
      <c r="U23" s="11">
        <v>2.3E-2</v>
      </c>
      <c r="W23" s="10" t="s">
        <v>40</v>
      </c>
      <c r="X23" s="8">
        <v>1.0931</v>
      </c>
      <c r="Y23" s="11">
        <v>1.7500000000000002E-2</v>
      </c>
      <c r="Z23" s="8">
        <v>1.5794999999999999</v>
      </c>
      <c r="AA23" s="11">
        <v>1.46E-2</v>
      </c>
    </row>
    <row r="24" spans="1:27" s="3" customFormat="1" x14ac:dyDescent="0.25">
      <c r="A24" s="4"/>
      <c r="B24" s="15"/>
      <c r="C24" s="10">
        <v>3</v>
      </c>
      <c r="D24" s="8">
        <v>17.302499999999998</v>
      </c>
      <c r="E24" s="16">
        <v>1.01E-3</v>
      </c>
      <c r="F24" s="8">
        <v>16.6511</v>
      </c>
      <c r="G24" s="16">
        <v>9.7999999999999997E-4</v>
      </c>
      <c r="I24" s="10">
        <v>3</v>
      </c>
      <c r="J24" s="8">
        <v>16.838699999999999</v>
      </c>
      <c r="K24" s="16">
        <v>1.01E-3</v>
      </c>
      <c r="L24" s="8">
        <v>15.958399999999999</v>
      </c>
      <c r="M24" s="16">
        <v>9.8499999999999998E-4</v>
      </c>
      <c r="Q24" s="10"/>
      <c r="W24" s="10"/>
    </row>
    <row r="25" spans="1:27" s="3" customFormat="1" x14ac:dyDescent="0.25">
      <c r="A25" s="17"/>
      <c r="C25" s="10">
        <v>4</v>
      </c>
      <c r="D25" s="8">
        <v>16.471900000000002</v>
      </c>
      <c r="E25" s="16">
        <v>1.0300000000000001E-3</v>
      </c>
      <c r="F25" s="8">
        <v>16.157699999999998</v>
      </c>
      <c r="G25" s="16">
        <v>9.8999999999999999E-4</v>
      </c>
      <c r="I25" s="10">
        <v>4</v>
      </c>
      <c r="J25" s="8">
        <v>16.2331</v>
      </c>
      <c r="K25" s="16">
        <v>1.0200000000000001E-3</v>
      </c>
      <c r="L25" s="8">
        <v>15.401899999999999</v>
      </c>
      <c r="M25" s="16">
        <v>9.9700000000000006E-4</v>
      </c>
      <c r="Q25" s="2"/>
      <c r="R25" s="7" t="s">
        <v>3</v>
      </c>
      <c r="T25" s="7" t="s">
        <v>4</v>
      </c>
      <c r="W25" s="2"/>
      <c r="X25" s="7" t="s">
        <v>3</v>
      </c>
      <c r="Z25" s="7" t="s">
        <v>4</v>
      </c>
    </row>
    <row r="26" spans="1:27" s="3" customFormat="1" x14ac:dyDescent="0.25">
      <c r="A26" s="17"/>
      <c r="B26" s="15"/>
      <c r="C26" s="10">
        <v>5</v>
      </c>
      <c r="D26" s="8">
        <v>17.7561</v>
      </c>
      <c r="E26" s="16">
        <v>1.1199999999999999E-3</v>
      </c>
      <c r="F26" s="8">
        <v>18.030999999999999</v>
      </c>
      <c r="G26" s="16">
        <v>1.0300000000000001E-3</v>
      </c>
      <c r="I26" s="10">
        <v>5</v>
      </c>
      <c r="J26" s="8">
        <v>16.5335</v>
      </c>
      <c r="K26" s="16">
        <v>1.1100000000000001E-3</v>
      </c>
      <c r="L26" s="8">
        <v>17.148499999999999</v>
      </c>
      <c r="M26" s="16">
        <v>1.0399999999999999E-3</v>
      </c>
      <c r="Q26" s="2"/>
      <c r="R26" s="7" t="s">
        <v>19</v>
      </c>
      <c r="S26" s="7" t="s">
        <v>6</v>
      </c>
      <c r="T26" s="7" t="s">
        <v>19</v>
      </c>
      <c r="U26" s="7" t="s">
        <v>6</v>
      </c>
      <c r="W26" s="2"/>
      <c r="X26" s="7" t="s">
        <v>19</v>
      </c>
      <c r="Y26" s="7" t="s">
        <v>6</v>
      </c>
      <c r="Z26" s="7" t="s">
        <v>19</v>
      </c>
      <c r="AA26" s="7" t="s">
        <v>6</v>
      </c>
    </row>
    <row r="27" spans="1:27" s="3" customFormat="1" x14ac:dyDescent="0.25">
      <c r="C27" s="10">
        <v>6</v>
      </c>
      <c r="D27" s="8">
        <v>4.9653</v>
      </c>
      <c r="E27" s="27">
        <v>1.8799999999999999E-3</v>
      </c>
      <c r="F27" s="8">
        <v>4.9699</v>
      </c>
      <c r="G27" s="27">
        <v>1.802E-3</v>
      </c>
      <c r="I27" s="10">
        <v>6</v>
      </c>
      <c r="J27" s="8">
        <v>6.0422000000000002</v>
      </c>
      <c r="K27" s="27">
        <v>2.0600000000000002E-3</v>
      </c>
      <c r="L27" s="8">
        <v>5.6033999999999997</v>
      </c>
      <c r="M27" s="27">
        <v>1.98E-3</v>
      </c>
      <c r="Q27" s="7" t="s">
        <v>17</v>
      </c>
      <c r="R27" s="7" t="s">
        <v>7</v>
      </c>
      <c r="S27" s="7" t="s">
        <v>8</v>
      </c>
      <c r="T27" s="7" t="s">
        <v>7</v>
      </c>
      <c r="U27" s="7" t="s">
        <v>8</v>
      </c>
      <c r="W27" s="7" t="s">
        <v>17</v>
      </c>
      <c r="X27" s="7" t="s">
        <v>7</v>
      </c>
      <c r="Y27" s="7" t="s">
        <v>8</v>
      </c>
      <c r="Z27" s="7" t="s">
        <v>7</v>
      </c>
      <c r="AA27" s="7" t="s">
        <v>8</v>
      </c>
    </row>
    <row r="28" spans="1:27" s="3" customFormat="1" x14ac:dyDescent="0.25">
      <c r="B28" s="4"/>
      <c r="C28" s="10">
        <v>7</v>
      </c>
      <c r="D28" s="8">
        <v>55.231900000000003</v>
      </c>
      <c r="E28" s="16">
        <v>5.5000000000000003E-4</v>
      </c>
      <c r="F28" s="8">
        <v>53.898200000000003</v>
      </c>
      <c r="G28" s="16">
        <v>5.4000000000000001E-4</v>
      </c>
      <c r="I28" s="10">
        <v>7</v>
      </c>
      <c r="J28" s="8">
        <v>49.981000000000002</v>
      </c>
      <c r="K28" s="16">
        <v>5.1999999999999995E-4</v>
      </c>
      <c r="L28" s="8">
        <v>48.882599999999996</v>
      </c>
      <c r="M28" s="16">
        <v>5.1999999999999995E-4</v>
      </c>
      <c r="Q28" s="10">
        <v>1</v>
      </c>
      <c r="R28" s="8">
        <v>0.10879999999999999</v>
      </c>
      <c r="S28" s="11"/>
      <c r="T28" s="8">
        <v>5.8000000000000003E-2</v>
      </c>
      <c r="U28" s="11"/>
      <c r="W28" s="10">
        <v>1</v>
      </c>
      <c r="X28" s="8">
        <v>0.39410000000000001</v>
      </c>
      <c r="Y28" s="11"/>
      <c r="Z28" s="8">
        <v>0.25519999999999998</v>
      </c>
      <c r="AA28" s="11"/>
    </row>
    <row r="29" spans="1:27" s="3" customFormat="1" x14ac:dyDescent="0.25">
      <c r="C29" s="2"/>
      <c r="I29" s="2"/>
      <c r="Q29" s="10">
        <v>2</v>
      </c>
      <c r="R29" s="8">
        <v>1.0652999999999999</v>
      </c>
      <c r="S29" s="11"/>
      <c r="T29" s="8">
        <v>0.61629999999999996</v>
      </c>
      <c r="U29" s="11"/>
      <c r="W29" s="10">
        <v>2</v>
      </c>
      <c r="X29" s="8">
        <v>2.7549000000000001</v>
      </c>
      <c r="Y29" s="11"/>
      <c r="Z29" s="8">
        <v>1.7763</v>
      </c>
      <c r="AA29" s="11"/>
    </row>
    <row r="30" spans="1:27" s="3" customFormat="1" x14ac:dyDescent="0.25">
      <c r="C30" s="4" t="s">
        <v>15</v>
      </c>
      <c r="I30" s="4" t="s">
        <v>15</v>
      </c>
      <c r="Q30" s="10">
        <v>3</v>
      </c>
      <c r="R30" s="8">
        <v>0.45879999999999999</v>
      </c>
      <c r="S30" s="11"/>
      <c r="T30" s="8">
        <v>0.39650000000000002</v>
      </c>
      <c r="U30" s="11"/>
      <c r="W30" s="10">
        <v>3</v>
      </c>
      <c r="X30" s="8">
        <v>1.3025</v>
      </c>
      <c r="Y30" s="11"/>
      <c r="Z30" s="8">
        <v>1.1915</v>
      </c>
      <c r="AA30" s="11"/>
    </row>
    <row r="31" spans="1:27" s="3" customFormat="1" x14ac:dyDescent="0.25">
      <c r="C31" s="2"/>
      <c r="D31" s="7" t="s">
        <v>3</v>
      </c>
      <c r="E31" s="7"/>
      <c r="F31" s="7" t="s">
        <v>4</v>
      </c>
      <c r="G31" s="7"/>
      <c r="I31" s="2"/>
      <c r="J31" s="7" t="s">
        <v>3</v>
      </c>
      <c r="K31" s="7"/>
      <c r="L31" s="7" t="s">
        <v>4</v>
      </c>
      <c r="M31" s="7"/>
      <c r="Q31" s="10">
        <v>4</v>
      </c>
      <c r="R31" s="8">
        <v>2.0647000000000002</v>
      </c>
      <c r="S31" s="11"/>
      <c r="T31" s="8">
        <v>1.7228000000000001</v>
      </c>
      <c r="U31" s="11"/>
      <c r="W31" s="10">
        <v>4</v>
      </c>
      <c r="X31" s="8">
        <v>4.9878</v>
      </c>
      <c r="Y31" s="11"/>
      <c r="Z31" s="8">
        <v>4.3987999999999996</v>
      </c>
      <c r="AA31" s="11"/>
    </row>
    <row r="32" spans="1:27" s="3" customFormat="1" x14ac:dyDescent="0.25">
      <c r="C32" s="2"/>
      <c r="D32" s="7" t="s">
        <v>16</v>
      </c>
      <c r="E32" s="7" t="s">
        <v>6</v>
      </c>
      <c r="F32" s="7" t="s">
        <v>16</v>
      </c>
      <c r="G32" s="7" t="s">
        <v>6</v>
      </c>
      <c r="I32" s="2"/>
      <c r="J32" s="7" t="s">
        <v>16</v>
      </c>
      <c r="K32" s="7" t="s">
        <v>6</v>
      </c>
      <c r="L32" s="7" t="s">
        <v>16</v>
      </c>
      <c r="M32" s="7" t="s">
        <v>6</v>
      </c>
      <c r="Q32" s="10">
        <v>5</v>
      </c>
      <c r="R32" s="8">
        <v>3.278</v>
      </c>
      <c r="S32" s="11"/>
      <c r="T32" s="8">
        <v>2.6745000000000001</v>
      </c>
      <c r="U32" s="11"/>
      <c r="W32" s="10">
        <v>5</v>
      </c>
      <c r="X32" s="8">
        <v>7.9755000000000003</v>
      </c>
      <c r="Y32" s="11"/>
      <c r="Z32" s="8">
        <v>6.8516000000000004</v>
      </c>
      <c r="AA32" s="11"/>
    </row>
    <row r="33" spans="3:27" s="3" customFormat="1" x14ac:dyDescent="0.25">
      <c r="C33" s="7" t="s">
        <v>17</v>
      </c>
      <c r="D33" s="7" t="s">
        <v>7</v>
      </c>
      <c r="E33" s="7" t="s">
        <v>8</v>
      </c>
      <c r="F33" s="7" t="s">
        <v>7</v>
      </c>
      <c r="G33" s="7" t="s">
        <v>8</v>
      </c>
      <c r="I33" s="7" t="s">
        <v>17</v>
      </c>
      <c r="J33" s="7" t="s">
        <v>7</v>
      </c>
      <c r="K33" s="7" t="s">
        <v>8</v>
      </c>
      <c r="L33" s="7" t="s">
        <v>7</v>
      </c>
      <c r="M33" s="7" t="s">
        <v>8</v>
      </c>
      <c r="Q33" s="10">
        <v>6</v>
      </c>
      <c r="R33" s="8">
        <v>1.0781000000000001</v>
      </c>
      <c r="S33" s="11"/>
      <c r="T33" s="8">
        <v>1.4107000000000001</v>
      </c>
      <c r="U33" s="11"/>
      <c r="W33" s="10">
        <v>6</v>
      </c>
      <c r="X33" s="8">
        <v>2.7513999999999998</v>
      </c>
      <c r="Y33" s="11"/>
      <c r="Z33" s="8">
        <v>3.5687000000000002</v>
      </c>
      <c r="AA33" s="11"/>
    </row>
    <row r="34" spans="3:27" s="3" customFormat="1" x14ac:dyDescent="0.25">
      <c r="C34" s="10">
        <v>1</v>
      </c>
      <c r="D34" s="8">
        <v>110.16</v>
      </c>
      <c r="E34" s="16"/>
      <c r="F34" s="8">
        <v>19.1082</v>
      </c>
      <c r="G34" s="16"/>
      <c r="I34" s="10">
        <v>1</v>
      </c>
      <c r="J34" s="8">
        <v>105.60599999999999</v>
      </c>
      <c r="K34" s="16"/>
      <c r="L34" s="8">
        <v>20.8232</v>
      </c>
      <c r="M34" s="16"/>
      <c r="Q34" s="10">
        <v>7</v>
      </c>
      <c r="R34" s="8">
        <v>0.1074</v>
      </c>
      <c r="S34" s="11"/>
      <c r="T34" s="8">
        <v>0.16969999999999999</v>
      </c>
      <c r="U34" s="11"/>
      <c r="W34" s="10">
        <v>7</v>
      </c>
      <c r="X34" s="8">
        <v>0.3901</v>
      </c>
      <c r="Y34" s="11"/>
      <c r="Z34" s="8">
        <v>0.58220000000000005</v>
      </c>
      <c r="AA34" s="11"/>
    </row>
    <row r="35" spans="3:27" s="3" customFormat="1" x14ac:dyDescent="0.25">
      <c r="C35" s="10">
        <v>2</v>
      </c>
      <c r="D35" s="8">
        <v>1.4796</v>
      </c>
      <c r="E35" s="16"/>
      <c r="F35" s="8">
        <v>1.0329999999999999</v>
      </c>
      <c r="G35" s="16"/>
      <c r="I35" s="10">
        <v>2</v>
      </c>
      <c r="J35" s="8">
        <v>3.1846000000000001</v>
      </c>
      <c r="K35" s="16"/>
      <c r="L35" s="8">
        <v>2.4167999999999998</v>
      </c>
      <c r="M35" s="16"/>
      <c r="Q35" s="2"/>
      <c r="W35" s="2"/>
    </row>
    <row r="36" spans="3:27" s="3" customFormat="1" x14ac:dyDescent="0.25">
      <c r="C36" s="10">
        <v>3</v>
      </c>
      <c r="D36" s="8">
        <v>1.4549000000000001</v>
      </c>
      <c r="E36" s="26"/>
      <c r="F36" s="8">
        <v>1.008</v>
      </c>
      <c r="G36" s="26"/>
      <c r="I36" s="10">
        <v>3</v>
      </c>
      <c r="J36" s="8">
        <v>3.1187</v>
      </c>
      <c r="K36" s="26"/>
      <c r="L36" s="8">
        <v>2.3769</v>
      </c>
      <c r="M36" s="26"/>
      <c r="Q36" s="2"/>
      <c r="R36" s="7" t="s">
        <v>3</v>
      </c>
      <c r="T36" s="7" t="s">
        <v>4</v>
      </c>
      <c r="W36" s="2"/>
      <c r="X36" s="7" t="s">
        <v>3</v>
      </c>
      <c r="Z36" s="7" t="s">
        <v>4</v>
      </c>
    </row>
    <row r="37" spans="3:27" s="3" customFormat="1" x14ac:dyDescent="0.25">
      <c r="C37" s="10">
        <v>4</v>
      </c>
      <c r="D37" s="8">
        <v>1.5330999999999999</v>
      </c>
      <c r="E37" s="16"/>
      <c r="F37" s="8">
        <v>1.2909999999999999</v>
      </c>
      <c r="G37" s="16"/>
      <c r="I37" s="10">
        <v>4</v>
      </c>
      <c r="J37" s="8">
        <v>3.2795000000000001</v>
      </c>
      <c r="K37" s="16"/>
      <c r="L37" s="8">
        <v>2.8847999999999998</v>
      </c>
      <c r="M37" s="16"/>
      <c r="Q37" s="2"/>
      <c r="R37" s="7" t="s">
        <v>20</v>
      </c>
      <c r="S37" s="7" t="s">
        <v>6</v>
      </c>
      <c r="T37" s="7" t="s">
        <v>20</v>
      </c>
      <c r="U37" s="7" t="s">
        <v>6</v>
      </c>
      <c r="W37" s="2"/>
      <c r="X37" s="7" t="s">
        <v>20</v>
      </c>
      <c r="Y37" s="7" t="s">
        <v>6</v>
      </c>
      <c r="Z37" s="7" t="s">
        <v>20</v>
      </c>
      <c r="AA37" s="7" t="s">
        <v>6</v>
      </c>
    </row>
    <row r="38" spans="3:27" s="3" customFormat="1" x14ac:dyDescent="0.25">
      <c r="C38" s="10">
        <v>5</v>
      </c>
      <c r="D38" s="8">
        <v>1.524</v>
      </c>
      <c r="E38" s="16"/>
      <c r="F38" s="8">
        <v>1.2759</v>
      </c>
      <c r="G38" s="16"/>
      <c r="I38" s="10">
        <v>5</v>
      </c>
      <c r="J38" s="8">
        <v>3.2381000000000002</v>
      </c>
      <c r="K38" s="16"/>
      <c r="L38" s="8">
        <v>2.8668</v>
      </c>
      <c r="M38" s="16"/>
      <c r="Q38" s="7" t="s">
        <v>17</v>
      </c>
      <c r="R38" s="7" t="s">
        <v>7</v>
      </c>
      <c r="S38" s="7" t="s">
        <v>8</v>
      </c>
      <c r="T38" s="7" t="s">
        <v>7</v>
      </c>
      <c r="U38" s="7" t="s">
        <v>8</v>
      </c>
      <c r="W38" s="7" t="s">
        <v>17</v>
      </c>
      <c r="X38" s="7" t="s">
        <v>7</v>
      </c>
      <c r="Y38" s="7" t="s">
        <v>8</v>
      </c>
      <c r="Z38" s="7" t="s">
        <v>7</v>
      </c>
      <c r="AA38" s="7" t="s">
        <v>8</v>
      </c>
    </row>
    <row r="39" spans="3:27" s="3" customFormat="1" x14ac:dyDescent="0.25">
      <c r="C39" s="10">
        <v>6</v>
      </c>
      <c r="D39" s="8">
        <v>1.4670000000000001</v>
      </c>
      <c r="E39" s="16"/>
      <c r="F39" s="8">
        <v>1.2354000000000001</v>
      </c>
      <c r="G39" s="16"/>
      <c r="I39" s="10">
        <v>6</v>
      </c>
      <c r="J39" s="8">
        <v>3.1442000000000001</v>
      </c>
      <c r="K39" s="16"/>
      <c r="L39" s="8">
        <v>2.7765</v>
      </c>
      <c r="M39" s="16"/>
      <c r="Q39" s="10">
        <v>1</v>
      </c>
      <c r="R39" s="8">
        <v>6.0199999999999997E-2</v>
      </c>
      <c r="S39" s="11"/>
      <c r="T39" s="8">
        <v>3.5700000000000003E-2</v>
      </c>
      <c r="U39" s="11"/>
      <c r="W39" s="10">
        <v>1</v>
      </c>
      <c r="X39" s="8">
        <v>0.13070000000000001</v>
      </c>
      <c r="Y39" s="11"/>
      <c r="Z39" s="8">
        <v>0.10009999999999999</v>
      </c>
      <c r="AA39" s="11"/>
    </row>
    <row r="40" spans="3:27" s="3" customFormat="1" x14ac:dyDescent="0.25">
      <c r="C40" s="10">
        <v>7</v>
      </c>
      <c r="D40" s="8">
        <v>1.486</v>
      </c>
      <c r="E40" s="16"/>
      <c r="F40" s="8">
        <v>1.5055000000000001</v>
      </c>
      <c r="G40" s="16"/>
      <c r="I40" s="10">
        <v>7</v>
      </c>
      <c r="J40" s="8">
        <v>3.1877</v>
      </c>
      <c r="K40" s="16"/>
      <c r="L40" s="8">
        <v>3.2658</v>
      </c>
      <c r="M40" s="16"/>
      <c r="Q40" s="10">
        <v>2</v>
      </c>
      <c r="R40" s="8">
        <v>1.1105</v>
      </c>
      <c r="S40" s="11"/>
      <c r="T40" s="8">
        <v>0.74960000000000004</v>
      </c>
      <c r="U40" s="11"/>
      <c r="W40" s="10">
        <v>2</v>
      </c>
      <c r="X40" s="8">
        <v>1.8779999999999999</v>
      </c>
      <c r="Y40" s="11"/>
      <c r="Z40" s="8">
        <v>1.3879999999999999</v>
      </c>
      <c r="AA40" s="11"/>
    </row>
    <row r="41" spans="3:27" s="3" customFormat="1" x14ac:dyDescent="0.25">
      <c r="C41" s="2"/>
      <c r="I41" s="2"/>
      <c r="Q41" s="10">
        <v>3</v>
      </c>
      <c r="R41" s="8">
        <v>0.30880000000000002</v>
      </c>
      <c r="S41" s="11"/>
      <c r="T41" s="8">
        <v>0.27550000000000002</v>
      </c>
      <c r="U41" s="11"/>
      <c r="W41" s="10">
        <v>3</v>
      </c>
      <c r="X41" s="8">
        <v>0.57599999999999996</v>
      </c>
      <c r="Y41" s="11"/>
      <c r="Z41" s="8">
        <v>0.53359999999999996</v>
      </c>
      <c r="AA41" s="11"/>
    </row>
    <row r="42" spans="3:27" s="3" customFormat="1" x14ac:dyDescent="0.25">
      <c r="C42" s="2"/>
      <c r="D42" s="7" t="s">
        <v>3</v>
      </c>
      <c r="E42" s="7"/>
      <c r="F42" s="7" t="s">
        <v>4</v>
      </c>
      <c r="G42" s="7"/>
      <c r="I42" s="2"/>
      <c r="J42" s="7" t="s">
        <v>3</v>
      </c>
      <c r="K42" s="7"/>
      <c r="L42" s="7" t="s">
        <v>4</v>
      </c>
      <c r="M42" s="7"/>
      <c r="Q42" s="10">
        <v>4</v>
      </c>
      <c r="R42" s="8">
        <v>3.206</v>
      </c>
      <c r="S42" s="11"/>
      <c r="T42" s="8">
        <v>2.7633000000000001</v>
      </c>
      <c r="U42" s="11"/>
      <c r="W42" s="10">
        <v>4</v>
      </c>
      <c r="X42" s="8">
        <v>5.1784999999999997</v>
      </c>
      <c r="Y42" s="11"/>
      <c r="Z42" s="8">
        <v>4.6740000000000004</v>
      </c>
      <c r="AA42" s="11"/>
    </row>
    <row r="43" spans="3:27" s="3" customFormat="1" x14ac:dyDescent="0.25">
      <c r="C43" s="2"/>
      <c r="D43" s="7" t="s">
        <v>18</v>
      </c>
      <c r="E43" s="7" t="s">
        <v>6</v>
      </c>
      <c r="F43" s="7" t="s">
        <v>18</v>
      </c>
      <c r="G43" s="7" t="s">
        <v>6</v>
      </c>
      <c r="I43" s="2"/>
      <c r="J43" s="7" t="s">
        <v>18</v>
      </c>
      <c r="K43" s="7" t="s">
        <v>6</v>
      </c>
      <c r="L43" s="7" t="s">
        <v>18</v>
      </c>
      <c r="M43" s="7" t="s">
        <v>6</v>
      </c>
      <c r="Q43" s="10">
        <v>5</v>
      </c>
      <c r="R43" s="8">
        <v>18.099799999999998</v>
      </c>
      <c r="S43" s="11"/>
      <c r="T43" s="8">
        <v>15.2087</v>
      </c>
      <c r="U43" s="11"/>
      <c r="W43" s="10">
        <v>5</v>
      </c>
      <c r="X43" s="8">
        <v>32.361600000000003</v>
      </c>
      <c r="Y43" s="11"/>
      <c r="Z43" s="8">
        <v>28.5213</v>
      </c>
      <c r="AA43" s="11"/>
    </row>
    <row r="44" spans="3:27" s="3" customFormat="1" x14ac:dyDescent="0.25">
      <c r="C44" s="7" t="s">
        <v>17</v>
      </c>
      <c r="D44" s="7" t="s">
        <v>7</v>
      </c>
      <c r="E44" s="7" t="s">
        <v>8</v>
      </c>
      <c r="F44" s="7" t="s">
        <v>7</v>
      </c>
      <c r="G44" s="7" t="s">
        <v>8</v>
      </c>
      <c r="I44" s="7" t="s">
        <v>17</v>
      </c>
      <c r="J44" s="7" t="s">
        <v>7</v>
      </c>
      <c r="K44" s="7" t="s">
        <v>8</v>
      </c>
      <c r="L44" s="7" t="s">
        <v>7</v>
      </c>
      <c r="M44" s="7" t="s">
        <v>8</v>
      </c>
      <c r="Q44" s="10">
        <v>6</v>
      </c>
      <c r="R44" s="8">
        <v>1.1167</v>
      </c>
      <c r="S44" s="11"/>
      <c r="T44" s="8">
        <v>1.3880999999999999</v>
      </c>
      <c r="U44" s="11"/>
      <c r="W44" s="10">
        <v>6</v>
      </c>
      <c r="X44" s="8">
        <v>1.8673</v>
      </c>
      <c r="Y44" s="11"/>
      <c r="Z44" s="8">
        <v>2.2856000000000001</v>
      </c>
      <c r="AA44" s="11"/>
    </row>
    <row r="45" spans="3:27" s="3" customFormat="1" x14ac:dyDescent="0.25">
      <c r="C45" s="10">
        <v>1</v>
      </c>
      <c r="D45" s="8">
        <v>3.3740000000000001</v>
      </c>
      <c r="E45" s="16"/>
      <c r="F45" s="8">
        <v>1.1918</v>
      </c>
      <c r="G45" s="16"/>
      <c r="I45" s="10">
        <v>1</v>
      </c>
      <c r="J45" s="8">
        <v>3.3652000000000002</v>
      </c>
      <c r="K45" s="16"/>
      <c r="L45" s="8">
        <v>1.4072</v>
      </c>
      <c r="M45" s="16"/>
      <c r="Q45" s="10">
        <v>7</v>
      </c>
      <c r="R45" s="8">
        <v>5.8200000000000002E-2</v>
      </c>
      <c r="S45" s="11"/>
      <c r="T45" s="8">
        <v>8.8800000000000004E-2</v>
      </c>
      <c r="U45" s="11"/>
      <c r="W45" s="10">
        <v>7</v>
      </c>
      <c r="X45" s="8">
        <v>0.13389999999999999</v>
      </c>
      <c r="Y45" s="11"/>
      <c r="Z45" s="8">
        <v>0.18379999999999999</v>
      </c>
      <c r="AA45" s="11"/>
    </row>
    <row r="46" spans="3:27" s="3" customFormat="1" x14ac:dyDescent="0.25">
      <c r="C46" s="10">
        <v>2</v>
      </c>
      <c r="D46" s="8">
        <v>0.73350000000000004</v>
      </c>
      <c r="E46" s="16"/>
      <c r="F46" s="8">
        <v>0.55569999999999997</v>
      </c>
      <c r="G46" s="16"/>
      <c r="I46" s="10">
        <v>2</v>
      </c>
      <c r="J46" s="8">
        <v>1.4853000000000001</v>
      </c>
      <c r="K46" s="16"/>
      <c r="L46" s="8">
        <v>1.2223999999999999</v>
      </c>
      <c r="M46" s="16"/>
      <c r="Q46" s="2"/>
      <c r="W46" s="2"/>
    </row>
    <row r="47" spans="3:27" s="3" customFormat="1" x14ac:dyDescent="0.25">
      <c r="C47" s="10">
        <v>3</v>
      </c>
      <c r="D47" s="8">
        <v>1.0932999999999999</v>
      </c>
      <c r="E47" s="16"/>
      <c r="F47" s="8">
        <v>0.79559999999999997</v>
      </c>
      <c r="G47" s="16"/>
      <c r="I47" s="10">
        <v>3</v>
      </c>
      <c r="J47" s="8">
        <v>1.9977</v>
      </c>
      <c r="K47" s="16"/>
      <c r="L47" s="8">
        <v>1.6286</v>
      </c>
      <c r="M47" s="16"/>
      <c r="Q47" s="2"/>
      <c r="R47" s="7" t="s">
        <v>3</v>
      </c>
      <c r="T47" s="7" t="s">
        <v>4</v>
      </c>
      <c r="W47" s="2"/>
      <c r="X47" s="7" t="s">
        <v>3</v>
      </c>
      <c r="Z47" s="7" t="s">
        <v>4</v>
      </c>
    </row>
    <row r="48" spans="3:27" s="3" customFormat="1" x14ac:dyDescent="0.25">
      <c r="C48" s="10">
        <v>4</v>
      </c>
      <c r="D48" s="8">
        <v>0.72919999999999996</v>
      </c>
      <c r="E48" s="16"/>
      <c r="F48" s="8">
        <v>0.66239999999999999</v>
      </c>
      <c r="G48" s="16"/>
      <c r="I48" s="10">
        <v>4</v>
      </c>
      <c r="J48" s="8">
        <v>1.5498000000000001</v>
      </c>
      <c r="K48" s="16"/>
      <c r="L48" s="8">
        <v>1.4487000000000001</v>
      </c>
      <c r="M48" s="16"/>
      <c r="Q48" s="2"/>
      <c r="R48" s="7" t="s">
        <v>21</v>
      </c>
      <c r="S48" s="7" t="s">
        <v>6</v>
      </c>
      <c r="T48" s="7" t="s">
        <v>21</v>
      </c>
      <c r="U48" s="7" t="s">
        <v>6</v>
      </c>
      <c r="W48" s="2"/>
      <c r="X48" s="7" t="s">
        <v>21</v>
      </c>
      <c r="Y48" s="7" t="s">
        <v>6</v>
      </c>
      <c r="Z48" s="7" t="s">
        <v>21</v>
      </c>
      <c r="AA48" s="7" t="s">
        <v>6</v>
      </c>
    </row>
    <row r="49" spans="3:27" s="3" customFormat="1" x14ac:dyDescent="0.25">
      <c r="C49" s="10">
        <v>5</v>
      </c>
      <c r="D49" s="8">
        <v>0.94910000000000005</v>
      </c>
      <c r="E49" s="16"/>
      <c r="F49" s="8">
        <v>0.84360000000000002</v>
      </c>
      <c r="G49" s="16"/>
      <c r="I49" s="10">
        <v>5</v>
      </c>
      <c r="J49" s="8">
        <v>1.968</v>
      </c>
      <c r="K49" s="16"/>
      <c r="L49" s="8">
        <v>1.8582000000000001</v>
      </c>
      <c r="M49" s="16"/>
      <c r="Q49" s="7" t="s">
        <v>17</v>
      </c>
      <c r="R49" s="7" t="s">
        <v>7</v>
      </c>
      <c r="S49" s="7" t="s">
        <v>8</v>
      </c>
      <c r="T49" s="7" t="s">
        <v>7</v>
      </c>
      <c r="U49" s="7" t="s">
        <v>8</v>
      </c>
      <c r="W49" s="7" t="s">
        <v>17</v>
      </c>
      <c r="X49" s="7" t="s">
        <v>7</v>
      </c>
      <c r="Y49" s="7" t="s">
        <v>8</v>
      </c>
      <c r="Z49" s="7" t="s">
        <v>7</v>
      </c>
      <c r="AA49" s="7" t="s">
        <v>8</v>
      </c>
    </row>
    <row r="50" spans="3:27" s="3" customFormat="1" x14ac:dyDescent="0.25">
      <c r="C50" s="10">
        <v>6</v>
      </c>
      <c r="D50" s="8">
        <v>1.0336000000000001</v>
      </c>
      <c r="E50" s="16"/>
      <c r="F50" s="8">
        <v>0.95920000000000005</v>
      </c>
      <c r="G50" s="16"/>
      <c r="I50" s="10">
        <v>6</v>
      </c>
      <c r="J50" s="8">
        <v>2.0398999999999998</v>
      </c>
      <c r="K50" s="16"/>
      <c r="L50" s="8">
        <v>1.9204000000000001</v>
      </c>
      <c r="M50" s="16"/>
      <c r="Q50" s="10">
        <v>1</v>
      </c>
      <c r="R50" s="8">
        <v>0.16850000000000001</v>
      </c>
      <c r="S50" s="11"/>
      <c r="T50" s="8">
        <v>9.06E-2</v>
      </c>
      <c r="U50" s="11"/>
      <c r="W50" s="10">
        <v>1</v>
      </c>
      <c r="X50" s="8">
        <v>0.56520000000000004</v>
      </c>
      <c r="Y50" s="11"/>
      <c r="Z50" s="8">
        <v>0.37230000000000002</v>
      </c>
      <c r="AA50" s="11"/>
    </row>
    <row r="51" spans="3:27" s="3" customFormat="1" x14ac:dyDescent="0.25">
      <c r="C51" s="10">
        <v>7</v>
      </c>
      <c r="D51" s="8">
        <v>0.74850000000000005</v>
      </c>
      <c r="E51" s="16"/>
      <c r="F51" s="8">
        <v>0.82920000000000005</v>
      </c>
      <c r="G51" s="16"/>
      <c r="I51" s="10">
        <v>7</v>
      </c>
      <c r="J51" s="8">
        <v>1.4894000000000001</v>
      </c>
      <c r="K51" s="16"/>
      <c r="L51" s="8">
        <v>1.6162000000000001</v>
      </c>
      <c r="M51" s="16"/>
      <c r="Q51" s="10">
        <v>2</v>
      </c>
      <c r="R51" s="8">
        <v>1.2286999999999999</v>
      </c>
      <c r="S51" s="11"/>
      <c r="T51" s="8">
        <v>0.749</v>
      </c>
      <c r="U51" s="11"/>
      <c r="W51" s="10">
        <v>2</v>
      </c>
      <c r="X51" s="8">
        <v>2.7627000000000002</v>
      </c>
      <c r="Y51" s="11"/>
      <c r="Z51" s="8">
        <v>1.8928</v>
      </c>
      <c r="AA51" s="11"/>
    </row>
    <row r="52" spans="3:27" s="3" customFormat="1" x14ac:dyDescent="0.25">
      <c r="C52" s="10"/>
      <c r="I52" s="10"/>
      <c r="Q52" s="10">
        <v>3</v>
      </c>
      <c r="R52" s="8">
        <v>0.57399999999999995</v>
      </c>
      <c r="S52" s="11"/>
      <c r="T52" s="8">
        <v>0.51880000000000004</v>
      </c>
      <c r="U52" s="11"/>
      <c r="W52" s="10">
        <v>3</v>
      </c>
      <c r="X52" s="8">
        <v>1.5078</v>
      </c>
      <c r="Y52" s="11"/>
      <c r="Z52" s="8">
        <v>1.3979999999999999</v>
      </c>
      <c r="AA52" s="11"/>
    </row>
    <row r="53" spans="3:27" s="3" customFormat="1" x14ac:dyDescent="0.25">
      <c r="C53" s="2"/>
      <c r="D53" s="7" t="s">
        <v>3</v>
      </c>
      <c r="E53" s="7"/>
      <c r="F53" s="7" t="s">
        <v>4</v>
      </c>
      <c r="G53" s="7"/>
      <c r="I53" s="2"/>
      <c r="J53" s="7" t="s">
        <v>3</v>
      </c>
      <c r="K53" s="7"/>
      <c r="L53" s="7" t="s">
        <v>4</v>
      </c>
      <c r="M53" s="7"/>
      <c r="Q53" s="10">
        <v>4</v>
      </c>
      <c r="R53" s="8">
        <v>2.1720000000000002</v>
      </c>
      <c r="S53" s="11"/>
      <c r="T53" s="8">
        <v>1.8597999999999999</v>
      </c>
      <c r="U53" s="11"/>
      <c r="W53" s="10">
        <v>4</v>
      </c>
      <c r="X53" s="8">
        <v>4.4504999999999999</v>
      </c>
      <c r="Y53" s="11"/>
      <c r="Z53" s="8">
        <v>4.0144000000000002</v>
      </c>
      <c r="AA53" s="11"/>
    </row>
    <row r="54" spans="3:27" s="3" customFormat="1" x14ac:dyDescent="0.25">
      <c r="C54" s="2"/>
      <c r="D54" s="7" t="s">
        <v>19</v>
      </c>
      <c r="E54" s="7" t="s">
        <v>6</v>
      </c>
      <c r="F54" s="7" t="s">
        <v>19</v>
      </c>
      <c r="G54" s="7" t="s">
        <v>6</v>
      </c>
      <c r="I54" s="2"/>
      <c r="J54" s="7" t="s">
        <v>19</v>
      </c>
      <c r="K54" s="7" t="s">
        <v>6</v>
      </c>
      <c r="L54" s="7" t="s">
        <v>19</v>
      </c>
      <c r="M54" s="7" t="s">
        <v>6</v>
      </c>
      <c r="Q54" s="10">
        <v>5</v>
      </c>
      <c r="R54" s="8">
        <v>3.9538000000000002</v>
      </c>
      <c r="S54" s="11"/>
      <c r="T54" s="8">
        <v>3.3180999999999998</v>
      </c>
      <c r="U54" s="11"/>
      <c r="W54" s="10">
        <v>5</v>
      </c>
      <c r="X54" s="8">
        <v>7.5548999999999999</v>
      </c>
      <c r="Y54" s="11"/>
      <c r="Z54" s="8">
        <v>6.6576000000000004</v>
      </c>
      <c r="AA54" s="11"/>
    </row>
    <row r="55" spans="3:27" s="3" customFormat="1" x14ac:dyDescent="0.25">
      <c r="C55" s="7" t="s">
        <v>17</v>
      </c>
      <c r="D55" s="7" t="s">
        <v>7</v>
      </c>
      <c r="E55" s="7" t="s">
        <v>8</v>
      </c>
      <c r="F55" s="7" t="s">
        <v>7</v>
      </c>
      <c r="G55" s="7" t="s">
        <v>8</v>
      </c>
      <c r="I55" s="7" t="s">
        <v>17</v>
      </c>
      <c r="J55" s="7" t="s">
        <v>7</v>
      </c>
      <c r="K55" s="7" t="s">
        <v>8</v>
      </c>
      <c r="L55" s="7" t="s">
        <v>7</v>
      </c>
      <c r="M55" s="7" t="s">
        <v>8</v>
      </c>
      <c r="Q55" s="10">
        <v>6</v>
      </c>
      <c r="R55" s="8">
        <v>1.2286999999999999</v>
      </c>
      <c r="S55" s="11"/>
      <c r="T55" s="8">
        <v>1.5849</v>
      </c>
      <c r="U55" s="11"/>
      <c r="W55" s="10">
        <v>6</v>
      </c>
      <c r="X55" s="8">
        <v>2.7650000000000001</v>
      </c>
      <c r="Y55" s="11"/>
      <c r="Z55" s="8">
        <v>3.4780000000000002</v>
      </c>
      <c r="AA55" s="11"/>
    </row>
    <row r="56" spans="3:27" s="3" customFormat="1" x14ac:dyDescent="0.25">
      <c r="C56" s="10">
        <v>1</v>
      </c>
      <c r="D56" s="8">
        <v>0.98019999999999996</v>
      </c>
      <c r="E56" s="16"/>
      <c r="F56" s="8">
        <v>0.31059999999999999</v>
      </c>
      <c r="G56" s="16"/>
      <c r="I56" s="10">
        <v>1</v>
      </c>
      <c r="J56" s="8">
        <v>1.0250999999999999</v>
      </c>
      <c r="K56" s="16"/>
      <c r="L56" s="8">
        <v>0.3851</v>
      </c>
      <c r="M56" s="16"/>
      <c r="Q56" s="10">
        <v>7</v>
      </c>
      <c r="R56" s="8">
        <v>0.16350000000000001</v>
      </c>
      <c r="S56" s="11"/>
      <c r="T56" s="8">
        <v>0.25819999999999999</v>
      </c>
      <c r="U56" s="11"/>
      <c r="W56" s="10">
        <v>7</v>
      </c>
      <c r="X56" s="8">
        <v>0.56899999999999995</v>
      </c>
      <c r="Y56" s="11"/>
      <c r="Z56" s="8">
        <v>0.8135</v>
      </c>
      <c r="AA56" s="11"/>
    </row>
    <row r="57" spans="3:27" s="3" customFormat="1" x14ac:dyDescent="0.25">
      <c r="C57" s="10">
        <v>2</v>
      </c>
      <c r="D57" s="8">
        <v>0.19650000000000001</v>
      </c>
      <c r="E57" s="16"/>
      <c r="F57" s="8">
        <v>0.1457</v>
      </c>
      <c r="G57" s="16"/>
      <c r="I57" s="10">
        <v>2</v>
      </c>
      <c r="J57" s="8">
        <v>0.44840000000000002</v>
      </c>
      <c r="K57" s="16"/>
      <c r="L57" s="8">
        <v>0.36759999999999998</v>
      </c>
      <c r="M57" s="16"/>
      <c r="Q57" s="2"/>
      <c r="W57" s="2"/>
    </row>
    <row r="58" spans="3:27" s="3" customFormat="1" x14ac:dyDescent="0.25">
      <c r="C58" s="10">
        <v>3</v>
      </c>
      <c r="D58" s="8">
        <v>0.3634</v>
      </c>
      <c r="E58" s="16"/>
      <c r="F58" s="8">
        <v>0.25030000000000002</v>
      </c>
      <c r="G58" s="16"/>
      <c r="I58" s="10">
        <v>3</v>
      </c>
      <c r="J58" s="8">
        <v>0.68310000000000004</v>
      </c>
      <c r="K58" s="16"/>
      <c r="L58" s="8">
        <v>0.5403</v>
      </c>
      <c r="M58" s="16"/>
      <c r="Q58" s="2"/>
      <c r="W58" s="2"/>
    </row>
    <row r="59" spans="3:27" s="3" customFormat="1" x14ac:dyDescent="0.25">
      <c r="C59" s="10">
        <v>4</v>
      </c>
      <c r="D59" s="8">
        <v>0.18099999999999999</v>
      </c>
      <c r="E59" s="16"/>
      <c r="F59" s="8">
        <v>0.16850000000000001</v>
      </c>
      <c r="G59" s="16"/>
      <c r="I59" s="10">
        <v>4</v>
      </c>
      <c r="J59" s="8">
        <v>0.4587</v>
      </c>
      <c r="K59" s="16"/>
      <c r="L59" s="8">
        <v>0.43140000000000001</v>
      </c>
      <c r="M59" s="16"/>
      <c r="Q59" s="2"/>
      <c r="W59" s="2"/>
    </row>
    <row r="60" spans="3:27" s="3" customFormat="1" x14ac:dyDescent="0.25">
      <c r="C60" s="10">
        <v>5</v>
      </c>
      <c r="D60" s="8">
        <v>0.2475</v>
      </c>
      <c r="E60" s="16"/>
      <c r="F60" s="8">
        <v>0.22850000000000001</v>
      </c>
      <c r="G60" s="16"/>
      <c r="I60" s="10">
        <v>5</v>
      </c>
      <c r="J60" s="8">
        <v>0.60029999999999994</v>
      </c>
      <c r="K60" s="16"/>
      <c r="L60" s="8">
        <v>0.57569999999999999</v>
      </c>
      <c r="M60" s="16"/>
      <c r="Q60" s="2"/>
      <c r="W60" s="2"/>
    </row>
    <row r="61" spans="3:27" s="3" customFormat="1" x14ac:dyDescent="0.25">
      <c r="C61" s="10">
        <v>6</v>
      </c>
      <c r="D61" s="8">
        <v>0.31259999999999999</v>
      </c>
      <c r="E61" s="16"/>
      <c r="F61" s="8">
        <v>0.30599999999999999</v>
      </c>
      <c r="G61" s="16"/>
      <c r="I61" s="10">
        <v>6</v>
      </c>
      <c r="J61" s="8">
        <v>0.66590000000000005</v>
      </c>
      <c r="K61" s="16"/>
      <c r="L61" s="8">
        <v>0.63370000000000004</v>
      </c>
      <c r="M61" s="16"/>
      <c r="Q61" s="2"/>
      <c r="W61" s="2"/>
    </row>
    <row r="62" spans="3:27" s="3" customFormat="1" x14ac:dyDescent="0.25">
      <c r="C62" s="10">
        <v>7</v>
      </c>
      <c r="D62" s="8">
        <v>0.2034</v>
      </c>
      <c r="E62" s="16"/>
      <c r="F62" s="8">
        <v>0.24329999999999999</v>
      </c>
      <c r="G62" s="16"/>
      <c r="I62" s="10">
        <v>7</v>
      </c>
      <c r="J62" s="8">
        <v>0.45350000000000001</v>
      </c>
      <c r="K62" s="16"/>
      <c r="L62" s="8">
        <v>0.51259999999999994</v>
      </c>
      <c r="M62" s="16"/>
      <c r="Q62" s="2"/>
      <c r="W62" s="2"/>
    </row>
    <row r="63" spans="3:27" s="3" customFormat="1" x14ac:dyDescent="0.25">
      <c r="C63" s="2"/>
      <c r="I63" s="2"/>
      <c r="Q63" s="2"/>
      <c r="W63" s="2"/>
    </row>
    <row r="64" spans="3:27" s="3" customFormat="1" x14ac:dyDescent="0.25">
      <c r="C64" s="2"/>
      <c r="D64" s="7" t="s">
        <v>3</v>
      </c>
      <c r="E64" s="7"/>
      <c r="F64" s="7" t="s">
        <v>4</v>
      </c>
      <c r="G64" s="7"/>
      <c r="I64" s="2"/>
      <c r="J64" s="7" t="s">
        <v>3</v>
      </c>
      <c r="K64" s="7"/>
      <c r="L64" s="7" t="s">
        <v>4</v>
      </c>
      <c r="M64" s="7"/>
      <c r="Q64" s="2"/>
      <c r="W64" s="2"/>
    </row>
    <row r="65" spans="3:23" s="3" customFormat="1" x14ac:dyDescent="0.25">
      <c r="C65" s="2"/>
      <c r="D65" s="7" t="s">
        <v>20</v>
      </c>
      <c r="E65" s="7" t="s">
        <v>6</v>
      </c>
      <c r="F65" s="7" t="s">
        <v>20</v>
      </c>
      <c r="G65" s="7" t="s">
        <v>6</v>
      </c>
      <c r="I65" s="2"/>
      <c r="J65" s="7" t="s">
        <v>20</v>
      </c>
      <c r="K65" s="7" t="s">
        <v>6</v>
      </c>
      <c r="L65" s="7" t="s">
        <v>20</v>
      </c>
      <c r="M65" s="7" t="s">
        <v>6</v>
      </c>
      <c r="Q65" s="2"/>
      <c r="W65" s="2"/>
    </row>
    <row r="66" spans="3:23" s="3" customFormat="1" x14ac:dyDescent="0.25">
      <c r="C66" s="7" t="s">
        <v>17</v>
      </c>
      <c r="D66" s="7" t="s">
        <v>7</v>
      </c>
      <c r="E66" s="7" t="s">
        <v>8</v>
      </c>
      <c r="F66" s="7" t="s">
        <v>7</v>
      </c>
      <c r="G66" s="7" t="s">
        <v>8</v>
      </c>
      <c r="I66" s="7" t="s">
        <v>17</v>
      </c>
      <c r="J66" s="7" t="s">
        <v>7</v>
      </c>
      <c r="K66" s="7" t="s">
        <v>8</v>
      </c>
      <c r="L66" s="7" t="s">
        <v>7</v>
      </c>
      <c r="M66" s="7" t="s">
        <v>8</v>
      </c>
      <c r="Q66" s="2"/>
      <c r="W66" s="2"/>
    </row>
    <row r="67" spans="3:23" s="3" customFormat="1" x14ac:dyDescent="0.25">
      <c r="C67" s="10">
        <v>1</v>
      </c>
      <c r="D67" s="8">
        <v>2.1724000000000001</v>
      </c>
      <c r="E67" s="16"/>
      <c r="F67" s="8">
        <v>0.75339999999999996</v>
      </c>
      <c r="G67" s="16"/>
      <c r="I67" s="10">
        <v>1</v>
      </c>
      <c r="J67" s="8">
        <v>2.0644999999999998</v>
      </c>
      <c r="K67" s="16"/>
      <c r="L67" s="8">
        <v>0.83630000000000004</v>
      </c>
      <c r="M67" s="16"/>
      <c r="Q67" s="2"/>
      <c r="W67" s="2"/>
    </row>
    <row r="68" spans="3:23" s="3" customFormat="1" x14ac:dyDescent="0.25">
      <c r="C68" s="10">
        <v>2</v>
      </c>
      <c r="D68" s="8">
        <v>0.35120000000000001</v>
      </c>
      <c r="E68" s="16"/>
      <c r="F68" s="8">
        <v>0.2545</v>
      </c>
      <c r="G68" s="16"/>
      <c r="I68" s="10">
        <v>2</v>
      </c>
      <c r="J68" s="8">
        <v>0.60399999999999998</v>
      </c>
      <c r="K68" s="16"/>
      <c r="L68" s="8">
        <v>0.47749999999999998</v>
      </c>
      <c r="M68" s="16"/>
      <c r="Q68" s="2"/>
      <c r="W68" s="2"/>
    </row>
    <row r="69" spans="3:23" s="3" customFormat="1" x14ac:dyDescent="0.25">
      <c r="C69" s="10">
        <v>3</v>
      </c>
      <c r="D69" s="8">
        <v>0.45960000000000001</v>
      </c>
      <c r="E69" s="16"/>
      <c r="F69" s="8">
        <v>0.33379999999999999</v>
      </c>
      <c r="G69" s="16"/>
      <c r="I69" s="10">
        <v>3</v>
      </c>
      <c r="J69" s="8">
        <v>0.7581</v>
      </c>
      <c r="K69" s="16"/>
      <c r="L69" s="8">
        <v>0.60360000000000003</v>
      </c>
      <c r="M69" s="16"/>
      <c r="Q69" s="2"/>
      <c r="W69" s="2"/>
    </row>
    <row r="70" spans="3:23" s="3" customFormat="1" x14ac:dyDescent="0.25">
      <c r="C70" s="10">
        <v>4</v>
      </c>
      <c r="D70" s="8">
        <v>0.34810000000000002</v>
      </c>
      <c r="E70" s="16"/>
      <c r="F70" s="8">
        <v>0.31030000000000002</v>
      </c>
      <c r="G70" s="16"/>
      <c r="I70" s="10">
        <v>4</v>
      </c>
      <c r="J70" s="8">
        <v>0.61480000000000001</v>
      </c>
      <c r="K70" s="16"/>
      <c r="L70" s="8">
        <v>0.55789999999999995</v>
      </c>
      <c r="M70" s="16"/>
      <c r="Q70" s="2"/>
      <c r="W70" s="2"/>
    </row>
    <row r="71" spans="3:23" s="3" customFormat="1" x14ac:dyDescent="0.25">
      <c r="C71" s="10">
        <v>5</v>
      </c>
      <c r="D71" s="8">
        <v>0.4365</v>
      </c>
      <c r="E71" s="16"/>
      <c r="F71" s="8">
        <v>0.374</v>
      </c>
      <c r="G71" s="16"/>
      <c r="I71" s="10">
        <v>5</v>
      </c>
      <c r="J71" s="8">
        <v>0.74850000000000005</v>
      </c>
      <c r="K71" s="16"/>
      <c r="L71" s="8">
        <v>0.68610000000000004</v>
      </c>
      <c r="M71" s="16"/>
      <c r="Q71" s="2"/>
      <c r="W71" s="2"/>
    </row>
    <row r="72" spans="3:23" s="3" customFormat="1" x14ac:dyDescent="0.25">
      <c r="C72" s="10">
        <v>6</v>
      </c>
      <c r="D72" s="8">
        <v>0.44390000000000002</v>
      </c>
      <c r="E72" s="16"/>
      <c r="F72" s="8">
        <v>0.39800000000000002</v>
      </c>
      <c r="G72" s="16"/>
      <c r="I72" s="10">
        <v>6</v>
      </c>
      <c r="J72" s="8">
        <v>0.75660000000000005</v>
      </c>
      <c r="K72" s="16"/>
      <c r="L72" s="8">
        <v>0.69489999999999996</v>
      </c>
      <c r="M72" s="16"/>
      <c r="Q72" s="2"/>
      <c r="W72" s="2"/>
    </row>
    <row r="73" spans="3:23" s="3" customFormat="1" x14ac:dyDescent="0.25">
      <c r="C73" s="10">
        <v>7</v>
      </c>
      <c r="D73" s="8">
        <v>0.35370000000000001</v>
      </c>
      <c r="E73" s="16"/>
      <c r="F73" s="8">
        <v>0.37559999999999999</v>
      </c>
      <c r="G73" s="16"/>
      <c r="I73" s="10">
        <v>7</v>
      </c>
      <c r="J73" s="8">
        <v>0.6028</v>
      </c>
      <c r="K73" s="16"/>
      <c r="L73" s="8">
        <v>0.63670000000000004</v>
      </c>
      <c r="M73" s="16"/>
      <c r="Q73" s="2"/>
      <c r="W73" s="2"/>
    </row>
    <row r="74" spans="3:23" s="3" customFormat="1" x14ac:dyDescent="0.25">
      <c r="C74" s="2"/>
      <c r="I74" s="2"/>
      <c r="Q74" s="2"/>
      <c r="W74" s="2"/>
    </row>
    <row r="75" spans="3:23" s="3" customFormat="1" x14ac:dyDescent="0.25">
      <c r="C75" s="2"/>
      <c r="D75" s="7" t="s">
        <v>3</v>
      </c>
      <c r="E75" s="7"/>
      <c r="F75" s="7" t="s">
        <v>4</v>
      </c>
      <c r="G75" s="7"/>
      <c r="I75" s="2"/>
      <c r="J75" s="7" t="s">
        <v>3</v>
      </c>
      <c r="K75" s="7"/>
      <c r="L75" s="7" t="s">
        <v>4</v>
      </c>
      <c r="M75" s="7"/>
      <c r="Q75" s="2"/>
      <c r="W75" s="2"/>
    </row>
    <row r="76" spans="3:23" s="3" customFormat="1" x14ac:dyDescent="0.25">
      <c r="C76" s="2"/>
      <c r="D76" s="7" t="s">
        <v>21</v>
      </c>
      <c r="E76" s="7" t="s">
        <v>6</v>
      </c>
      <c r="F76" s="7" t="s">
        <v>21</v>
      </c>
      <c r="G76" s="7" t="s">
        <v>6</v>
      </c>
      <c r="I76" s="2"/>
      <c r="J76" s="7" t="s">
        <v>21</v>
      </c>
      <c r="K76" s="7" t="s">
        <v>6</v>
      </c>
      <c r="L76" s="7" t="s">
        <v>21</v>
      </c>
      <c r="M76" s="7" t="s">
        <v>6</v>
      </c>
      <c r="Q76" s="2"/>
      <c r="W76" s="2"/>
    </row>
    <row r="77" spans="3:23" s="3" customFormat="1" x14ac:dyDescent="0.25">
      <c r="C77" s="7" t="s">
        <v>17</v>
      </c>
      <c r="D77" s="7" t="s">
        <v>7</v>
      </c>
      <c r="E77" s="7" t="s">
        <v>8</v>
      </c>
      <c r="F77" s="7" t="s">
        <v>7</v>
      </c>
      <c r="G77" s="7" t="s">
        <v>8</v>
      </c>
      <c r="I77" s="7" t="s">
        <v>17</v>
      </c>
      <c r="J77" s="7" t="s">
        <v>7</v>
      </c>
      <c r="K77" s="7" t="s">
        <v>8</v>
      </c>
      <c r="L77" s="7" t="s">
        <v>7</v>
      </c>
      <c r="M77" s="7" t="s">
        <v>8</v>
      </c>
      <c r="Q77" s="2"/>
      <c r="W77" s="2"/>
    </row>
    <row r="78" spans="3:23" s="3" customFormat="1" x14ac:dyDescent="0.25">
      <c r="C78" s="10">
        <v>1</v>
      </c>
      <c r="D78" s="8">
        <v>0.22140000000000001</v>
      </c>
      <c r="E78" s="16"/>
      <c r="F78" s="8">
        <v>0.1278</v>
      </c>
      <c r="G78" s="16"/>
      <c r="I78" s="10">
        <v>1</v>
      </c>
      <c r="J78" s="8">
        <v>0.2757</v>
      </c>
      <c r="K78" s="16"/>
      <c r="L78" s="8">
        <v>0.18579999999999999</v>
      </c>
      <c r="M78" s="16"/>
      <c r="Q78" s="2"/>
      <c r="W78" s="2"/>
    </row>
    <row r="79" spans="3:23" s="3" customFormat="1" x14ac:dyDescent="0.25">
      <c r="C79" s="10">
        <v>2</v>
      </c>
      <c r="D79" s="8">
        <v>0.18579999999999999</v>
      </c>
      <c r="E79" s="16"/>
      <c r="F79" s="8">
        <v>0.1555</v>
      </c>
      <c r="G79" s="16"/>
      <c r="I79" s="10">
        <v>2</v>
      </c>
      <c r="J79" s="8">
        <v>0.43290000000000001</v>
      </c>
      <c r="K79" s="16"/>
      <c r="L79" s="8">
        <v>0.37740000000000001</v>
      </c>
      <c r="M79" s="16"/>
      <c r="Q79" s="2"/>
      <c r="W79" s="2"/>
    </row>
    <row r="80" spans="3:23" s="3" customFormat="1" x14ac:dyDescent="0.25">
      <c r="C80" s="10">
        <v>3</v>
      </c>
      <c r="D80" s="8">
        <v>0.27029999999999998</v>
      </c>
      <c r="E80" s="16"/>
      <c r="F80" s="8">
        <v>0.21149999999999999</v>
      </c>
      <c r="G80" s="16"/>
      <c r="I80" s="10">
        <v>3</v>
      </c>
      <c r="J80" s="8">
        <v>0.55649999999999999</v>
      </c>
      <c r="K80" s="16"/>
      <c r="L80" s="8">
        <v>0.48459999999999998</v>
      </c>
      <c r="M80" s="16"/>
      <c r="Q80" s="2"/>
      <c r="W80" s="2"/>
    </row>
    <row r="81" spans="3:23" s="3" customFormat="1" x14ac:dyDescent="0.25">
      <c r="C81" s="10">
        <v>4</v>
      </c>
      <c r="D81" s="8">
        <v>0.2001</v>
      </c>
      <c r="E81" s="16"/>
      <c r="F81" s="8">
        <v>0.18360000000000001</v>
      </c>
      <c r="G81" s="16"/>
      <c r="I81" s="10">
        <v>4</v>
      </c>
      <c r="J81" s="8">
        <v>0.47620000000000001</v>
      </c>
      <c r="K81" s="16"/>
      <c r="L81" s="8">
        <v>0.45939999999999998</v>
      </c>
      <c r="M81" s="16"/>
      <c r="Q81" s="2"/>
      <c r="W81" s="2"/>
    </row>
    <row r="82" spans="3:23" s="3" customFormat="1" x14ac:dyDescent="0.25">
      <c r="C82" s="10">
        <v>5</v>
      </c>
      <c r="D82" s="8">
        <v>0.2651</v>
      </c>
      <c r="E82" s="16"/>
      <c r="F82" s="8">
        <v>0.24110000000000001</v>
      </c>
      <c r="G82" s="16"/>
      <c r="I82" s="10">
        <v>5</v>
      </c>
      <c r="J82" s="8">
        <v>0.61909999999999998</v>
      </c>
      <c r="K82" s="16"/>
      <c r="L82" s="8">
        <v>0.59640000000000004</v>
      </c>
      <c r="M82" s="16"/>
      <c r="Q82" s="2"/>
      <c r="W82" s="2"/>
    </row>
    <row r="83" spans="3:23" s="3" customFormat="1" x14ac:dyDescent="0.25">
      <c r="C83" s="10">
        <v>6</v>
      </c>
      <c r="D83" s="8">
        <v>0.27710000000000001</v>
      </c>
      <c r="E83" s="16"/>
      <c r="F83" s="8">
        <v>0.25519999999999998</v>
      </c>
      <c r="G83" s="16"/>
      <c r="I83" s="10">
        <v>6</v>
      </c>
      <c r="J83" s="8">
        <v>0.61729999999999996</v>
      </c>
      <c r="K83" s="16"/>
      <c r="L83" s="8">
        <v>0.59179999999999999</v>
      </c>
      <c r="M83" s="16"/>
      <c r="Q83" s="2"/>
      <c r="W83" s="2"/>
    </row>
    <row r="84" spans="3:23" s="3" customFormat="1" x14ac:dyDescent="0.25">
      <c r="C84" s="10">
        <v>7</v>
      </c>
      <c r="D84" s="8">
        <v>0.19139999999999999</v>
      </c>
      <c r="E84" s="16"/>
      <c r="F84" s="8">
        <v>0.2102</v>
      </c>
      <c r="G84" s="16"/>
      <c r="I84" s="10">
        <v>7</v>
      </c>
      <c r="J84" s="8">
        <v>0.43309999999999998</v>
      </c>
      <c r="K84" s="16"/>
      <c r="L84" s="8">
        <v>0.46679999999999999</v>
      </c>
      <c r="M84" s="16"/>
      <c r="Q84" s="2"/>
      <c r="W84" s="2"/>
    </row>
    <row r="85" spans="3:23" s="3" customFormat="1" x14ac:dyDescent="0.25">
      <c r="C85" s="2"/>
      <c r="I85" s="2"/>
      <c r="Q85" s="2"/>
      <c r="W85" s="2"/>
    </row>
    <row r="86" spans="3:23" s="3" customFormat="1" x14ac:dyDescent="0.25">
      <c r="C86" s="2"/>
      <c r="I86" s="2"/>
      <c r="Q86" s="2"/>
      <c r="W86" s="2"/>
    </row>
    <row r="87" spans="3:23" s="3" customFormat="1" x14ac:dyDescent="0.25">
      <c r="C87" s="2"/>
      <c r="I87" s="2"/>
      <c r="Q87" s="2"/>
      <c r="W87" s="2"/>
    </row>
    <row r="88" spans="3:23" s="3" customFormat="1" x14ac:dyDescent="0.25">
      <c r="C88" s="2"/>
      <c r="I88" s="2"/>
      <c r="Q88" s="2"/>
      <c r="W88" s="2"/>
    </row>
    <row r="89" spans="3:23" s="3" customFormat="1" x14ac:dyDescent="0.25">
      <c r="C89" s="2"/>
      <c r="I89" s="2"/>
      <c r="Q89" s="2"/>
      <c r="W89" s="2"/>
    </row>
    <row r="90" spans="3:23" s="3" customFormat="1" x14ac:dyDescent="0.25">
      <c r="C90" s="2"/>
      <c r="I90" s="2"/>
      <c r="Q90" s="2"/>
      <c r="W90" s="2"/>
    </row>
    <row r="91" spans="3:23" s="3" customFormat="1" x14ac:dyDescent="0.25">
      <c r="C91" s="2"/>
      <c r="I91" s="2"/>
      <c r="Q91" s="2"/>
      <c r="W91" s="2"/>
    </row>
    <row r="92" spans="3:23" s="3" customFormat="1" x14ac:dyDescent="0.25">
      <c r="C92" s="2"/>
      <c r="I92" s="2"/>
      <c r="Q92" s="2"/>
      <c r="W92" s="2"/>
    </row>
    <row r="93" spans="3:23" s="3" customFormat="1" x14ac:dyDescent="0.25">
      <c r="C93" s="2"/>
      <c r="I93" s="2"/>
      <c r="Q93" s="2"/>
      <c r="W93" s="2"/>
    </row>
    <row r="94" spans="3:23" s="3" customFormat="1" x14ac:dyDescent="0.25">
      <c r="C94" s="2"/>
      <c r="I94" s="2"/>
      <c r="Q94" s="2"/>
      <c r="W94" s="2"/>
    </row>
    <row r="95" spans="3:23" s="3" customFormat="1" x14ac:dyDescent="0.25">
      <c r="C95" s="2"/>
      <c r="I95" s="2"/>
      <c r="Q95" s="2"/>
      <c r="W95" s="2"/>
    </row>
    <row r="96" spans="3:23" s="3" customFormat="1" x14ac:dyDescent="0.25">
      <c r="C96" s="2"/>
      <c r="I96" s="2"/>
      <c r="Q96" s="2"/>
      <c r="W96" s="2"/>
    </row>
    <row r="97" spans="3:23" s="3" customFormat="1" x14ac:dyDescent="0.25">
      <c r="C97" s="2"/>
      <c r="I97" s="2"/>
      <c r="Q97" s="2"/>
      <c r="W97" s="2"/>
    </row>
    <row r="98" spans="3:23" s="3" customFormat="1" x14ac:dyDescent="0.25">
      <c r="C98" s="2"/>
      <c r="I98" s="2"/>
      <c r="Q98" s="2"/>
      <c r="W98" s="2"/>
    </row>
    <row r="99" spans="3:23" s="3" customFormat="1" x14ac:dyDescent="0.25">
      <c r="C99" s="2"/>
      <c r="I99" s="2"/>
      <c r="Q99" s="2"/>
      <c r="W99" s="2"/>
    </row>
    <row r="100" spans="3:23" s="3" customFormat="1" x14ac:dyDescent="0.25">
      <c r="C100" s="2"/>
      <c r="I100" s="2"/>
      <c r="Q100" s="2"/>
      <c r="W100" s="2"/>
    </row>
    <row r="101" spans="3:23" s="3" customFormat="1" x14ac:dyDescent="0.25">
      <c r="C101" s="2"/>
      <c r="I101" s="2"/>
      <c r="Q101" s="2"/>
      <c r="W101" s="2"/>
    </row>
    <row r="102" spans="3:23" s="3" customFormat="1" x14ac:dyDescent="0.25">
      <c r="C102" s="2"/>
      <c r="I102" s="2"/>
      <c r="Q102" s="2"/>
      <c r="W102" s="2"/>
    </row>
    <row r="103" spans="3:23" s="3" customFormat="1" x14ac:dyDescent="0.25">
      <c r="C103" s="2"/>
      <c r="I103" s="2"/>
      <c r="Q103" s="2"/>
      <c r="W103" s="2"/>
    </row>
    <row r="104" spans="3:23" s="3" customFormat="1" x14ac:dyDescent="0.25">
      <c r="C104" s="2"/>
      <c r="I104" s="2"/>
      <c r="Q104" s="2"/>
      <c r="W104" s="2"/>
    </row>
    <row r="105" spans="3:23" s="3" customFormat="1" x14ac:dyDescent="0.25">
      <c r="C105" s="2"/>
      <c r="I105" s="2"/>
      <c r="Q105" s="2"/>
      <c r="W105" s="2"/>
    </row>
  </sheetData>
  <mergeCells count="8">
    <mergeCell ref="C1:G1"/>
    <mergeCell ref="I1:M1"/>
    <mergeCell ref="Q1:U1"/>
    <mergeCell ref="S10:S11"/>
    <mergeCell ref="Y10:Y11"/>
    <mergeCell ref="U9:U11"/>
    <mergeCell ref="W1:AA1"/>
    <mergeCell ref="AA9:AA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zoomScale="85" zoomScaleNormal="85" workbookViewId="0"/>
  </sheetViews>
  <sheetFormatPr defaultRowHeight="15" x14ac:dyDescent="0.25"/>
  <cols>
    <col min="2" max="2" width="12.28515625" bestFit="1" customWidth="1"/>
    <col min="3" max="3" width="30.42578125" style="1" bestFit="1" customWidth="1"/>
    <col min="4" max="4" width="22.140625" bestFit="1" customWidth="1"/>
    <col min="5" max="5" width="22.140625" customWidth="1"/>
    <col min="6" max="6" width="22.140625" bestFit="1" customWidth="1"/>
    <col min="7" max="7" width="13.42578125" bestFit="1" customWidth="1"/>
    <col min="9" max="9" width="30.42578125" style="1" bestFit="1" customWidth="1"/>
    <col min="10" max="10" width="22.140625" bestFit="1" customWidth="1"/>
    <col min="11" max="11" width="22.140625" customWidth="1"/>
    <col min="12" max="12" width="22.140625" bestFit="1" customWidth="1"/>
    <col min="13" max="13" width="12.7109375" bestFit="1" customWidth="1"/>
    <col min="17" max="17" width="30.42578125" style="1" bestFit="1" customWidth="1"/>
    <col min="18" max="18" width="22.140625" bestFit="1" customWidth="1"/>
    <col min="19" max="19" width="22.140625" customWidth="1"/>
    <col min="20" max="20" width="22.140625" bestFit="1" customWidth="1"/>
    <col min="21" max="21" width="11.42578125" bestFit="1" customWidth="1"/>
    <col min="23" max="23" width="30.42578125" style="1" bestFit="1" customWidth="1"/>
    <col min="24" max="24" width="22.140625" bestFit="1" customWidth="1"/>
    <col min="25" max="25" width="22.140625" customWidth="1"/>
    <col min="26" max="26" width="22.140625" bestFit="1" customWidth="1"/>
    <col min="27" max="27" width="11.42578125" bestFit="1" customWidth="1"/>
  </cols>
  <sheetData>
    <row r="1" spans="1:27" x14ac:dyDescent="0.25">
      <c r="A1" s="1" t="s">
        <v>23</v>
      </c>
      <c r="C1" s="30" t="s">
        <v>0</v>
      </c>
      <c r="D1" s="30"/>
      <c r="E1" s="30"/>
      <c r="F1" s="30"/>
      <c r="G1" s="30"/>
      <c r="I1" s="30" t="s">
        <v>1</v>
      </c>
      <c r="J1" s="30"/>
      <c r="K1" s="30"/>
      <c r="L1" s="30"/>
      <c r="M1" s="30"/>
      <c r="O1" s="1" t="s">
        <v>22</v>
      </c>
      <c r="Q1" s="30" t="s">
        <v>0</v>
      </c>
      <c r="R1" s="30"/>
      <c r="S1" s="30"/>
      <c r="T1" s="30"/>
      <c r="U1" s="30"/>
      <c r="W1" s="30" t="s">
        <v>1</v>
      </c>
      <c r="X1" s="30"/>
      <c r="Y1" s="30"/>
      <c r="Z1" s="30"/>
      <c r="AA1" s="30"/>
    </row>
    <row r="2" spans="1:27" s="3" customFormat="1" x14ac:dyDescent="0.25">
      <c r="A2" s="2"/>
      <c r="C2" s="4"/>
      <c r="I2" s="4"/>
      <c r="Q2" s="4"/>
      <c r="W2" s="4"/>
    </row>
    <row r="3" spans="1:27" s="3" customFormat="1" x14ac:dyDescent="0.25">
      <c r="C3" s="4" t="s">
        <v>2</v>
      </c>
      <c r="D3" s="19">
        <f>+EGSnrc!D3/Mean!D3</f>
        <v>0.1966515867042434</v>
      </c>
      <c r="E3" s="2" t="s">
        <v>37</v>
      </c>
      <c r="F3" s="19">
        <f>+EGSnrc!F3/Mean!F3</f>
        <v>0.15458779322868799</v>
      </c>
      <c r="G3" s="2" t="s">
        <v>37</v>
      </c>
      <c r="I3" s="4" t="s">
        <v>2</v>
      </c>
      <c r="J3" s="19">
        <f>+EGSnrc!J3/Mean!J3</f>
        <v>0.18449315674554409</v>
      </c>
      <c r="K3" s="2" t="s">
        <v>37</v>
      </c>
      <c r="L3" s="19">
        <f>+EGSnrc!L3/Mean!L3</f>
        <v>0.13745051641723496</v>
      </c>
      <c r="M3" s="2" t="s">
        <v>37</v>
      </c>
      <c r="Q3" s="4" t="s">
        <v>2</v>
      </c>
      <c r="R3" s="19">
        <f>+EGSnrc!R3/Mean!R3</f>
        <v>0.24655233739941673</v>
      </c>
      <c r="S3" s="2" t="s">
        <v>37</v>
      </c>
      <c r="T3" s="19">
        <f>+EGSnrc!T3/Mean!T3</f>
        <v>0.25442954179241073</v>
      </c>
      <c r="U3" s="2" t="s">
        <v>37</v>
      </c>
      <c r="W3" s="4" t="s">
        <v>2</v>
      </c>
      <c r="X3" s="19">
        <f>+EGSnrc!X3/Mean!X3</f>
        <v>0.22536210637981008</v>
      </c>
      <c r="Y3" s="2" t="s">
        <v>37</v>
      </c>
      <c r="Z3" s="19">
        <f>+EGSnrc!Z3/Mean!Z3</f>
        <v>0.22820096322858469</v>
      </c>
      <c r="AA3" s="2" t="s">
        <v>37</v>
      </c>
    </row>
    <row r="4" spans="1:27" s="3" customFormat="1" x14ac:dyDescent="0.25">
      <c r="C4" s="4" t="s">
        <v>34</v>
      </c>
      <c r="D4" s="19">
        <f>+EGSnrc!D4/Mean!D4</f>
        <v>0.14567165228619933</v>
      </c>
      <c r="E4" s="2" t="s">
        <v>37</v>
      </c>
      <c r="F4" s="19">
        <f>+EGSnrc!F4/Mean!F4</f>
        <v>0.18152989936769406</v>
      </c>
      <c r="G4" s="2" t="s">
        <v>37</v>
      </c>
      <c r="I4" s="4" t="s">
        <v>34</v>
      </c>
      <c r="J4" s="19">
        <f>+EGSnrc!J4/Mean!J4</f>
        <v>0.17873380582144627</v>
      </c>
      <c r="K4" s="2" t="s">
        <v>37</v>
      </c>
      <c r="L4" s="19">
        <f>+EGSnrc!L4/Mean!L4</f>
        <v>0.15507137245116862</v>
      </c>
      <c r="M4" s="2" t="s">
        <v>37</v>
      </c>
      <c r="Q4" s="4" t="s">
        <v>34</v>
      </c>
      <c r="R4" s="19">
        <f>+EGSnrc!R4/Mean!R4</f>
        <v>3.3962700636162503E-2</v>
      </c>
      <c r="S4" s="2" t="s">
        <v>37</v>
      </c>
      <c r="T4" s="19">
        <f>+EGSnrc!T4/Mean!T4</f>
        <v>3.7932746411680679E-2</v>
      </c>
      <c r="U4" s="2" t="s">
        <v>37</v>
      </c>
      <c r="W4" s="4" t="s">
        <v>34</v>
      </c>
      <c r="X4" s="19">
        <f>+EGSnrc!X4/Mean!X4</f>
        <v>3.2977576356427202E-2</v>
      </c>
      <c r="Y4" s="2" t="s">
        <v>37</v>
      </c>
      <c r="Z4" s="19">
        <f>+EGSnrc!Z4/Mean!Z4</f>
        <v>3.4497512660293508E-2</v>
      </c>
      <c r="AA4" s="2" t="s">
        <v>37</v>
      </c>
    </row>
    <row r="5" spans="1:27" s="3" customFormat="1" x14ac:dyDescent="0.25">
      <c r="C5" s="4" t="s">
        <v>35</v>
      </c>
      <c r="D5" s="19">
        <f>+EGSnrc!D5/Mean!D5</f>
        <v>0.13001787189462194</v>
      </c>
      <c r="E5" s="2" t="s">
        <v>37</v>
      </c>
      <c r="F5" s="19">
        <f>+EGSnrc!F5/Mean!F5</f>
        <v>0.13211118201486816</v>
      </c>
      <c r="G5" s="2" t="s">
        <v>37</v>
      </c>
      <c r="I5" s="4" t="s">
        <v>35</v>
      </c>
      <c r="J5" s="19">
        <f>+EGSnrc!J5/Mean!J5</f>
        <v>0.11801492090269149</v>
      </c>
      <c r="K5" s="2" t="s">
        <v>37</v>
      </c>
      <c r="L5" s="19">
        <f>+EGSnrc!L5/Mean!L5</f>
        <v>0.10095365392822629</v>
      </c>
      <c r="M5" s="2" t="s">
        <v>37</v>
      </c>
      <c r="Q5" s="4"/>
      <c r="R5" s="5"/>
      <c r="S5" s="2"/>
      <c r="T5" s="5"/>
      <c r="U5" s="2"/>
      <c r="W5" s="4"/>
      <c r="X5" s="5"/>
      <c r="Y5" s="2"/>
      <c r="Z5" s="5"/>
      <c r="AA5" s="2"/>
    </row>
    <row r="6" spans="1:27" s="3" customFormat="1" x14ac:dyDescent="0.25">
      <c r="C6" s="4" t="s">
        <v>36</v>
      </c>
      <c r="D6" s="19">
        <f>+EGSnrc!D6/Mean!D6</f>
        <v>1.3237851092165638E-2</v>
      </c>
      <c r="E6" s="2" t="s">
        <v>37</v>
      </c>
      <c r="F6" s="19">
        <f>+EGSnrc!F6/Mean!F6</f>
        <v>0.13848766595802564</v>
      </c>
      <c r="G6" s="2" t="s">
        <v>37</v>
      </c>
      <c r="I6" s="4" t="s">
        <v>36</v>
      </c>
      <c r="J6" s="19">
        <f>+EGSnrc!J6/Mean!J6</f>
        <v>0.14254809537492</v>
      </c>
      <c r="K6" s="2" t="s">
        <v>37</v>
      </c>
      <c r="L6" s="19">
        <f>+EGSnrc!L6/Mean!L6</f>
        <v>0.14397732724661702</v>
      </c>
      <c r="M6" s="2" t="s">
        <v>37</v>
      </c>
      <c r="Q6" s="4"/>
      <c r="R6" s="5"/>
      <c r="S6" s="2"/>
      <c r="T6" s="5"/>
      <c r="U6" s="2"/>
      <c r="W6" s="4"/>
      <c r="X6" s="5"/>
      <c r="Y6" s="2"/>
      <c r="Z6" s="5"/>
      <c r="AA6" s="2"/>
    </row>
    <row r="7" spans="1:27" s="3" customFormat="1" x14ac:dyDescent="0.25">
      <c r="C7" s="4"/>
      <c r="D7" s="5"/>
      <c r="F7" s="5"/>
      <c r="I7" s="4"/>
      <c r="J7" s="5"/>
      <c r="L7" s="5"/>
      <c r="Q7" s="2"/>
      <c r="R7" s="5"/>
      <c r="W7" s="2"/>
      <c r="X7" s="5"/>
    </row>
    <row r="8" spans="1:27" s="3" customFormat="1" x14ac:dyDescent="0.25">
      <c r="C8" s="4"/>
      <c r="D8" s="7" t="s">
        <v>3</v>
      </c>
      <c r="E8" s="7"/>
      <c r="F8" s="7" t="s">
        <v>4</v>
      </c>
      <c r="I8" s="4"/>
      <c r="J8" s="7" t="s">
        <v>3</v>
      </c>
      <c r="K8" s="7"/>
      <c r="L8" s="7" t="s">
        <v>4</v>
      </c>
      <c r="Q8" s="4" t="s">
        <v>15</v>
      </c>
      <c r="W8" s="4" t="s">
        <v>15</v>
      </c>
    </row>
    <row r="9" spans="1:27" s="3" customFormat="1" x14ac:dyDescent="0.25">
      <c r="C9" s="2"/>
      <c r="D9" s="7" t="s">
        <v>5</v>
      </c>
      <c r="E9" s="7"/>
      <c r="F9" s="7" t="s">
        <v>5</v>
      </c>
      <c r="G9" s="7"/>
      <c r="I9" s="2"/>
      <c r="J9" s="7" t="s">
        <v>5</v>
      </c>
      <c r="K9" s="7"/>
      <c r="L9" s="7" t="s">
        <v>5</v>
      </c>
      <c r="M9" s="7"/>
      <c r="Q9" s="2"/>
      <c r="R9" s="7" t="s">
        <v>3</v>
      </c>
      <c r="S9" s="7"/>
      <c r="T9" s="7" t="s">
        <v>4</v>
      </c>
      <c r="W9" s="2"/>
      <c r="X9" s="7" t="s">
        <v>3</v>
      </c>
      <c r="Y9" s="7"/>
      <c r="Z9" s="7" t="s">
        <v>4</v>
      </c>
    </row>
    <row r="10" spans="1:27" s="3" customFormat="1" x14ac:dyDescent="0.25">
      <c r="C10" s="2"/>
      <c r="D10" s="7" t="s">
        <v>7</v>
      </c>
      <c r="E10" s="7"/>
      <c r="F10" s="7" t="s">
        <v>7</v>
      </c>
      <c r="G10" s="7"/>
      <c r="I10" s="2"/>
      <c r="J10" s="7" t="s">
        <v>7</v>
      </c>
      <c r="K10" s="7"/>
      <c r="L10" s="7" t="s">
        <v>7</v>
      </c>
      <c r="M10" s="7"/>
      <c r="Q10" s="2"/>
      <c r="R10" s="7" t="s">
        <v>16</v>
      </c>
      <c r="S10" s="7"/>
      <c r="T10" s="7" t="s">
        <v>16</v>
      </c>
      <c r="U10" s="7"/>
      <c r="W10" s="2"/>
      <c r="X10" s="7" t="s">
        <v>16</v>
      </c>
      <c r="Y10" s="7"/>
      <c r="Z10" s="7" t="s">
        <v>16</v>
      </c>
      <c r="AA10" s="7"/>
    </row>
    <row r="11" spans="1:27" s="3" customFormat="1" x14ac:dyDescent="0.25">
      <c r="C11" s="4" t="s">
        <v>9</v>
      </c>
      <c r="D11" s="19">
        <f>+EGSnrc!D11/Mean!D11</f>
        <v>1.0002485453180077</v>
      </c>
      <c r="E11" s="9"/>
      <c r="F11" s="19">
        <f>+EGSnrc!F11/Mean!F11</f>
        <v>0.99896400900662274</v>
      </c>
      <c r="G11" s="9"/>
      <c r="I11" s="4" t="s">
        <v>9</v>
      </c>
      <c r="J11" s="19">
        <f>+EGSnrc!J11/Mean!J11</f>
        <v>1.0003650924988339</v>
      </c>
      <c r="K11" s="9"/>
      <c r="L11" s="19">
        <f>+EGSnrc!L11/Mean!L11</f>
        <v>0.99901344825795713</v>
      </c>
      <c r="M11" s="9"/>
      <c r="Q11" s="7" t="s">
        <v>17</v>
      </c>
      <c r="R11" s="7" t="s">
        <v>7</v>
      </c>
      <c r="S11" s="7"/>
      <c r="T11" s="7" t="s">
        <v>7</v>
      </c>
      <c r="U11" s="7"/>
      <c r="W11" s="7" t="s">
        <v>17</v>
      </c>
      <c r="X11" s="7" t="s">
        <v>7</v>
      </c>
      <c r="Y11" s="7"/>
      <c r="Z11" s="7" t="s">
        <v>7</v>
      </c>
      <c r="AA11" s="7"/>
    </row>
    <row r="12" spans="1:27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Q12" s="10">
        <v>5</v>
      </c>
      <c r="R12" s="19">
        <f>+EGSnrc!R12/Mean!R12</f>
        <v>0.99142593930497735</v>
      </c>
      <c r="S12" s="11"/>
      <c r="T12" s="19">
        <f>+EGSnrc!T12/Mean!T12</f>
        <v>0.99132410509482694</v>
      </c>
      <c r="U12" s="11"/>
      <c r="W12" s="10">
        <v>5</v>
      </c>
      <c r="X12" s="19">
        <f>+EGSnrc!X12/Mean!X12</f>
        <v>0.99284191402122657</v>
      </c>
      <c r="Y12" s="11"/>
      <c r="Z12" s="19">
        <f>+EGSnrc!Z12/Mean!Z12</f>
        <v>0.99266068101816485</v>
      </c>
      <c r="AA12" s="11"/>
    </row>
    <row r="13" spans="1:27" s="3" customFormat="1" x14ac:dyDescent="0.25">
      <c r="C13" s="4"/>
      <c r="D13" s="7" t="s">
        <v>3</v>
      </c>
      <c r="E13" s="7"/>
      <c r="F13" s="7" t="s">
        <v>4</v>
      </c>
      <c r="G13" s="7"/>
      <c r="H13" s="4"/>
      <c r="I13" s="4"/>
      <c r="J13" s="7" t="s">
        <v>3</v>
      </c>
      <c r="K13" s="7"/>
      <c r="L13" s="7" t="s">
        <v>4</v>
      </c>
      <c r="M13" s="7"/>
      <c r="Q13" s="2"/>
      <c r="W13" s="2"/>
    </row>
    <row r="14" spans="1:27" s="3" customFormat="1" x14ac:dyDescent="0.25">
      <c r="C14" s="4"/>
      <c r="D14" s="7" t="s">
        <v>10</v>
      </c>
      <c r="E14" s="7"/>
      <c r="F14" s="7" t="s">
        <v>10</v>
      </c>
      <c r="G14" s="7"/>
      <c r="H14" s="4"/>
      <c r="I14" s="4"/>
      <c r="J14" s="7" t="s">
        <v>10</v>
      </c>
      <c r="K14" s="7"/>
      <c r="L14" s="7" t="s">
        <v>10</v>
      </c>
      <c r="M14" s="7"/>
      <c r="Q14" s="2"/>
      <c r="R14" s="7" t="s">
        <v>3</v>
      </c>
      <c r="T14" s="7" t="s">
        <v>4</v>
      </c>
      <c r="W14" s="2"/>
      <c r="X14" s="7" t="s">
        <v>3</v>
      </c>
      <c r="Z14" s="7" t="s">
        <v>4</v>
      </c>
    </row>
    <row r="15" spans="1:27" s="3" customFormat="1" ht="15" customHeight="1" x14ac:dyDescent="0.25">
      <c r="C15" s="2"/>
      <c r="D15" s="7" t="s">
        <v>11</v>
      </c>
      <c r="E15" s="7"/>
      <c r="F15" s="7" t="s">
        <v>11</v>
      </c>
      <c r="G15" s="7"/>
      <c r="I15" s="2"/>
      <c r="J15" s="7" t="s">
        <v>11</v>
      </c>
      <c r="K15" s="7"/>
      <c r="L15" s="7" t="s">
        <v>11</v>
      </c>
      <c r="M15" s="7"/>
      <c r="Q15" s="2"/>
      <c r="R15" s="7" t="s">
        <v>18</v>
      </c>
      <c r="S15" s="7"/>
      <c r="T15" s="7" t="s">
        <v>18</v>
      </c>
      <c r="U15" s="7"/>
      <c r="W15" s="2"/>
      <c r="X15" s="7" t="s">
        <v>18</v>
      </c>
      <c r="Y15" s="7"/>
      <c r="Z15" s="7" t="s">
        <v>18</v>
      </c>
      <c r="AA15" s="7"/>
    </row>
    <row r="16" spans="1:27" s="3" customFormat="1" x14ac:dyDescent="0.25">
      <c r="C16" s="4" t="s">
        <v>9</v>
      </c>
      <c r="D16" s="19">
        <f>+EGSnrc!D16/Mean!D16</f>
        <v>0.99925732493232078</v>
      </c>
      <c r="E16" s="9"/>
      <c r="F16" s="19">
        <f>+EGSnrc!F16/Mean!F16</f>
        <v>0.99860604321266033</v>
      </c>
      <c r="G16" s="9"/>
      <c r="I16" s="4" t="s">
        <v>9</v>
      </c>
      <c r="J16" s="19">
        <f>+EGSnrc!J16/Mean!J16</f>
        <v>1.0004208826829382</v>
      </c>
      <c r="K16" s="9"/>
      <c r="L16" s="19">
        <f>+EGSnrc!L16/Mean!L16</f>
        <v>0.99810188220398488</v>
      </c>
      <c r="M16" s="9"/>
      <c r="Q16" s="7" t="s">
        <v>17</v>
      </c>
      <c r="R16" s="7" t="s">
        <v>7</v>
      </c>
      <c r="S16" s="7"/>
      <c r="T16" s="7" t="s">
        <v>7</v>
      </c>
      <c r="U16" s="7"/>
      <c r="W16" s="7" t="s">
        <v>17</v>
      </c>
      <c r="X16" s="7" t="s">
        <v>7</v>
      </c>
      <c r="Y16" s="7"/>
      <c r="Z16" s="7" t="s">
        <v>7</v>
      </c>
      <c r="AA16" s="7"/>
    </row>
    <row r="17" spans="1:27" s="3" customFormat="1" x14ac:dyDescent="0.25">
      <c r="C17" s="13" t="s">
        <v>12</v>
      </c>
      <c r="D17" s="19">
        <f>+EGSnrc!D17/Mean!D17</f>
        <v>0.99925732493232067</v>
      </c>
      <c r="E17" s="6"/>
      <c r="F17" s="19">
        <f>+EGSnrc!F17/Mean!F17</f>
        <v>0.99919154692184564</v>
      </c>
      <c r="G17" s="6"/>
      <c r="I17" s="13" t="s">
        <v>12</v>
      </c>
      <c r="J17" s="19">
        <f>+EGSnrc!J17/Mean!J17</f>
        <v>1.0009585503803045</v>
      </c>
      <c r="K17" s="6"/>
      <c r="L17" s="19">
        <f>+EGSnrc!L17/Mean!L17</f>
        <v>0.99848771552534987</v>
      </c>
      <c r="M17" s="6"/>
      <c r="Q17" s="10">
        <v>1</v>
      </c>
      <c r="R17" s="19">
        <f>+EGSnrc!R17/Mean!R17</f>
        <v>0.98674816674019139</v>
      </c>
      <c r="S17" s="11"/>
      <c r="T17" s="19">
        <f>+EGSnrc!T17/Mean!T17</f>
        <v>0.99764778549720656</v>
      </c>
      <c r="U17" s="11"/>
      <c r="W17" s="10">
        <v>1</v>
      </c>
      <c r="X17" s="19">
        <f>+EGSnrc!X17/Mean!X17</f>
        <v>1.0005771683164251</v>
      </c>
      <c r="Y17" s="11"/>
      <c r="Z17" s="19">
        <f>+EGSnrc!Z17/Mean!Z17</f>
        <v>1.0031043770218939</v>
      </c>
      <c r="AA17" s="11"/>
    </row>
    <row r="18" spans="1:27" s="3" customFormat="1" x14ac:dyDescent="0.25">
      <c r="C18" s="2"/>
      <c r="D18" s="6"/>
      <c r="E18" s="6"/>
      <c r="F18" s="7"/>
      <c r="G18" s="6"/>
      <c r="I18" s="2"/>
      <c r="J18" s="6"/>
      <c r="K18" s="6"/>
      <c r="L18" s="7"/>
      <c r="M18" s="6"/>
      <c r="Q18" s="10">
        <v>2</v>
      </c>
      <c r="R18" s="19">
        <f>+EGSnrc!R18/Mean!R18</f>
        <v>0.98297002724795646</v>
      </c>
      <c r="S18" s="11"/>
      <c r="T18" s="19">
        <f>+EGSnrc!T18/Mean!T18</f>
        <v>0.98421519078301278</v>
      </c>
      <c r="U18" s="11"/>
      <c r="W18" s="10">
        <v>2</v>
      </c>
      <c r="X18" s="19">
        <f>+EGSnrc!X18/Mean!X18</f>
        <v>0.99096032840312998</v>
      </c>
      <c r="Y18" s="11"/>
      <c r="Z18" s="19">
        <f>+EGSnrc!Z18/Mean!Z18</f>
        <v>0.99064462066934333</v>
      </c>
      <c r="AA18" s="11"/>
    </row>
    <row r="19" spans="1:27" s="3" customFormat="1" x14ac:dyDescent="0.25">
      <c r="C19" s="2"/>
      <c r="D19" s="7" t="s">
        <v>3</v>
      </c>
      <c r="E19" s="7"/>
      <c r="F19" s="7" t="s">
        <v>4</v>
      </c>
      <c r="G19" s="7"/>
      <c r="I19" s="2"/>
      <c r="J19" s="7" t="s">
        <v>3</v>
      </c>
      <c r="K19" s="7"/>
      <c r="L19" s="7" t="s">
        <v>4</v>
      </c>
      <c r="M19" s="7"/>
      <c r="Q19" s="10">
        <v>3</v>
      </c>
      <c r="R19" s="19">
        <f>+EGSnrc!R19/Mean!R19</f>
        <v>0.99055788833219405</v>
      </c>
      <c r="S19" s="11"/>
      <c r="T19" s="19">
        <f>+EGSnrc!T19/Mean!T19</f>
        <v>0.98489202201703629</v>
      </c>
      <c r="U19" s="11"/>
      <c r="W19" s="10">
        <v>3</v>
      </c>
      <c r="X19" s="19">
        <f>+EGSnrc!X19/Mean!X19</f>
        <v>0.99578229955206798</v>
      </c>
      <c r="Y19" s="11"/>
      <c r="Z19" s="19">
        <f>+EGSnrc!Z19/Mean!Z19</f>
        <v>0.99350497009586691</v>
      </c>
      <c r="AA19" s="11"/>
    </row>
    <row r="20" spans="1:27" s="3" customFormat="1" x14ac:dyDescent="0.25">
      <c r="C20" s="14"/>
      <c r="D20" s="7" t="s">
        <v>13</v>
      </c>
      <c r="E20" s="7"/>
      <c r="F20" s="7" t="s">
        <v>13</v>
      </c>
      <c r="G20" s="7"/>
      <c r="I20" s="2"/>
      <c r="J20" s="7" t="s">
        <v>13</v>
      </c>
      <c r="K20" s="7"/>
      <c r="L20" s="7" t="s">
        <v>13</v>
      </c>
      <c r="M20" s="7"/>
      <c r="Q20" s="10">
        <v>4</v>
      </c>
      <c r="R20" s="19">
        <f>+EGSnrc!R20/Mean!R20</f>
        <v>0.98348100838133534</v>
      </c>
      <c r="S20" s="11"/>
      <c r="T20" s="19">
        <f>+EGSnrc!T20/Mean!T20</f>
        <v>0.98472937345223388</v>
      </c>
      <c r="U20" s="11"/>
      <c r="W20" s="10">
        <v>4</v>
      </c>
      <c r="X20" s="19">
        <f>+EGSnrc!X20/Mean!X20</f>
        <v>0.99001209607741492</v>
      </c>
      <c r="Y20" s="11"/>
      <c r="Z20" s="19">
        <f>+EGSnrc!Z20/Mean!Z20</f>
        <v>0.98897104318772433</v>
      </c>
      <c r="AA20" s="11"/>
    </row>
    <row r="21" spans="1:27" s="3" customFormat="1" x14ac:dyDescent="0.25">
      <c r="C21" s="7" t="s">
        <v>14</v>
      </c>
      <c r="D21" s="7" t="s">
        <v>7</v>
      </c>
      <c r="E21" s="7"/>
      <c r="F21" s="7" t="s">
        <v>7</v>
      </c>
      <c r="G21" s="7"/>
      <c r="I21" s="7" t="s">
        <v>14</v>
      </c>
      <c r="J21" s="7" t="s">
        <v>7</v>
      </c>
      <c r="K21" s="7"/>
      <c r="L21" s="7" t="s">
        <v>7</v>
      </c>
      <c r="M21" s="7"/>
      <c r="Q21" s="10">
        <v>5</v>
      </c>
      <c r="R21" s="19">
        <f>+EGSnrc!R21/Mean!R21</f>
        <v>0.9835993023718953</v>
      </c>
      <c r="S21" s="11"/>
      <c r="T21" s="19">
        <f>+EGSnrc!T21/Mean!T21</f>
        <v>0.98278810149657181</v>
      </c>
      <c r="U21" s="11"/>
      <c r="W21" s="10">
        <v>5</v>
      </c>
      <c r="X21" s="19">
        <f>+EGSnrc!X21/Mean!X21</f>
        <v>0.98564975909709407</v>
      </c>
      <c r="Y21" s="11"/>
      <c r="Z21" s="19">
        <f>+EGSnrc!Z21/Mean!Z21</f>
        <v>0.98565433077719</v>
      </c>
      <c r="AA21" s="11"/>
    </row>
    <row r="22" spans="1:27" s="3" customFormat="1" x14ac:dyDescent="0.25">
      <c r="A22" s="4"/>
      <c r="B22" s="15"/>
      <c r="C22" s="10">
        <v>1</v>
      </c>
      <c r="D22" s="19">
        <f>+EGSnrc!D22/Mean!D22</f>
        <v>1.0020672289593495</v>
      </c>
      <c r="E22" s="16"/>
      <c r="F22" s="19">
        <f>+EGSnrc!F22/Mean!F22</f>
        <v>1.000414335550023</v>
      </c>
      <c r="G22" s="16"/>
      <c r="I22" s="10">
        <v>1</v>
      </c>
      <c r="J22" s="19">
        <f>+EGSnrc!J22/Mean!J22</f>
        <v>0.99807753196917393</v>
      </c>
      <c r="K22" s="16"/>
      <c r="L22" s="19">
        <f>+EGSnrc!L22/Mean!L22</f>
        <v>0.9969196984674934</v>
      </c>
      <c r="M22" s="16"/>
      <c r="Q22" s="10">
        <v>6</v>
      </c>
      <c r="R22" s="19">
        <f>+EGSnrc!R22/Mean!R22</f>
        <v>0.98306950666499737</v>
      </c>
      <c r="S22" s="11"/>
      <c r="T22" s="19">
        <f>+EGSnrc!T22/Mean!T22</f>
        <v>0.98514880947222028</v>
      </c>
      <c r="U22" s="11"/>
      <c r="W22" s="10">
        <v>6</v>
      </c>
      <c r="X22" s="19">
        <f>+EGSnrc!X22/Mean!X22</f>
        <v>0.99175030973861877</v>
      </c>
      <c r="Y22" s="11"/>
      <c r="Z22" s="19">
        <f>+EGSnrc!Z22/Mean!Z22</f>
        <v>0.99025816785996723</v>
      </c>
      <c r="AA22" s="11"/>
    </row>
    <row r="23" spans="1:27" s="3" customFormat="1" x14ac:dyDescent="0.25">
      <c r="A23" s="4"/>
      <c r="B23" s="15"/>
      <c r="C23" s="10">
        <v>2</v>
      </c>
      <c r="D23" s="19">
        <f>+EGSnrc!D23/Mean!D23</f>
        <v>0.99231185658612453</v>
      </c>
      <c r="E23" s="16"/>
      <c r="F23" s="19">
        <f>+EGSnrc!F23/Mean!F23</f>
        <v>1.0028822894376939</v>
      </c>
      <c r="G23" s="16"/>
      <c r="I23" s="10">
        <v>2</v>
      </c>
      <c r="J23" s="19">
        <f>+EGSnrc!J23/Mean!J23</f>
        <v>0.99863730775233817</v>
      </c>
      <c r="K23" s="16"/>
      <c r="L23" s="19">
        <f>+EGSnrc!L23/Mean!L23</f>
        <v>0.99757658098864121</v>
      </c>
      <c r="M23" s="16"/>
      <c r="Q23" s="10">
        <v>7</v>
      </c>
      <c r="R23" s="19">
        <f>+EGSnrc!R23/Mean!R23</f>
        <v>0.99224202034747655</v>
      </c>
      <c r="S23" s="11"/>
      <c r="T23" s="19">
        <f>+EGSnrc!T23/Mean!T23</f>
        <v>0.99003295636503874</v>
      </c>
      <c r="U23" s="11"/>
      <c r="W23" s="10">
        <v>7</v>
      </c>
      <c r="X23" s="19">
        <f>+EGSnrc!X23/Mean!X23</f>
        <v>1.0015920733904777</v>
      </c>
      <c r="Y23" s="11"/>
      <c r="Z23" s="19">
        <f>+EGSnrc!Z23/Mean!Z23</f>
        <v>0.99853259398442695</v>
      </c>
      <c r="AA23" s="11"/>
    </row>
    <row r="24" spans="1:27" s="3" customFormat="1" x14ac:dyDescent="0.25">
      <c r="A24" s="4"/>
      <c r="B24" s="15"/>
      <c r="C24" s="10">
        <v>3</v>
      </c>
      <c r="D24" s="19">
        <f>+EGSnrc!D24/Mean!D24</f>
        <v>1.0081357515617231</v>
      </c>
      <c r="E24" s="16"/>
      <c r="F24" s="19">
        <f>+EGSnrc!F24/Mean!F24</f>
        <v>1.0022342316394468</v>
      </c>
      <c r="G24" s="16"/>
      <c r="I24" s="10">
        <v>3</v>
      </c>
      <c r="J24" s="19">
        <f>+EGSnrc!J24/Mean!J24</f>
        <v>0.99795850091815397</v>
      </c>
      <c r="K24" s="16"/>
      <c r="L24" s="19">
        <f>+EGSnrc!L24/Mean!L24</f>
        <v>0.9982828923168432</v>
      </c>
      <c r="M24" s="16"/>
      <c r="Q24" s="10"/>
      <c r="W24" s="10"/>
    </row>
    <row r="25" spans="1:27" s="3" customFormat="1" x14ac:dyDescent="0.25">
      <c r="A25" s="17"/>
      <c r="C25" s="10">
        <v>4</v>
      </c>
      <c r="D25" s="19">
        <f>+EGSnrc!D25/Mean!D25</f>
        <v>1.0133216545824035</v>
      </c>
      <c r="E25" s="16"/>
      <c r="F25" s="19">
        <f>+EGSnrc!F25/Mean!F25</f>
        <v>1.0017961215641853</v>
      </c>
      <c r="G25" s="16"/>
      <c r="I25" s="10">
        <v>4</v>
      </c>
      <c r="J25" s="19">
        <f>+EGSnrc!J25/Mean!J25</f>
        <v>0.99867837004100291</v>
      </c>
      <c r="K25" s="16"/>
      <c r="L25" s="19">
        <f>+EGSnrc!L25/Mean!L25</f>
        <v>0.99731467797987383</v>
      </c>
      <c r="M25" s="16"/>
      <c r="Q25" s="2"/>
      <c r="R25" s="7" t="s">
        <v>3</v>
      </c>
      <c r="T25" s="7" t="s">
        <v>4</v>
      </c>
      <c r="W25" s="2"/>
      <c r="X25" s="7" t="s">
        <v>3</v>
      </c>
      <c r="Z25" s="7" t="s">
        <v>4</v>
      </c>
    </row>
    <row r="26" spans="1:27" s="3" customFormat="1" x14ac:dyDescent="0.25">
      <c r="A26" s="17"/>
      <c r="B26" s="15"/>
      <c r="C26" s="10">
        <v>5</v>
      </c>
      <c r="D26" s="19">
        <f>+EGSnrc!D26/Mean!D26</f>
        <v>0.99768947182319268</v>
      </c>
      <c r="E26" s="16"/>
      <c r="F26" s="19">
        <f>+EGSnrc!F26/Mean!F26</f>
        <v>0.99991766360615708</v>
      </c>
      <c r="G26" s="16"/>
      <c r="I26" s="10">
        <v>5</v>
      </c>
      <c r="J26" s="19">
        <f>+EGSnrc!J26/Mean!J26</f>
        <v>0.99716883631758058</v>
      </c>
      <c r="K26" s="16"/>
      <c r="L26" s="19">
        <f>+EGSnrc!L26/Mean!L26</f>
        <v>0.99724975940854532</v>
      </c>
      <c r="M26" s="16"/>
      <c r="Q26" s="2"/>
      <c r="R26" s="7" t="s">
        <v>19</v>
      </c>
      <c r="S26" s="7"/>
      <c r="T26" s="7" t="s">
        <v>19</v>
      </c>
      <c r="U26" s="7"/>
      <c r="W26" s="2"/>
      <c r="X26" s="7" t="s">
        <v>19</v>
      </c>
      <c r="Y26" s="7"/>
      <c r="Z26" s="7" t="s">
        <v>19</v>
      </c>
      <c r="AA26" s="7"/>
    </row>
    <row r="27" spans="1:27" s="3" customFormat="1" x14ac:dyDescent="0.25">
      <c r="C27" s="10">
        <v>6</v>
      </c>
      <c r="D27" s="19">
        <f>+EGSnrc!D27/Mean!D27</f>
        <v>1.0231963038910703</v>
      </c>
      <c r="E27" s="16"/>
      <c r="F27" s="19">
        <f>+EGSnrc!F27/Mean!F27</f>
        <v>0.99909669041287241</v>
      </c>
      <c r="G27" s="16"/>
      <c r="I27" s="10">
        <v>6</v>
      </c>
      <c r="J27" s="19">
        <f>+EGSnrc!J27/Mean!J27</f>
        <v>0.99697781426820942</v>
      </c>
      <c r="K27" s="16"/>
      <c r="L27" s="19">
        <f>+EGSnrc!L27/Mean!L27</f>
        <v>0.99612784044015268</v>
      </c>
      <c r="M27" s="16"/>
      <c r="Q27" s="7" t="s">
        <v>17</v>
      </c>
      <c r="R27" s="7" t="s">
        <v>7</v>
      </c>
      <c r="S27" s="7"/>
      <c r="T27" s="7" t="s">
        <v>7</v>
      </c>
      <c r="U27" s="7"/>
      <c r="W27" s="7" t="s">
        <v>17</v>
      </c>
      <c r="X27" s="7" t="s">
        <v>7</v>
      </c>
      <c r="Y27" s="7"/>
      <c r="Z27" s="7" t="s">
        <v>7</v>
      </c>
      <c r="AA27" s="7"/>
    </row>
    <row r="28" spans="1:27" s="3" customFormat="1" x14ac:dyDescent="0.25">
      <c r="B28" s="4"/>
      <c r="C28" s="10">
        <v>7</v>
      </c>
      <c r="D28" s="19">
        <f>+EGSnrc!D28/Mean!D28</f>
        <v>1.0050460795167444</v>
      </c>
      <c r="E28" s="16"/>
      <c r="F28" s="19">
        <f>+EGSnrc!F28/Mean!F28</f>
        <v>1.0037419459756207</v>
      </c>
      <c r="G28" s="16"/>
      <c r="I28" s="10">
        <v>7</v>
      </c>
      <c r="J28" s="19">
        <f>+EGSnrc!J28/Mean!J28</f>
        <v>1.0005625426528233</v>
      </c>
      <c r="K28" s="16"/>
      <c r="L28" s="19">
        <f>+EGSnrc!L28/Mean!L28</f>
        <v>0.99999490028527804</v>
      </c>
      <c r="M28" s="16"/>
      <c r="Q28" s="10">
        <v>1</v>
      </c>
      <c r="R28" s="19">
        <f>+EGSnrc!R28/Mean!R28</f>
        <v>0.99965833203913645</v>
      </c>
      <c r="S28" s="11"/>
      <c r="T28" s="19">
        <f>+EGSnrc!T28/Mean!T28</f>
        <v>1.0134514523611737</v>
      </c>
      <c r="U28" s="11"/>
      <c r="W28" s="10">
        <v>1</v>
      </c>
      <c r="X28" s="19">
        <f>+EGSnrc!X28/Mean!X28</f>
        <v>1.0018112531735088</v>
      </c>
      <c r="Y28" s="11"/>
      <c r="Z28" s="19">
        <f>+EGSnrc!Z28/Mean!Z28</f>
        <v>1.0062082545580626</v>
      </c>
      <c r="AA28" s="11"/>
    </row>
    <row r="29" spans="1:27" s="3" customFormat="1" x14ac:dyDescent="0.25">
      <c r="C29" s="2"/>
      <c r="I29" s="2"/>
      <c r="Q29" s="10">
        <v>2</v>
      </c>
      <c r="R29" s="19">
        <f>+EGSnrc!R29/Mean!R29</f>
        <v>0.98889948916591419</v>
      </c>
      <c r="S29" s="11"/>
      <c r="T29" s="19">
        <f>+EGSnrc!T29/Mean!T29</f>
        <v>0.9863465843028123</v>
      </c>
      <c r="U29" s="11"/>
      <c r="W29" s="10">
        <v>2</v>
      </c>
      <c r="X29" s="19">
        <f>+EGSnrc!X29/Mean!X29</f>
        <v>0.99310563377686722</v>
      </c>
      <c r="Y29" s="11"/>
      <c r="Z29" s="19">
        <f>+EGSnrc!Z29/Mean!Z29</f>
        <v>0.99226361031518617</v>
      </c>
      <c r="AA29" s="11"/>
    </row>
    <row r="30" spans="1:27" s="3" customFormat="1" x14ac:dyDescent="0.25">
      <c r="C30" s="4" t="s">
        <v>15</v>
      </c>
      <c r="I30" s="4" t="s">
        <v>15</v>
      </c>
      <c r="Q30" s="10">
        <v>3</v>
      </c>
      <c r="R30" s="19">
        <f>+EGSnrc!R30/Mean!R30</f>
        <v>0.99056509536645621</v>
      </c>
      <c r="S30" s="11"/>
      <c r="T30" s="19">
        <f>+EGSnrc!T30/Mean!T30</f>
        <v>0.98730734593887326</v>
      </c>
      <c r="U30" s="11"/>
      <c r="W30" s="10">
        <v>3</v>
      </c>
      <c r="X30" s="19">
        <f>+EGSnrc!X30/Mean!X30</f>
        <v>0.99726208386126169</v>
      </c>
      <c r="Y30" s="11"/>
      <c r="Z30" s="19">
        <f>+EGSnrc!Z30/Mean!Z30</f>
        <v>0.99413065668594769</v>
      </c>
      <c r="AA30" s="11"/>
    </row>
    <row r="31" spans="1:27" s="3" customFormat="1" x14ac:dyDescent="0.25">
      <c r="C31" s="2"/>
      <c r="D31" s="7" t="s">
        <v>3</v>
      </c>
      <c r="E31" s="7"/>
      <c r="F31" s="7" t="s">
        <v>4</v>
      </c>
      <c r="G31" s="7"/>
      <c r="I31" s="2"/>
      <c r="J31" s="7" t="s">
        <v>3</v>
      </c>
      <c r="K31" s="7"/>
      <c r="L31" s="7" t="s">
        <v>4</v>
      </c>
      <c r="M31" s="7"/>
      <c r="Q31" s="10">
        <v>4</v>
      </c>
      <c r="R31" s="19">
        <f>+EGSnrc!R31/Mean!R31</f>
        <v>0.98187217094598334</v>
      </c>
      <c r="S31" s="11"/>
      <c r="T31" s="19">
        <f>+EGSnrc!T31/Mean!T31</f>
        <v>0.98084662168295567</v>
      </c>
      <c r="U31" s="11"/>
      <c r="W31" s="10">
        <v>4</v>
      </c>
      <c r="X31" s="19">
        <f>+EGSnrc!X31/Mean!X31</f>
        <v>0.98862520946611943</v>
      </c>
      <c r="Y31" s="11"/>
      <c r="Z31" s="19">
        <f>+EGSnrc!Z31/Mean!Z31</f>
        <v>0.98716628481758162</v>
      </c>
      <c r="AA31" s="11"/>
    </row>
    <row r="32" spans="1:27" s="3" customFormat="1" x14ac:dyDescent="0.25">
      <c r="C32" s="2"/>
      <c r="D32" s="7" t="s">
        <v>16</v>
      </c>
      <c r="E32" s="7"/>
      <c r="F32" s="7" t="s">
        <v>16</v>
      </c>
      <c r="G32" s="7"/>
      <c r="I32" s="2"/>
      <c r="J32" s="7" t="s">
        <v>16</v>
      </c>
      <c r="K32" s="7"/>
      <c r="L32" s="7" t="s">
        <v>16</v>
      </c>
      <c r="M32" s="7"/>
      <c r="Q32" s="10">
        <v>5</v>
      </c>
      <c r="R32" s="19">
        <f>+EGSnrc!R32/Mean!R32</f>
        <v>0.94467713278769694</v>
      </c>
      <c r="S32" s="11"/>
      <c r="T32" s="19">
        <f>+EGSnrc!T32/Mean!T32</f>
        <v>0.94306662306593469</v>
      </c>
      <c r="U32" s="11"/>
      <c r="W32" s="10">
        <v>5</v>
      </c>
      <c r="X32" s="19">
        <f>+EGSnrc!X32/Mean!X32</f>
        <v>0.95896041306816293</v>
      </c>
      <c r="Y32" s="11"/>
      <c r="Z32" s="19">
        <f>+EGSnrc!Z32/Mean!Z32</f>
        <v>0.95835473195631293</v>
      </c>
      <c r="AA32" s="11"/>
    </row>
    <row r="33" spans="3:27" s="3" customFormat="1" x14ac:dyDescent="0.25">
      <c r="C33" s="7" t="s">
        <v>17</v>
      </c>
      <c r="D33" s="7" t="s">
        <v>7</v>
      </c>
      <c r="E33" s="7"/>
      <c r="F33" s="7" t="s">
        <v>7</v>
      </c>
      <c r="G33" s="7"/>
      <c r="I33" s="7" t="s">
        <v>17</v>
      </c>
      <c r="J33" s="7" t="s">
        <v>7</v>
      </c>
      <c r="K33" s="7"/>
      <c r="L33" s="7" t="s">
        <v>7</v>
      </c>
      <c r="M33" s="7"/>
      <c r="Q33" s="10">
        <v>6</v>
      </c>
      <c r="R33" s="19">
        <f>+EGSnrc!R33/Mean!R33</f>
        <v>0.98504442768928291</v>
      </c>
      <c r="S33" s="11"/>
      <c r="T33" s="19">
        <f>+EGSnrc!T33/Mean!T33</f>
        <v>0.98843091221531076</v>
      </c>
      <c r="U33" s="11"/>
      <c r="W33" s="10">
        <v>6</v>
      </c>
      <c r="X33" s="19">
        <f>+EGSnrc!X33/Mean!X33</f>
        <v>0.99337308906455246</v>
      </c>
      <c r="Y33" s="11"/>
      <c r="Z33" s="19">
        <f>+EGSnrc!Z33/Mean!Z33</f>
        <v>0.99158862378432289</v>
      </c>
      <c r="AA33" s="11"/>
    </row>
    <row r="34" spans="3:27" s="3" customFormat="1" x14ac:dyDescent="0.25">
      <c r="C34" s="10">
        <v>1</v>
      </c>
      <c r="D34" s="19">
        <f>+EGSnrc!D34/Mean!D34</f>
        <v>1.000129209802717</v>
      </c>
      <c r="E34" s="16"/>
      <c r="F34" s="19">
        <f>+EGSnrc!F34/Mean!F34</f>
        <v>0.99779319658017174</v>
      </c>
      <c r="G34" s="16"/>
      <c r="I34" s="10">
        <v>1</v>
      </c>
      <c r="J34" s="19">
        <f>+EGSnrc!J34/Mean!J34</f>
        <v>1.0001016747967095</v>
      </c>
      <c r="K34" s="16"/>
      <c r="L34" s="19">
        <f>+EGSnrc!L34/Mean!L34</f>
        <v>0.99791702040650387</v>
      </c>
      <c r="M34" s="16"/>
      <c r="Q34" s="10">
        <v>7</v>
      </c>
      <c r="R34" s="19">
        <f>+EGSnrc!R34/Mean!R34</f>
        <v>1.004209916206775</v>
      </c>
      <c r="S34" s="11"/>
      <c r="T34" s="19">
        <f>+EGSnrc!T34/Mean!T34</f>
        <v>1.0063067028682062</v>
      </c>
      <c r="U34" s="11"/>
      <c r="W34" s="10">
        <v>7</v>
      </c>
      <c r="X34" s="19">
        <f>+EGSnrc!X34/Mean!X34</f>
        <v>1.0066607312773757</v>
      </c>
      <c r="Y34" s="11"/>
      <c r="Z34" s="19">
        <f>+EGSnrc!Z34/Mean!Z34</f>
        <v>1.0007370701289353</v>
      </c>
      <c r="AA34" s="11"/>
    </row>
    <row r="35" spans="3:27" s="3" customFormat="1" x14ac:dyDescent="0.25">
      <c r="C35" s="10">
        <v>2</v>
      </c>
      <c r="D35" s="19">
        <f>+EGSnrc!D35/Mean!D35</f>
        <v>0.99284999814766783</v>
      </c>
      <c r="E35" s="16"/>
      <c r="F35" s="19">
        <f>+EGSnrc!F35/Mean!F35</f>
        <v>0.98183827873382512</v>
      </c>
      <c r="G35" s="16"/>
      <c r="I35" s="10">
        <v>2</v>
      </c>
      <c r="J35" s="19">
        <f>+EGSnrc!J35/Mean!J35</f>
        <v>0.99201847595294013</v>
      </c>
      <c r="K35" s="16"/>
      <c r="L35" s="19">
        <f>+EGSnrc!L35/Mean!L35</f>
        <v>0.99313410749025988</v>
      </c>
      <c r="M35" s="16"/>
      <c r="Q35" s="2"/>
      <c r="W35" s="2"/>
    </row>
    <row r="36" spans="3:27" s="3" customFormat="1" x14ac:dyDescent="0.25">
      <c r="C36" s="10">
        <v>3</v>
      </c>
      <c r="D36" s="19">
        <f>+EGSnrc!D36/Mean!D36</f>
        <v>0.99032767841975844</v>
      </c>
      <c r="E36" s="16"/>
      <c r="F36" s="19">
        <f>+EGSnrc!F36/Mean!F36</f>
        <v>0.99010580609733378</v>
      </c>
      <c r="G36" s="16"/>
      <c r="I36" s="10">
        <v>3</v>
      </c>
      <c r="J36" s="19">
        <f>+EGSnrc!J36/Mean!J36</f>
        <v>0.99240598252826562</v>
      </c>
      <c r="K36" s="16"/>
      <c r="L36" s="19">
        <f>+EGSnrc!L36/Mean!L36</f>
        <v>0.99305081073874713</v>
      </c>
      <c r="M36" s="16"/>
      <c r="Q36" s="2"/>
      <c r="R36" s="7" t="s">
        <v>3</v>
      </c>
      <c r="T36" s="7" t="s">
        <v>4</v>
      </c>
      <c r="W36" s="2"/>
      <c r="X36" s="7" t="s">
        <v>3</v>
      </c>
      <c r="Z36" s="7" t="s">
        <v>4</v>
      </c>
    </row>
    <row r="37" spans="3:27" s="3" customFormat="1" x14ac:dyDescent="0.25">
      <c r="C37" s="10">
        <v>4</v>
      </c>
      <c r="D37" s="19">
        <f>+EGSnrc!D37/Mean!D37</f>
        <v>0.99302755403727117</v>
      </c>
      <c r="E37" s="16"/>
      <c r="F37" s="19">
        <f>+EGSnrc!F37/Mean!F37</f>
        <v>0.99164533003559008</v>
      </c>
      <c r="G37" s="16"/>
      <c r="I37" s="10">
        <v>4</v>
      </c>
      <c r="J37" s="19">
        <f>+EGSnrc!J37/Mean!J37</f>
        <v>0.99019442907156507</v>
      </c>
      <c r="K37" s="16"/>
      <c r="L37" s="19">
        <f>+EGSnrc!L37/Mean!L37</f>
        <v>0.99077612514777447</v>
      </c>
      <c r="M37" s="16"/>
      <c r="Q37" s="2"/>
      <c r="R37" s="7" t="s">
        <v>20</v>
      </c>
      <c r="S37" s="7"/>
      <c r="T37" s="7" t="s">
        <v>20</v>
      </c>
      <c r="U37" s="7"/>
      <c r="W37" s="2"/>
      <c r="X37" s="7" t="s">
        <v>20</v>
      </c>
      <c r="Y37" s="7"/>
      <c r="Z37" s="7" t="s">
        <v>20</v>
      </c>
      <c r="AA37" s="7"/>
    </row>
    <row r="38" spans="3:27" s="3" customFormat="1" x14ac:dyDescent="0.25">
      <c r="C38" s="10">
        <v>5</v>
      </c>
      <c r="D38" s="19">
        <f>+EGSnrc!D38/Mean!D38</f>
        <v>0.98959714731971815</v>
      </c>
      <c r="E38" s="16"/>
      <c r="F38" s="19">
        <f>+EGSnrc!F38/Mean!F38</f>
        <v>0.99268056143664707</v>
      </c>
      <c r="G38" s="16"/>
      <c r="I38" s="10">
        <v>5</v>
      </c>
      <c r="J38" s="19">
        <f>+EGSnrc!J38/Mean!J38</f>
        <v>0.99263172102382879</v>
      </c>
      <c r="K38" s="16"/>
      <c r="L38" s="19">
        <f>+EGSnrc!L38/Mean!L38</f>
        <v>0.98916867206866887</v>
      </c>
      <c r="M38" s="16"/>
      <c r="Q38" s="7" t="s">
        <v>17</v>
      </c>
      <c r="R38" s="7" t="s">
        <v>7</v>
      </c>
      <c r="S38" s="7"/>
      <c r="T38" s="7" t="s">
        <v>7</v>
      </c>
      <c r="U38" s="7"/>
      <c r="W38" s="7" t="s">
        <v>17</v>
      </c>
      <c r="X38" s="7" t="s">
        <v>7</v>
      </c>
      <c r="Y38" s="7"/>
      <c r="Z38" s="7" t="s">
        <v>7</v>
      </c>
      <c r="AA38" s="7"/>
    </row>
    <row r="39" spans="3:27" s="3" customFormat="1" x14ac:dyDescent="0.25">
      <c r="C39" s="10">
        <v>6</v>
      </c>
      <c r="D39" s="19">
        <f>+EGSnrc!D39/Mean!D39</f>
        <v>0.99086937104451211</v>
      </c>
      <c r="E39" s="16"/>
      <c r="F39" s="19">
        <f>+EGSnrc!F39/Mean!F39</f>
        <v>0.99179775485547428</v>
      </c>
      <c r="G39" s="16"/>
      <c r="I39" s="10">
        <v>6</v>
      </c>
      <c r="J39" s="19">
        <f>+EGSnrc!J39/Mean!J39</f>
        <v>0.99539646154430672</v>
      </c>
      <c r="K39" s="16"/>
      <c r="L39" s="19">
        <f>+EGSnrc!L39/Mean!L39</f>
        <v>0.99278361361395273</v>
      </c>
      <c r="M39" s="16"/>
      <c r="Q39" s="10">
        <v>1</v>
      </c>
      <c r="R39" s="19">
        <f>+EGSnrc!R39/Mean!R39</f>
        <v>0.98433635058536484</v>
      </c>
      <c r="S39" s="11"/>
      <c r="T39" s="19">
        <f>+EGSnrc!T39/Mean!T39</f>
        <v>1.0027603195812231</v>
      </c>
      <c r="U39" s="11"/>
      <c r="W39" s="10">
        <v>1</v>
      </c>
      <c r="X39" s="19">
        <f>+EGSnrc!X39/Mean!X39</f>
        <v>1.0021348273011095</v>
      </c>
      <c r="Y39" s="11"/>
      <c r="Z39" s="19">
        <f>+EGSnrc!Z39/Mean!Z39</f>
        <v>0.9831010662462254</v>
      </c>
      <c r="AA39" s="11"/>
    </row>
    <row r="40" spans="3:27" s="3" customFormat="1" x14ac:dyDescent="0.25">
      <c r="C40" s="10">
        <v>7</v>
      </c>
      <c r="D40" s="19">
        <f>+EGSnrc!D40/Mean!D40</f>
        <v>0.9915133633863209</v>
      </c>
      <c r="E40" s="16"/>
      <c r="F40" s="19">
        <f>+EGSnrc!F40/Mean!F40</f>
        <v>0.9910490796126008</v>
      </c>
      <c r="G40" s="16"/>
      <c r="I40" s="10">
        <v>7</v>
      </c>
      <c r="J40" s="19">
        <f>+EGSnrc!J40/Mean!J40</f>
        <v>0.99114197914298252</v>
      </c>
      <c r="K40" s="16"/>
      <c r="L40" s="19">
        <f>+EGSnrc!L40/Mean!L40</f>
        <v>0.99172175389653716</v>
      </c>
      <c r="M40" s="16"/>
      <c r="Q40" s="10">
        <v>2</v>
      </c>
      <c r="R40" s="19">
        <f>+EGSnrc!R40/Mean!R40</f>
        <v>0.9928246396695346</v>
      </c>
      <c r="S40" s="11"/>
      <c r="T40" s="19">
        <f>+EGSnrc!T40/Mean!T40</f>
        <v>0.99165796321537936</v>
      </c>
      <c r="U40" s="11"/>
      <c r="W40" s="10">
        <v>2</v>
      </c>
      <c r="X40" s="19">
        <f>+EGSnrc!X40/Mean!X40</f>
        <v>0.99349359922261193</v>
      </c>
      <c r="Y40" s="11"/>
      <c r="Z40" s="19">
        <f>+EGSnrc!Z40/Mean!Z40</f>
        <v>0.99170368326009306</v>
      </c>
      <c r="AA40" s="11"/>
    </row>
    <row r="41" spans="3:27" s="3" customFormat="1" x14ac:dyDescent="0.25">
      <c r="C41" s="2"/>
      <c r="I41" s="2"/>
      <c r="Q41" s="10">
        <v>3</v>
      </c>
      <c r="R41" s="19">
        <f>+EGSnrc!R41/Mean!R41</f>
        <v>0.99218714863050228</v>
      </c>
      <c r="S41" s="11"/>
      <c r="T41" s="19">
        <f>+EGSnrc!T41/Mean!T41</f>
        <v>0.99124261208014997</v>
      </c>
      <c r="U41" s="11"/>
      <c r="W41" s="10">
        <v>3</v>
      </c>
      <c r="X41" s="19">
        <f>+EGSnrc!X41/Mean!X41</f>
        <v>0.99345080448160583</v>
      </c>
      <c r="Y41" s="11"/>
      <c r="Z41" s="19">
        <f>+EGSnrc!Z41/Mean!Z41</f>
        <v>0.99379423254848065</v>
      </c>
      <c r="AA41" s="11"/>
    </row>
    <row r="42" spans="3:27" s="3" customFormat="1" x14ac:dyDescent="0.25">
      <c r="C42" s="2"/>
      <c r="D42" s="7" t="s">
        <v>3</v>
      </c>
      <c r="E42" s="7"/>
      <c r="F42" s="7" t="s">
        <v>4</v>
      </c>
      <c r="G42" s="7"/>
      <c r="I42" s="2"/>
      <c r="J42" s="7" t="s">
        <v>3</v>
      </c>
      <c r="K42" s="7"/>
      <c r="L42" s="7" t="s">
        <v>4</v>
      </c>
      <c r="M42" s="7"/>
      <c r="Q42" s="10">
        <v>4</v>
      </c>
      <c r="R42" s="19">
        <f>+EGSnrc!R42/Mean!R42</f>
        <v>0.9898851117797729</v>
      </c>
      <c r="S42" s="11"/>
      <c r="T42" s="19">
        <f>+EGSnrc!T42/Mean!T42</f>
        <v>0.99110404606940405</v>
      </c>
      <c r="U42" s="11"/>
      <c r="W42" s="10">
        <v>4</v>
      </c>
      <c r="X42" s="19">
        <f>+EGSnrc!X42/Mean!X42</f>
        <v>0.99242044660324313</v>
      </c>
      <c r="Y42" s="11"/>
      <c r="Z42" s="19">
        <f>+EGSnrc!Z42/Mean!Z42</f>
        <v>0.99203007965674983</v>
      </c>
      <c r="AA42" s="11"/>
    </row>
    <row r="43" spans="3:27" s="3" customFormat="1" x14ac:dyDescent="0.25">
      <c r="C43" s="2"/>
      <c r="D43" s="7" t="s">
        <v>18</v>
      </c>
      <c r="E43" s="7"/>
      <c r="F43" s="7" t="s">
        <v>18</v>
      </c>
      <c r="G43" s="7"/>
      <c r="I43" s="2"/>
      <c r="J43" s="7" t="s">
        <v>18</v>
      </c>
      <c r="K43" s="7"/>
      <c r="L43" s="7" t="s">
        <v>18</v>
      </c>
      <c r="M43" s="7"/>
      <c r="Q43" s="10">
        <v>5</v>
      </c>
      <c r="R43" s="19">
        <f>+EGSnrc!R43/Mean!R43</f>
        <v>0.98976322059608457</v>
      </c>
      <c r="S43" s="11"/>
      <c r="T43" s="19">
        <f>+EGSnrc!T43/Mean!T43</f>
        <v>0.98865580835287403</v>
      </c>
      <c r="U43" s="11"/>
      <c r="W43" s="10">
        <v>5</v>
      </c>
      <c r="X43" s="19">
        <f>+EGSnrc!X43/Mean!X43</f>
        <v>0.99135049584416357</v>
      </c>
      <c r="Y43" s="11"/>
      <c r="Z43" s="19">
        <f>+EGSnrc!Z43/Mean!Z43</f>
        <v>0.99095434401851212</v>
      </c>
      <c r="AA43" s="11"/>
    </row>
    <row r="44" spans="3:27" s="3" customFormat="1" x14ac:dyDescent="0.25">
      <c r="C44" s="7" t="s">
        <v>17</v>
      </c>
      <c r="D44" s="7" t="s">
        <v>7</v>
      </c>
      <c r="E44" s="7"/>
      <c r="F44" s="7" t="s">
        <v>7</v>
      </c>
      <c r="G44" s="7"/>
      <c r="I44" s="7" t="s">
        <v>17</v>
      </c>
      <c r="J44" s="7" t="s">
        <v>7</v>
      </c>
      <c r="K44" s="7"/>
      <c r="L44" s="7" t="s">
        <v>7</v>
      </c>
      <c r="M44" s="7"/>
      <c r="Q44" s="10">
        <v>6</v>
      </c>
      <c r="R44" s="19">
        <f>+EGSnrc!R44/Mean!R44</f>
        <v>0.99139635928898784</v>
      </c>
      <c r="S44" s="11"/>
      <c r="T44" s="19">
        <f>+EGSnrc!T44/Mean!T44</f>
        <v>0.9917983243066324</v>
      </c>
      <c r="U44" s="11"/>
      <c r="W44" s="10">
        <v>6</v>
      </c>
      <c r="X44" s="19">
        <f>+EGSnrc!X44/Mean!X44</f>
        <v>0.99422693286626695</v>
      </c>
      <c r="Y44" s="11"/>
      <c r="Z44" s="19">
        <f>+EGSnrc!Z44/Mean!Z44</f>
        <v>0.99313372988436899</v>
      </c>
      <c r="AA44" s="11"/>
    </row>
    <row r="45" spans="3:27" s="3" customFormat="1" x14ac:dyDescent="0.25">
      <c r="C45" s="10">
        <v>1</v>
      </c>
      <c r="D45" s="19">
        <f>+EGSnrc!D45/Mean!D45</f>
        <v>1.0013871418562439</v>
      </c>
      <c r="E45" s="16"/>
      <c r="F45" s="19">
        <f>+EGSnrc!F45/Mean!F45</f>
        <v>1.006861722336386</v>
      </c>
      <c r="G45" s="16"/>
      <c r="I45" s="10">
        <v>1</v>
      </c>
      <c r="J45" s="19">
        <f>+EGSnrc!J45/Mean!J45</f>
        <v>1.0008669148306322</v>
      </c>
      <c r="K45" s="16"/>
      <c r="L45" s="19">
        <f>+EGSnrc!L45/Mean!L45</f>
        <v>1.0016860902853628</v>
      </c>
      <c r="M45" s="16"/>
      <c r="Q45" s="10">
        <v>7</v>
      </c>
      <c r="R45" s="19">
        <f>+EGSnrc!R45/Mean!R45</f>
        <v>0.99255859207585695</v>
      </c>
      <c r="S45" s="11"/>
      <c r="T45" s="19">
        <f>+EGSnrc!T45/Mean!T45</f>
        <v>0.98608696240850913</v>
      </c>
      <c r="U45" s="11"/>
      <c r="W45" s="10">
        <v>7</v>
      </c>
      <c r="X45" s="19">
        <f>+EGSnrc!X45/Mean!X45</f>
        <v>0.995782178604942</v>
      </c>
      <c r="Y45" s="11"/>
      <c r="Z45" s="19">
        <f>+EGSnrc!Z45/Mean!Z45</f>
        <v>0.99732046682631115</v>
      </c>
      <c r="AA45" s="11"/>
    </row>
    <row r="46" spans="3:27" s="3" customFormat="1" x14ac:dyDescent="0.25">
      <c r="C46" s="10">
        <v>2</v>
      </c>
      <c r="D46" s="19">
        <f>+EGSnrc!D46/Mean!D46</f>
        <v>1.0088837633316183</v>
      </c>
      <c r="E46" s="16"/>
      <c r="F46" s="19">
        <f>+EGSnrc!F46/Mean!F46</f>
        <v>1.0181719417071948</v>
      </c>
      <c r="G46" s="16"/>
      <c r="I46" s="10">
        <v>2</v>
      </c>
      <c r="J46" s="19">
        <f>+EGSnrc!J46/Mean!J46</f>
        <v>1.0027504490614489</v>
      </c>
      <c r="K46" s="16"/>
      <c r="L46" s="19">
        <f>+EGSnrc!L46/Mean!L46</f>
        <v>1.0050912939076135</v>
      </c>
      <c r="M46" s="16"/>
      <c r="Q46" s="2"/>
      <c r="W46" s="2"/>
    </row>
    <row r="47" spans="3:27" s="3" customFormat="1" x14ac:dyDescent="0.25">
      <c r="C47" s="10">
        <v>3</v>
      </c>
      <c r="D47" s="19">
        <f>+EGSnrc!D47/Mean!D47</f>
        <v>1.006170429875564</v>
      </c>
      <c r="E47" s="16"/>
      <c r="F47" s="19">
        <f>+EGSnrc!F47/Mean!F47</f>
        <v>1.0074825662569575</v>
      </c>
      <c r="G47" s="16"/>
      <c r="I47" s="10">
        <v>3</v>
      </c>
      <c r="J47" s="19">
        <f>+EGSnrc!J47/Mean!J47</f>
        <v>1.0002629898185371</v>
      </c>
      <c r="K47" s="16"/>
      <c r="L47" s="19">
        <f>+EGSnrc!L47/Mean!L47</f>
        <v>0.99834743177407348</v>
      </c>
      <c r="M47" s="16"/>
      <c r="Q47" s="2"/>
      <c r="R47" s="7" t="s">
        <v>3</v>
      </c>
      <c r="T47" s="7" t="s">
        <v>4</v>
      </c>
      <c r="W47" s="2"/>
      <c r="X47" s="7" t="s">
        <v>3</v>
      </c>
      <c r="Z47" s="7" t="s">
        <v>4</v>
      </c>
    </row>
    <row r="48" spans="3:27" s="3" customFormat="1" x14ac:dyDescent="0.25">
      <c r="C48" s="10">
        <v>4</v>
      </c>
      <c r="D48" s="19">
        <f>+EGSnrc!D48/Mean!D48</f>
        <v>1.0059371661189327</v>
      </c>
      <c r="E48" s="16"/>
      <c r="F48" s="19">
        <f>+EGSnrc!F48/Mean!F48</f>
        <v>1.016484237899417</v>
      </c>
      <c r="G48" s="16"/>
      <c r="I48" s="10">
        <v>4</v>
      </c>
      <c r="J48" s="19">
        <f>+EGSnrc!J48/Mean!J48</f>
        <v>1.0001633416498787</v>
      </c>
      <c r="K48" s="16"/>
      <c r="L48" s="19">
        <f>+EGSnrc!L48/Mean!L48</f>
        <v>1.0029991138981666</v>
      </c>
      <c r="M48" s="16"/>
      <c r="Q48" s="2"/>
      <c r="R48" s="7" t="s">
        <v>21</v>
      </c>
      <c r="S48" s="7"/>
      <c r="T48" s="7" t="s">
        <v>21</v>
      </c>
      <c r="U48" s="7"/>
      <c r="W48" s="2"/>
      <c r="X48" s="7" t="s">
        <v>21</v>
      </c>
      <c r="Y48" s="7"/>
      <c r="Z48" s="7" t="s">
        <v>21</v>
      </c>
      <c r="AA48" s="7"/>
    </row>
    <row r="49" spans="3:27" s="3" customFormat="1" x14ac:dyDescent="0.25">
      <c r="C49" s="10">
        <v>5</v>
      </c>
      <c r="D49" s="19">
        <f>+EGSnrc!D49/Mean!D49</f>
        <v>0.99927477117163777</v>
      </c>
      <c r="E49" s="16"/>
      <c r="F49" s="19">
        <f>+EGSnrc!F49/Mean!F49</f>
        <v>1.0204289173950885</v>
      </c>
      <c r="G49" s="16"/>
      <c r="I49" s="10">
        <v>5</v>
      </c>
      <c r="J49" s="19">
        <f>+EGSnrc!J49/Mean!J49</f>
        <v>0.99970360495246857</v>
      </c>
      <c r="K49" s="16"/>
      <c r="L49" s="19">
        <f>+EGSnrc!L49/Mean!L49</f>
        <v>0.99813535744363691</v>
      </c>
      <c r="M49" s="16"/>
      <c r="Q49" s="7" t="s">
        <v>17</v>
      </c>
      <c r="R49" s="7" t="s">
        <v>7</v>
      </c>
      <c r="S49" s="7"/>
      <c r="T49" s="7" t="s">
        <v>7</v>
      </c>
      <c r="U49" s="7"/>
      <c r="W49" s="7" t="s">
        <v>17</v>
      </c>
      <c r="X49" s="7" t="s">
        <v>7</v>
      </c>
      <c r="Y49" s="7"/>
      <c r="Z49" s="7" t="s">
        <v>7</v>
      </c>
      <c r="AA49" s="7"/>
    </row>
    <row r="50" spans="3:27" s="3" customFormat="1" x14ac:dyDescent="0.25">
      <c r="C50" s="10">
        <v>6</v>
      </c>
      <c r="D50" s="19">
        <f>+EGSnrc!D50/Mean!D50</f>
        <v>1.0046910241228648</v>
      </c>
      <c r="E50" s="16"/>
      <c r="F50" s="19">
        <f>+EGSnrc!F50/Mean!F50</f>
        <v>0.99977115395617611</v>
      </c>
      <c r="G50" s="16"/>
      <c r="I50" s="10">
        <v>6</v>
      </c>
      <c r="J50" s="19">
        <f>+EGSnrc!J50/Mean!J50</f>
        <v>1.0009236422949563</v>
      </c>
      <c r="K50" s="16"/>
      <c r="L50" s="19">
        <f>+EGSnrc!L50/Mean!L50</f>
        <v>1.0017020463297528</v>
      </c>
      <c r="M50" s="16"/>
      <c r="Q50" s="10">
        <v>1</v>
      </c>
      <c r="R50" s="19">
        <f>+EGSnrc!R50/Mean!R50</f>
        <v>0.98894251630243679</v>
      </c>
      <c r="S50" s="11"/>
      <c r="T50" s="19">
        <f>+EGSnrc!T50/Mean!T50</f>
        <v>1.0115300627286639</v>
      </c>
      <c r="U50" s="11"/>
      <c r="W50" s="10">
        <v>1</v>
      </c>
      <c r="X50" s="19">
        <f>+EGSnrc!X50/Mean!X50</f>
        <v>1.0119899912947099</v>
      </c>
      <c r="Y50" s="11"/>
      <c r="Z50" s="19">
        <f>+EGSnrc!Z50/Mean!Z50</f>
        <v>1.0243910275862806</v>
      </c>
      <c r="AA50" s="11"/>
    </row>
    <row r="51" spans="3:27" s="3" customFormat="1" x14ac:dyDescent="0.25">
      <c r="C51" s="10">
        <v>7</v>
      </c>
      <c r="D51" s="19">
        <f>+EGSnrc!D51/Mean!D51</f>
        <v>1.0054424013640211</v>
      </c>
      <c r="E51" s="16"/>
      <c r="F51" s="19">
        <f>+EGSnrc!F51/Mean!F51</f>
        <v>1.0145936285737946</v>
      </c>
      <c r="G51" s="16"/>
      <c r="I51" s="10">
        <v>7</v>
      </c>
      <c r="J51" s="19">
        <f>+EGSnrc!J51/Mean!J51</f>
        <v>1.0025709950938655</v>
      </c>
      <c r="K51" s="16"/>
      <c r="L51" s="19">
        <f>+EGSnrc!L51/Mean!L51</f>
        <v>1.0064451090013309</v>
      </c>
      <c r="M51" s="16"/>
      <c r="Q51" s="10">
        <v>2</v>
      </c>
      <c r="R51" s="19">
        <f>+EGSnrc!R51/Mean!R51</f>
        <v>0.98187993575157273</v>
      </c>
      <c r="S51" s="11"/>
      <c r="T51" s="19">
        <f>+EGSnrc!T51/Mean!T51</f>
        <v>0.98396567360884679</v>
      </c>
      <c r="U51" s="11"/>
      <c r="W51" s="10">
        <v>2</v>
      </c>
      <c r="X51" s="19">
        <f>+EGSnrc!X51/Mean!X51</f>
        <v>0.99260359569596779</v>
      </c>
      <c r="Y51" s="11"/>
      <c r="Z51" s="19">
        <f>+EGSnrc!Z51/Mean!Z51</f>
        <v>0.99422763207428777</v>
      </c>
      <c r="AA51" s="11"/>
    </row>
    <row r="52" spans="3:27" s="3" customFormat="1" x14ac:dyDescent="0.25">
      <c r="C52" s="10"/>
      <c r="I52" s="10"/>
      <c r="Q52" s="10">
        <v>3</v>
      </c>
      <c r="R52" s="19">
        <f>+EGSnrc!R52/Mean!R52</f>
        <v>0.99305229280210494</v>
      </c>
      <c r="S52" s="11"/>
      <c r="T52" s="19">
        <f>+EGSnrc!T52/Mean!T52</f>
        <v>0.98669417893460909</v>
      </c>
      <c r="U52" s="11"/>
      <c r="W52" s="10">
        <v>3</v>
      </c>
      <c r="X52" s="19">
        <f>+EGSnrc!X52/Mean!X52</f>
        <v>1.002954387465911</v>
      </c>
      <c r="Y52" s="11"/>
      <c r="Z52" s="19">
        <f>+EGSnrc!Z52/Mean!Z52</f>
        <v>1.0017626746420469</v>
      </c>
      <c r="AA52" s="11"/>
    </row>
    <row r="53" spans="3:27" s="3" customFormat="1" x14ac:dyDescent="0.25">
      <c r="C53" s="2"/>
      <c r="D53" s="7" t="s">
        <v>3</v>
      </c>
      <c r="E53" s="7"/>
      <c r="F53" s="7" t="s">
        <v>4</v>
      </c>
      <c r="G53" s="7"/>
      <c r="I53" s="2"/>
      <c r="J53" s="7" t="s">
        <v>3</v>
      </c>
      <c r="K53" s="7"/>
      <c r="L53" s="7" t="s">
        <v>4</v>
      </c>
      <c r="M53" s="7"/>
      <c r="Q53" s="10">
        <v>4</v>
      </c>
      <c r="R53" s="19">
        <f>+EGSnrc!R53/Mean!R53</f>
        <v>0.98134376586079386</v>
      </c>
      <c r="S53" s="11"/>
      <c r="T53" s="19">
        <f>+EGSnrc!T53/Mean!T53</f>
        <v>0.98238792946335374</v>
      </c>
      <c r="U53" s="11"/>
      <c r="W53" s="10">
        <v>4</v>
      </c>
      <c r="X53" s="19">
        <f>+EGSnrc!X53/Mean!X53</f>
        <v>0.99140201104987535</v>
      </c>
      <c r="Y53" s="11"/>
      <c r="Z53" s="19">
        <f>+EGSnrc!Z53/Mean!Z53</f>
        <v>0.98956051452536731</v>
      </c>
      <c r="AA53" s="11"/>
    </row>
    <row r="54" spans="3:27" s="3" customFormat="1" x14ac:dyDescent="0.25">
      <c r="C54" s="2"/>
      <c r="D54" s="7" t="s">
        <v>19</v>
      </c>
      <c r="E54" s="7"/>
      <c r="F54" s="7" t="s">
        <v>19</v>
      </c>
      <c r="G54" s="7"/>
      <c r="I54" s="2"/>
      <c r="J54" s="7" t="s">
        <v>19</v>
      </c>
      <c r="K54" s="7"/>
      <c r="L54" s="7" t="s">
        <v>19</v>
      </c>
      <c r="M54" s="7"/>
      <c r="Q54" s="10">
        <v>5</v>
      </c>
      <c r="R54" s="19">
        <f>+EGSnrc!R54/Mean!R54</f>
        <v>0.97721589209945769</v>
      </c>
      <c r="S54" s="11"/>
      <c r="T54" s="19">
        <f>+EGSnrc!T54/Mean!T54</f>
        <v>0.97742842095824878</v>
      </c>
      <c r="U54" s="11"/>
      <c r="W54" s="10">
        <v>5</v>
      </c>
      <c r="X54" s="19">
        <f>+EGSnrc!X54/Mean!X54</f>
        <v>0.98400427334053076</v>
      </c>
      <c r="Y54" s="11"/>
      <c r="Z54" s="19">
        <f>+EGSnrc!Z54/Mean!Z54</f>
        <v>0.98452766107927714</v>
      </c>
      <c r="AA54" s="11"/>
    </row>
    <row r="55" spans="3:27" s="3" customFormat="1" x14ac:dyDescent="0.25">
      <c r="C55" s="7" t="s">
        <v>17</v>
      </c>
      <c r="D55" s="7" t="s">
        <v>7</v>
      </c>
      <c r="E55" s="7"/>
      <c r="F55" s="7" t="s">
        <v>7</v>
      </c>
      <c r="G55" s="7"/>
      <c r="I55" s="7" t="s">
        <v>17</v>
      </c>
      <c r="J55" s="7" t="s">
        <v>7</v>
      </c>
      <c r="K55" s="7"/>
      <c r="L55" s="7" t="s">
        <v>7</v>
      </c>
      <c r="M55" s="7"/>
      <c r="Q55" s="10">
        <v>6</v>
      </c>
      <c r="R55" s="19">
        <f>+EGSnrc!R55/Mean!R55</f>
        <v>0.98164365387724151</v>
      </c>
      <c r="S55" s="11"/>
      <c r="T55" s="19">
        <f>+EGSnrc!T55/Mean!T55</f>
        <v>0.98283668617844744</v>
      </c>
      <c r="U55" s="11"/>
      <c r="W55" s="10">
        <v>6</v>
      </c>
      <c r="X55" s="19">
        <f>+EGSnrc!X55/Mean!X55</f>
        <v>0.99236435060152206</v>
      </c>
      <c r="Y55" s="11"/>
      <c r="Z55" s="19">
        <f>+EGSnrc!Z55/Mean!Z55</f>
        <v>0.99286709047655708</v>
      </c>
      <c r="AA55" s="11"/>
    </row>
    <row r="56" spans="3:27" s="3" customFormat="1" x14ac:dyDescent="0.25">
      <c r="C56" s="10">
        <v>1</v>
      </c>
      <c r="D56" s="19">
        <f>+EGSnrc!D56/Mean!D56</f>
        <v>1.0063737357082758</v>
      </c>
      <c r="E56" s="16"/>
      <c r="F56" s="19">
        <f>+EGSnrc!F56/Mean!F56</f>
        <v>1.0214758829187853</v>
      </c>
      <c r="G56" s="16"/>
      <c r="I56" s="10">
        <v>1</v>
      </c>
      <c r="J56" s="19">
        <f>+EGSnrc!J56/Mean!J56</f>
        <v>1.0084107357502501</v>
      </c>
      <c r="K56" s="16"/>
      <c r="L56" s="19">
        <f>+EGSnrc!L56/Mean!L56</f>
        <v>1.0159184356029338</v>
      </c>
      <c r="M56" s="16"/>
      <c r="Q56" s="10">
        <v>7</v>
      </c>
      <c r="R56" s="19">
        <f>+EGSnrc!R56/Mean!R56</f>
        <v>0.99735027607342874</v>
      </c>
      <c r="S56" s="11"/>
      <c r="T56" s="19">
        <f>+EGSnrc!T56/Mean!T56</f>
        <v>0.99618461829126514</v>
      </c>
      <c r="U56" s="11"/>
      <c r="W56" s="10">
        <v>7</v>
      </c>
      <c r="X56" s="19">
        <f>+EGSnrc!X56/Mean!X56</f>
        <v>1.0097925860625758</v>
      </c>
      <c r="Y56" s="11"/>
      <c r="Z56" s="19">
        <f>+EGSnrc!Z56/Mean!Z56</f>
        <v>1.0069533013815237</v>
      </c>
      <c r="AA56" s="11"/>
    </row>
    <row r="57" spans="3:27" s="3" customFormat="1" x14ac:dyDescent="0.25">
      <c r="C57" s="10">
        <v>2</v>
      </c>
      <c r="D57" s="19">
        <f>+EGSnrc!D57/Mean!D57</f>
        <v>1.0474584783154572</v>
      </c>
      <c r="E57" s="16"/>
      <c r="F57" s="19">
        <f>+EGSnrc!F57/Mean!F57</f>
        <v>1.0522280852004311</v>
      </c>
      <c r="G57" s="16"/>
      <c r="I57" s="10">
        <v>2</v>
      </c>
      <c r="J57" s="19">
        <f>+EGSnrc!J57/Mean!J57</f>
        <v>1.0150444792315945</v>
      </c>
      <c r="K57" s="16"/>
      <c r="L57" s="19">
        <f>+EGSnrc!L57/Mean!L57</f>
        <v>1.019860405801341</v>
      </c>
      <c r="M57" s="16"/>
      <c r="Q57" s="2"/>
      <c r="W57" s="2"/>
    </row>
    <row r="58" spans="3:27" s="3" customFormat="1" x14ac:dyDescent="0.25">
      <c r="C58" s="10">
        <v>3</v>
      </c>
      <c r="D58" s="19">
        <f>+EGSnrc!D58/Mean!D58</f>
        <v>1.037976130975325</v>
      </c>
      <c r="E58" s="16"/>
      <c r="F58" s="19">
        <f>+EGSnrc!F58/Mean!F58</f>
        <v>1.0392550373284097</v>
      </c>
      <c r="G58" s="16"/>
      <c r="I58" s="10">
        <v>3</v>
      </c>
      <c r="J58" s="19">
        <f>+EGSnrc!J58/Mean!J58</f>
        <v>1.0146875352456626</v>
      </c>
      <c r="K58" s="16"/>
      <c r="L58" s="19">
        <f>+EGSnrc!L58/Mean!L58</f>
        <v>1.0113349794609869</v>
      </c>
      <c r="M58" s="16"/>
      <c r="Q58" s="2"/>
      <c r="W58" s="2"/>
    </row>
    <row r="59" spans="3:27" s="3" customFormat="1" x14ac:dyDescent="0.25">
      <c r="C59" s="10">
        <v>4</v>
      </c>
      <c r="D59" s="19">
        <f>+EGSnrc!D59/Mean!D59</f>
        <v>1.0461137181902289</v>
      </c>
      <c r="E59" s="16"/>
      <c r="F59" s="19">
        <f>+EGSnrc!F59/Mean!F59</f>
        <v>1.0558429156885372</v>
      </c>
      <c r="G59" s="16"/>
      <c r="I59" s="10">
        <v>4</v>
      </c>
      <c r="J59" s="19">
        <f>+EGSnrc!J59/Mean!J59</f>
        <v>1.0127781177415978</v>
      </c>
      <c r="K59" s="16"/>
      <c r="L59" s="19">
        <f>+EGSnrc!L59/Mean!L59</f>
        <v>1.0180612602967389</v>
      </c>
      <c r="M59" s="16"/>
      <c r="Q59" s="2"/>
      <c r="W59" s="2"/>
    </row>
    <row r="60" spans="3:27" s="3" customFormat="1" x14ac:dyDescent="0.25">
      <c r="C60" s="10">
        <v>5</v>
      </c>
      <c r="D60" s="19">
        <f>+EGSnrc!D60/Mean!D60</f>
        <v>1.03256629458809</v>
      </c>
      <c r="E60" s="16"/>
      <c r="F60" s="19">
        <f>+EGSnrc!F60/Mean!F60</f>
        <v>1.0443350772654003</v>
      </c>
      <c r="G60" s="16"/>
      <c r="I60" s="10">
        <v>5</v>
      </c>
      <c r="J60" s="19">
        <f>+EGSnrc!J60/Mean!J60</f>
        <v>1.0125619862637596</v>
      </c>
      <c r="K60" s="16"/>
      <c r="L60" s="19">
        <f>+EGSnrc!L60/Mean!L60</f>
        <v>1.0111482542995744</v>
      </c>
      <c r="M60" s="16"/>
      <c r="Q60" s="2"/>
      <c r="W60" s="2"/>
    </row>
    <row r="61" spans="3:27" s="3" customFormat="1" x14ac:dyDescent="0.25">
      <c r="C61" s="10">
        <v>6</v>
      </c>
      <c r="D61" s="19">
        <f>+EGSnrc!D61/Mean!D61</f>
        <v>1.0451732117422119</v>
      </c>
      <c r="E61" s="16"/>
      <c r="F61" s="19">
        <f>+EGSnrc!F61/Mean!F61</f>
        <v>1.0504226990310614</v>
      </c>
      <c r="G61" s="16"/>
      <c r="I61" s="10">
        <v>6</v>
      </c>
      <c r="J61" s="19">
        <f>+EGSnrc!J61/Mean!J61</f>
        <v>1.0161351156245182</v>
      </c>
      <c r="K61" s="16"/>
      <c r="L61" s="19">
        <f>+EGSnrc!L61/Mean!L61</f>
        <v>1.0247842192852616</v>
      </c>
      <c r="M61" s="16"/>
      <c r="Q61" s="2"/>
      <c r="W61" s="2"/>
    </row>
    <row r="62" spans="3:27" s="3" customFormat="1" x14ac:dyDescent="0.25">
      <c r="C62" s="10">
        <v>7</v>
      </c>
      <c r="D62" s="19">
        <f>+EGSnrc!D62/Mean!D62</f>
        <v>1.0354334832394589</v>
      </c>
      <c r="E62" s="16"/>
      <c r="F62" s="19">
        <f>+EGSnrc!F62/Mean!F62</f>
        <v>1.0573535430726073</v>
      </c>
      <c r="G62" s="16"/>
      <c r="I62" s="10">
        <v>7</v>
      </c>
      <c r="J62" s="19">
        <f>+EGSnrc!J62/Mean!J62</f>
        <v>1.012287483580409</v>
      </c>
      <c r="K62" s="16"/>
      <c r="L62" s="19">
        <f>+EGSnrc!L62/Mean!L62</f>
        <v>1.0197709482615338</v>
      </c>
      <c r="M62" s="16"/>
      <c r="Q62" s="2"/>
      <c r="W62" s="2"/>
    </row>
    <row r="63" spans="3:27" s="3" customFormat="1" x14ac:dyDescent="0.25">
      <c r="C63" s="2"/>
      <c r="I63" s="2"/>
      <c r="Q63" s="2"/>
      <c r="W63" s="2"/>
    </row>
    <row r="64" spans="3:27" s="3" customFormat="1" x14ac:dyDescent="0.25">
      <c r="C64" s="2"/>
      <c r="D64" s="7" t="s">
        <v>3</v>
      </c>
      <c r="E64" s="7"/>
      <c r="F64" s="7" t="s">
        <v>4</v>
      </c>
      <c r="G64" s="7"/>
      <c r="I64" s="2"/>
      <c r="J64" s="7" t="s">
        <v>3</v>
      </c>
      <c r="K64" s="7"/>
      <c r="L64" s="7" t="s">
        <v>4</v>
      </c>
      <c r="M64" s="7"/>
      <c r="Q64" s="2"/>
      <c r="W64" s="2"/>
    </row>
    <row r="65" spans="3:23" s="3" customFormat="1" x14ac:dyDescent="0.25">
      <c r="C65" s="2"/>
      <c r="D65" s="7" t="s">
        <v>20</v>
      </c>
      <c r="E65" s="7"/>
      <c r="F65" s="7" t="s">
        <v>20</v>
      </c>
      <c r="G65" s="7"/>
      <c r="I65" s="2"/>
      <c r="J65" s="7" t="s">
        <v>20</v>
      </c>
      <c r="K65" s="7"/>
      <c r="L65" s="7" t="s">
        <v>20</v>
      </c>
      <c r="M65" s="7"/>
      <c r="Q65" s="2"/>
      <c r="W65" s="2"/>
    </row>
    <row r="66" spans="3:23" s="3" customFormat="1" x14ac:dyDescent="0.25">
      <c r="C66" s="7" t="s">
        <v>17</v>
      </c>
      <c r="D66" s="7" t="s">
        <v>7</v>
      </c>
      <c r="E66" s="7"/>
      <c r="F66" s="7" t="s">
        <v>7</v>
      </c>
      <c r="G66" s="7"/>
      <c r="I66" s="7" t="s">
        <v>17</v>
      </c>
      <c r="J66" s="7" t="s">
        <v>7</v>
      </c>
      <c r="K66" s="7"/>
      <c r="L66" s="7" t="s">
        <v>7</v>
      </c>
      <c r="M66" s="7"/>
      <c r="Q66" s="2"/>
      <c r="W66" s="2"/>
    </row>
    <row r="67" spans="3:23" s="3" customFormat="1" x14ac:dyDescent="0.25">
      <c r="C67" s="10">
        <v>1</v>
      </c>
      <c r="D67" s="19">
        <f>+EGSnrc!D67/Mean!D67</f>
        <v>0.9983375503530425</v>
      </c>
      <c r="E67" s="16"/>
      <c r="F67" s="19">
        <f>+EGSnrc!F67/Mean!F67</f>
        <v>0.99576633989941432</v>
      </c>
      <c r="G67" s="16"/>
      <c r="I67" s="10">
        <v>1</v>
      </c>
      <c r="J67" s="19">
        <f>+EGSnrc!J67/Mean!J67</f>
        <v>0.99832218798225092</v>
      </c>
      <c r="K67" s="16"/>
      <c r="L67" s="19">
        <f>+EGSnrc!L67/Mean!L67</f>
        <v>0.99451587649006612</v>
      </c>
      <c r="M67" s="16"/>
      <c r="Q67" s="2"/>
      <c r="W67" s="2"/>
    </row>
    <row r="68" spans="3:23" s="3" customFormat="1" x14ac:dyDescent="0.25">
      <c r="C68" s="10">
        <v>2</v>
      </c>
      <c r="D68" s="19">
        <f>+EGSnrc!D68/Mean!D68</f>
        <v>0.99617235200738663</v>
      </c>
      <c r="E68" s="16"/>
      <c r="F68" s="19">
        <f>+EGSnrc!F68/Mean!F68</f>
        <v>1.0026054194263458</v>
      </c>
      <c r="G68" s="16"/>
      <c r="I68" s="10">
        <v>2</v>
      </c>
      <c r="J68" s="19">
        <f>+EGSnrc!J68/Mean!J68</f>
        <v>0.99515567671693361</v>
      </c>
      <c r="K68" s="16"/>
      <c r="L68" s="19">
        <f>+EGSnrc!L68/Mean!L68</f>
        <v>0.99797459791024712</v>
      </c>
      <c r="M68" s="16"/>
      <c r="Q68" s="2"/>
      <c r="W68" s="2"/>
    </row>
    <row r="69" spans="3:23" s="3" customFormat="1" x14ac:dyDescent="0.25">
      <c r="C69" s="10">
        <v>3</v>
      </c>
      <c r="D69" s="19">
        <f>+EGSnrc!D69/Mean!D69</f>
        <v>0.9973866119223298</v>
      </c>
      <c r="E69" s="16"/>
      <c r="F69" s="19">
        <f>+EGSnrc!F69/Mean!F69</f>
        <v>0.99613975205026217</v>
      </c>
      <c r="G69" s="16"/>
      <c r="I69" s="10">
        <v>3</v>
      </c>
      <c r="J69" s="19">
        <f>+EGSnrc!J69/Mean!J69</f>
        <v>0.99510734631492415</v>
      </c>
      <c r="K69" s="16"/>
      <c r="L69" s="19">
        <f>+EGSnrc!L69/Mean!L69</f>
        <v>0.994478959714577</v>
      </c>
      <c r="M69" s="16"/>
      <c r="Q69" s="2"/>
      <c r="W69" s="2"/>
    </row>
    <row r="70" spans="3:23" s="3" customFormat="1" x14ac:dyDescent="0.25">
      <c r="C70" s="10">
        <v>4</v>
      </c>
      <c r="D70" s="19">
        <f>+EGSnrc!D70/Mean!D70</f>
        <v>1.0018582097808211</v>
      </c>
      <c r="E70" s="16"/>
      <c r="F70" s="19">
        <f>+EGSnrc!F70/Mean!F70</f>
        <v>0.99845486685148921</v>
      </c>
      <c r="G70" s="16"/>
      <c r="I70" s="10">
        <v>4</v>
      </c>
      <c r="J70" s="19">
        <f>+EGSnrc!J70/Mean!J70</f>
        <v>0.99532265736483283</v>
      </c>
      <c r="K70" s="16"/>
      <c r="L70" s="19">
        <f>+EGSnrc!L70/Mean!L70</f>
        <v>0.99808460512381358</v>
      </c>
      <c r="M70" s="16"/>
      <c r="Q70" s="2"/>
      <c r="W70" s="2"/>
    </row>
    <row r="71" spans="3:23" s="3" customFormat="1" x14ac:dyDescent="0.25">
      <c r="C71" s="10">
        <v>5</v>
      </c>
      <c r="D71" s="19">
        <f>+EGSnrc!D71/Mean!D71</f>
        <v>0.9929604235654057</v>
      </c>
      <c r="E71" s="16"/>
      <c r="F71" s="19">
        <f>+EGSnrc!F71/Mean!F71</f>
        <v>1.0040084450609794</v>
      </c>
      <c r="G71" s="16"/>
      <c r="I71" s="10">
        <v>5</v>
      </c>
      <c r="J71" s="19">
        <f>+EGSnrc!J71/Mean!J71</f>
        <v>0.99556491276511294</v>
      </c>
      <c r="K71" s="16"/>
      <c r="L71" s="19">
        <f>+EGSnrc!L71/Mean!L71</f>
        <v>0.99476800452434411</v>
      </c>
      <c r="M71" s="16"/>
      <c r="Q71" s="2"/>
      <c r="W71" s="2"/>
    </row>
    <row r="72" spans="3:23" s="3" customFormat="1" x14ac:dyDescent="0.25">
      <c r="C72" s="10">
        <v>6</v>
      </c>
      <c r="D72" s="19">
        <f>+EGSnrc!D72/Mean!D72</f>
        <v>0.99949441627384783</v>
      </c>
      <c r="E72" s="16"/>
      <c r="F72" s="19">
        <f>+EGSnrc!F72/Mean!F72</f>
        <v>1.0015348049339172</v>
      </c>
      <c r="G72" s="16"/>
      <c r="I72" s="10">
        <v>6</v>
      </c>
      <c r="J72" s="19">
        <f>+EGSnrc!J72/Mean!J72</f>
        <v>0.99677645018257466</v>
      </c>
      <c r="K72" s="16"/>
      <c r="L72" s="19">
        <f>+EGSnrc!L72/Mean!L72</f>
        <v>0.99784726996846762</v>
      </c>
      <c r="M72" s="16"/>
      <c r="Q72" s="2"/>
      <c r="W72" s="2"/>
    </row>
    <row r="73" spans="3:23" s="3" customFormat="1" x14ac:dyDescent="0.25">
      <c r="C73" s="10">
        <v>7</v>
      </c>
      <c r="D73" s="19">
        <f>+EGSnrc!D73/Mean!D73</f>
        <v>0.99429004747918892</v>
      </c>
      <c r="E73" s="16"/>
      <c r="F73" s="19">
        <f>+EGSnrc!F73/Mean!F73</f>
        <v>0.99850413340809729</v>
      </c>
      <c r="G73" s="16"/>
      <c r="I73" s="10">
        <v>7</v>
      </c>
      <c r="J73" s="19">
        <f>+EGSnrc!J73/Mean!J73</f>
        <v>0.99586856817410663</v>
      </c>
      <c r="K73" s="16"/>
      <c r="L73" s="19">
        <f>+EGSnrc!L73/Mean!L73</f>
        <v>0.99726078636406845</v>
      </c>
      <c r="M73" s="16"/>
      <c r="Q73" s="2"/>
      <c r="W73" s="2"/>
    </row>
    <row r="74" spans="3:23" s="3" customFormat="1" x14ac:dyDescent="0.25">
      <c r="C74" s="2"/>
      <c r="I74" s="2"/>
      <c r="Q74" s="2"/>
      <c r="W74" s="2"/>
    </row>
    <row r="75" spans="3:23" s="3" customFormat="1" x14ac:dyDescent="0.25">
      <c r="C75" s="2"/>
      <c r="D75" s="7" t="s">
        <v>3</v>
      </c>
      <c r="E75" s="7"/>
      <c r="F75" s="7" t="s">
        <v>4</v>
      </c>
      <c r="G75" s="7"/>
      <c r="I75" s="2"/>
      <c r="J75" s="7" t="s">
        <v>3</v>
      </c>
      <c r="K75" s="7"/>
      <c r="L75" s="7" t="s">
        <v>4</v>
      </c>
      <c r="M75" s="7"/>
      <c r="Q75" s="2"/>
      <c r="W75" s="2"/>
    </row>
    <row r="76" spans="3:23" s="3" customFormat="1" x14ac:dyDescent="0.25">
      <c r="C76" s="2"/>
      <c r="D76" s="7" t="s">
        <v>21</v>
      </c>
      <c r="E76" s="7"/>
      <c r="F76" s="7" t="s">
        <v>21</v>
      </c>
      <c r="G76" s="7"/>
      <c r="I76" s="2"/>
      <c r="J76" s="7" t="s">
        <v>21</v>
      </c>
      <c r="K76" s="7"/>
      <c r="L76" s="7" t="s">
        <v>21</v>
      </c>
      <c r="M76" s="7"/>
      <c r="Q76" s="2"/>
      <c r="W76" s="2"/>
    </row>
    <row r="77" spans="3:23" s="3" customFormat="1" x14ac:dyDescent="0.25">
      <c r="C77" s="7" t="s">
        <v>17</v>
      </c>
      <c r="D77" s="7" t="s">
        <v>7</v>
      </c>
      <c r="E77" s="7"/>
      <c r="F77" s="7" t="s">
        <v>7</v>
      </c>
      <c r="G77" s="7"/>
      <c r="I77" s="7" t="s">
        <v>17</v>
      </c>
      <c r="J77" s="7" t="s">
        <v>7</v>
      </c>
      <c r="K77" s="7"/>
      <c r="L77" s="7" t="s">
        <v>7</v>
      </c>
      <c r="M77" s="7"/>
      <c r="Q77" s="2"/>
      <c r="W77" s="2"/>
    </row>
    <row r="78" spans="3:23" s="3" customFormat="1" x14ac:dyDescent="0.25">
      <c r="C78" s="10">
        <v>1</v>
      </c>
      <c r="D78" s="19">
        <f>+EGSnrc!D78/Mean!D78</f>
        <v>1.0267018168531654</v>
      </c>
      <c r="E78" s="16"/>
      <c r="F78" s="19">
        <f>+EGSnrc!F78/Mean!F78</f>
        <v>1.0293501425475522</v>
      </c>
      <c r="G78" s="16"/>
      <c r="I78" s="10">
        <v>1</v>
      </c>
      <c r="J78" s="19">
        <f>+EGSnrc!J78/Mean!J78</f>
        <v>1.0325439771513545</v>
      </c>
      <c r="K78" s="16"/>
      <c r="L78" s="19">
        <f>+EGSnrc!L78/Mean!L78</f>
        <v>1.0405300697004944</v>
      </c>
      <c r="M78" s="16"/>
      <c r="Q78" s="2"/>
      <c r="W78" s="2"/>
    </row>
    <row r="79" spans="3:23" s="3" customFormat="1" x14ac:dyDescent="0.25">
      <c r="C79" s="10">
        <v>2</v>
      </c>
      <c r="D79" s="19">
        <f>+EGSnrc!D79/Mean!D79</f>
        <v>1.031826614853838</v>
      </c>
      <c r="E79" s="16"/>
      <c r="F79" s="19">
        <f>+EGSnrc!F79/Mean!F79</f>
        <v>1.0164298976639752</v>
      </c>
      <c r="G79" s="16"/>
      <c r="I79" s="10">
        <v>2</v>
      </c>
      <c r="J79" s="19">
        <f>+EGSnrc!J79/Mean!J79</f>
        <v>1.026076118076809</v>
      </c>
      <c r="K79" s="16"/>
      <c r="L79" s="19">
        <f>+EGSnrc!L79/Mean!L79</f>
        <v>1.0287557307563981</v>
      </c>
      <c r="M79" s="16"/>
      <c r="Q79" s="2"/>
      <c r="W79" s="2"/>
    </row>
    <row r="80" spans="3:23" s="3" customFormat="1" x14ac:dyDescent="0.25">
      <c r="C80" s="10">
        <v>3</v>
      </c>
      <c r="D80" s="19">
        <f>+EGSnrc!D80/Mean!D80</f>
        <v>1.0044001572564794</v>
      </c>
      <c r="E80" s="16"/>
      <c r="F80" s="19">
        <f>+EGSnrc!F80/Mean!F80</f>
        <v>1.0082866380332034</v>
      </c>
      <c r="G80" s="16"/>
      <c r="I80" s="10">
        <v>3</v>
      </c>
      <c r="J80" s="19">
        <f>+EGSnrc!J80/Mean!J80</f>
        <v>1.0084646095195733</v>
      </c>
      <c r="K80" s="16"/>
      <c r="L80" s="19">
        <f>+EGSnrc!L80/Mean!L80</f>
        <v>1.0071802793083058</v>
      </c>
      <c r="M80" s="16"/>
      <c r="Q80" s="2"/>
      <c r="W80" s="2"/>
    </row>
    <row r="81" spans="3:23" s="3" customFormat="1" x14ac:dyDescent="0.25">
      <c r="C81" s="10">
        <v>4</v>
      </c>
      <c r="D81" s="19">
        <f>+EGSnrc!D81/Mean!D81</f>
        <v>1.0142848927871946</v>
      </c>
      <c r="E81" s="16"/>
      <c r="F81" s="19">
        <f>+EGSnrc!F81/Mean!F81</f>
        <v>1.0204625279386945</v>
      </c>
      <c r="G81" s="16"/>
      <c r="I81" s="10">
        <v>4</v>
      </c>
      <c r="J81" s="19">
        <f>+EGSnrc!J81/Mean!J81</f>
        <v>1.0244281023352533</v>
      </c>
      <c r="K81" s="16"/>
      <c r="L81" s="19">
        <f>+EGSnrc!L81/Mean!L81</f>
        <v>1.022990787541912</v>
      </c>
      <c r="M81" s="16"/>
      <c r="Q81" s="2"/>
      <c r="W81" s="2"/>
    </row>
    <row r="82" spans="3:23" s="3" customFormat="1" x14ac:dyDescent="0.25">
      <c r="C82" s="10">
        <v>5</v>
      </c>
      <c r="D82" s="19">
        <f>+EGSnrc!D82/Mean!D82</f>
        <v>1.0013423094395408</v>
      </c>
      <c r="E82" s="16"/>
      <c r="F82" s="19">
        <f>+EGSnrc!F82/Mean!F82</f>
        <v>1.0116709895126414</v>
      </c>
      <c r="G82" s="16"/>
      <c r="I82" s="10">
        <v>5</v>
      </c>
      <c r="J82" s="19">
        <f>+EGSnrc!J82/Mean!J82</f>
        <v>1.0073574544353421</v>
      </c>
      <c r="K82" s="16"/>
      <c r="L82" s="19">
        <f>+EGSnrc!L82/Mean!L82</f>
        <v>1.0071151402224201</v>
      </c>
      <c r="M82" s="16"/>
      <c r="Q82" s="2"/>
      <c r="W82" s="2"/>
    </row>
    <row r="83" spans="3:23" s="3" customFormat="1" x14ac:dyDescent="0.25">
      <c r="C83" s="10">
        <v>6</v>
      </c>
      <c r="D83" s="19">
        <f>+EGSnrc!D83/Mean!D83</f>
        <v>0.99871224810114789</v>
      </c>
      <c r="E83" s="16"/>
      <c r="F83" s="19">
        <f>+EGSnrc!F83/Mean!F83</f>
        <v>1.0055817644031912</v>
      </c>
      <c r="G83" s="16"/>
      <c r="I83" s="10">
        <v>6</v>
      </c>
      <c r="J83" s="19">
        <f>+EGSnrc!J83/Mean!J83</f>
        <v>1.0003360714291589</v>
      </c>
      <c r="K83" s="16"/>
      <c r="L83" s="19">
        <f>+EGSnrc!L83/Mean!L83</f>
        <v>1.0026947927010395</v>
      </c>
      <c r="M83" s="16"/>
      <c r="Q83" s="2"/>
      <c r="W83" s="2"/>
    </row>
    <row r="84" spans="3:23" s="3" customFormat="1" x14ac:dyDescent="0.25">
      <c r="C84" s="10">
        <v>7</v>
      </c>
      <c r="D84" s="19">
        <f>+EGSnrc!D84/Mean!D84</f>
        <v>1.0218008779372163</v>
      </c>
      <c r="E84" s="16"/>
      <c r="F84" s="19">
        <f>+EGSnrc!F84/Mean!F84</f>
        <v>1.0318317212120443</v>
      </c>
      <c r="G84" s="16"/>
      <c r="I84" s="10">
        <v>7</v>
      </c>
      <c r="J84" s="19">
        <f>+EGSnrc!J84/Mean!J84</f>
        <v>1.0258378713692498</v>
      </c>
      <c r="K84" s="16"/>
      <c r="L84" s="19">
        <f>+EGSnrc!L84/Mean!L84</f>
        <v>1.0283998418011739</v>
      </c>
      <c r="M84" s="16"/>
      <c r="Q84" s="2"/>
      <c r="W84" s="2"/>
    </row>
    <row r="85" spans="3:23" s="3" customFormat="1" x14ac:dyDescent="0.25">
      <c r="C85" s="2"/>
      <c r="I85" s="2"/>
      <c r="Q85" s="2"/>
      <c r="W85" s="2"/>
    </row>
    <row r="86" spans="3:23" s="3" customFormat="1" x14ac:dyDescent="0.25">
      <c r="C86" s="2"/>
      <c r="I86" s="2"/>
      <c r="Q86" s="2"/>
      <c r="W86" s="2"/>
    </row>
    <row r="87" spans="3:23" s="3" customFormat="1" x14ac:dyDescent="0.25">
      <c r="C87" s="2"/>
      <c r="I87" s="2"/>
      <c r="Q87" s="2"/>
      <c r="W87" s="2"/>
    </row>
    <row r="88" spans="3:23" s="3" customFormat="1" x14ac:dyDescent="0.25">
      <c r="C88" s="2"/>
      <c r="I88" s="2"/>
      <c r="Q88" s="2"/>
      <c r="W88" s="2"/>
    </row>
    <row r="89" spans="3:23" s="3" customFormat="1" x14ac:dyDescent="0.25">
      <c r="C89" s="2"/>
      <c r="I89" s="2"/>
      <c r="Q89" s="2"/>
      <c r="W89" s="2"/>
    </row>
    <row r="90" spans="3:23" s="3" customFormat="1" x14ac:dyDescent="0.25">
      <c r="C90" s="2"/>
      <c r="I90" s="2"/>
      <c r="Q90" s="2"/>
      <c r="W90" s="2"/>
    </row>
    <row r="91" spans="3:23" s="3" customFormat="1" x14ac:dyDescent="0.25">
      <c r="C91" s="2"/>
      <c r="I91" s="2"/>
      <c r="Q91" s="2"/>
      <c r="W91" s="2"/>
    </row>
    <row r="92" spans="3:23" s="3" customFormat="1" x14ac:dyDescent="0.25">
      <c r="C92" s="2"/>
      <c r="I92" s="2"/>
      <c r="Q92" s="2"/>
      <c r="W92" s="2"/>
    </row>
    <row r="93" spans="3:23" s="3" customFormat="1" x14ac:dyDescent="0.25">
      <c r="C93" s="2"/>
      <c r="I93" s="2"/>
      <c r="Q93" s="2"/>
      <c r="W93" s="2"/>
    </row>
    <row r="94" spans="3:23" s="3" customFormat="1" x14ac:dyDescent="0.25">
      <c r="C94" s="2"/>
      <c r="I94" s="2"/>
      <c r="Q94" s="2"/>
      <c r="W94" s="2"/>
    </row>
    <row r="95" spans="3:23" s="3" customFormat="1" x14ac:dyDescent="0.25">
      <c r="C95" s="2"/>
      <c r="I95" s="2"/>
      <c r="Q95" s="2"/>
      <c r="W95" s="2"/>
    </row>
    <row r="96" spans="3:23" s="3" customFormat="1" x14ac:dyDescent="0.25">
      <c r="C96" s="2"/>
      <c r="I96" s="2"/>
      <c r="Q96" s="2"/>
      <c r="W96" s="2"/>
    </row>
    <row r="97" spans="3:23" s="3" customFormat="1" x14ac:dyDescent="0.25">
      <c r="C97" s="2"/>
      <c r="I97" s="2"/>
      <c r="Q97" s="2"/>
      <c r="W97" s="2"/>
    </row>
    <row r="98" spans="3:23" s="3" customFormat="1" x14ac:dyDescent="0.25">
      <c r="C98" s="2"/>
      <c r="I98" s="2"/>
      <c r="Q98" s="2"/>
      <c r="W98" s="2"/>
    </row>
    <row r="99" spans="3:23" s="3" customFormat="1" x14ac:dyDescent="0.25">
      <c r="C99" s="2"/>
      <c r="I99" s="2"/>
      <c r="Q99" s="2"/>
      <c r="W99" s="2"/>
    </row>
    <row r="100" spans="3:23" s="3" customFormat="1" x14ac:dyDescent="0.25">
      <c r="C100" s="2"/>
      <c r="I100" s="2"/>
      <c r="Q100" s="2"/>
      <c r="W100" s="2"/>
    </row>
    <row r="101" spans="3:23" s="3" customFormat="1" x14ac:dyDescent="0.25">
      <c r="C101" s="2"/>
      <c r="I101" s="2"/>
      <c r="Q101" s="2"/>
      <c r="W101" s="2"/>
    </row>
    <row r="102" spans="3:23" s="3" customFormat="1" x14ac:dyDescent="0.25">
      <c r="C102" s="2"/>
      <c r="I102" s="2"/>
      <c r="Q102" s="2"/>
      <c r="W102" s="2"/>
    </row>
    <row r="103" spans="3:23" s="3" customFormat="1" x14ac:dyDescent="0.25">
      <c r="C103" s="2"/>
      <c r="I103" s="2"/>
      <c r="Q103" s="2"/>
      <c r="W103" s="2"/>
    </row>
    <row r="104" spans="3:23" s="3" customFormat="1" x14ac:dyDescent="0.25">
      <c r="C104" s="2"/>
      <c r="I104" s="2"/>
      <c r="Q104" s="2"/>
      <c r="W104" s="2"/>
    </row>
    <row r="105" spans="3:23" s="3" customFormat="1" x14ac:dyDescent="0.25">
      <c r="C105" s="2"/>
      <c r="I105" s="2"/>
      <c r="Q105" s="2"/>
      <c r="W105" s="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Graphs</vt:lpstr>
      <vt:lpstr>Mean</vt:lpstr>
      <vt:lpstr>Range</vt:lpstr>
      <vt:lpstr>Mean Range</vt:lpstr>
      <vt:lpstr>EGSnrc</vt:lpstr>
      <vt:lpstr>Geant4</vt:lpstr>
      <vt:lpstr>MCNP</vt:lpstr>
      <vt:lpstr>Penelope</vt:lpstr>
      <vt:lpstr>EGSnrc_over_Mean</vt:lpstr>
      <vt:lpstr>Geant4_over_Mean</vt:lpstr>
      <vt:lpstr>MCNP_over_Mean</vt:lpstr>
      <vt:lpstr>Penelope_over_Mean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Sechopoulos</dc:creator>
  <cp:lastModifiedBy>Ioannis Sechopoulos</cp:lastModifiedBy>
  <dcterms:created xsi:type="dcterms:W3CDTF">2012-07-02T21:10:44Z</dcterms:created>
  <dcterms:modified xsi:type="dcterms:W3CDTF">2013-12-08T14:38:44Z</dcterms:modified>
</cp:coreProperties>
</file>